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P:\_Projects\FuelGraph\"/>
    </mc:Choice>
  </mc:AlternateContent>
  <bookViews>
    <workbookView xWindow="0" yWindow="0" windowWidth="15360" windowHeight="9015"/>
  </bookViews>
  <sheets>
    <sheet name="Graph 1 - ROS (FBPS)" sheetId="10" r:id="rId1"/>
    <sheet name="Graph 2 - Intensity (FBPS)" sheetId="18" r:id="rId2"/>
    <sheet name="FMC Calculator" sheetId="42" r:id="rId3"/>
    <sheet name="Settings" sheetId="24" state="hidden" r:id="rId4"/>
    <sheet name="Calcs-control1" sheetId="11" state="hidden" r:id="rId5"/>
    <sheet name="Calcs-control2" sheetId="36" state="hidden" r:id="rId6"/>
    <sheet name="Calcs-control3" sheetId="37" state="hidden" r:id="rId7"/>
    <sheet name="Calcs-control4" sheetId="38" state="hidden" r:id="rId8"/>
    <sheet name="Graph-outputs" sheetId="35" state="hidden" r:id="rId9"/>
    <sheet name="Notes" sheetId="19" r:id="rId10"/>
    <sheet name="About" sheetId="23" r:id="rId11"/>
  </sheets>
  <definedNames>
    <definedName name="ISI" localSheetId="4">'Calcs-control1'!$A$4</definedName>
    <definedName name="ISI" localSheetId="5">'Calcs-control2'!$A$4</definedName>
    <definedName name="ISI" localSheetId="6">'Calcs-control3'!$A$4</definedName>
    <definedName name="ISI" localSheetId="7">'Calcs-control4'!$A$4</definedName>
    <definedName name="ISI">#REF!</definedName>
  </definedNames>
  <calcPr calcId="162913"/>
</workbook>
</file>

<file path=xl/calcChain.xml><?xml version="1.0" encoding="utf-8"?>
<calcChain xmlns="http://schemas.openxmlformats.org/spreadsheetml/2006/main">
  <c r="P17" i="42" l="1"/>
  <c r="P18" i="42"/>
  <c r="P19" i="42" s="1"/>
  <c r="P20" i="42" s="1"/>
  <c r="P21" i="42" s="1"/>
  <c r="P22" i="42" s="1"/>
  <c r="P23" i="42" s="1"/>
  <c r="P24" i="42" s="1"/>
  <c r="P25" i="42" s="1"/>
  <c r="P26" i="42" s="1"/>
  <c r="P27" i="42" s="1"/>
  <c r="P28" i="42" s="1"/>
  <c r="P29" i="42" s="1"/>
  <c r="P30" i="42" s="1"/>
  <c r="P31" i="42" s="1"/>
  <c r="P32" i="42" s="1"/>
  <c r="P33" i="42" s="1"/>
  <c r="P34" i="42" s="1"/>
  <c r="P35" i="42" s="1"/>
  <c r="P36" i="42" s="1"/>
  <c r="P37" i="42" s="1"/>
  <c r="P38" i="42" s="1"/>
  <c r="P39" i="42" s="1"/>
  <c r="P40" i="42" s="1"/>
  <c r="P41" i="42" s="1"/>
  <c r="P42" i="42" s="1"/>
  <c r="P43" i="42" s="1"/>
  <c r="P44" i="42" s="1"/>
  <c r="P45" i="42" s="1"/>
  <c r="P46" i="42" s="1"/>
  <c r="P47" i="42" s="1"/>
  <c r="P48" i="42" s="1"/>
  <c r="P49" i="42" s="1"/>
  <c r="P50" i="42" s="1"/>
  <c r="P51" i="42" s="1"/>
  <c r="P52" i="42" s="1"/>
  <c r="P53" i="42" s="1"/>
  <c r="P54" i="42" s="1"/>
  <c r="P55" i="42" s="1"/>
  <c r="P56" i="42" s="1"/>
  <c r="P57" i="42" s="1"/>
  <c r="P58" i="42" s="1"/>
  <c r="P59" i="42" s="1"/>
  <c r="P60" i="42" s="1"/>
  <c r="P61" i="42" s="1"/>
  <c r="P62" i="42" s="1"/>
  <c r="P63" i="42" s="1"/>
  <c r="P64" i="42" s="1"/>
  <c r="P65" i="42" s="1"/>
  <c r="P66" i="42" s="1"/>
  <c r="P67" i="42" s="1"/>
  <c r="P68" i="42" s="1"/>
  <c r="P69" i="42" s="1"/>
  <c r="P70" i="42" s="1"/>
  <c r="P71" i="42" s="1"/>
  <c r="P72" i="42" s="1"/>
  <c r="P73" i="42" s="1"/>
  <c r="P74" i="42" s="1"/>
  <c r="P75" i="42" s="1"/>
  <c r="P76" i="42" s="1"/>
  <c r="P77" i="42" s="1"/>
  <c r="P78" i="42" s="1"/>
  <c r="P79" i="42" s="1"/>
  <c r="P80" i="42" s="1"/>
  <c r="P81" i="42" s="1"/>
  <c r="P82" i="42" s="1"/>
  <c r="P83" i="42" s="1"/>
  <c r="P84" i="42" s="1"/>
  <c r="P85" i="42" s="1"/>
  <c r="P86" i="42" s="1"/>
  <c r="P87" i="42" s="1"/>
  <c r="P88" i="42" s="1"/>
  <c r="P89" i="42" s="1"/>
  <c r="P90" i="42" s="1"/>
  <c r="P91" i="42" s="1"/>
  <c r="P92" i="42" s="1"/>
  <c r="P93" i="42" s="1"/>
  <c r="P94" i="42" s="1"/>
  <c r="P95" i="42" s="1"/>
  <c r="P96" i="42" s="1"/>
  <c r="P97" i="42" s="1"/>
  <c r="P98" i="42" s="1"/>
  <c r="P99" i="42" s="1"/>
  <c r="P100" i="42" s="1"/>
  <c r="P101" i="42" s="1"/>
  <c r="P102" i="42" s="1"/>
  <c r="P103" i="42" s="1"/>
  <c r="P104" i="42" s="1"/>
  <c r="P105" i="42" s="1"/>
  <c r="P106" i="42" s="1"/>
  <c r="P107" i="42" s="1"/>
  <c r="P108" i="42" s="1"/>
  <c r="P109" i="42" s="1"/>
  <c r="P110" i="42" s="1"/>
  <c r="P111" i="42" s="1"/>
  <c r="P112" i="42" s="1"/>
  <c r="P113" i="42" s="1"/>
  <c r="P114" i="42" s="1"/>
  <c r="P115" i="42" s="1"/>
  <c r="P116" i="42" s="1"/>
  <c r="P117" i="42" s="1"/>
  <c r="P118" i="42" s="1"/>
  <c r="P119" i="42" s="1"/>
  <c r="P120" i="42" s="1"/>
  <c r="P121" i="42" s="1"/>
  <c r="P122" i="42" s="1"/>
  <c r="P123" i="42" s="1"/>
  <c r="P124" i="42" s="1"/>
  <c r="P125" i="42" s="1"/>
  <c r="P126" i="42" s="1"/>
  <c r="P127" i="42" s="1"/>
  <c r="P128" i="42" s="1"/>
  <c r="P129" i="42" s="1"/>
  <c r="P130" i="42" s="1"/>
  <c r="P131" i="42" s="1"/>
  <c r="P132" i="42" s="1"/>
  <c r="P133" i="42" s="1"/>
  <c r="P134" i="42" s="1"/>
  <c r="P135" i="42" s="1"/>
  <c r="P136" i="42" s="1"/>
  <c r="P137" i="42" s="1"/>
  <c r="P138" i="42" s="1"/>
  <c r="P139" i="42" s="1"/>
  <c r="P140" i="42" s="1"/>
  <c r="P141" i="42" s="1"/>
  <c r="P142" i="42" s="1"/>
  <c r="P143" i="42" s="1"/>
  <c r="P144" i="42" s="1"/>
  <c r="P145" i="42" s="1"/>
  <c r="P146" i="42" s="1"/>
  <c r="P147" i="42" s="1"/>
  <c r="P148" i="42" s="1"/>
  <c r="P149" i="42" s="1"/>
  <c r="P150" i="42" s="1"/>
  <c r="P151" i="42" s="1"/>
  <c r="P152" i="42" s="1"/>
  <c r="P153" i="42" s="1"/>
  <c r="P154" i="42" s="1"/>
  <c r="P155" i="42" s="1"/>
  <c r="P156" i="42" s="1"/>
  <c r="P157" i="42" s="1"/>
  <c r="P158" i="42" s="1"/>
  <c r="P159" i="42" s="1"/>
  <c r="P160" i="42" s="1"/>
  <c r="P161" i="42" s="1"/>
  <c r="P162" i="42" s="1"/>
  <c r="P163" i="42" s="1"/>
  <c r="P164" i="42" s="1"/>
  <c r="P165" i="42" s="1"/>
  <c r="P166" i="42" s="1"/>
  <c r="P167" i="42" s="1"/>
  <c r="P168" i="42" s="1"/>
  <c r="P169" i="42" s="1"/>
  <c r="P170" i="42" s="1"/>
  <c r="P171" i="42" s="1"/>
  <c r="P172" i="42" s="1"/>
  <c r="P173" i="42" s="1"/>
  <c r="P174" i="42" s="1"/>
  <c r="P175" i="42" s="1"/>
  <c r="P176" i="42" s="1"/>
  <c r="P177" i="42" s="1"/>
  <c r="P178" i="42" s="1"/>
  <c r="P179" i="42" s="1"/>
  <c r="P180" i="42" s="1"/>
  <c r="P181" i="42" s="1"/>
  <c r="P182" i="42" s="1"/>
  <c r="P183" i="42" s="1"/>
  <c r="P184" i="42" s="1"/>
  <c r="P185" i="42" s="1"/>
  <c r="P186" i="42" s="1"/>
  <c r="P187" i="42" s="1"/>
  <c r="P188" i="42" s="1"/>
  <c r="P189" i="42" s="1"/>
  <c r="P190" i="42" s="1"/>
  <c r="P191" i="42" s="1"/>
  <c r="P192" i="42" s="1"/>
  <c r="P193" i="42" s="1"/>
  <c r="P194" i="42" s="1"/>
  <c r="P195" i="42" s="1"/>
  <c r="P196" i="42" s="1"/>
  <c r="P197" i="42" s="1"/>
  <c r="P198" i="42" s="1"/>
  <c r="P199" i="42" s="1"/>
  <c r="P200" i="42" s="1"/>
  <c r="P201" i="42" s="1"/>
  <c r="P202" i="42" s="1"/>
  <c r="P203" i="42" s="1"/>
  <c r="P204" i="42" s="1"/>
  <c r="P205" i="42" s="1"/>
  <c r="P206" i="42" s="1"/>
  <c r="P207" i="42" s="1"/>
  <c r="P208" i="42" s="1"/>
  <c r="P209" i="42" s="1"/>
  <c r="P210" i="42" s="1"/>
  <c r="P211" i="42" s="1"/>
  <c r="P212" i="42" s="1"/>
  <c r="P213" i="42" s="1"/>
  <c r="P214" i="42" s="1"/>
  <c r="P215" i="42" s="1"/>
  <c r="P216" i="42" s="1"/>
  <c r="P217" i="42" s="1"/>
  <c r="P218" i="42" s="1"/>
  <c r="P219" i="42" s="1"/>
  <c r="P220" i="42" s="1"/>
  <c r="P221" i="42" s="1"/>
  <c r="P222" i="42" s="1"/>
  <c r="P223" i="42" s="1"/>
  <c r="P224" i="42" s="1"/>
  <c r="P225" i="42" s="1"/>
  <c r="P226" i="42" s="1"/>
  <c r="P227" i="42" s="1"/>
  <c r="P228" i="42" s="1"/>
  <c r="P229" i="42" s="1"/>
  <c r="P230" i="42" s="1"/>
  <c r="P231" i="42" s="1"/>
  <c r="P232" i="42" s="1"/>
  <c r="P233" i="42" s="1"/>
  <c r="P234" i="42" s="1"/>
  <c r="P235" i="42" s="1"/>
  <c r="P236" i="42" s="1"/>
  <c r="P237" i="42" s="1"/>
  <c r="P238" i="42" s="1"/>
  <c r="P239" i="42" s="1"/>
  <c r="P240" i="42" s="1"/>
  <c r="P241" i="42" s="1"/>
  <c r="P242" i="42" s="1"/>
  <c r="P243" i="42" s="1"/>
  <c r="P244" i="42" s="1"/>
  <c r="P245" i="42" s="1"/>
  <c r="P246" i="42" s="1"/>
  <c r="P247" i="42" s="1"/>
  <c r="P248" i="42" s="1"/>
  <c r="P249" i="42" s="1"/>
  <c r="P250" i="42" s="1"/>
  <c r="P251" i="42" s="1"/>
  <c r="P252" i="42" s="1"/>
  <c r="P253" i="42" s="1"/>
  <c r="P254" i="42" s="1"/>
  <c r="P255" i="42" s="1"/>
  <c r="P5" i="42"/>
  <c r="P6" i="42" s="1"/>
  <c r="P7" i="42" s="1"/>
  <c r="P8" i="42" s="1"/>
  <c r="P9" i="42" s="1"/>
  <c r="P10" i="42" s="1"/>
  <c r="P11" i="42" s="1"/>
  <c r="P12" i="42" s="1"/>
  <c r="P13" i="42" s="1"/>
  <c r="P14" i="42" s="1"/>
  <c r="P15" i="42" s="1"/>
  <c r="P16" i="42" s="1"/>
  <c r="P4" i="42"/>
  <c r="P3" i="42"/>
  <c r="J13" i="42" l="1"/>
  <c r="G9" i="42" s="1"/>
  <c r="J12" i="42"/>
  <c r="J9" i="42"/>
  <c r="J10" i="42" s="1"/>
  <c r="C10" i="42" s="1"/>
  <c r="J7" i="42"/>
  <c r="J8" i="42" s="1"/>
  <c r="J15" i="42" l="1"/>
  <c r="C13" i="42" s="1"/>
  <c r="G10" i="42"/>
  <c r="B5" i="38"/>
  <c r="B6" i="38"/>
  <c r="B7" i="38"/>
  <c r="B8" i="38"/>
  <c r="B9" i="38"/>
  <c r="B10" i="38"/>
  <c r="B11" i="38"/>
  <c r="B12" i="38"/>
  <c r="B13" i="38"/>
  <c r="B14" i="38"/>
  <c r="B15" i="38"/>
  <c r="B16" i="38"/>
  <c r="B17" i="38"/>
  <c r="B18" i="38"/>
  <c r="B19" i="38"/>
  <c r="B20" i="38"/>
  <c r="B21" i="38"/>
  <c r="B22" i="38"/>
  <c r="B23" i="38"/>
  <c r="B24" i="38"/>
  <c r="B4" i="38"/>
  <c r="B5" i="37"/>
  <c r="B6" i="37"/>
  <c r="B7" i="37"/>
  <c r="B8" i="37"/>
  <c r="B9" i="37"/>
  <c r="B10" i="37"/>
  <c r="B11" i="37"/>
  <c r="B12" i="37"/>
  <c r="B13" i="37"/>
  <c r="B14" i="37"/>
  <c r="B15" i="37"/>
  <c r="B16" i="37"/>
  <c r="B17" i="37"/>
  <c r="B18" i="37"/>
  <c r="B19" i="37"/>
  <c r="B20" i="37"/>
  <c r="B21" i="37"/>
  <c r="B22" i="37"/>
  <c r="B23" i="37"/>
  <c r="B24" i="37"/>
  <c r="B4" i="37"/>
  <c r="B5" i="36"/>
  <c r="B6" i="36"/>
  <c r="B7" i="36"/>
  <c r="B8" i="36"/>
  <c r="B9" i="36"/>
  <c r="B10" i="36"/>
  <c r="B11" i="36"/>
  <c r="B12" i="36"/>
  <c r="B13" i="36"/>
  <c r="B14" i="36"/>
  <c r="B15" i="36"/>
  <c r="B16" i="36"/>
  <c r="B17" i="36"/>
  <c r="B18" i="36"/>
  <c r="B19" i="36"/>
  <c r="B20" i="36"/>
  <c r="B21" i="36"/>
  <c r="B22" i="36"/>
  <c r="B23" i="36"/>
  <c r="B24" i="36"/>
  <c r="B4" i="36"/>
  <c r="C5" i="36" l="1"/>
  <c r="B162" i="36" s="1"/>
  <c r="C5" i="37"/>
  <c r="B162" i="37" s="1"/>
  <c r="C5" i="38"/>
  <c r="B162" i="38" s="1"/>
  <c r="B5" i="11"/>
  <c r="B6" i="11"/>
  <c r="B7" i="11"/>
  <c r="B8" i="11"/>
  <c r="B9" i="11"/>
  <c r="B10" i="11"/>
  <c r="B11" i="11"/>
  <c r="B12" i="11"/>
  <c r="B13" i="11"/>
  <c r="B14" i="11"/>
  <c r="B15" i="11"/>
  <c r="B16" i="11"/>
  <c r="B17" i="11"/>
  <c r="B18" i="11"/>
  <c r="B19" i="11"/>
  <c r="B20" i="11"/>
  <c r="B21" i="11"/>
  <c r="B22" i="11"/>
  <c r="B23" i="11"/>
  <c r="B24" i="11"/>
  <c r="B4" i="11"/>
  <c r="C5" i="11" l="1"/>
  <c r="B162" i="11" s="1"/>
  <c r="CZ74" i="35" l="1"/>
  <c r="CZ73" i="35"/>
  <c r="CZ72" i="35"/>
  <c r="CZ71" i="35"/>
  <c r="CZ70" i="35"/>
  <c r="CZ69" i="35"/>
  <c r="CZ68" i="35"/>
  <c r="CZ67" i="35"/>
  <c r="CZ66" i="35"/>
  <c r="CZ65" i="35"/>
  <c r="CZ64" i="35"/>
  <c r="CZ63" i="35"/>
  <c r="CZ62" i="35"/>
  <c r="CZ61" i="35"/>
  <c r="CZ60" i="35"/>
  <c r="CZ59" i="35"/>
  <c r="CZ58" i="35"/>
  <c r="CZ57" i="35"/>
  <c r="CZ56" i="35"/>
  <c r="CZ55" i="35"/>
  <c r="CZ54" i="35"/>
  <c r="CZ53" i="35"/>
  <c r="CZ52" i="35"/>
  <c r="CZ51" i="35"/>
  <c r="CZ50" i="35"/>
  <c r="CZ49" i="35"/>
  <c r="CZ48" i="35"/>
  <c r="CZ47" i="35"/>
  <c r="CZ46" i="35"/>
  <c r="CZ45" i="35"/>
  <c r="CZ44" i="35"/>
  <c r="CZ43" i="35"/>
  <c r="CZ42" i="35"/>
  <c r="CZ41" i="35"/>
  <c r="CZ40" i="35"/>
  <c r="CZ39" i="35"/>
  <c r="CZ38" i="35"/>
  <c r="CZ37" i="35"/>
  <c r="CZ36" i="35"/>
  <c r="CZ35" i="35"/>
  <c r="CZ34" i="35"/>
  <c r="CZ33" i="35"/>
  <c r="CZ32" i="35"/>
  <c r="CZ31" i="35"/>
  <c r="CZ30" i="35"/>
  <c r="CZ29" i="35"/>
  <c r="CZ28" i="35"/>
  <c r="CZ27" i="35"/>
  <c r="CZ26" i="35"/>
  <c r="CZ25" i="35"/>
  <c r="CZ24" i="35"/>
  <c r="CZ23" i="35"/>
  <c r="CZ22" i="35"/>
  <c r="CZ21" i="35"/>
  <c r="CZ20" i="35"/>
  <c r="CZ19" i="35"/>
  <c r="CZ18" i="35"/>
  <c r="CZ17" i="35"/>
  <c r="CZ16" i="35"/>
  <c r="CZ15" i="35"/>
  <c r="CZ14" i="35"/>
  <c r="CZ13" i="35"/>
  <c r="CZ12" i="35"/>
  <c r="CZ11" i="35"/>
  <c r="CZ10" i="35"/>
  <c r="CZ9" i="35"/>
  <c r="CZ8" i="35"/>
  <c r="CZ7" i="35"/>
  <c r="CZ6" i="35"/>
  <c r="CZ5" i="35"/>
  <c r="CZ4" i="35"/>
  <c r="BR74" i="35"/>
  <c r="BR73" i="35"/>
  <c r="BR72" i="35"/>
  <c r="BR71" i="35"/>
  <c r="BR70" i="35"/>
  <c r="BR69" i="35"/>
  <c r="BR68" i="35"/>
  <c r="BR67" i="35"/>
  <c r="BR66" i="35"/>
  <c r="BR65" i="35"/>
  <c r="BR64" i="35"/>
  <c r="BR63" i="35"/>
  <c r="BR62" i="35"/>
  <c r="BR61" i="35"/>
  <c r="BR60" i="35"/>
  <c r="BR59" i="35"/>
  <c r="BR58" i="35"/>
  <c r="BR57" i="35"/>
  <c r="BR56" i="35"/>
  <c r="BR55" i="35"/>
  <c r="BR54" i="35"/>
  <c r="BR53" i="35"/>
  <c r="BR52" i="35"/>
  <c r="BR51" i="35"/>
  <c r="BR50" i="35"/>
  <c r="BR49" i="35"/>
  <c r="BR48" i="35"/>
  <c r="BR47" i="35"/>
  <c r="BR46" i="35"/>
  <c r="BR45" i="35"/>
  <c r="BR44" i="35"/>
  <c r="BR43" i="35"/>
  <c r="BR42" i="35"/>
  <c r="BR41" i="35"/>
  <c r="BR40" i="35"/>
  <c r="BR39" i="35"/>
  <c r="BR38" i="35"/>
  <c r="BR37" i="35"/>
  <c r="BR36" i="35"/>
  <c r="BR35" i="35"/>
  <c r="BR34" i="35"/>
  <c r="BR33" i="35"/>
  <c r="BR32" i="35"/>
  <c r="BR31" i="35"/>
  <c r="BR30" i="35"/>
  <c r="BR29" i="35"/>
  <c r="BR28" i="35"/>
  <c r="BR27" i="35"/>
  <c r="BR26" i="35"/>
  <c r="BR25" i="35"/>
  <c r="BR24" i="35"/>
  <c r="BR23" i="35"/>
  <c r="BR22" i="35"/>
  <c r="BR21" i="35"/>
  <c r="BR20" i="35"/>
  <c r="BR19" i="35"/>
  <c r="BR18" i="35"/>
  <c r="BR17" i="35"/>
  <c r="BR16" i="35"/>
  <c r="BR15" i="35"/>
  <c r="BR14" i="35"/>
  <c r="BR13" i="35"/>
  <c r="BR12" i="35"/>
  <c r="BR11" i="35"/>
  <c r="BR10" i="35"/>
  <c r="BR9" i="35"/>
  <c r="BR8" i="35"/>
  <c r="BR7" i="35"/>
  <c r="BR6" i="35"/>
  <c r="BR5" i="35"/>
  <c r="BR4" i="35"/>
  <c r="AJ5" i="35"/>
  <c r="AJ6" i="35"/>
  <c r="AJ7" i="35"/>
  <c r="AJ8" i="35"/>
  <c r="AJ9" i="35"/>
  <c r="AJ10" i="35"/>
  <c r="AJ11" i="35"/>
  <c r="AJ12" i="35"/>
  <c r="AJ13" i="35"/>
  <c r="AJ14" i="35"/>
  <c r="AJ15" i="35"/>
  <c r="AJ16" i="35"/>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4" i="35"/>
  <c r="A5" i="35"/>
  <c r="A6" i="35"/>
  <c r="A7" i="35"/>
  <c r="A8" i="35"/>
  <c r="A9" i="35"/>
  <c r="A10" i="35"/>
  <c r="A11" i="35"/>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4" i="35"/>
  <c r="J6" i="24" l="1"/>
  <c r="AZ456" i="38" l="1"/>
  <c r="AZ455" i="38"/>
  <c r="AZ454" i="38"/>
  <c r="AZ453" i="38"/>
  <c r="AZ452" i="38"/>
  <c r="AZ451" i="38"/>
  <c r="AZ450" i="38"/>
  <c r="AZ449" i="38"/>
  <c r="AZ448" i="38"/>
  <c r="AZ447" i="38"/>
  <c r="AZ446" i="38"/>
  <c r="AZ445" i="38"/>
  <c r="AZ444" i="38"/>
  <c r="AZ443" i="38"/>
  <c r="AZ442" i="38"/>
  <c r="AZ441" i="38"/>
  <c r="AZ440" i="38"/>
  <c r="AZ439" i="38"/>
  <c r="AZ438" i="38"/>
  <c r="AZ437" i="38"/>
  <c r="AZ436" i="38"/>
  <c r="AZ435" i="38"/>
  <c r="AZ434" i="38"/>
  <c r="AZ433" i="38"/>
  <c r="AZ432" i="38"/>
  <c r="AZ431" i="38"/>
  <c r="AZ430" i="38"/>
  <c r="AZ429" i="38"/>
  <c r="AZ428" i="38"/>
  <c r="AZ427" i="38"/>
  <c r="AZ426" i="38"/>
  <c r="AZ425" i="38"/>
  <c r="AZ424" i="38"/>
  <c r="AZ423" i="38"/>
  <c r="AZ422" i="38"/>
  <c r="AZ421" i="38"/>
  <c r="AZ420" i="38"/>
  <c r="AZ419" i="38"/>
  <c r="AZ418" i="38"/>
  <c r="AZ417" i="38"/>
  <c r="AZ416" i="38"/>
  <c r="AZ415" i="38"/>
  <c r="AZ414" i="38"/>
  <c r="AZ413" i="38"/>
  <c r="AZ412" i="38"/>
  <c r="AZ411" i="38"/>
  <c r="AZ410" i="38"/>
  <c r="AZ409" i="38"/>
  <c r="AZ408" i="38"/>
  <c r="AZ407" i="38"/>
  <c r="AZ406" i="38"/>
  <c r="AZ405" i="38"/>
  <c r="AZ404" i="38"/>
  <c r="AZ403" i="38"/>
  <c r="AZ402" i="38"/>
  <c r="AZ401" i="38"/>
  <c r="AZ400" i="38"/>
  <c r="AZ399" i="38"/>
  <c r="AZ398" i="38"/>
  <c r="AZ397" i="38"/>
  <c r="AZ396" i="38"/>
  <c r="AZ395" i="38"/>
  <c r="AZ394" i="38"/>
  <c r="AZ393" i="38"/>
  <c r="AZ392" i="38"/>
  <c r="AZ391" i="38"/>
  <c r="AZ390" i="38"/>
  <c r="AZ389" i="38"/>
  <c r="AZ388" i="38"/>
  <c r="AZ387" i="38"/>
  <c r="AZ386" i="38"/>
  <c r="Y456" i="38"/>
  <c r="Y455" i="38"/>
  <c r="Y454" i="38"/>
  <c r="Y453" i="38"/>
  <c r="Y452" i="38"/>
  <c r="Y451" i="38"/>
  <c r="Y450" i="38"/>
  <c r="Y449" i="38"/>
  <c r="Y448" i="38"/>
  <c r="Y447" i="38"/>
  <c r="Y446" i="38"/>
  <c r="Y445" i="38"/>
  <c r="Y444" i="38"/>
  <c r="Y443" i="38"/>
  <c r="Y442" i="38"/>
  <c r="Y441" i="38"/>
  <c r="Y440" i="38"/>
  <c r="Y439" i="38"/>
  <c r="Y438" i="38"/>
  <c r="Y437" i="38"/>
  <c r="Y436" i="38"/>
  <c r="Y435" i="38"/>
  <c r="Y434" i="38"/>
  <c r="Y433" i="38"/>
  <c r="Y432" i="38"/>
  <c r="Y431" i="38"/>
  <c r="Y430" i="38"/>
  <c r="Y429" i="38"/>
  <c r="Y428" i="38"/>
  <c r="Y427" i="38"/>
  <c r="Y426" i="38"/>
  <c r="Y425" i="38"/>
  <c r="Y424" i="38"/>
  <c r="Y423" i="38"/>
  <c r="Y422" i="38"/>
  <c r="Y421" i="38"/>
  <c r="Y420" i="38"/>
  <c r="Y419" i="38"/>
  <c r="Y418" i="38"/>
  <c r="Y417" i="38"/>
  <c r="Y416" i="38"/>
  <c r="Y415" i="38"/>
  <c r="Y414" i="38"/>
  <c r="Y413" i="38"/>
  <c r="Y412" i="38"/>
  <c r="Y411" i="38"/>
  <c r="Y410" i="38"/>
  <c r="Y409" i="38"/>
  <c r="Y408" i="38"/>
  <c r="Y407" i="38"/>
  <c r="Y406" i="38"/>
  <c r="Y405" i="38"/>
  <c r="Y404" i="38"/>
  <c r="Y403" i="38"/>
  <c r="Y402" i="38"/>
  <c r="Y401" i="38"/>
  <c r="Y400" i="38"/>
  <c r="Y399" i="38"/>
  <c r="Y398" i="38"/>
  <c r="Y397" i="38"/>
  <c r="Y396" i="38"/>
  <c r="Y395" i="38"/>
  <c r="Y394" i="38"/>
  <c r="Y393" i="38"/>
  <c r="Y392" i="38"/>
  <c r="Y391" i="38"/>
  <c r="Y390" i="38"/>
  <c r="Y389" i="38"/>
  <c r="Y388" i="38"/>
  <c r="Y387" i="38"/>
  <c r="Y386" i="38"/>
  <c r="AZ156" i="38"/>
  <c r="AZ155" i="38"/>
  <c r="AZ154" i="38"/>
  <c r="AZ153" i="38"/>
  <c r="AZ152" i="38"/>
  <c r="AZ151" i="38"/>
  <c r="AZ150" i="38"/>
  <c r="AZ149" i="38"/>
  <c r="AZ148" i="38"/>
  <c r="AZ147" i="38"/>
  <c r="AZ146" i="38"/>
  <c r="AZ145" i="38"/>
  <c r="AZ144" i="38"/>
  <c r="AZ143" i="38"/>
  <c r="AZ142" i="38"/>
  <c r="AZ141" i="38"/>
  <c r="AZ140" i="38"/>
  <c r="AZ139" i="38"/>
  <c r="AZ138" i="38"/>
  <c r="AZ137" i="38"/>
  <c r="AZ136" i="38"/>
  <c r="AZ135" i="38"/>
  <c r="AZ134" i="38"/>
  <c r="AZ133" i="38"/>
  <c r="AZ132" i="38"/>
  <c r="AZ131" i="38"/>
  <c r="AZ130" i="38"/>
  <c r="AZ129" i="38"/>
  <c r="AZ128" i="38"/>
  <c r="AZ127" i="38"/>
  <c r="AZ126" i="38"/>
  <c r="AZ125" i="38"/>
  <c r="AZ124" i="38"/>
  <c r="AZ123" i="38"/>
  <c r="AZ122" i="38"/>
  <c r="AZ121" i="38"/>
  <c r="AZ120" i="38"/>
  <c r="AZ119" i="38"/>
  <c r="AZ118" i="38"/>
  <c r="AZ117" i="38"/>
  <c r="AZ116" i="38"/>
  <c r="AZ115" i="38"/>
  <c r="AZ114" i="38"/>
  <c r="AZ113" i="38"/>
  <c r="AZ112" i="38"/>
  <c r="AZ111" i="38"/>
  <c r="AZ110" i="38"/>
  <c r="AZ109" i="38"/>
  <c r="AZ108" i="38"/>
  <c r="AZ107" i="38"/>
  <c r="AZ106" i="38"/>
  <c r="AZ105" i="38"/>
  <c r="AZ104" i="38"/>
  <c r="AZ103" i="38"/>
  <c r="AZ102" i="38"/>
  <c r="AZ101" i="38"/>
  <c r="AZ100" i="38"/>
  <c r="AZ99" i="38"/>
  <c r="AZ98" i="38"/>
  <c r="AZ97" i="38"/>
  <c r="AZ96" i="38"/>
  <c r="AZ95" i="38"/>
  <c r="AZ94" i="38"/>
  <c r="AZ93" i="38"/>
  <c r="AZ92" i="38"/>
  <c r="AZ91" i="38"/>
  <c r="AZ90" i="38"/>
  <c r="AZ89" i="38"/>
  <c r="AZ88" i="38"/>
  <c r="AZ87" i="38"/>
  <c r="AZ86" i="38"/>
  <c r="Y156" i="38"/>
  <c r="Y155" i="38"/>
  <c r="Y154" i="38"/>
  <c r="Y153" i="38"/>
  <c r="Y152" i="38"/>
  <c r="Y151" i="38"/>
  <c r="Y150" i="38"/>
  <c r="Y149" i="38"/>
  <c r="Y148" i="38"/>
  <c r="Y147" i="38"/>
  <c r="Y146" i="38"/>
  <c r="Y145" i="38"/>
  <c r="Y144" i="38"/>
  <c r="Y143" i="38"/>
  <c r="Y142" i="38"/>
  <c r="Y141" i="38"/>
  <c r="Y140" i="38"/>
  <c r="Y139" i="38"/>
  <c r="Y138" i="38"/>
  <c r="Y137" i="38"/>
  <c r="Y136" i="38"/>
  <c r="Y135" i="38"/>
  <c r="Y134" i="38"/>
  <c r="Y133" i="38"/>
  <c r="Y132" i="38"/>
  <c r="Y131" i="38"/>
  <c r="Y130" i="38"/>
  <c r="Y129" i="38"/>
  <c r="Y128" i="38"/>
  <c r="Y127" i="38"/>
  <c r="Y126" i="38"/>
  <c r="Y125" i="38"/>
  <c r="Y124" i="38"/>
  <c r="Y123" i="38"/>
  <c r="Y122" i="38"/>
  <c r="Y121" i="38"/>
  <c r="Y120" i="38"/>
  <c r="Y119" i="38"/>
  <c r="Y118" i="38"/>
  <c r="Y117" i="38"/>
  <c r="Y116" i="38"/>
  <c r="Y115" i="38"/>
  <c r="Y114" i="38"/>
  <c r="Y113" i="38"/>
  <c r="Y112" i="38"/>
  <c r="Y111" i="38"/>
  <c r="Y110" i="38"/>
  <c r="Y109" i="38"/>
  <c r="Y108" i="38"/>
  <c r="Y107" i="38"/>
  <c r="Y106" i="38"/>
  <c r="Y105" i="38"/>
  <c r="Y104" i="38"/>
  <c r="Y103" i="38"/>
  <c r="Y102" i="38"/>
  <c r="Y101" i="38"/>
  <c r="Y100" i="38"/>
  <c r="Y99" i="38"/>
  <c r="Y98" i="38"/>
  <c r="Y97" i="38"/>
  <c r="Y96" i="38"/>
  <c r="Y95" i="38"/>
  <c r="Y94" i="38"/>
  <c r="Y93" i="38"/>
  <c r="Y92" i="38"/>
  <c r="Y91" i="38"/>
  <c r="Y90" i="38"/>
  <c r="Y89" i="38"/>
  <c r="Y88" i="38"/>
  <c r="Y87" i="38"/>
  <c r="Y86" i="38"/>
  <c r="AZ456" i="37"/>
  <c r="AZ455" i="37"/>
  <c r="AZ454" i="37"/>
  <c r="AZ453" i="37"/>
  <c r="AZ452" i="37"/>
  <c r="AZ451" i="37"/>
  <c r="AZ450" i="37"/>
  <c r="AZ449" i="37"/>
  <c r="AZ448" i="37"/>
  <c r="AZ447" i="37"/>
  <c r="AZ446" i="37"/>
  <c r="AZ445" i="37"/>
  <c r="AZ444" i="37"/>
  <c r="AZ443" i="37"/>
  <c r="AZ442" i="37"/>
  <c r="AZ441" i="37"/>
  <c r="AZ440" i="37"/>
  <c r="AZ439" i="37"/>
  <c r="AZ438" i="37"/>
  <c r="AZ437" i="37"/>
  <c r="AZ436" i="37"/>
  <c r="AZ435" i="37"/>
  <c r="AZ434" i="37"/>
  <c r="AZ433" i="37"/>
  <c r="AZ432" i="37"/>
  <c r="AZ431" i="37"/>
  <c r="AZ430" i="37"/>
  <c r="AZ429" i="37"/>
  <c r="AZ428" i="37"/>
  <c r="AZ427" i="37"/>
  <c r="AZ426" i="37"/>
  <c r="AZ425" i="37"/>
  <c r="AZ424" i="37"/>
  <c r="AZ423" i="37"/>
  <c r="AZ422" i="37"/>
  <c r="AZ421" i="37"/>
  <c r="AZ420" i="37"/>
  <c r="AZ419" i="37"/>
  <c r="AZ418" i="37"/>
  <c r="AZ417" i="37"/>
  <c r="AZ416" i="37"/>
  <c r="AZ415" i="37"/>
  <c r="AZ414" i="37"/>
  <c r="AZ413" i="37"/>
  <c r="AZ412" i="37"/>
  <c r="AZ411" i="37"/>
  <c r="AZ410" i="37"/>
  <c r="AZ409" i="37"/>
  <c r="AZ408" i="37"/>
  <c r="AZ407" i="37"/>
  <c r="AZ406" i="37"/>
  <c r="AZ405" i="37"/>
  <c r="AZ404" i="37"/>
  <c r="AZ403" i="37"/>
  <c r="AZ402" i="37"/>
  <c r="AZ401" i="37"/>
  <c r="AZ400" i="37"/>
  <c r="AZ399" i="37"/>
  <c r="AZ398" i="37"/>
  <c r="AZ397" i="37"/>
  <c r="AZ396" i="37"/>
  <c r="AZ395" i="37"/>
  <c r="AZ394" i="37"/>
  <c r="AZ393" i="37"/>
  <c r="AZ392" i="37"/>
  <c r="AZ391" i="37"/>
  <c r="AZ390" i="37"/>
  <c r="AZ389" i="37"/>
  <c r="AZ388" i="37"/>
  <c r="AZ387" i="37"/>
  <c r="AZ386" i="37"/>
  <c r="Y456" i="37"/>
  <c r="Y455" i="37"/>
  <c r="Y454" i="37"/>
  <c r="Y453" i="37"/>
  <c r="Y452" i="37"/>
  <c r="Y451" i="37"/>
  <c r="Y450" i="37"/>
  <c r="Y449" i="37"/>
  <c r="Y448" i="37"/>
  <c r="Y447" i="37"/>
  <c r="Y446" i="37"/>
  <c r="Y445" i="37"/>
  <c r="Y444" i="37"/>
  <c r="Y443" i="37"/>
  <c r="Y442" i="37"/>
  <c r="Y441" i="37"/>
  <c r="Y440" i="37"/>
  <c r="Y439" i="37"/>
  <c r="Y438" i="37"/>
  <c r="Y437" i="37"/>
  <c r="Y436" i="37"/>
  <c r="Y435" i="37"/>
  <c r="Y434" i="37"/>
  <c r="Y433" i="37"/>
  <c r="Y432" i="37"/>
  <c r="Y431" i="37"/>
  <c r="Y430" i="37"/>
  <c r="Y429" i="37"/>
  <c r="Y428" i="37"/>
  <c r="Y427" i="37"/>
  <c r="Y426" i="37"/>
  <c r="Y425" i="37"/>
  <c r="Y424" i="37"/>
  <c r="Y423" i="37"/>
  <c r="Y422" i="37"/>
  <c r="Y421" i="37"/>
  <c r="Y420" i="37"/>
  <c r="Y419" i="37"/>
  <c r="Y418" i="37"/>
  <c r="Y417" i="37"/>
  <c r="Y416" i="37"/>
  <c r="Y415" i="37"/>
  <c r="Y414" i="37"/>
  <c r="Y413" i="37"/>
  <c r="Y412" i="37"/>
  <c r="Y411" i="37"/>
  <c r="Y410" i="37"/>
  <c r="Y409" i="37"/>
  <c r="Y408" i="37"/>
  <c r="Y407" i="37"/>
  <c r="Y406" i="37"/>
  <c r="Y405" i="37"/>
  <c r="Y404" i="37"/>
  <c r="Y403" i="37"/>
  <c r="Y402" i="37"/>
  <c r="Y401" i="37"/>
  <c r="Y400" i="37"/>
  <c r="Y399" i="37"/>
  <c r="Y398" i="37"/>
  <c r="Y397" i="37"/>
  <c r="Y396" i="37"/>
  <c r="Y395" i="37"/>
  <c r="Y394" i="37"/>
  <c r="Y393" i="37"/>
  <c r="Y392" i="37"/>
  <c r="Y391" i="37"/>
  <c r="Y390" i="37"/>
  <c r="Y389" i="37"/>
  <c r="Y388" i="37"/>
  <c r="Y387" i="37"/>
  <c r="Y386" i="37"/>
  <c r="AZ456" i="36"/>
  <c r="AZ455" i="36"/>
  <c r="AZ454" i="36"/>
  <c r="AZ453" i="36"/>
  <c r="AZ452" i="36"/>
  <c r="AZ451" i="36"/>
  <c r="AZ450" i="36"/>
  <c r="AZ449" i="36"/>
  <c r="AZ448" i="36"/>
  <c r="AZ447" i="36"/>
  <c r="AZ446" i="36"/>
  <c r="AZ445" i="36"/>
  <c r="AZ444" i="36"/>
  <c r="AZ443" i="36"/>
  <c r="AZ442" i="36"/>
  <c r="AZ441" i="36"/>
  <c r="AZ440" i="36"/>
  <c r="AZ439" i="36"/>
  <c r="AZ438" i="36"/>
  <c r="AZ437" i="36"/>
  <c r="AZ436" i="36"/>
  <c r="AZ435" i="36"/>
  <c r="AZ434" i="36"/>
  <c r="AZ433" i="36"/>
  <c r="AZ432" i="36"/>
  <c r="AZ431" i="36"/>
  <c r="AZ430" i="36"/>
  <c r="AZ429" i="36"/>
  <c r="AZ428" i="36"/>
  <c r="AZ427" i="36"/>
  <c r="AZ426" i="36"/>
  <c r="AZ425" i="36"/>
  <c r="AZ424" i="36"/>
  <c r="AZ423" i="36"/>
  <c r="AZ422" i="36"/>
  <c r="AZ421" i="36"/>
  <c r="AZ420" i="36"/>
  <c r="AZ419" i="36"/>
  <c r="AZ418" i="36"/>
  <c r="AZ417" i="36"/>
  <c r="AZ416" i="36"/>
  <c r="AZ415" i="36"/>
  <c r="AZ414" i="36"/>
  <c r="AZ413" i="36"/>
  <c r="AZ412" i="36"/>
  <c r="AZ411" i="36"/>
  <c r="AZ410" i="36"/>
  <c r="AZ409" i="36"/>
  <c r="AZ408" i="36"/>
  <c r="AZ407" i="36"/>
  <c r="AZ406" i="36"/>
  <c r="AZ405" i="36"/>
  <c r="AZ404" i="36"/>
  <c r="AZ403" i="36"/>
  <c r="AZ402" i="36"/>
  <c r="AZ401" i="36"/>
  <c r="AZ400" i="36"/>
  <c r="AZ399" i="36"/>
  <c r="AZ398" i="36"/>
  <c r="AZ397" i="36"/>
  <c r="AZ396" i="36"/>
  <c r="AZ395" i="36"/>
  <c r="AZ394" i="36"/>
  <c r="AZ393" i="36"/>
  <c r="AZ392" i="36"/>
  <c r="AZ391" i="36"/>
  <c r="AZ390" i="36"/>
  <c r="AZ389" i="36"/>
  <c r="AZ388" i="36"/>
  <c r="AZ387" i="36"/>
  <c r="AZ386"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AZ456" i="11"/>
  <c r="AZ455" i="11"/>
  <c r="AZ454" i="11"/>
  <c r="AZ453" i="11"/>
  <c r="AZ452" i="11"/>
  <c r="AZ451" i="11"/>
  <c r="AZ450" i="11"/>
  <c r="AZ449" i="11"/>
  <c r="AZ448" i="11"/>
  <c r="AZ447" i="11"/>
  <c r="AZ446" i="11"/>
  <c r="AZ445" i="11"/>
  <c r="AZ444" i="11"/>
  <c r="AZ443" i="11"/>
  <c r="AZ442" i="11"/>
  <c r="AZ441" i="11"/>
  <c r="AZ440" i="11"/>
  <c r="AZ439" i="11"/>
  <c r="AZ438" i="11"/>
  <c r="AZ437" i="11"/>
  <c r="AZ436" i="11"/>
  <c r="AZ435" i="11"/>
  <c r="AZ434" i="11"/>
  <c r="AZ433" i="11"/>
  <c r="AZ432" i="11"/>
  <c r="AZ431" i="11"/>
  <c r="AZ430" i="11"/>
  <c r="AZ429" i="11"/>
  <c r="AZ428" i="11"/>
  <c r="AZ427" i="11"/>
  <c r="AZ426" i="11"/>
  <c r="AZ425" i="11"/>
  <c r="AZ424" i="11"/>
  <c r="AZ423" i="11"/>
  <c r="AZ422" i="11"/>
  <c r="AZ421" i="11"/>
  <c r="AZ420" i="11"/>
  <c r="AZ419" i="11"/>
  <c r="AZ418" i="11"/>
  <c r="AZ417" i="11"/>
  <c r="AZ416" i="11"/>
  <c r="AZ415" i="11"/>
  <c r="AZ414" i="11"/>
  <c r="AZ413" i="11"/>
  <c r="AZ412" i="11"/>
  <c r="AZ411" i="11"/>
  <c r="AZ410" i="11"/>
  <c r="AZ409" i="11"/>
  <c r="AZ408" i="11"/>
  <c r="AZ407" i="11"/>
  <c r="AZ406" i="11"/>
  <c r="AZ405" i="11"/>
  <c r="AZ404" i="11"/>
  <c r="AZ403" i="11"/>
  <c r="AZ402" i="11"/>
  <c r="AZ401" i="11"/>
  <c r="AZ400" i="11"/>
  <c r="AZ399" i="11"/>
  <c r="AZ398" i="11"/>
  <c r="AZ397" i="11"/>
  <c r="AZ396" i="11"/>
  <c r="AZ395" i="11"/>
  <c r="AZ394" i="11"/>
  <c r="AZ393" i="11"/>
  <c r="AZ392" i="11"/>
  <c r="AZ391" i="11"/>
  <c r="AZ390" i="11"/>
  <c r="AZ389" i="11"/>
  <c r="AZ388" i="11"/>
  <c r="AZ387" i="11"/>
  <c r="AZ386" i="11"/>
  <c r="Y456" i="11"/>
  <c r="Y455" i="11"/>
  <c r="Y454" i="11"/>
  <c r="Y453" i="11"/>
  <c r="Y452" i="11"/>
  <c r="Y451" i="11"/>
  <c r="Y450" i="11"/>
  <c r="Y449" i="11"/>
  <c r="Y448" i="11"/>
  <c r="Y447" i="11"/>
  <c r="Y446" i="11"/>
  <c r="Y445" i="11"/>
  <c r="Y444" i="11"/>
  <c r="Y443" i="11"/>
  <c r="Y442" i="11"/>
  <c r="Y441" i="11"/>
  <c r="Y440" i="11"/>
  <c r="Y439" i="11"/>
  <c r="Y438" i="11"/>
  <c r="Y437" i="11"/>
  <c r="Y436" i="11"/>
  <c r="Y435" i="11"/>
  <c r="Y434" i="11"/>
  <c r="Y433" i="11"/>
  <c r="Y432" i="11"/>
  <c r="Y431" i="11"/>
  <c r="Y430" i="11"/>
  <c r="Y429" i="11"/>
  <c r="Y428" i="11"/>
  <c r="Y427" i="11"/>
  <c r="Y426" i="11"/>
  <c r="Y425" i="11"/>
  <c r="Y424" i="11"/>
  <c r="Y423" i="11"/>
  <c r="Y422" i="11"/>
  <c r="Y421" i="11"/>
  <c r="Y420" i="11"/>
  <c r="Y419" i="11"/>
  <c r="Y418" i="11"/>
  <c r="Y417" i="11"/>
  <c r="Y416" i="11"/>
  <c r="Y415" i="11"/>
  <c r="Y414" i="11"/>
  <c r="Y413" i="11"/>
  <c r="Y412" i="11"/>
  <c r="Y411" i="11"/>
  <c r="Y410" i="11"/>
  <c r="Y409" i="11"/>
  <c r="Y408" i="11"/>
  <c r="Y407" i="11"/>
  <c r="Y406" i="11"/>
  <c r="Y405" i="11"/>
  <c r="Y404" i="11"/>
  <c r="Y403" i="11"/>
  <c r="Y402" i="11"/>
  <c r="Y401" i="11"/>
  <c r="Y400" i="11"/>
  <c r="Y399" i="11"/>
  <c r="Y398" i="11"/>
  <c r="Y397" i="11"/>
  <c r="Y396" i="11"/>
  <c r="Y395" i="11"/>
  <c r="Y394" i="11"/>
  <c r="Y393" i="11"/>
  <c r="Y392" i="11"/>
  <c r="Y391" i="11"/>
  <c r="Y390" i="11"/>
  <c r="Y389" i="11"/>
  <c r="Y388" i="11"/>
  <c r="Y387" i="11"/>
  <c r="Y386" i="11"/>
  <c r="AZ156" i="11"/>
  <c r="AZ155" i="11"/>
  <c r="AZ154" i="11"/>
  <c r="AZ153" i="11"/>
  <c r="AZ152" i="11"/>
  <c r="AZ151" i="11"/>
  <c r="AZ150" i="11"/>
  <c r="AZ149" i="11"/>
  <c r="AZ148" i="11"/>
  <c r="AZ147" i="11"/>
  <c r="AZ146" i="11"/>
  <c r="AZ145" i="11"/>
  <c r="AZ144" i="11"/>
  <c r="AZ143" i="11"/>
  <c r="AZ142" i="11"/>
  <c r="AZ141" i="11"/>
  <c r="AZ140" i="11"/>
  <c r="AZ139" i="11"/>
  <c r="AZ138" i="11"/>
  <c r="AZ137" i="11"/>
  <c r="AZ136" i="11"/>
  <c r="AZ135" i="11"/>
  <c r="AZ134" i="11"/>
  <c r="AZ133" i="11"/>
  <c r="AZ132" i="11"/>
  <c r="AZ131" i="11"/>
  <c r="AZ130" i="11"/>
  <c r="AZ129" i="11"/>
  <c r="AZ128" i="11"/>
  <c r="AZ127" i="11"/>
  <c r="AZ126" i="11"/>
  <c r="AZ125" i="11"/>
  <c r="AZ124" i="11"/>
  <c r="AZ123" i="11"/>
  <c r="AZ122" i="11"/>
  <c r="AZ121" i="11"/>
  <c r="AZ120" i="11"/>
  <c r="AZ119" i="11"/>
  <c r="AZ118" i="11"/>
  <c r="AZ117" i="11"/>
  <c r="AZ116" i="11"/>
  <c r="AZ115" i="11"/>
  <c r="AZ114" i="11"/>
  <c r="AZ113" i="11"/>
  <c r="AZ112" i="11"/>
  <c r="AZ111" i="11"/>
  <c r="AZ110" i="11"/>
  <c r="AZ109" i="11"/>
  <c r="AZ108" i="11"/>
  <c r="AZ107" i="11"/>
  <c r="AZ106" i="11"/>
  <c r="AZ105" i="11"/>
  <c r="AZ104" i="11"/>
  <c r="AZ103" i="11"/>
  <c r="AZ102" i="11"/>
  <c r="AZ101" i="11"/>
  <c r="AZ100" i="11"/>
  <c r="AZ99" i="11"/>
  <c r="AZ98" i="11"/>
  <c r="AZ97" i="11"/>
  <c r="AZ96" i="11"/>
  <c r="AZ95" i="11"/>
  <c r="AZ94" i="11"/>
  <c r="AZ93" i="11"/>
  <c r="AZ92" i="11"/>
  <c r="AZ91" i="11"/>
  <c r="AZ90" i="11"/>
  <c r="AZ89" i="11"/>
  <c r="AZ88" i="11"/>
  <c r="AZ87" i="11"/>
  <c r="AZ86" i="11"/>
  <c r="Y156" i="11"/>
  <c r="Y155" i="11"/>
  <c r="Y154" i="11"/>
  <c r="Y153" i="11"/>
  <c r="Y152" i="11"/>
  <c r="Y151" i="11"/>
  <c r="Y150" i="11"/>
  <c r="Y149" i="11"/>
  <c r="Y148" i="11"/>
  <c r="Y147" i="11"/>
  <c r="Y146" i="11"/>
  <c r="Y145" i="11"/>
  <c r="Y144" i="11"/>
  <c r="Y143" i="11"/>
  <c r="Y142" i="11"/>
  <c r="Y141" i="11"/>
  <c r="Y140" i="11"/>
  <c r="Y139" i="11"/>
  <c r="Y138" i="11"/>
  <c r="Y137" i="11"/>
  <c r="Y136" i="11"/>
  <c r="Y135" i="11"/>
  <c r="Y134" i="11"/>
  <c r="Y133" i="11"/>
  <c r="Y132" i="11"/>
  <c r="Y131" i="11"/>
  <c r="Y130" i="11"/>
  <c r="Y129" i="11"/>
  <c r="Y128" i="11"/>
  <c r="Y127" i="11"/>
  <c r="Y126" i="11"/>
  <c r="Y125" i="11"/>
  <c r="Y124" i="11"/>
  <c r="Y123" i="11"/>
  <c r="Y122" i="11"/>
  <c r="Y121" i="11"/>
  <c r="Y120" i="11"/>
  <c r="Y119" i="11"/>
  <c r="Y118" i="11"/>
  <c r="Y117" i="11"/>
  <c r="Y116" i="11"/>
  <c r="Y115" i="11"/>
  <c r="Y114" i="11"/>
  <c r="Y113" i="11"/>
  <c r="Y112" i="11"/>
  <c r="Y111" i="11"/>
  <c r="Y110" i="11"/>
  <c r="Y109" i="11"/>
  <c r="Y108" i="11"/>
  <c r="Y107" i="11"/>
  <c r="Y106" i="11"/>
  <c r="Y105" i="11"/>
  <c r="Y104" i="11"/>
  <c r="Y103" i="11"/>
  <c r="Y102" i="11"/>
  <c r="Y101" i="11"/>
  <c r="Y100" i="11"/>
  <c r="Y99" i="11"/>
  <c r="Y98" i="11"/>
  <c r="Y97" i="11"/>
  <c r="Y96" i="11"/>
  <c r="Y95" i="11"/>
  <c r="Y94" i="11"/>
  <c r="Y93" i="11"/>
  <c r="Y92" i="11"/>
  <c r="Y91" i="11"/>
  <c r="Y90" i="11"/>
  <c r="Y89" i="11"/>
  <c r="Y88" i="11"/>
  <c r="Y87" i="11"/>
  <c r="Y86" i="11"/>
  <c r="AZ156" i="37"/>
  <c r="AZ155" i="37"/>
  <c r="AZ154" i="37"/>
  <c r="AZ153" i="37"/>
  <c r="AZ152" i="37"/>
  <c r="AZ151" i="37"/>
  <c r="AZ150" i="37"/>
  <c r="AZ149" i="37"/>
  <c r="AZ148" i="37"/>
  <c r="AZ147" i="37"/>
  <c r="AZ146" i="37"/>
  <c r="AZ145" i="37"/>
  <c r="AZ144" i="37"/>
  <c r="AZ143" i="37"/>
  <c r="AZ142" i="37"/>
  <c r="AZ141" i="37"/>
  <c r="AZ140" i="37"/>
  <c r="AZ139" i="37"/>
  <c r="AZ138" i="37"/>
  <c r="AZ137" i="37"/>
  <c r="AZ136" i="37"/>
  <c r="AZ135" i="37"/>
  <c r="AZ134" i="37"/>
  <c r="AZ133" i="37"/>
  <c r="AZ132" i="37"/>
  <c r="AZ131" i="37"/>
  <c r="AZ130" i="37"/>
  <c r="AZ129" i="37"/>
  <c r="AZ128" i="37"/>
  <c r="AZ127" i="37"/>
  <c r="AZ126" i="37"/>
  <c r="AZ125" i="37"/>
  <c r="AZ124" i="37"/>
  <c r="AZ123" i="37"/>
  <c r="AZ122" i="37"/>
  <c r="AZ121" i="37"/>
  <c r="AZ120" i="37"/>
  <c r="AZ119" i="37"/>
  <c r="AZ118" i="37"/>
  <c r="AZ117" i="37"/>
  <c r="AZ116" i="37"/>
  <c r="AZ115" i="37"/>
  <c r="AZ114" i="37"/>
  <c r="AZ113" i="37"/>
  <c r="AZ112" i="37"/>
  <c r="AZ111" i="37"/>
  <c r="AZ110" i="37"/>
  <c r="AZ109" i="37"/>
  <c r="AZ108" i="37"/>
  <c r="AZ107" i="37"/>
  <c r="AZ106" i="37"/>
  <c r="AZ105" i="37"/>
  <c r="AZ104" i="37"/>
  <c r="AZ103" i="37"/>
  <c r="AZ102" i="37"/>
  <c r="AZ101" i="37"/>
  <c r="AZ100" i="37"/>
  <c r="AZ99" i="37"/>
  <c r="AZ98" i="37"/>
  <c r="AZ97" i="37"/>
  <c r="AZ96" i="37"/>
  <c r="AZ95" i="37"/>
  <c r="AZ94" i="37"/>
  <c r="AZ93" i="37"/>
  <c r="AZ92" i="37"/>
  <c r="AZ91" i="37"/>
  <c r="AZ90" i="37"/>
  <c r="AZ89" i="37"/>
  <c r="AZ88" i="37"/>
  <c r="AZ87" i="37"/>
  <c r="AZ86" i="37"/>
  <c r="Y147" i="37"/>
  <c r="Y148" i="37"/>
  <c r="Y149" i="37"/>
  <c r="Y150" i="37"/>
  <c r="Y151" i="37"/>
  <c r="Y152" i="37"/>
  <c r="Y153" i="37"/>
  <c r="Y154" i="37"/>
  <c r="Y155" i="37"/>
  <c r="Y156" i="37"/>
  <c r="Y115" i="37"/>
  <c r="Y116" i="37"/>
  <c r="Y117" i="37"/>
  <c r="Y118" i="37"/>
  <c r="Y119" i="37"/>
  <c r="Y120" i="37"/>
  <c r="Y121" i="37"/>
  <c r="Y122" i="37"/>
  <c r="Y123" i="37"/>
  <c r="Y124" i="37"/>
  <c r="Y125" i="37"/>
  <c r="Y126" i="37"/>
  <c r="Y127" i="37"/>
  <c r="Y128" i="37"/>
  <c r="Y129" i="37"/>
  <c r="Y130" i="37"/>
  <c r="Y131" i="37"/>
  <c r="Y132" i="37"/>
  <c r="Y133" i="37"/>
  <c r="Y134" i="37"/>
  <c r="Y135" i="37"/>
  <c r="Y136" i="37"/>
  <c r="Y137" i="37"/>
  <c r="Y138" i="37"/>
  <c r="Y139" i="37"/>
  <c r="Y140" i="37"/>
  <c r="Y141" i="37"/>
  <c r="Y142" i="37"/>
  <c r="Y143" i="37"/>
  <c r="Y144" i="37"/>
  <c r="Y145" i="37"/>
  <c r="Y146" i="37"/>
  <c r="Y93" i="37"/>
  <c r="Y94" i="37"/>
  <c r="Y95" i="37"/>
  <c r="Y96" i="37"/>
  <c r="Y97" i="37"/>
  <c r="Y98" i="37"/>
  <c r="Y99" i="37"/>
  <c r="Y100" i="37"/>
  <c r="Y101" i="37"/>
  <c r="Y102" i="37"/>
  <c r="Y103" i="37"/>
  <c r="Y104" i="37"/>
  <c r="Y105" i="37"/>
  <c r="Y106" i="37"/>
  <c r="Y107" i="37"/>
  <c r="Y108" i="37"/>
  <c r="Y109" i="37"/>
  <c r="Y110" i="37"/>
  <c r="Y111" i="37"/>
  <c r="Y112" i="37"/>
  <c r="Y113" i="37"/>
  <c r="Y114" i="37"/>
  <c r="Y87" i="37"/>
  <c r="Y88" i="37"/>
  <c r="Y89" i="37"/>
  <c r="Y90" i="37"/>
  <c r="Y91" i="37"/>
  <c r="Y92" i="37"/>
  <c r="Y86" i="37"/>
  <c r="AZ156" i="36"/>
  <c r="AZ155" i="36"/>
  <c r="AZ154" i="36"/>
  <c r="AZ153" i="36"/>
  <c r="AZ152" i="36"/>
  <c r="AZ151" i="36"/>
  <c r="AZ150" i="36"/>
  <c r="AZ149" i="36"/>
  <c r="AZ148" i="36"/>
  <c r="AZ147" i="36"/>
  <c r="AZ146" i="36"/>
  <c r="AZ145" i="36"/>
  <c r="AZ144" i="36"/>
  <c r="AZ143" i="36"/>
  <c r="AZ142" i="36"/>
  <c r="AZ141" i="36"/>
  <c r="AZ140" i="36"/>
  <c r="AZ139" i="36"/>
  <c r="AZ138" i="36"/>
  <c r="AZ137" i="36"/>
  <c r="AZ136" i="36"/>
  <c r="AZ135" i="36"/>
  <c r="AZ134" i="36"/>
  <c r="AZ133" i="36"/>
  <c r="AZ132" i="36"/>
  <c r="AZ131" i="36"/>
  <c r="AZ130" i="36"/>
  <c r="AZ129" i="36"/>
  <c r="AZ128" i="36"/>
  <c r="AZ127" i="36"/>
  <c r="AZ126" i="36"/>
  <c r="AZ125" i="36"/>
  <c r="AZ124" i="36"/>
  <c r="AZ123" i="36"/>
  <c r="AZ122" i="36"/>
  <c r="AZ121" i="36"/>
  <c r="AZ120" i="36"/>
  <c r="AZ119" i="36"/>
  <c r="AZ118" i="36"/>
  <c r="AZ117" i="36"/>
  <c r="AZ116" i="36"/>
  <c r="AZ115" i="36"/>
  <c r="AZ114" i="36"/>
  <c r="AZ113" i="36"/>
  <c r="AZ112" i="36"/>
  <c r="AZ111" i="36"/>
  <c r="AZ110" i="36"/>
  <c r="AZ109" i="36"/>
  <c r="AZ108" i="36"/>
  <c r="AZ107" i="36"/>
  <c r="AZ106" i="36"/>
  <c r="AZ105" i="36"/>
  <c r="AZ104" i="36"/>
  <c r="AZ103" i="36"/>
  <c r="AZ102" i="36"/>
  <c r="AZ101" i="36"/>
  <c r="AZ100" i="36"/>
  <c r="AZ99" i="36"/>
  <c r="AZ98" i="36"/>
  <c r="AZ97" i="36"/>
  <c r="AZ96" i="36"/>
  <c r="AZ95" i="36"/>
  <c r="AZ94" i="36"/>
  <c r="AZ93" i="36"/>
  <c r="AZ92" i="36"/>
  <c r="AZ91" i="36"/>
  <c r="AZ90" i="36"/>
  <c r="AZ89" i="36"/>
  <c r="AZ88" i="36"/>
  <c r="AZ87" i="36"/>
  <c r="AZ86" i="36"/>
  <c r="Y86" i="36"/>
  <c r="Y129" i="36"/>
  <c r="Y130" i="36"/>
  <c r="Y131" i="36"/>
  <c r="Y132" i="36"/>
  <c r="Y133" i="36"/>
  <c r="Y134" i="36"/>
  <c r="Y135" i="36"/>
  <c r="Y136" i="36"/>
  <c r="Y137" i="36"/>
  <c r="Y138" i="36"/>
  <c r="Y139" i="36"/>
  <c r="Y140" i="36"/>
  <c r="Y141" i="36"/>
  <c r="Y142" i="36"/>
  <c r="Y143" i="36"/>
  <c r="Y144" i="36"/>
  <c r="Y145" i="36"/>
  <c r="Y146" i="36"/>
  <c r="Y147" i="36"/>
  <c r="Y148" i="36"/>
  <c r="Y149" i="36"/>
  <c r="Y150" i="36"/>
  <c r="Y151" i="36"/>
  <c r="Y152" i="36"/>
  <c r="Y153" i="36"/>
  <c r="Y154" i="36"/>
  <c r="Y155" i="36"/>
  <c r="Y156" i="36"/>
  <c r="Y110" i="36"/>
  <c r="Y111" i="36"/>
  <c r="Y112" i="36"/>
  <c r="Y113" i="36"/>
  <c r="Y114" i="36"/>
  <c r="Y115" i="36"/>
  <c r="Y116" i="36"/>
  <c r="Y117" i="36"/>
  <c r="Y118" i="36"/>
  <c r="Y119" i="36"/>
  <c r="Y120" i="36"/>
  <c r="Y121" i="36"/>
  <c r="Y122" i="36"/>
  <c r="Y123" i="36"/>
  <c r="Y124" i="36"/>
  <c r="Y125" i="36"/>
  <c r="Y126" i="36"/>
  <c r="Y127" i="36"/>
  <c r="Y128" i="36"/>
  <c r="Y87" i="36"/>
  <c r="Y88" i="36"/>
  <c r="Y89" i="36"/>
  <c r="Y90" i="36"/>
  <c r="Y91" i="36"/>
  <c r="Y92" i="36"/>
  <c r="Y93" i="36"/>
  <c r="Y94" i="36"/>
  <c r="Y95" i="36"/>
  <c r="Y96" i="36"/>
  <c r="Y97" i="36"/>
  <c r="Y98" i="36"/>
  <c r="Y99" i="36"/>
  <c r="Y100" i="36"/>
  <c r="Y101" i="36"/>
  <c r="Y102" i="36"/>
  <c r="Y103" i="36"/>
  <c r="Y104" i="36"/>
  <c r="Y105" i="36"/>
  <c r="Y106" i="36"/>
  <c r="Y107" i="36"/>
  <c r="Y108" i="36"/>
  <c r="Y109" i="36"/>
  <c r="AU312" i="38" l="1"/>
  <c r="AT312" i="38"/>
  <c r="AS312" i="38"/>
  <c r="AR312" i="38"/>
  <c r="AQ312" i="38"/>
  <c r="AP312" i="38"/>
  <c r="AO312" i="38"/>
  <c r="T312" i="38"/>
  <c r="S312" i="38"/>
  <c r="R312" i="38"/>
  <c r="Q312" i="38"/>
  <c r="P312" i="38"/>
  <c r="O312" i="38"/>
  <c r="N312" i="38"/>
  <c r="AU311" i="38"/>
  <c r="AT311" i="38"/>
  <c r="AS311" i="38"/>
  <c r="AR311" i="38"/>
  <c r="AQ311" i="38"/>
  <c r="AP311" i="38"/>
  <c r="AO311" i="38"/>
  <c r="T311" i="38"/>
  <c r="S311" i="38"/>
  <c r="R311" i="38"/>
  <c r="Q311" i="38"/>
  <c r="P311" i="38"/>
  <c r="O311" i="38"/>
  <c r="N311" i="38"/>
  <c r="AU310" i="38"/>
  <c r="AT310" i="38"/>
  <c r="AS310" i="38"/>
  <c r="AR310" i="38"/>
  <c r="AQ310" i="38"/>
  <c r="AP310" i="38"/>
  <c r="AO310" i="38"/>
  <c r="T310" i="38"/>
  <c r="S310" i="38"/>
  <c r="R310" i="38"/>
  <c r="Q310" i="38"/>
  <c r="P310" i="38"/>
  <c r="O310" i="38"/>
  <c r="N310" i="38"/>
  <c r="AU309" i="38"/>
  <c r="AT309" i="38"/>
  <c r="AS309" i="38"/>
  <c r="AR309" i="38"/>
  <c r="AQ309" i="38"/>
  <c r="AP309" i="38"/>
  <c r="AO309" i="38"/>
  <c r="T309" i="38"/>
  <c r="S309" i="38"/>
  <c r="R309" i="38"/>
  <c r="Q309" i="38"/>
  <c r="P309" i="38"/>
  <c r="O309" i="38"/>
  <c r="N309" i="38"/>
  <c r="AU308" i="38"/>
  <c r="AT308" i="38"/>
  <c r="AS308" i="38"/>
  <c r="AR308" i="38"/>
  <c r="AQ308" i="38"/>
  <c r="AP308" i="38"/>
  <c r="AO308" i="38"/>
  <c r="T308" i="38"/>
  <c r="S308" i="38"/>
  <c r="R308" i="38"/>
  <c r="Q308" i="38"/>
  <c r="P308" i="38"/>
  <c r="O308" i="38"/>
  <c r="N308" i="38"/>
  <c r="AU307" i="38"/>
  <c r="AT307" i="38"/>
  <c r="AS307" i="38"/>
  <c r="AR307" i="38"/>
  <c r="AQ307" i="38"/>
  <c r="AP307" i="38"/>
  <c r="AO307" i="38"/>
  <c r="T307" i="38"/>
  <c r="S307" i="38"/>
  <c r="R307" i="38"/>
  <c r="Q307" i="38"/>
  <c r="P307" i="38"/>
  <c r="O307" i="38"/>
  <c r="N307" i="38"/>
  <c r="AU306" i="38"/>
  <c r="AT306" i="38"/>
  <c r="AS306" i="38"/>
  <c r="AR306" i="38"/>
  <c r="AQ306" i="38"/>
  <c r="AP306" i="38"/>
  <c r="AO306" i="38"/>
  <c r="T306" i="38"/>
  <c r="S306" i="38"/>
  <c r="R306" i="38"/>
  <c r="Q306" i="38"/>
  <c r="P306" i="38"/>
  <c r="O306" i="38"/>
  <c r="N306" i="38"/>
  <c r="AU305" i="38"/>
  <c r="AT305" i="38"/>
  <c r="AS305" i="38"/>
  <c r="AR305" i="38"/>
  <c r="AQ305" i="38"/>
  <c r="AP305" i="38"/>
  <c r="AO305" i="38"/>
  <c r="T305" i="38"/>
  <c r="S305" i="38"/>
  <c r="R305" i="38"/>
  <c r="Q305" i="38"/>
  <c r="P305" i="38"/>
  <c r="O305" i="38"/>
  <c r="N305" i="38"/>
  <c r="AU304" i="38"/>
  <c r="AT304" i="38"/>
  <c r="AS304" i="38"/>
  <c r="AR304" i="38"/>
  <c r="AQ304" i="38"/>
  <c r="AP304" i="38"/>
  <c r="AO304" i="38"/>
  <c r="T304" i="38"/>
  <c r="S304" i="38"/>
  <c r="R304" i="38"/>
  <c r="Q304" i="38"/>
  <c r="P304" i="38"/>
  <c r="O304" i="38"/>
  <c r="N304" i="38"/>
  <c r="AU303" i="38"/>
  <c r="AT303" i="38"/>
  <c r="AS303" i="38"/>
  <c r="AR303" i="38"/>
  <c r="AQ303" i="38"/>
  <c r="AP303" i="38"/>
  <c r="AO303" i="38"/>
  <c r="T303" i="38"/>
  <c r="S303" i="38"/>
  <c r="R303" i="38"/>
  <c r="Q303" i="38"/>
  <c r="P303" i="38"/>
  <c r="O303" i="38"/>
  <c r="N303" i="38"/>
  <c r="AU302" i="38"/>
  <c r="AT302" i="38"/>
  <c r="AS302" i="38"/>
  <c r="AR302" i="38"/>
  <c r="AQ302" i="38"/>
  <c r="AP302" i="38"/>
  <c r="AO302" i="38"/>
  <c r="T302" i="38"/>
  <c r="S302" i="38"/>
  <c r="R302" i="38"/>
  <c r="Q302" i="38"/>
  <c r="P302" i="38"/>
  <c r="O302" i="38"/>
  <c r="N302" i="38"/>
  <c r="AU301" i="38"/>
  <c r="AT301" i="38"/>
  <c r="AS301" i="38"/>
  <c r="AR301" i="38"/>
  <c r="AQ301" i="38"/>
  <c r="AP301" i="38"/>
  <c r="AO301" i="38"/>
  <c r="T301" i="38"/>
  <c r="S301" i="38"/>
  <c r="R301" i="38"/>
  <c r="Q301" i="38"/>
  <c r="P301" i="38"/>
  <c r="O301" i="38"/>
  <c r="N301" i="38"/>
  <c r="AU300" i="38"/>
  <c r="AT300" i="38"/>
  <c r="AS300" i="38"/>
  <c r="AR300" i="38"/>
  <c r="AQ300" i="38"/>
  <c r="AP300" i="38"/>
  <c r="AO300" i="38"/>
  <c r="T300" i="38"/>
  <c r="S300" i="38"/>
  <c r="R300" i="38"/>
  <c r="Q300" i="38"/>
  <c r="P300" i="38"/>
  <c r="O300" i="38"/>
  <c r="N300" i="38"/>
  <c r="AU299" i="38"/>
  <c r="AT299" i="38"/>
  <c r="AS299" i="38"/>
  <c r="AR299" i="38"/>
  <c r="AQ299" i="38"/>
  <c r="AP299" i="38"/>
  <c r="AO299" i="38"/>
  <c r="T299" i="38"/>
  <c r="S299" i="38"/>
  <c r="R299" i="38"/>
  <c r="Q299" i="38"/>
  <c r="P299" i="38"/>
  <c r="O299" i="38"/>
  <c r="N299" i="38"/>
  <c r="AU298" i="38"/>
  <c r="AT298" i="38"/>
  <c r="AS298" i="38"/>
  <c r="AR298" i="38"/>
  <c r="AQ298" i="38"/>
  <c r="AP298" i="38"/>
  <c r="AO298" i="38"/>
  <c r="T298" i="38"/>
  <c r="S298" i="38"/>
  <c r="R298" i="38"/>
  <c r="Q298" i="38"/>
  <c r="P298" i="38"/>
  <c r="O298" i="38"/>
  <c r="N298" i="38"/>
  <c r="AU297" i="38"/>
  <c r="AT297" i="38"/>
  <c r="AS297" i="38"/>
  <c r="AR297" i="38"/>
  <c r="AQ297" i="38"/>
  <c r="AP297" i="38"/>
  <c r="AO297" i="38"/>
  <c r="T297" i="38"/>
  <c r="S297" i="38"/>
  <c r="R297" i="38"/>
  <c r="Q297" i="38"/>
  <c r="P297" i="38"/>
  <c r="O297" i="38"/>
  <c r="N297" i="38"/>
  <c r="AU296" i="38"/>
  <c r="AT296" i="38"/>
  <c r="AS296" i="38"/>
  <c r="AR296" i="38"/>
  <c r="AQ296" i="38"/>
  <c r="AP296" i="38"/>
  <c r="AO296" i="38"/>
  <c r="T296" i="38"/>
  <c r="S296" i="38"/>
  <c r="R296" i="38"/>
  <c r="Q296" i="38"/>
  <c r="P296" i="38"/>
  <c r="O296" i="38"/>
  <c r="N296" i="38"/>
  <c r="AU295" i="38"/>
  <c r="AT295" i="38"/>
  <c r="AS295" i="38"/>
  <c r="AR295" i="38"/>
  <c r="AQ295" i="38"/>
  <c r="AP295" i="38"/>
  <c r="AO295" i="38"/>
  <c r="T295" i="38"/>
  <c r="S295" i="38"/>
  <c r="R295" i="38"/>
  <c r="Q295" i="38"/>
  <c r="P295" i="38"/>
  <c r="O295" i="38"/>
  <c r="N295" i="38"/>
  <c r="AU294" i="38"/>
  <c r="AT294" i="38"/>
  <c r="AS294" i="38"/>
  <c r="AR294" i="38"/>
  <c r="AQ294" i="38"/>
  <c r="AP294" i="38"/>
  <c r="AO294" i="38"/>
  <c r="T294" i="38"/>
  <c r="S294" i="38"/>
  <c r="R294" i="38"/>
  <c r="Q294" i="38"/>
  <c r="P294" i="38"/>
  <c r="O294" i="38"/>
  <c r="N294" i="38"/>
  <c r="AU293" i="38"/>
  <c r="AT293" i="38"/>
  <c r="AS293" i="38"/>
  <c r="AR293" i="38"/>
  <c r="AQ293" i="38"/>
  <c r="AP293" i="38"/>
  <c r="AO293" i="38"/>
  <c r="T293" i="38"/>
  <c r="S293" i="38"/>
  <c r="R293" i="38"/>
  <c r="Q293" i="38"/>
  <c r="P293" i="38"/>
  <c r="O293" i="38"/>
  <c r="N293" i="38"/>
  <c r="AU292" i="38"/>
  <c r="AT292" i="38"/>
  <c r="AS292" i="38"/>
  <c r="AR292" i="38"/>
  <c r="AQ292" i="38"/>
  <c r="AP292" i="38"/>
  <c r="AO292" i="38"/>
  <c r="T292" i="38"/>
  <c r="S292" i="38"/>
  <c r="R292" i="38"/>
  <c r="Q292" i="38"/>
  <c r="P292" i="38"/>
  <c r="O292" i="38"/>
  <c r="N292" i="38"/>
  <c r="AU291" i="38"/>
  <c r="AT291" i="38"/>
  <c r="AS291" i="38"/>
  <c r="AR291" i="38"/>
  <c r="AQ291" i="38"/>
  <c r="AP291" i="38"/>
  <c r="AO291" i="38"/>
  <c r="T291" i="38"/>
  <c r="S291" i="38"/>
  <c r="R291" i="38"/>
  <c r="Q291" i="38"/>
  <c r="P291" i="38"/>
  <c r="O291" i="38"/>
  <c r="N291" i="38"/>
  <c r="AU290" i="38"/>
  <c r="AT290" i="38"/>
  <c r="AS290" i="38"/>
  <c r="AR290" i="38"/>
  <c r="AQ290" i="38"/>
  <c r="AP290" i="38"/>
  <c r="AO290" i="38"/>
  <c r="T290" i="38"/>
  <c r="S290" i="38"/>
  <c r="R290" i="38"/>
  <c r="Q290" i="38"/>
  <c r="P290" i="38"/>
  <c r="O290" i="38"/>
  <c r="N290" i="38"/>
  <c r="AU289" i="38"/>
  <c r="AT289" i="38"/>
  <c r="AS289" i="38"/>
  <c r="AR289" i="38"/>
  <c r="AQ289" i="38"/>
  <c r="AP289" i="38"/>
  <c r="AO289" i="38"/>
  <c r="T289" i="38"/>
  <c r="S289" i="38"/>
  <c r="R289" i="38"/>
  <c r="Q289" i="38"/>
  <c r="P289" i="38"/>
  <c r="O289" i="38"/>
  <c r="N289" i="38"/>
  <c r="AU288" i="38"/>
  <c r="AT288" i="38"/>
  <c r="AS288" i="38"/>
  <c r="AR288" i="38"/>
  <c r="AQ288" i="38"/>
  <c r="AP288" i="38"/>
  <c r="AO288" i="38"/>
  <c r="T288" i="38"/>
  <c r="S288" i="38"/>
  <c r="R288" i="38"/>
  <c r="Q288" i="38"/>
  <c r="P288" i="38"/>
  <c r="O288" i="38"/>
  <c r="N288" i="38"/>
  <c r="AU287" i="38"/>
  <c r="AT287" i="38"/>
  <c r="AS287" i="38"/>
  <c r="AR287" i="38"/>
  <c r="AQ287" i="38"/>
  <c r="AP287" i="38"/>
  <c r="AO287" i="38"/>
  <c r="T287" i="38"/>
  <c r="S287" i="38"/>
  <c r="R287" i="38"/>
  <c r="Q287" i="38"/>
  <c r="P287" i="38"/>
  <c r="O287" i="38"/>
  <c r="N287" i="38"/>
  <c r="AU286" i="38"/>
  <c r="AT286" i="38"/>
  <c r="AS286" i="38"/>
  <c r="AR286" i="38"/>
  <c r="AQ286" i="38"/>
  <c r="AP286" i="38"/>
  <c r="AO286" i="38"/>
  <c r="T286" i="38"/>
  <c r="S286" i="38"/>
  <c r="R286" i="38"/>
  <c r="Q286" i="38"/>
  <c r="P286" i="38"/>
  <c r="O286" i="38"/>
  <c r="N286" i="38"/>
  <c r="AU285" i="38"/>
  <c r="AT285" i="38"/>
  <c r="AS285" i="38"/>
  <c r="AR285" i="38"/>
  <c r="AQ285" i="38"/>
  <c r="AP285" i="38"/>
  <c r="AO285" i="38"/>
  <c r="T285" i="38"/>
  <c r="S285" i="38"/>
  <c r="R285" i="38"/>
  <c r="Q285" i="38"/>
  <c r="P285" i="38"/>
  <c r="O285" i="38"/>
  <c r="N285" i="38"/>
  <c r="AU284" i="38"/>
  <c r="AT284" i="38"/>
  <c r="AS284" i="38"/>
  <c r="AR284" i="38"/>
  <c r="AQ284" i="38"/>
  <c r="AP284" i="38"/>
  <c r="AO284" i="38"/>
  <c r="T284" i="38"/>
  <c r="S284" i="38"/>
  <c r="R284" i="38"/>
  <c r="Q284" i="38"/>
  <c r="P284" i="38"/>
  <c r="O284" i="38"/>
  <c r="N284" i="38"/>
  <c r="AU283" i="38"/>
  <c r="AT283" i="38"/>
  <c r="AS283" i="38"/>
  <c r="AR283" i="38"/>
  <c r="AQ283" i="38"/>
  <c r="AP283" i="38"/>
  <c r="AO283" i="38"/>
  <c r="T283" i="38"/>
  <c r="S283" i="38"/>
  <c r="R283" i="38"/>
  <c r="Q283" i="38"/>
  <c r="P283" i="38"/>
  <c r="O283" i="38"/>
  <c r="N283" i="38"/>
  <c r="AU282" i="38"/>
  <c r="AT282" i="38"/>
  <c r="AS282" i="38"/>
  <c r="AR282" i="38"/>
  <c r="AQ282" i="38"/>
  <c r="AP282" i="38"/>
  <c r="AO282" i="38"/>
  <c r="T282" i="38"/>
  <c r="S282" i="38"/>
  <c r="R282" i="38"/>
  <c r="Q282" i="38"/>
  <c r="P282" i="38"/>
  <c r="O282" i="38"/>
  <c r="N282" i="38"/>
  <c r="AU281" i="38"/>
  <c r="AT281" i="38"/>
  <c r="AS281" i="38"/>
  <c r="AR281" i="38"/>
  <c r="AQ281" i="38"/>
  <c r="AP281" i="38"/>
  <c r="AO281" i="38"/>
  <c r="T281" i="38"/>
  <c r="S281" i="38"/>
  <c r="R281" i="38"/>
  <c r="Q281" i="38"/>
  <c r="P281" i="38"/>
  <c r="O281" i="38"/>
  <c r="N281" i="38"/>
  <c r="AU280" i="38"/>
  <c r="AT280" i="38"/>
  <c r="AS280" i="38"/>
  <c r="AR280" i="38"/>
  <c r="AQ280" i="38"/>
  <c r="AP280" i="38"/>
  <c r="AO280" i="38"/>
  <c r="T280" i="38"/>
  <c r="S280" i="38"/>
  <c r="R280" i="38"/>
  <c r="Q280" i="38"/>
  <c r="P280" i="38"/>
  <c r="O280" i="38"/>
  <c r="N280" i="38"/>
  <c r="AU279" i="38"/>
  <c r="AT279" i="38"/>
  <c r="AS279" i="38"/>
  <c r="AR279" i="38"/>
  <c r="AQ279" i="38"/>
  <c r="AP279" i="38"/>
  <c r="AO279" i="38"/>
  <c r="T279" i="38"/>
  <c r="S279" i="38"/>
  <c r="R279" i="38"/>
  <c r="Q279" i="38"/>
  <c r="P279" i="38"/>
  <c r="O279" i="38"/>
  <c r="N279" i="38"/>
  <c r="AU278" i="38"/>
  <c r="AT278" i="38"/>
  <c r="AS278" i="38"/>
  <c r="AR278" i="38"/>
  <c r="AQ278" i="38"/>
  <c r="AP278" i="38"/>
  <c r="AO278" i="38"/>
  <c r="T278" i="38"/>
  <c r="S278" i="38"/>
  <c r="R278" i="38"/>
  <c r="Q278" i="38"/>
  <c r="P278" i="38"/>
  <c r="O278" i="38"/>
  <c r="N278" i="38"/>
  <c r="AU277" i="38"/>
  <c r="AT277" i="38"/>
  <c r="AS277" i="38"/>
  <c r="AR277" i="38"/>
  <c r="AQ277" i="38"/>
  <c r="AP277" i="38"/>
  <c r="AO277" i="38"/>
  <c r="T277" i="38"/>
  <c r="S277" i="38"/>
  <c r="R277" i="38"/>
  <c r="Q277" i="38"/>
  <c r="P277" i="38"/>
  <c r="O277" i="38"/>
  <c r="N277" i="38"/>
  <c r="AU276" i="38"/>
  <c r="AT276" i="38"/>
  <c r="AS276" i="38"/>
  <c r="AR276" i="38"/>
  <c r="AQ276" i="38"/>
  <c r="AP276" i="38"/>
  <c r="AO276" i="38"/>
  <c r="T276" i="38"/>
  <c r="S276" i="38"/>
  <c r="R276" i="38"/>
  <c r="Q276" i="38"/>
  <c r="P276" i="38"/>
  <c r="O276" i="38"/>
  <c r="N276" i="38"/>
  <c r="AU275" i="38"/>
  <c r="AT275" i="38"/>
  <c r="AS275" i="38"/>
  <c r="AR275" i="38"/>
  <c r="AQ275" i="38"/>
  <c r="AP275" i="38"/>
  <c r="AO275" i="38"/>
  <c r="T275" i="38"/>
  <c r="S275" i="38"/>
  <c r="R275" i="38"/>
  <c r="Q275" i="38"/>
  <c r="P275" i="38"/>
  <c r="O275" i="38"/>
  <c r="N275" i="38"/>
  <c r="AU274" i="38"/>
  <c r="AT274" i="38"/>
  <c r="AS274" i="38"/>
  <c r="AR274" i="38"/>
  <c r="AQ274" i="38"/>
  <c r="AP274" i="38"/>
  <c r="AO274" i="38"/>
  <c r="T274" i="38"/>
  <c r="S274" i="38"/>
  <c r="R274" i="38"/>
  <c r="Q274" i="38"/>
  <c r="P274" i="38"/>
  <c r="O274" i="38"/>
  <c r="N274" i="38"/>
  <c r="AU273" i="38"/>
  <c r="AT273" i="38"/>
  <c r="AS273" i="38"/>
  <c r="AR273" i="38"/>
  <c r="AQ273" i="38"/>
  <c r="AP273" i="38"/>
  <c r="AO273" i="38"/>
  <c r="T273" i="38"/>
  <c r="S273" i="38"/>
  <c r="R273" i="38"/>
  <c r="Q273" i="38"/>
  <c r="P273" i="38"/>
  <c r="O273" i="38"/>
  <c r="N273" i="38"/>
  <c r="AU272" i="38"/>
  <c r="AT272" i="38"/>
  <c r="AS272" i="38"/>
  <c r="AR272" i="38"/>
  <c r="AQ272" i="38"/>
  <c r="AP272" i="38"/>
  <c r="AO272" i="38"/>
  <c r="T272" i="38"/>
  <c r="S272" i="38"/>
  <c r="R272" i="38"/>
  <c r="Q272" i="38"/>
  <c r="P272" i="38"/>
  <c r="O272" i="38"/>
  <c r="N272" i="38"/>
  <c r="AU271" i="38"/>
  <c r="AT271" i="38"/>
  <c r="AS271" i="38"/>
  <c r="AR271" i="38"/>
  <c r="AQ271" i="38"/>
  <c r="AP271" i="38"/>
  <c r="AO271" i="38"/>
  <c r="T271" i="38"/>
  <c r="S271" i="38"/>
  <c r="R271" i="38"/>
  <c r="Q271" i="38"/>
  <c r="P271" i="38"/>
  <c r="O271" i="38"/>
  <c r="N271" i="38"/>
  <c r="AU270" i="38"/>
  <c r="AT270" i="38"/>
  <c r="AS270" i="38"/>
  <c r="AR270" i="38"/>
  <c r="AQ270" i="38"/>
  <c r="AP270" i="38"/>
  <c r="AO270" i="38"/>
  <c r="T270" i="38"/>
  <c r="S270" i="38"/>
  <c r="R270" i="38"/>
  <c r="Q270" i="38"/>
  <c r="P270" i="38"/>
  <c r="O270" i="38"/>
  <c r="N270" i="38"/>
  <c r="AU269" i="38"/>
  <c r="AT269" i="38"/>
  <c r="AS269" i="38"/>
  <c r="AR269" i="38"/>
  <c r="AQ269" i="38"/>
  <c r="AP269" i="38"/>
  <c r="AO269" i="38"/>
  <c r="T269" i="38"/>
  <c r="S269" i="38"/>
  <c r="R269" i="38"/>
  <c r="Q269" i="38"/>
  <c r="P269" i="38"/>
  <c r="O269" i="38"/>
  <c r="N269" i="38"/>
  <c r="AU268" i="38"/>
  <c r="AT268" i="38"/>
  <c r="AS268" i="38"/>
  <c r="AR268" i="38"/>
  <c r="AQ268" i="38"/>
  <c r="AP268" i="38"/>
  <c r="AO268" i="38"/>
  <c r="T268" i="38"/>
  <c r="S268" i="38"/>
  <c r="R268" i="38"/>
  <c r="Q268" i="38"/>
  <c r="P268" i="38"/>
  <c r="O268" i="38"/>
  <c r="N268" i="38"/>
  <c r="AU267" i="38"/>
  <c r="AT267" i="38"/>
  <c r="AS267" i="38"/>
  <c r="AR267" i="38"/>
  <c r="AQ267" i="38"/>
  <c r="AP267" i="38"/>
  <c r="AO267" i="38"/>
  <c r="T267" i="38"/>
  <c r="S267" i="38"/>
  <c r="R267" i="38"/>
  <c r="Q267" i="38"/>
  <c r="P267" i="38"/>
  <c r="O267" i="38"/>
  <c r="N267" i="38"/>
  <c r="AU266" i="38"/>
  <c r="AT266" i="38"/>
  <c r="AS266" i="38"/>
  <c r="AR266" i="38"/>
  <c r="AQ266" i="38"/>
  <c r="AP266" i="38"/>
  <c r="AO266" i="38"/>
  <c r="T266" i="38"/>
  <c r="S266" i="38"/>
  <c r="R266" i="38"/>
  <c r="Q266" i="38"/>
  <c r="P266" i="38"/>
  <c r="O266" i="38"/>
  <c r="N266" i="38"/>
  <c r="AU265" i="38"/>
  <c r="AT265" i="38"/>
  <c r="AS265" i="38"/>
  <c r="AR265" i="38"/>
  <c r="AQ265" i="38"/>
  <c r="AP265" i="38"/>
  <c r="AO265" i="38"/>
  <c r="T265" i="38"/>
  <c r="S265" i="38"/>
  <c r="R265" i="38"/>
  <c r="Q265" i="38"/>
  <c r="P265" i="38"/>
  <c r="O265" i="38"/>
  <c r="N265" i="38"/>
  <c r="AU264" i="38"/>
  <c r="AT264" i="38"/>
  <c r="AS264" i="38"/>
  <c r="AR264" i="38"/>
  <c r="AQ264" i="38"/>
  <c r="AP264" i="38"/>
  <c r="AO264" i="38"/>
  <c r="T264" i="38"/>
  <c r="S264" i="38"/>
  <c r="R264" i="38"/>
  <c r="Q264" i="38"/>
  <c r="P264" i="38"/>
  <c r="O264" i="38"/>
  <c r="N264" i="38"/>
  <c r="AU263" i="38"/>
  <c r="AT263" i="38"/>
  <c r="AS263" i="38"/>
  <c r="AR263" i="38"/>
  <c r="AQ263" i="38"/>
  <c r="AP263" i="38"/>
  <c r="AO263" i="38"/>
  <c r="T263" i="38"/>
  <c r="S263" i="38"/>
  <c r="R263" i="38"/>
  <c r="Q263" i="38"/>
  <c r="P263" i="38"/>
  <c r="O263" i="38"/>
  <c r="N263" i="38"/>
  <c r="AU262" i="38"/>
  <c r="AT262" i="38"/>
  <c r="AS262" i="38"/>
  <c r="AR262" i="38"/>
  <c r="AQ262" i="38"/>
  <c r="AP262" i="38"/>
  <c r="AO262" i="38"/>
  <c r="T262" i="38"/>
  <c r="S262" i="38"/>
  <c r="R262" i="38"/>
  <c r="Q262" i="38"/>
  <c r="P262" i="38"/>
  <c r="O262" i="38"/>
  <c r="N262" i="38"/>
  <c r="AU261" i="38"/>
  <c r="AT261" i="38"/>
  <c r="AS261" i="38"/>
  <c r="AR261" i="38"/>
  <c r="AQ261" i="38"/>
  <c r="AP261" i="38"/>
  <c r="AO261" i="38"/>
  <c r="T261" i="38"/>
  <c r="S261" i="38"/>
  <c r="R261" i="38"/>
  <c r="Q261" i="38"/>
  <c r="P261" i="38"/>
  <c r="O261" i="38"/>
  <c r="N261" i="38"/>
  <c r="AU260" i="38"/>
  <c r="AT260" i="38"/>
  <c r="AS260" i="38"/>
  <c r="AR260" i="38"/>
  <c r="AQ260" i="38"/>
  <c r="AP260" i="38"/>
  <c r="AO260" i="38"/>
  <c r="T260" i="38"/>
  <c r="S260" i="38"/>
  <c r="R260" i="38"/>
  <c r="Q260" i="38"/>
  <c r="P260" i="38"/>
  <c r="O260" i="38"/>
  <c r="N260" i="38"/>
  <c r="AU259" i="38"/>
  <c r="AT259" i="38"/>
  <c r="AS259" i="38"/>
  <c r="AR259" i="38"/>
  <c r="AQ259" i="38"/>
  <c r="AP259" i="38"/>
  <c r="AO259" i="38"/>
  <c r="T259" i="38"/>
  <c r="S259" i="38"/>
  <c r="R259" i="38"/>
  <c r="Q259" i="38"/>
  <c r="P259" i="38"/>
  <c r="O259" i="38"/>
  <c r="N259" i="38"/>
  <c r="AU258" i="38"/>
  <c r="AT258" i="38"/>
  <c r="AS258" i="38"/>
  <c r="AR258" i="38"/>
  <c r="AQ258" i="38"/>
  <c r="AP258" i="38"/>
  <c r="AO258" i="38"/>
  <c r="T258" i="38"/>
  <c r="S258" i="38"/>
  <c r="R258" i="38"/>
  <c r="Q258" i="38"/>
  <c r="P258" i="38"/>
  <c r="O258" i="38"/>
  <c r="N258" i="38"/>
  <c r="AU257" i="38"/>
  <c r="AT257" i="38"/>
  <c r="AS257" i="38"/>
  <c r="AR257" i="38"/>
  <c r="AQ257" i="38"/>
  <c r="AP257" i="38"/>
  <c r="AO257" i="38"/>
  <c r="T257" i="38"/>
  <c r="S257" i="38"/>
  <c r="R257" i="38"/>
  <c r="Q257" i="38"/>
  <c r="P257" i="38"/>
  <c r="O257" i="38"/>
  <c r="N257" i="38"/>
  <c r="AU256" i="38"/>
  <c r="AT256" i="38"/>
  <c r="AS256" i="38"/>
  <c r="AR256" i="38"/>
  <c r="AQ256" i="38"/>
  <c r="AP256" i="38"/>
  <c r="AO256" i="38"/>
  <c r="T256" i="38"/>
  <c r="S256" i="38"/>
  <c r="R256" i="38"/>
  <c r="Q256" i="38"/>
  <c r="P256" i="38"/>
  <c r="O256" i="38"/>
  <c r="N256" i="38"/>
  <c r="AU255" i="38"/>
  <c r="AT255" i="38"/>
  <c r="AS255" i="38"/>
  <c r="AR255" i="38"/>
  <c r="AQ255" i="38"/>
  <c r="AP255" i="38"/>
  <c r="AO255" i="38"/>
  <c r="T255" i="38"/>
  <c r="S255" i="38"/>
  <c r="R255" i="38"/>
  <c r="Q255" i="38"/>
  <c r="P255" i="38"/>
  <c r="O255" i="38"/>
  <c r="N255" i="38"/>
  <c r="AU254" i="38"/>
  <c r="AT254" i="38"/>
  <c r="AS254" i="38"/>
  <c r="AR254" i="38"/>
  <c r="AQ254" i="38"/>
  <c r="AP254" i="38"/>
  <c r="AO254" i="38"/>
  <c r="T254" i="38"/>
  <c r="S254" i="38"/>
  <c r="R254" i="38"/>
  <c r="Q254" i="38"/>
  <c r="P254" i="38"/>
  <c r="O254" i="38"/>
  <c r="N254" i="38"/>
  <c r="AU253" i="38"/>
  <c r="AT253" i="38"/>
  <c r="AS253" i="38"/>
  <c r="AR253" i="38"/>
  <c r="AQ253" i="38"/>
  <c r="AP253" i="38"/>
  <c r="AO253" i="38"/>
  <c r="T253" i="38"/>
  <c r="S253" i="38"/>
  <c r="R253" i="38"/>
  <c r="Q253" i="38"/>
  <c r="P253" i="38"/>
  <c r="O253" i="38"/>
  <c r="N253" i="38"/>
  <c r="AU252" i="38"/>
  <c r="AT252" i="38"/>
  <c r="AS252" i="38"/>
  <c r="AR252" i="38"/>
  <c r="AQ252" i="38"/>
  <c r="AP252" i="38"/>
  <c r="AO252" i="38"/>
  <c r="T252" i="38"/>
  <c r="S252" i="38"/>
  <c r="R252" i="38"/>
  <c r="Q252" i="38"/>
  <c r="P252" i="38"/>
  <c r="O252" i="38"/>
  <c r="N252" i="38"/>
  <c r="AU251" i="38"/>
  <c r="AT251" i="38"/>
  <c r="AS251" i="38"/>
  <c r="AR251" i="38"/>
  <c r="AQ251" i="38"/>
  <c r="AP251" i="38"/>
  <c r="AO251" i="38"/>
  <c r="T251" i="38"/>
  <c r="S251" i="38"/>
  <c r="R251" i="38"/>
  <c r="Q251" i="38"/>
  <c r="P251" i="38"/>
  <c r="O251" i="38"/>
  <c r="N251" i="38"/>
  <c r="AU250" i="38"/>
  <c r="AT250" i="38"/>
  <c r="AS250" i="38"/>
  <c r="AR250" i="38"/>
  <c r="AQ250" i="38"/>
  <c r="AP250" i="38"/>
  <c r="AO250" i="38"/>
  <c r="T250" i="38"/>
  <c r="S250" i="38"/>
  <c r="R250" i="38"/>
  <c r="Q250" i="38"/>
  <c r="P250" i="38"/>
  <c r="O250" i="38"/>
  <c r="N250" i="38"/>
  <c r="AU249" i="38"/>
  <c r="AT249" i="38"/>
  <c r="AS249" i="38"/>
  <c r="AR249" i="38"/>
  <c r="AQ249" i="38"/>
  <c r="AP249" i="38"/>
  <c r="AO249" i="38"/>
  <c r="T249" i="38"/>
  <c r="S249" i="38"/>
  <c r="R249" i="38"/>
  <c r="Q249" i="38"/>
  <c r="P249" i="38"/>
  <c r="O249" i="38"/>
  <c r="N249" i="38"/>
  <c r="AU248" i="38"/>
  <c r="AT248" i="38"/>
  <c r="AS248" i="38"/>
  <c r="AR248" i="38"/>
  <c r="AQ248" i="38"/>
  <c r="AP248" i="38"/>
  <c r="AO248" i="38"/>
  <c r="T248" i="38"/>
  <c r="S248" i="38"/>
  <c r="R248" i="38"/>
  <c r="Q248" i="38"/>
  <c r="P248" i="38"/>
  <c r="O248" i="38"/>
  <c r="N248" i="38"/>
  <c r="AU247" i="38"/>
  <c r="AT247" i="38"/>
  <c r="AS247" i="38"/>
  <c r="AR247" i="38"/>
  <c r="AQ247" i="38"/>
  <c r="AP247" i="38"/>
  <c r="AO247" i="38"/>
  <c r="T247" i="38"/>
  <c r="S247" i="38"/>
  <c r="R247" i="38"/>
  <c r="Q247" i="38"/>
  <c r="P247" i="38"/>
  <c r="O247" i="38"/>
  <c r="N247" i="38"/>
  <c r="AU246" i="38"/>
  <c r="AT246" i="38"/>
  <c r="AS246" i="38"/>
  <c r="AR246" i="38"/>
  <c r="AQ246" i="38"/>
  <c r="AP246" i="38"/>
  <c r="AO246" i="38"/>
  <c r="T246" i="38"/>
  <c r="S246" i="38"/>
  <c r="R246" i="38"/>
  <c r="Q246" i="38"/>
  <c r="P246" i="38"/>
  <c r="O246" i="38"/>
  <c r="N246" i="38"/>
  <c r="AU245" i="38"/>
  <c r="AT245" i="38"/>
  <c r="AS245" i="38"/>
  <c r="AR245" i="38"/>
  <c r="AQ245" i="38"/>
  <c r="AP245" i="38"/>
  <c r="AO245" i="38"/>
  <c r="T245" i="38"/>
  <c r="S245" i="38"/>
  <c r="R245" i="38"/>
  <c r="Q245" i="38"/>
  <c r="P245" i="38"/>
  <c r="O245" i="38"/>
  <c r="N245" i="38"/>
  <c r="AU244" i="38"/>
  <c r="AT244" i="38"/>
  <c r="AS244" i="38"/>
  <c r="AR244" i="38"/>
  <c r="AQ244" i="38"/>
  <c r="AP244" i="38"/>
  <c r="AO244" i="38"/>
  <c r="T244" i="38"/>
  <c r="S244" i="38"/>
  <c r="R244" i="38"/>
  <c r="Q244" i="38"/>
  <c r="P244" i="38"/>
  <c r="O244" i="38"/>
  <c r="N244" i="38"/>
  <c r="AU243" i="38"/>
  <c r="AT243" i="38"/>
  <c r="AS243" i="38"/>
  <c r="AR243" i="38"/>
  <c r="AQ243" i="38"/>
  <c r="AP243" i="38"/>
  <c r="AO243" i="38"/>
  <c r="T243" i="38"/>
  <c r="S243" i="38"/>
  <c r="R243" i="38"/>
  <c r="Q243" i="38"/>
  <c r="P243" i="38"/>
  <c r="O243" i="38"/>
  <c r="N243" i="38"/>
  <c r="AU242" i="38"/>
  <c r="AT242" i="38"/>
  <c r="AS242" i="38"/>
  <c r="AR242" i="38"/>
  <c r="AQ242" i="38"/>
  <c r="AP242" i="38"/>
  <c r="AO242" i="38"/>
  <c r="T242" i="38"/>
  <c r="S242" i="38"/>
  <c r="R242" i="38"/>
  <c r="Q242" i="38"/>
  <c r="P242" i="38"/>
  <c r="O242" i="38"/>
  <c r="N242" i="38"/>
  <c r="AA84" i="38"/>
  <c r="Z84" i="38"/>
  <c r="R84" i="38"/>
  <c r="Q84" i="38"/>
  <c r="P84" i="38"/>
  <c r="N84" i="38"/>
  <c r="M84" i="38"/>
  <c r="K84" i="38"/>
  <c r="J84" i="38"/>
  <c r="I84" i="38"/>
  <c r="H84" i="38"/>
  <c r="G84" i="38"/>
  <c r="AA83" i="38"/>
  <c r="Z83" i="38"/>
  <c r="R83" i="38"/>
  <c r="Q83" i="38"/>
  <c r="P83" i="38"/>
  <c r="N83" i="38"/>
  <c r="M83" i="38"/>
  <c r="K83" i="38"/>
  <c r="J83" i="38"/>
  <c r="I83" i="38"/>
  <c r="H83" i="38"/>
  <c r="G83" i="38"/>
  <c r="AA82" i="38"/>
  <c r="Z82" i="38"/>
  <c r="R82" i="38"/>
  <c r="Q82" i="38"/>
  <c r="P82" i="38"/>
  <c r="N82" i="38"/>
  <c r="M82" i="38"/>
  <c r="K82" i="38"/>
  <c r="J82" i="38"/>
  <c r="I82" i="38"/>
  <c r="H82" i="38"/>
  <c r="G82" i="38"/>
  <c r="AA81" i="38"/>
  <c r="Z81" i="38"/>
  <c r="R81" i="38"/>
  <c r="Q81" i="38"/>
  <c r="P81" i="38"/>
  <c r="N81" i="38"/>
  <c r="M81" i="38"/>
  <c r="K81" i="38"/>
  <c r="J81" i="38"/>
  <c r="I81" i="38"/>
  <c r="H81" i="38"/>
  <c r="G81" i="38"/>
  <c r="AA80" i="38"/>
  <c r="Z80" i="38"/>
  <c r="R80" i="38"/>
  <c r="Q80" i="38"/>
  <c r="P80" i="38"/>
  <c r="N80" i="38"/>
  <c r="M80" i="38"/>
  <c r="K80" i="38"/>
  <c r="J80" i="38"/>
  <c r="I80" i="38"/>
  <c r="H80" i="38"/>
  <c r="G80" i="38"/>
  <c r="AA79" i="38"/>
  <c r="Z79" i="38"/>
  <c r="R79" i="38"/>
  <c r="Q79" i="38"/>
  <c r="P79" i="38"/>
  <c r="N79" i="38"/>
  <c r="M79" i="38"/>
  <c r="K79" i="38"/>
  <c r="J79" i="38"/>
  <c r="I79" i="38"/>
  <c r="H79" i="38"/>
  <c r="G79" i="38"/>
  <c r="AA78" i="38"/>
  <c r="Z78" i="38"/>
  <c r="R78" i="38"/>
  <c r="Q78" i="38"/>
  <c r="P78" i="38"/>
  <c r="N78" i="38"/>
  <c r="M78" i="38"/>
  <c r="K78" i="38"/>
  <c r="J78" i="38"/>
  <c r="I78" i="38"/>
  <c r="H78" i="38"/>
  <c r="G78" i="38"/>
  <c r="AA77" i="38"/>
  <c r="Z77" i="38"/>
  <c r="R77" i="38"/>
  <c r="Q77" i="38"/>
  <c r="P77" i="38"/>
  <c r="N77" i="38"/>
  <c r="M77" i="38"/>
  <c r="K77" i="38"/>
  <c r="J77" i="38"/>
  <c r="I77" i="38"/>
  <c r="H77" i="38"/>
  <c r="G77" i="38"/>
  <c r="AA76" i="38"/>
  <c r="Z76" i="38"/>
  <c r="R76" i="38"/>
  <c r="Q76" i="38"/>
  <c r="P76" i="38"/>
  <c r="N76" i="38"/>
  <c r="M76" i="38"/>
  <c r="K76" i="38"/>
  <c r="J76" i="38"/>
  <c r="I76" i="38"/>
  <c r="H76" i="38"/>
  <c r="G76" i="38"/>
  <c r="AA75" i="38"/>
  <c r="Z75" i="38"/>
  <c r="R75" i="38"/>
  <c r="Q75" i="38"/>
  <c r="P75" i="38"/>
  <c r="N75" i="38"/>
  <c r="M75" i="38"/>
  <c r="K75" i="38"/>
  <c r="J75" i="38"/>
  <c r="I75" i="38"/>
  <c r="H75" i="38"/>
  <c r="G75" i="38"/>
  <c r="AA74" i="38"/>
  <c r="Z74" i="38"/>
  <c r="R74" i="38"/>
  <c r="Q74" i="38"/>
  <c r="P74" i="38"/>
  <c r="N74" i="38"/>
  <c r="M74" i="38"/>
  <c r="K74" i="38"/>
  <c r="J74" i="38"/>
  <c r="I74" i="38"/>
  <c r="H74" i="38"/>
  <c r="G74" i="38"/>
  <c r="AA73" i="38"/>
  <c r="Z73" i="38"/>
  <c r="R73" i="38"/>
  <c r="Q73" i="38"/>
  <c r="P73" i="38"/>
  <c r="N73" i="38"/>
  <c r="M73" i="38"/>
  <c r="K73" i="38"/>
  <c r="J73" i="38"/>
  <c r="I73" i="38"/>
  <c r="H73" i="38"/>
  <c r="G73" i="38"/>
  <c r="AA72" i="38"/>
  <c r="Z72" i="38"/>
  <c r="R72" i="38"/>
  <c r="Q72" i="38"/>
  <c r="P72" i="38"/>
  <c r="N72" i="38"/>
  <c r="M72" i="38"/>
  <c r="K72" i="38"/>
  <c r="J72" i="38"/>
  <c r="I72" i="38"/>
  <c r="H72" i="38"/>
  <c r="G72" i="38"/>
  <c r="AA71" i="38"/>
  <c r="Z71" i="38"/>
  <c r="R71" i="38"/>
  <c r="Q71" i="38"/>
  <c r="P71" i="38"/>
  <c r="N71" i="38"/>
  <c r="M71" i="38"/>
  <c r="K71" i="38"/>
  <c r="J71" i="38"/>
  <c r="I71" i="38"/>
  <c r="H71" i="38"/>
  <c r="G71" i="38"/>
  <c r="AA70" i="38"/>
  <c r="Z70" i="38"/>
  <c r="R70" i="38"/>
  <c r="Q70" i="38"/>
  <c r="P70" i="38"/>
  <c r="N70" i="38"/>
  <c r="M70" i="38"/>
  <c r="K70" i="38"/>
  <c r="J70" i="38"/>
  <c r="I70" i="38"/>
  <c r="H70" i="38"/>
  <c r="G70" i="38"/>
  <c r="AA69" i="38"/>
  <c r="Z69" i="38"/>
  <c r="R69" i="38"/>
  <c r="Q69" i="38"/>
  <c r="P69" i="38"/>
  <c r="N69" i="38"/>
  <c r="M69" i="38"/>
  <c r="K69" i="38"/>
  <c r="J69" i="38"/>
  <c r="I69" i="38"/>
  <c r="H69" i="38"/>
  <c r="G69" i="38"/>
  <c r="AA68" i="38"/>
  <c r="Z68" i="38"/>
  <c r="R68" i="38"/>
  <c r="Q68" i="38"/>
  <c r="P68" i="38"/>
  <c r="N68" i="38"/>
  <c r="M68" i="38"/>
  <c r="K68" i="38"/>
  <c r="J68" i="38"/>
  <c r="I68" i="38"/>
  <c r="H68" i="38"/>
  <c r="G68" i="38"/>
  <c r="AA67" i="38"/>
  <c r="Z67" i="38"/>
  <c r="R67" i="38"/>
  <c r="Q67" i="38"/>
  <c r="P67" i="38"/>
  <c r="N67" i="38"/>
  <c r="M67" i="38"/>
  <c r="K67" i="38"/>
  <c r="J67" i="38"/>
  <c r="I67" i="38"/>
  <c r="H67" i="38"/>
  <c r="G67" i="38"/>
  <c r="AA66" i="38"/>
  <c r="Z66" i="38"/>
  <c r="R66" i="38"/>
  <c r="Q66" i="38"/>
  <c r="P66" i="38"/>
  <c r="N66" i="38"/>
  <c r="M66" i="38"/>
  <c r="K66" i="38"/>
  <c r="J66" i="38"/>
  <c r="I66" i="38"/>
  <c r="H66" i="38"/>
  <c r="G66" i="38"/>
  <c r="AA65" i="38"/>
  <c r="Z65" i="38"/>
  <c r="R65" i="38"/>
  <c r="Q65" i="38"/>
  <c r="P65" i="38"/>
  <c r="N65" i="38"/>
  <c r="M65" i="38"/>
  <c r="K65" i="38"/>
  <c r="J65" i="38"/>
  <c r="I65" i="38"/>
  <c r="H65" i="38"/>
  <c r="G65" i="38"/>
  <c r="AA64" i="38"/>
  <c r="Z64" i="38"/>
  <c r="R64" i="38"/>
  <c r="Q64" i="38"/>
  <c r="P64" i="38"/>
  <c r="N64" i="38"/>
  <c r="M64" i="38"/>
  <c r="K64" i="38"/>
  <c r="J64" i="38"/>
  <c r="I64" i="38"/>
  <c r="H64" i="38"/>
  <c r="G64" i="38"/>
  <c r="AA63" i="38"/>
  <c r="Z63" i="38"/>
  <c r="R63" i="38"/>
  <c r="Q63" i="38"/>
  <c r="P63" i="38"/>
  <c r="N63" i="38"/>
  <c r="M63" i="38"/>
  <c r="K63" i="38"/>
  <c r="J63" i="38"/>
  <c r="I63" i="38"/>
  <c r="H63" i="38"/>
  <c r="G63" i="38"/>
  <c r="AA62" i="38"/>
  <c r="Z62" i="38"/>
  <c r="R62" i="38"/>
  <c r="Q62" i="38"/>
  <c r="P62" i="38"/>
  <c r="N62" i="38"/>
  <c r="M62" i="38"/>
  <c r="K62" i="38"/>
  <c r="J62" i="38"/>
  <c r="I62" i="38"/>
  <c r="H62" i="38"/>
  <c r="G62" i="38"/>
  <c r="AA61" i="38"/>
  <c r="Z61" i="38"/>
  <c r="R61" i="38"/>
  <c r="Q61" i="38"/>
  <c r="P61" i="38"/>
  <c r="N61" i="38"/>
  <c r="M61" i="38"/>
  <c r="K61" i="38"/>
  <c r="J61" i="38"/>
  <c r="I61" i="38"/>
  <c r="H61" i="38"/>
  <c r="G61" i="38"/>
  <c r="AA60" i="38"/>
  <c r="Z60" i="38"/>
  <c r="R60" i="38"/>
  <c r="Q60" i="38"/>
  <c r="P60" i="38"/>
  <c r="N60" i="38"/>
  <c r="M60" i="38"/>
  <c r="K60" i="38"/>
  <c r="J60" i="38"/>
  <c r="I60" i="38"/>
  <c r="H60" i="38"/>
  <c r="G60" i="38"/>
  <c r="AA59" i="38"/>
  <c r="Z59" i="38"/>
  <c r="R59" i="38"/>
  <c r="Q59" i="38"/>
  <c r="P59" i="38"/>
  <c r="N59" i="38"/>
  <c r="M59" i="38"/>
  <c r="K59" i="38"/>
  <c r="J59" i="38"/>
  <c r="I59" i="38"/>
  <c r="H59" i="38"/>
  <c r="G59" i="38"/>
  <c r="AA58" i="38"/>
  <c r="Z58" i="38"/>
  <c r="R58" i="38"/>
  <c r="Q58" i="38"/>
  <c r="P58" i="38"/>
  <c r="N58" i="38"/>
  <c r="M58" i="38"/>
  <c r="K58" i="38"/>
  <c r="J58" i="38"/>
  <c r="I58" i="38"/>
  <c r="H58" i="38"/>
  <c r="G58" i="38"/>
  <c r="AA57" i="38"/>
  <c r="Z57" i="38"/>
  <c r="R57" i="38"/>
  <c r="Q57" i="38"/>
  <c r="P57" i="38"/>
  <c r="N57" i="38"/>
  <c r="M57" i="38"/>
  <c r="K57" i="38"/>
  <c r="J57" i="38"/>
  <c r="I57" i="38"/>
  <c r="H57" i="38"/>
  <c r="G57" i="38"/>
  <c r="AA56" i="38"/>
  <c r="Z56" i="38"/>
  <c r="R56" i="38"/>
  <c r="Q56" i="38"/>
  <c r="P56" i="38"/>
  <c r="N56" i="38"/>
  <c r="M56" i="38"/>
  <c r="K56" i="38"/>
  <c r="J56" i="38"/>
  <c r="I56" i="38"/>
  <c r="H56" i="38"/>
  <c r="G56" i="38"/>
  <c r="AA55" i="38"/>
  <c r="Z55" i="38"/>
  <c r="R55" i="38"/>
  <c r="Q55" i="38"/>
  <c r="P55" i="38"/>
  <c r="N55" i="38"/>
  <c r="M55" i="38"/>
  <c r="K55" i="38"/>
  <c r="J55" i="38"/>
  <c r="I55" i="38"/>
  <c r="H55" i="38"/>
  <c r="G55" i="38"/>
  <c r="AA54" i="38"/>
  <c r="Z54" i="38"/>
  <c r="R54" i="38"/>
  <c r="Q54" i="38"/>
  <c r="P54" i="38"/>
  <c r="N54" i="38"/>
  <c r="M54" i="38"/>
  <c r="K54" i="38"/>
  <c r="J54" i="38"/>
  <c r="I54" i="38"/>
  <c r="H54" i="38"/>
  <c r="G54" i="38"/>
  <c r="AA53" i="38"/>
  <c r="Z53" i="38"/>
  <c r="R53" i="38"/>
  <c r="Q53" i="38"/>
  <c r="P53" i="38"/>
  <c r="N53" i="38"/>
  <c r="M53" i="38"/>
  <c r="K53" i="38"/>
  <c r="J53" i="38"/>
  <c r="I53" i="38"/>
  <c r="H53" i="38"/>
  <c r="G53" i="38"/>
  <c r="AA52" i="38"/>
  <c r="Z52" i="38"/>
  <c r="R52" i="38"/>
  <c r="Q52" i="38"/>
  <c r="P52" i="38"/>
  <c r="N52" i="38"/>
  <c r="M52" i="38"/>
  <c r="K52" i="38"/>
  <c r="J52" i="38"/>
  <c r="I52" i="38"/>
  <c r="H52" i="38"/>
  <c r="G52" i="38"/>
  <c r="AA51" i="38"/>
  <c r="Z51" i="38"/>
  <c r="R51" i="38"/>
  <c r="Q51" i="38"/>
  <c r="P51" i="38"/>
  <c r="N51" i="38"/>
  <c r="M51" i="38"/>
  <c r="K51" i="38"/>
  <c r="J51" i="38"/>
  <c r="I51" i="38"/>
  <c r="H51" i="38"/>
  <c r="G51" i="38"/>
  <c r="AA50" i="38"/>
  <c r="Z50" i="38"/>
  <c r="R50" i="38"/>
  <c r="Q50" i="38"/>
  <c r="P50" i="38"/>
  <c r="N50" i="38"/>
  <c r="M50" i="38"/>
  <c r="K50" i="38"/>
  <c r="J50" i="38"/>
  <c r="I50" i="38"/>
  <c r="H50" i="38"/>
  <c r="G50" i="38"/>
  <c r="AA49" i="38"/>
  <c r="Z49" i="38"/>
  <c r="R49" i="38"/>
  <c r="Q49" i="38"/>
  <c r="P49" i="38"/>
  <c r="N49" i="38"/>
  <c r="M49" i="38"/>
  <c r="K49" i="38"/>
  <c r="J49" i="38"/>
  <c r="I49" i="38"/>
  <c r="H49" i="38"/>
  <c r="G49" i="38"/>
  <c r="AA48" i="38"/>
  <c r="Z48" i="38"/>
  <c r="R48" i="38"/>
  <c r="Q48" i="38"/>
  <c r="P48" i="38"/>
  <c r="N48" i="38"/>
  <c r="M48" i="38"/>
  <c r="K48" i="38"/>
  <c r="J48" i="38"/>
  <c r="I48" i="38"/>
  <c r="H48" i="38"/>
  <c r="G48" i="38"/>
  <c r="AA47" i="38"/>
  <c r="Z47" i="38"/>
  <c r="R47" i="38"/>
  <c r="Q47" i="38"/>
  <c r="P47" i="38"/>
  <c r="N47" i="38"/>
  <c r="M47" i="38"/>
  <c r="K47" i="38"/>
  <c r="J47" i="38"/>
  <c r="I47" i="38"/>
  <c r="H47" i="38"/>
  <c r="G47" i="38"/>
  <c r="AA46" i="38"/>
  <c r="Z46" i="38"/>
  <c r="R46" i="38"/>
  <c r="Q46" i="38"/>
  <c r="P46" i="38"/>
  <c r="N46" i="38"/>
  <c r="M46" i="38"/>
  <c r="K46" i="38"/>
  <c r="J46" i="38"/>
  <c r="I46" i="38"/>
  <c r="H46" i="38"/>
  <c r="G46" i="38"/>
  <c r="AA45" i="38"/>
  <c r="Z45" i="38"/>
  <c r="R45" i="38"/>
  <c r="Q45" i="38"/>
  <c r="P45" i="38"/>
  <c r="N45" i="38"/>
  <c r="M45" i="38"/>
  <c r="K45" i="38"/>
  <c r="J45" i="38"/>
  <c r="I45" i="38"/>
  <c r="H45" i="38"/>
  <c r="G45" i="38"/>
  <c r="AA44" i="38"/>
  <c r="Z44" i="38"/>
  <c r="R44" i="38"/>
  <c r="Q44" i="38"/>
  <c r="P44" i="38"/>
  <c r="N44" i="38"/>
  <c r="M44" i="38"/>
  <c r="K44" i="38"/>
  <c r="J44" i="38"/>
  <c r="I44" i="38"/>
  <c r="H44" i="38"/>
  <c r="G44" i="38"/>
  <c r="AA43" i="38"/>
  <c r="Z43" i="38"/>
  <c r="R43" i="38"/>
  <c r="Q43" i="38"/>
  <c r="P43" i="38"/>
  <c r="N43" i="38"/>
  <c r="M43" i="38"/>
  <c r="K43" i="38"/>
  <c r="J43" i="38"/>
  <c r="I43" i="38"/>
  <c r="H43" i="38"/>
  <c r="G43" i="38"/>
  <c r="AA42" i="38"/>
  <c r="Z42" i="38"/>
  <c r="R42" i="38"/>
  <c r="Q42" i="38"/>
  <c r="P42" i="38"/>
  <c r="N42" i="38"/>
  <c r="M42" i="38"/>
  <c r="K42" i="38"/>
  <c r="J42" i="38"/>
  <c r="I42" i="38"/>
  <c r="H42" i="38"/>
  <c r="G42" i="38"/>
  <c r="AA41" i="38"/>
  <c r="Z41" i="38"/>
  <c r="R41" i="38"/>
  <c r="Q41" i="38"/>
  <c r="P41" i="38"/>
  <c r="N41" i="38"/>
  <c r="M41" i="38"/>
  <c r="K41" i="38"/>
  <c r="J41" i="38"/>
  <c r="I41" i="38"/>
  <c r="H41" i="38"/>
  <c r="G41" i="38"/>
  <c r="AA40" i="38"/>
  <c r="Z40" i="38"/>
  <c r="R40" i="38"/>
  <c r="Q40" i="38"/>
  <c r="P40" i="38"/>
  <c r="N40" i="38"/>
  <c r="M40" i="38"/>
  <c r="K40" i="38"/>
  <c r="J40" i="38"/>
  <c r="I40" i="38"/>
  <c r="H40" i="38"/>
  <c r="G40" i="38"/>
  <c r="AA39" i="38"/>
  <c r="Z39" i="38"/>
  <c r="R39" i="38"/>
  <c r="Q39" i="38"/>
  <c r="P39" i="38"/>
  <c r="N39" i="38"/>
  <c r="M39" i="38"/>
  <c r="K39" i="38"/>
  <c r="J39" i="38"/>
  <c r="I39" i="38"/>
  <c r="H39" i="38"/>
  <c r="G39" i="38"/>
  <c r="AA38" i="38"/>
  <c r="Z38" i="38"/>
  <c r="R38" i="38"/>
  <c r="Q38" i="38"/>
  <c r="P38" i="38"/>
  <c r="N38" i="38"/>
  <c r="M38" i="38"/>
  <c r="K38" i="38"/>
  <c r="J38" i="38"/>
  <c r="I38" i="38"/>
  <c r="H38" i="38"/>
  <c r="G38" i="38"/>
  <c r="AA37" i="38"/>
  <c r="Z37" i="38"/>
  <c r="R37" i="38"/>
  <c r="Q37" i="38"/>
  <c r="P37" i="38"/>
  <c r="N37" i="38"/>
  <c r="M37" i="38"/>
  <c r="K37" i="38"/>
  <c r="J37" i="38"/>
  <c r="I37" i="38"/>
  <c r="H37" i="38"/>
  <c r="G37" i="38"/>
  <c r="AA36" i="38"/>
  <c r="Z36" i="38"/>
  <c r="R36" i="38"/>
  <c r="Q36" i="38"/>
  <c r="P36" i="38"/>
  <c r="N36" i="38"/>
  <c r="M36" i="38"/>
  <c r="K36" i="38"/>
  <c r="J36" i="38"/>
  <c r="I36" i="38"/>
  <c r="H36" i="38"/>
  <c r="G36" i="38"/>
  <c r="AA35" i="38"/>
  <c r="Z35" i="38"/>
  <c r="R35" i="38"/>
  <c r="Q35" i="38"/>
  <c r="P35" i="38"/>
  <c r="N35" i="38"/>
  <c r="M35" i="38"/>
  <c r="K35" i="38"/>
  <c r="J35" i="38"/>
  <c r="I35" i="38"/>
  <c r="H35" i="38"/>
  <c r="G35" i="38"/>
  <c r="AA34" i="38"/>
  <c r="Z34" i="38"/>
  <c r="R34" i="38"/>
  <c r="Q34" i="38"/>
  <c r="P34" i="38"/>
  <c r="N34" i="38"/>
  <c r="M34" i="38"/>
  <c r="K34" i="38"/>
  <c r="J34" i="38"/>
  <c r="I34" i="38"/>
  <c r="H34" i="38"/>
  <c r="G34" i="38"/>
  <c r="AA33" i="38"/>
  <c r="Z33" i="38"/>
  <c r="R33" i="38"/>
  <c r="Q33" i="38"/>
  <c r="P33" i="38"/>
  <c r="N33" i="38"/>
  <c r="M33" i="38"/>
  <c r="K33" i="38"/>
  <c r="J33" i="38"/>
  <c r="I33" i="38"/>
  <c r="H33" i="38"/>
  <c r="G33" i="38"/>
  <c r="AA32" i="38"/>
  <c r="Z32" i="38"/>
  <c r="R32" i="38"/>
  <c r="Q32" i="38"/>
  <c r="P32" i="38"/>
  <c r="N32" i="38"/>
  <c r="M32" i="38"/>
  <c r="K32" i="38"/>
  <c r="J32" i="38"/>
  <c r="I32" i="38"/>
  <c r="H32" i="38"/>
  <c r="G32" i="38"/>
  <c r="AA31" i="38"/>
  <c r="Z31" i="38"/>
  <c r="R31" i="38"/>
  <c r="Q31" i="38"/>
  <c r="P31" i="38"/>
  <c r="N31" i="38"/>
  <c r="M31" i="38"/>
  <c r="K31" i="38"/>
  <c r="J31" i="38"/>
  <c r="I31" i="38"/>
  <c r="H31" i="38"/>
  <c r="G31" i="38"/>
  <c r="AA30" i="38"/>
  <c r="Z30" i="38"/>
  <c r="R30" i="38"/>
  <c r="Q30" i="38"/>
  <c r="P30" i="38"/>
  <c r="N30" i="38"/>
  <c r="M30" i="38"/>
  <c r="K30" i="38"/>
  <c r="J30" i="38"/>
  <c r="I30" i="38"/>
  <c r="H30" i="38"/>
  <c r="G30" i="38"/>
  <c r="AA29" i="38"/>
  <c r="Z29" i="38"/>
  <c r="R29" i="38"/>
  <c r="Q29" i="38"/>
  <c r="P29" i="38"/>
  <c r="N29" i="38"/>
  <c r="M29" i="38"/>
  <c r="K29" i="38"/>
  <c r="J29" i="38"/>
  <c r="I29" i="38"/>
  <c r="H29" i="38"/>
  <c r="G29" i="38"/>
  <c r="AA28" i="38"/>
  <c r="Z28" i="38"/>
  <c r="R28" i="38"/>
  <c r="Q28" i="38"/>
  <c r="P28" i="38"/>
  <c r="N28" i="38"/>
  <c r="M28" i="38"/>
  <c r="K28" i="38"/>
  <c r="J28" i="38"/>
  <c r="I28" i="38"/>
  <c r="H28" i="38"/>
  <c r="G28" i="38"/>
  <c r="AA27" i="38"/>
  <c r="Z27" i="38"/>
  <c r="R27" i="38"/>
  <c r="Q27" i="38"/>
  <c r="P27" i="38"/>
  <c r="N27" i="38"/>
  <c r="M27" i="38"/>
  <c r="K27" i="38"/>
  <c r="J27" i="38"/>
  <c r="I27" i="38"/>
  <c r="H27" i="38"/>
  <c r="G27" i="38"/>
  <c r="AA26" i="38"/>
  <c r="Z26" i="38"/>
  <c r="R26" i="38"/>
  <c r="Q26" i="38"/>
  <c r="P26" i="38"/>
  <c r="N26" i="38"/>
  <c r="M26" i="38"/>
  <c r="K26" i="38"/>
  <c r="J26" i="38"/>
  <c r="I26" i="38"/>
  <c r="H26" i="38"/>
  <c r="G26" i="38"/>
  <c r="AA25" i="38"/>
  <c r="Z25" i="38"/>
  <c r="R25" i="38"/>
  <c r="Q25" i="38"/>
  <c r="P25" i="38"/>
  <c r="N25" i="38"/>
  <c r="M25" i="38"/>
  <c r="K25" i="38"/>
  <c r="J25" i="38"/>
  <c r="I25" i="38"/>
  <c r="H25" i="38"/>
  <c r="G25" i="38"/>
  <c r="AA24" i="38"/>
  <c r="Z24" i="38"/>
  <c r="R24" i="38"/>
  <c r="Q24" i="38"/>
  <c r="P24" i="38"/>
  <c r="N24" i="38"/>
  <c r="M24" i="38"/>
  <c r="K24" i="38"/>
  <c r="J24" i="38"/>
  <c r="I24" i="38"/>
  <c r="H24" i="38"/>
  <c r="G24" i="38"/>
  <c r="AA23" i="38"/>
  <c r="Z23" i="38"/>
  <c r="R23" i="38"/>
  <c r="Q23" i="38"/>
  <c r="P23" i="38"/>
  <c r="N23" i="38"/>
  <c r="M23" i="38"/>
  <c r="K23" i="38"/>
  <c r="J23" i="38"/>
  <c r="I23" i="38"/>
  <c r="H23" i="38"/>
  <c r="G23" i="38"/>
  <c r="AA22" i="38"/>
  <c r="Z22" i="38"/>
  <c r="R22" i="38"/>
  <c r="Q22" i="38"/>
  <c r="P22" i="38"/>
  <c r="N22" i="38"/>
  <c r="M22" i="38"/>
  <c r="K22" i="38"/>
  <c r="J22" i="38"/>
  <c r="I22" i="38"/>
  <c r="H22" i="38"/>
  <c r="G22" i="38"/>
  <c r="AA21" i="38"/>
  <c r="Z21" i="38"/>
  <c r="R21" i="38"/>
  <c r="Q21" i="38"/>
  <c r="P21" i="38"/>
  <c r="N21" i="38"/>
  <c r="M21" i="38"/>
  <c r="K21" i="38"/>
  <c r="J21" i="38"/>
  <c r="I21" i="38"/>
  <c r="H21" i="38"/>
  <c r="G21" i="38"/>
  <c r="AA20" i="38"/>
  <c r="Z20" i="38"/>
  <c r="R20" i="38"/>
  <c r="Q20" i="38"/>
  <c r="P20" i="38"/>
  <c r="N20" i="38"/>
  <c r="M20" i="38"/>
  <c r="K20" i="38"/>
  <c r="J20" i="38"/>
  <c r="I20" i="38"/>
  <c r="H20" i="38"/>
  <c r="G20" i="38"/>
  <c r="AA19" i="38"/>
  <c r="Z19" i="38"/>
  <c r="R19" i="38"/>
  <c r="Q19" i="38"/>
  <c r="P19" i="38"/>
  <c r="N19" i="38"/>
  <c r="M19" i="38"/>
  <c r="K19" i="38"/>
  <c r="J19" i="38"/>
  <c r="I19" i="38"/>
  <c r="H19" i="38"/>
  <c r="G19" i="38"/>
  <c r="AA18" i="38"/>
  <c r="Z18" i="38"/>
  <c r="R18" i="38"/>
  <c r="Q18" i="38"/>
  <c r="P18" i="38"/>
  <c r="N18" i="38"/>
  <c r="M18" i="38"/>
  <c r="K18" i="38"/>
  <c r="J18" i="38"/>
  <c r="I18" i="38"/>
  <c r="H18" i="38"/>
  <c r="G18" i="38"/>
  <c r="AA17" i="38"/>
  <c r="Z17" i="38"/>
  <c r="R17" i="38"/>
  <c r="Q17" i="38"/>
  <c r="P17" i="38"/>
  <c r="N17" i="38"/>
  <c r="M17" i="38"/>
  <c r="K17" i="38"/>
  <c r="J17" i="38"/>
  <c r="I17" i="38"/>
  <c r="H17" i="38"/>
  <c r="G17" i="38"/>
  <c r="AA16" i="38"/>
  <c r="Z16" i="38"/>
  <c r="R16" i="38"/>
  <c r="Q16" i="38"/>
  <c r="P16" i="38"/>
  <c r="N16" i="38"/>
  <c r="M16" i="38"/>
  <c r="K16" i="38"/>
  <c r="J16" i="38"/>
  <c r="I16" i="38"/>
  <c r="H16" i="38"/>
  <c r="G16" i="38"/>
  <c r="AA15" i="38"/>
  <c r="Z15" i="38"/>
  <c r="R15" i="38"/>
  <c r="Q15" i="38"/>
  <c r="P15" i="38"/>
  <c r="N15" i="38"/>
  <c r="M15" i="38"/>
  <c r="K15" i="38"/>
  <c r="J15" i="38"/>
  <c r="I15" i="38"/>
  <c r="H15" i="38"/>
  <c r="G15" i="38"/>
  <c r="AA14" i="38"/>
  <c r="Z14" i="38"/>
  <c r="R14" i="38"/>
  <c r="Q14" i="38"/>
  <c r="P14" i="38"/>
  <c r="N14" i="38"/>
  <c r="M14" i="38"/>
  <c r="K14" i="38"/>
  <c r="J14" i="38"/>
  <c r="I14" i="38"/>
  <c r="H14" i="38"/>
  <c r="G14" i="38"/>
  <c r="AW7" i="38"/>
  <c r="AU312" i="37"/>
  <c r="AT312" i="37"/>
  <c r="AS312" i="37"/>
  <c r="AR312" i="37"/>
  <c r="AQ312" i="37"/>
  <c r="AP312" i="37"/>
  <c r="AO312" i="37"/>
  <c r="T312" i="37"/>
  <c r="S312" i="37"/>
  <c r="R312" i="37"/>
  <c r="Q312" i="37"/>
  <c r="P312" i="37"/>
  <c r="O312" i="37"/>
  <c r="N312" i="37"/>
  <c r="AU311" i="37"/>
  <c r="AT311" i="37"/>
  <c r="AS311" i="37"/>
  <c r="AR311" i="37"/>
  <c r="AQ311" i="37"/>
  <c r="AP311" i="37"/>
  <c r="AO311" i="37"/>
  <c r="T311" i="37"/>
  <c r="S311" i="37"/>
  <c r="R311" i="37"/>
  <c r="Q311" i="37"/>
  <c r="P311" i="37"/>
  <c r="O311" i="37"/>
  <c r="N311" i="37"/>
  <c r="AU310" i="37"/>
  <c r="AT310" i="37"/>
  <c r="AS310" i="37"/>
  <c r="AR310" i="37"/>
  <c r="AQ310" i="37"/>
  <c r="AP310" i="37"/>
  <c r="AO310" i="37"/>
  <c r="T310" i="37"/>
  <c r="S310" i="37"/>
  <c r="R310" i="37"/>
  <c r="Q310" i="37"/>
  <c r="P310" i="37"/>
  <c r="O310" i="37"/>
  <c r="N310" i="37"/>
  <c r="AU309" i="37"/>
  <c r="AT309" i="37"/>
  <c r="AS309" i="37"/>
  <c r="AR309" i="37"/>
  <c r="AQ309" i="37"/>
  <c r="AP309" i="37"/>
  <c r="AO309" i="37"/>
  <c r="T309" i="37"/>
  <c r="S309" i="37"/>
  <c r="R309" i="37"/>
  <c r="Q309" i="37"/>
  <c r="P309" i="37"/>
  <c r="O309" i="37"/>
  <c r="N309" i="37"/>
  <c r="AU308" i="37"/>
  <c r="AT308" i="37"/>
  <c r="AS308" i="37"/>
  <c r="AR308" i="37"/>
  <c r="AQ308" i="37"/>
  <c r="AP308" i="37"/>
  <c r="AO308" i="37"/>
  <c r="T308" i="37"/>
  <c r="S308" i="37"/>
  <c r="R308" i="37"/>
  <c r="Q308" i="37"/>
  <c r="P308" i="37"/>
  <c r="O308" i="37"/>
  <c r="N308" i="37"/>
  <c r="AU307" i="37"/>
  <c r="AT307" i="37"/>
  <c r="AS307" i="37"/>
  <c r="AR307" i="37"/>
  <c r="AQ307" i="37"/>
  <c r="AP307" i="37"/>
  <c r="AO307" i="37"/>
  <c r="T307" i="37"/>
  <c r="S307" i="37"/>
  <c r="R307" i="37"/>
  <c r="Q307" i="37"/>
  <c r="P307" i="37"/>
  <c r="O307" i="37"/>
  <c r="N307" i="37"/>
  <c r="AU306" i="37"/>
  <c r="AT306" i="37"/>
  <c r="AS306" i="37"/>
  <c r="AR306" i="37"/>
  <c r="AQ306" i="37"/>
  <c r="AP306" i="37"/>
  <c r="AO306" i="37"/>
  <c r="T306" i="37"/>
  <c r="S306" i="37"/>
  <c r="R306" i="37"/>
  <c r="Q306" i="37"/>
  <c r="P306" i="37"/>
  <c r="O306" i="37"/>
  <c r="N306" i="37"/>
  <c r="AU305" i="37"/>
  <c r="AT305" i="37"/>
  <c r="AS305" i="37"/>
  <c r="AR305" i="37"/>
  <c r="AQ305" i="37"/>
  <c r="AP305" i="37"/>
  <c r="AO305" i="37"/>
  <c r="T305" i="37"/>
  <c r="S305" i="37"/>
  <c r="R305" i="37"/>
  <c r="Q305" i="37"/>
  <c r="P305" i="37"/>
  <c r="O305" i="37"/>
  <c r="N305" i="37"/>
  <c r="AU304" i="37"/>
  <c r="AT304" i="37"/>
  <c r="AS304" i="37"/>
  <c r="AR304" i="37"/>
  <c r="AQ304" i="37"/>
  <c r="AP304" i="37"/>
  <c r="AO304" i="37"/>
  <c r="T304" i="37"/>
  <c r="S304" i="37"/>
  <c r="R304" i="37"/>
  <c r="Q304" i="37"/>
  <c r="P304" i="37"/>
  <c r="O304" i="37"/>
  <c r="N304" i="37"/>
  <c r="AU303" i="37"/>
  <c r="AT303" i="37"/>
  <c r="AS303" i="37"/>
  <c r="AR303" i="37"/>
  <c r="AQ303" i="37"/>
  <c r="AP303" i="37"/>
  <c r="AO303" i="37"/>
  <c r="T303" i="37"/>
  <c r="S303" i="37"/>
  <c r="R303" i="37"/>
  <c r="Q303" i="37"/>
  <c r="P303" i="37"/>
  <c r="O303" i="37"/>
  <c r="N303" i="37"/>
  <c r="AU302" i="37"/>
  <c r="AT302" i="37"/>
  <c r="AS302" i="37"/>
  <c r="AR302" i="37"/>
  <c r="AQ302" i="37"/>
  <c r="AP302" i="37"/>
  <c r="AO302" i="37"/>
  <c r="T302" i="37"/>
  <c r="S302" i="37"/>
  <c r="R302" i="37"/>
  <c r="Q302" i="37"/>
  <c r="P302" i="37"/>
  <c r="O302" i="37"/>
  <c r="N302" i="37"/>
  <c r="AU301" i="37"/>
  <c r="AT301" i="37"/>
  <c r="AS301" i="37"/>
  <c r="AR301" i="37"/>
  <c r="AQ301" i="37"/>
  <c r="AP301" i="37"/>
  <c r="AO301" i="37"/>
  <c r="T301" i="37"/>
  <c r="S301" i="37"/>
  <c r="R301" i="37"/>
  <c r="Q301" i="37"/>
  <c r="P301" i="37"/>
  <c r="O301" i="37"/>
  <c r="N301" i="37"/>
  <c r="AU300" i="37"/>
  <c r="AT300" i="37"/>
  <c r="AS300" i="37"/>
  <c r="AR300" i="37"/>
  <c r="AQ300" i="37"/>
  <c r="AP300" i="37"/>
  <c r="AO300" i="37"/>
  <c r="T300" i="37"/>
  <c r="S300" i="37"/>
  <c r="R300" i="37"/>
  <c r="Q300" i="37"/>
  <c r="P300" i="37"/>
  <c r="O300" i="37"/>
  <c r="N300" i="37"/>
  <c r="AU299" i="37"/>
  <c r="AT299" i="37"/>
  <c r="AS299" i="37"/>
  <c r="AR299" i="37"/>
  <c r="AQ299" i="37"/>
  <c r="AP299" i="37"/>
  <c r="AO299" i="37"/>
  <c r="T299" i="37"/>
  <c r="S299" i="37"/>
  <c r="R299" i="37"/>
  <c r="Q299" i="37"/>
  <c r="P299" i="37"/>
  <c r="O299" i="37"/>
  <c r="N299" i="37"/>
  <c r="AU298" i="37"/>
  <c r="AT298" i="37"/>
  <c r="AS298" i="37"/>
  <c r="AR298" i="37"/>
  <c r="AQ298" i="37"/>
  <c r="AP298" i="37"/>
  <c r="AO298" i="37"/>
  <c r="T298" i="37"/>
  <c r="S298" i="37"/>
  <c r="R298" i="37"/>
  <c r="Q298" i="37"/>
  <c r="P298" i="37"/>
  <c r="O298" i="37"/>
  <c r="N298" i="37"/>
  <c r="AU297" i="37"/>
  <c r="AT297" i="37"/>
  <c r="AS297" i="37"/>
  <c r="AR297" i="37"/>
  <c r="AQ297" i="37"/>
  <c r="AP297" i="37"/>
  <c r="AO297" i="37"/>
  <c r="T297" i="37"/>
  <c r="S297" i="37"/>
  <c r="R297" i="37"/>
  <c r="Q297" i="37"/>
  <c r="P297" i="37"/>
  <c r="O297" i="37"/>
  <c r="N297" i="37"/>
  <c r="AU296" i="37"/>
  <c r="AT296" i="37"/>
  <c r="AS296" i="37"/>
  <c r="AR296" i="37"/>
  <c r="AQ296" i="37"/>
  <c r="AP296" i="37"/>
  <c r="AO296" i="37"/>
  <c r="T296" i="37"/>
  <c r="S296" i="37"/>
  <c r="R296" i="37"/>
  <c r="Q296" i="37"/>
  <c r="P296" i="37"/>
  <c r="O296" i="37"/>
  <c r="N296" i="37"/>
  <c r="AU295" i="37"/>
  <c r="AT295" i="37"/>
  <c r="AS295" i="37"/>
  <c r="AR295" i="37"/>
  <c r="AQ295" i="37"/>
  <c r="AP295" i="37"/>
  <c r="AO295" i="37"/>
  <c r="T295" i="37"/>
  <c r="S295" i="37"/>
  <c r="R295" i="37"/>
  <c r="Q295" i="37"/>
  <c r="P295" i="37"/>
  <c r="O295" i="37"/>
  <c r="N295" i="37"/>
  <c r="AU294" i="37"/>
  <c r="AT294" i="37"/>
  <c r="AS294" i="37"/>
  <c r="AR294" i="37"/>
  <c r="AQ294" i="37"/>
  <c r="AP294" i="37"/>
  <c r="AO294" i="37"/>
  <c r="T294" i="37"/>
  <c r="S294" i="37"/>
  <c r="R294" i="37"/>
  <c r="Q294" i="37"/>
  <c r="P294" i="37"/>
  <c r="O294" i="37"/>
  <c r="N294" i="37"/>
  <c r="AU293" i="37"/>
  <c r="AT293" i="37"/>
  <c r="AS293" i="37"/>
  <c r="AR293" i="37"/>
  <c r="AQ293" i="37"/>
  <c r="AP293" i="37"/>
  <c r="AO293" i="37"/>
  <c r="T293" i="37"/>
  <c r="S293" i="37"/>
  <c r="R293" i="37"/>
  <c r="Q293" i="37"/>
  <c r="P293" i="37"/>
  <c r="O293" i="37"/>
  <c r="N293" i="37"/>
  <c r="AU292" i="37"/>
  <c r="AT292" i="37"/>
  <c r="AS292" i="37"/>
  <c r="AR292" i="37"/>
  <c r="AQ292" i="37"/>
  <c r="AP292" i="37"/>
  <c r="AO292" i="37"/>
  <c r="T292" i="37"/>
  <c r="S292" i="37"/>
  <c r="R292" i="37"/>
  <c r="Q292" i="37"/>
  <c r="P292" i="37"/>
  <c r="O292" i="37"/>
  <c r="N292" i="37"/>
  <c r="AU291" i="37"/>
  <c r="AT291" i="37"/>
  <c r="AS291" i="37"/>
  <c r="AR291" i="37"/>
  <c r="AQ291" i="37"/>
  <c r="AP291" i="37"/>
  <c r="AO291" i="37"/>
  <c r="T291" i="37"/>
  <c r="S291" i="37"/>
  <c r="R291" i="37"/>
  <c r="Q291" i="37"/>
  <c r="P291" i="37"/>
  <c r="O291" i="37"/>
  <c r="N291" i="37"/>
  <c r="AU290" i="37"/>
  <c r="AT290" i="37"/>
  <c r="AS290" i="37"/>
  <c r="AR290" i="37"/>
  <c r="AQ290" i="37"/>
  <c r="AP290" i="37"/>
  <c r="AO290" i="37"/>
  <c r="T290" i="37"/>
  <c r="S290" i="37"/>
  <c r="R290" i="37"/>
  <c r="Q290" i="37"/>
  <c r="P290" i="37"/>
  <c r="O290" i="37"/>
  <c r="N290" i="37"/>
  <c r="AU289" i="37"/>
  <c r="AT289" i="37"/>
  <c r="AS289" i="37"/>
  <c r="AR289" i="37"/>
  <c r="AQ289" i="37"/>
  <c r="AP289" i="37"/>
  <c r="AO289" i="37"/>
  <c r="T289" i="37"/>
  <c r="S289" i="37"/>
  <c r="R289" i="37"/>
  <c r="Q289" i="37"/>
  <c r="P289" i="37"/>
  <c r="O289" i="37"/>
  <c r="N289" i="37"/>
  <c r="AU288" i="37"/>
  <c r="AT288" i="37"/>
  <c r="AS288" i="37"/>
  <c r="AR288" i="37"/>
  <c r="AQ288" i="37"/>
  <c r="AP288" i="37"/>
  <c r="AO288" i="37"/>
  <c r="T288" i="37"/>
  <c r="S288" i="37"/>
  <c r="R288" i="37"/>
  <c r="Q288" i="37"/>
  <c r="P288" i="37"/>
  <c r="O288" i="37"/>
  <c r="N288" i="37"/>
  <c r="AU287" i="37"/>
  <c r="AT287" i="37"/>
  <c r="AS287" i="37"/>
  <c r="AR287" i="37"/>
  <c r="AQ287" i="37"/>
  <c r="AP287" i="37"/>
  <c r="AO287" i="37"/>
  <c r="T287" i="37"/>
  <c r="S287" i="37"/>
  <c r="R287" i="37"/>
  <c r="Q287" i="37"/>
  <c r="P287" i="37"/>
  <c r="O287" i="37"/>
  <c r="N287" i="37"/>
  <c r="AU286" i="37"/>
  <c r="AT286" i="37"/>
  <c r="AS286" i="37"/>
  <c r="AR286" i="37"/>
  <c r="AQ286" i="37"/>
  <c r="AP286" i="37"/>
  <c r="AO286" i="37"/>
  <c r="T286" i="37"/>
  <c r="S286" i="37"/>
  <c r="R286" i="37"/>
  <c r="Q286" i="37"/>
  <c r="P286" i="37"/>
  <c r="O286" i="37"/>
  <c r="N286" i="37"/>
  <c r="AU285" i="37"/>
  <c r="AT285" i="37"/>
  <c r="AS285" i="37"/>
  <c r="AR285" i="37"/>
  <c r="AQ285" i="37"/>
  <c r="AP285" i="37"/>
  <c r="AO285" i="37"/>
  <c r="T285" i="37"/>
  <c r="S285" i="37"/>
  <c r="R285" i="37"/>
  <c r="Q285" i="37"/>
  <c r="P285" i="37"/>
  <c r="O285" i="37"/>
  <c r="N285" i="37"/>
  <c r="AU284" i="37"/>
  <c r="AT284" i="37"/>
  <c r="AS284" i="37"/>
  <c r="AR284" i="37"/>
  <c r="AQ284" i="37"/>
  <c r="AP284" i="37"/>
  <c r="AO284" i="37"/>
  <c r="T284" i="37"/>
  <c r="S284" i="37"/>
  <c r="R284" i="37"/>
  <c r="Q284" i="37"/>
  <c r="P284" i="37"/>
  <c r="O284" i="37"/>
  <c r="N284" i="37"/>
  <c r="AU283" i="37"/>
  <c r="AT283" i="37"/>
  <c r="AS283" i="37"/>
  <c r="AR283" i="37"/>
  <c r="AQ283" i="37"/>
  <c r="AP283" i="37"/>
  <c r="AO283" i="37"/>
  <c r="T283" i="37"/>
  <c r="S283" i="37"/>
  <c r="R283" i="37"/>
  <c r="Q283" i="37"/>
  <c r="P283" i="37"/>
  <c r="O283" i="37"/>
  <c r="N283" i="37"/>
  <c r="AU282" i="37"/>
  <c r="AT282" i="37"/>
  <c r="AS282" i="37"/>
  <c r="AR282" i="37"/>
  <c r="AQ282" i="37"/>
  <c r="AP282" i="37"/>
  <c r="AO282" i="37"/>
  <c r="T282" i="37"/>
  <c r="S282" i="37"/>
  <c r="R282" i="37"/>
  <c r="Q282" i="37"/>
  <c r="P282" i="37"/>
  <c r="O282" i="37"/>
  <c r="N282" i="37"/>
  <c r="AU281" i="37"/>
  <c r="AT281" i="37"/>
  <c r="AS281" i="37"/>
  <c r="AR281" i="37"/>
  <c r="AQ281" i="37"/>
  <c r="AP281" i="37"/>
  <c r="AO281" i="37"/>
  <c r="T281" i="37"/>
  <c r="S281" i="37"/>
  <c r="R281" i="37"/>
  <c r="Q281" i="37"/>
  <c r="P281" i="37"/>
  <c r="O281" i="37"/>
  <c r="N281" i="37"/>
  <c r="AU280" i="37"/>
  <c r="AT280" i="37"/>
  <c r="AS280" i="37"/>
  <c r="AR280" i="37"/>
  <c r="AQ280" i="37"/>
  <c r="AP280" i="37"/>
  <c r="AO280" i="37"/>
  <c r="T280" i="37"/>
  <c r="S280" i="37"/>
  <c r="R280" i="37"/>
  <c r="Q280" i="37"/>
  <c r="P280" i="37"/>
  <c r="O280" i="37"/>
  <c r="N280" i="37"/>
  <c r="AU279" i="37"/>
  <c r="AT279" i="37"/>
  <c r="AS279" i="37"/>
  <c r="AR279" i="37"/>
  <c r="AQ279" i="37"/>
  <c r="AP279" i="37"/>
  <c r="AO279" i="37"/>
  <c r="T279" i="37"/>
  <c r="S279" i="37"/>
  <c r="R279" i="37"/>
  <c r="Q279" i="37"/>
  <c r="P279" i="37"/>
  <c r="O279" i="37"/>
  <c r="N279" i="37"/>
  <c r="AU278" i="37"/>
  <c r="AT278" i="37"/>
  <c r="AS278" i="37"/>
  <c r="AR278" i="37"/>
  <c r="AQ278" i="37"/>
  <c r="AP278" i="37"/>
  <c r="AO278" i="37"/>
  <c r="T278" i="37"/>
  <c r="S278" i="37"/>
  <c r="R278" i="37"/>
  <c r="Q278" i="37"/>
  <c r="P278" i="37"/>
  <c r="O278" i="37"/>
  <c r="N278" i="37"/>
  <c r="AU277" i="37"/>
  <c r="AT277" i="37"/>
  <c r="AS277" i="37"/>
  <c r="AR277" i="37"/>
  <c r="AQ277" i="37"/>
  <c r="AP277" i="37"/>
  <c r="AO277" i="37"/>
  <c r="T277" i="37"/>
  <c r="S277" i="37"/>
  <c r="R277" i="37"/>
  <c r="Q277" i="37"/>
  <c r="P277" i="37"/>
  <c r="O277" i="37"/>
  <c r="N277" i="37"/>
  <c r="AU276" i="37"/>
  <c r="AT276" i="37"/>
  <c r="AS276" i="37"/>
  <c r="AR276" i="37"/>
  <c r="AQ276" i="37"/>
  <c r="AP276" i="37"/>
  <c r="AO276" i="37"/>
  <c r="T276" i="37"/>
  <c r="S276" i="37"/>
  <c r="R276" i="37"/>
  <c r="Q276" i="37"/>
  <c r="P276" i="37"/>
  <c r="O276" i="37"/>
  <c r="N276" i="37"/>
  <c r="AU275" i="37"/>
  <c r="AT275" i="37"/>
  <c r="AS275" i="37"/>
  <c r="AR275" i="37"/>
  <c r="AQ275" i="37"/>
  <c r="AP275" i="37"/>
  <c r="AO275" i="37"/>
  <c r="T275" i="37"/>
  <c r="S275" i="37"/>
  <c r="R275" i="37"/>
  <c r="Q275" i="37"/>
  <c r="P275" i="37"/>
  <c r="O275" i="37"/>
  <c r="N275" i="37"/>
  <c r="AU274" i="37"/>
  <c r="AT274" i="37"/>
  <c r="AS274" i="37"/>
  <c r="AR274" i="37"/>
  <c r="AQ274" i="37"/>
  <c r="AP274" i="37"/>
  <c r="AO274" i="37"/>
  <c r="T274" i="37"/>
  <c r="S274" i="37"/>
  <c r="R274" i="37"/>
  <c r="Q274" i="37"/>
  <c r="P274" i="37"/>
  <c r="O274" i="37"/>
  <c r="N274" i="37"/>
  <c r="AU273" i="37"/>
  <c r="AT273" i="37"/>
  <c r="AS273" i="37"/>
  <c r="AR273" i="37"/>
  <c r="AQ273" i="37"/>
  <c r="AP273" i="37"/>
  <c r="AO273" i="37"/>
  <c r="T273" i="37"/>
  <c r="S273" i="37"/>
  <c r="R273" i="37"/>
  <c r="Q273" i="37"/>
  <c r="P273" i="37"/>
  <c r="O273" i="37"/>
  <c r="N273" i="37"/>
  <c r="AU272" i="37"/>
  <c r="AT272" i="37"/>
  <c r="AS272" i="37"/>
  <c r="AR272" i="37"/>
  <c r="AQ272" i="37"/>
  <c r="AP272" i="37"/>
  <c r="AO272" i="37"/>
  <c r="T272" i="37"/>
  <c r="S272" i="37"/>
  <c r="R272" i="37"/>
  <c r="Q272" i="37"/>
  <c r="P272" i="37"/>
  <c r="O272" i="37"/>
  <c r="N272" i="37"/>
  <c r="AU271" i="37"/>
  <c r="AT271" i="37"/>
  <c r="AS271" i="37"/>
  <c r="AR271" i="37"/>
  <c r="AQ271" i="37"/>
  <c r="AP271" i="37"/>
  <c r="AO271" i="37"/>
  <c r="T271" i="37"/>
  <c r="S271" i="37"/>
  <c r="R271" i="37"/>
  <c r="Q271" i="37"/>
  <c r="P271" i="37"/>
  <c r="O271" i="37"/>
  <c r="N271" i="37"/>
  <c r="AU270" i="37"/>
  <c r="AT270" i="37"/>
  <c r="AS270" i="37"/>
  <c r="AR270" i="37"/>
  <c r="AQ270" i="37"/>
  <c r="AP270" i="37"/>
  <c r="AO270" i="37"/>
  <c r="T270" i="37"/>
  <c r="S270" i="37"/>
  <c r="R270" i="37"/>
  <c r="Q270" i="37"/>
  <c r="P270" i="37"/>
  <c r="O270" i="37"/>
  <c r="N270" i="37"/>
  <c r="AU269" i="37"/>
  <c r="AT269" i="37"/>
  <c r="AS269" i="37"/>
  <c r="AR269" i="37"/>
  <c r="AQ269" i="37"/>
  <c r="AP269" i="37"/>
  <c r="AO269" i="37"/>
  <c r="T269" i="37"/>
  <c r="S269" i="37"/>
  <c r="R269" i="37"/>
  <c r="Q269" i="37"/>
  <c r="P269" i="37"/>
  <c r="O269" i="37"/>
  <c r="N269" i="37"/>
  <c r="AU268" i="37"/>
  <c r="AT268" i="37"/>
  <c r="AS268" i="37"/>
  <c r="AR268" i="37"/>
  <c r="AQ268" i="37"/>
  <c r="AP268" i="37"/>
  <c r="AO268" i="37"/>
  <c r="T268" i="37"/>
  <c r="S268" i="37"/>
  <c r="R268" i="37"/>
  <c r="Q268" i="37"/>
  <c r="P268" i="37"/>
  <c r="O268" i="37"/>
  <c r="N268" i="37"/>
  <c r="AU267" i="37"/>
  <c r="AT267" i="37"/>
  <c r="AS267" i="37"/>
  <c r="AR267" i="37"/>
  <c r="AQ267" i="37"/>
  <c r="AP267" i="37"/>
  <c r="AO267" i="37"/>
  <c r="T267" i="37"/>
  <c r="S267" i="37"/>
  <c r="R267" i="37"/>
  <c r="Q267" i="37"/>
  <c r="P267" i="37"/>
  <c r="O267" i="37"/>
  <c r="N267" i="37"/>
  <c r="AU266" i="37"/>
  <c r="AT266" i="37"/>
  <c r="AS266" i="37"/>
  <c r="AR266" i="37"/>
  <c r="AQ266" i="37"/>
  <c r="AP266" i="37"/>
  <c r="AO266" i="37"/>
  <c r="T266" i="37"/>
  <c r="S266" i="37"/>
  <c r="R266" i="37"/>
  <c r="Q266" i="37"/>
  <c r="P266" i="37"/>
  <c r="O266" i="37"/>
  <c r="N266" i="37"/>
  <c r="AU265" i="37"/>
  <c r="AT265" i="37"/>
  <c r="AS265" i="37"/>
  <c r="AR265" i="37"/>
  <c r="AQ265" i="37"/>
  <c r="AP265" i="37"/>
  <c r="AO265" i="37"/>
  <c r="T265" i="37"/>
  <c r="S265" i="37"/>
  <c r="R265" i="37"/>
  <c r="Q265" i="37"/>
  <c r="P265" i="37"/>
  <c r="O265" i="37"/>
  <c r="N265" i="37"/>
  <c r="AU264" i="37"/>
  <c r="AT264" i="37"/>
  <c r="AS264" i="37"/>
  <c r="AR264" i="37"/>
  <c r="AQ264" i="37"/>
  <c r="AP264" i="37"/>
  <c r="AO264" i="37"/>
  <c r="T264" i="37"/>
  <c r="S264" i="37"/>
  <c r="R264" i="37"/>
  <c r="Q264" i="37"/>
  <c r="P264" i="37"/>
  <c r="O264" i="37"/>
  <c r="N264" i="37"/>
  <c r="AU263" i="37"/>
  <c r="AT263" i="37"/>
  <c r="AS263" i="37"/>
  <c r="AR263" i="37"/>
  <c r="AQ263" i="37"/>
  <c r="AP263" i="37"/>
  <c r="AO263" i="37"/>
  <c r="T263" i="37"/>
  <c r="S263" i="37"/>
  <c r="R263" i="37"/>
  <c r="Q263" i="37"/>
  <c r="P263" i="37"/>
  <c r="O263" i="37"/>
  <c r="N263" i="37"/>
  <c r="AU262" i="37"/>
  <c r="AT262" i="37"/>
  <c r="AS262" i="37"/>
  <c r="AR262" i="37"/>
  <c r="AQ262" i="37"/>
  <c r="AP262" i="37"/>
  <c r="AO262" i="37"/>
  <c r="T262" i="37"/>
  <c r="S262" i="37"/>
  <c r="R262" i="37"/>
  <c r="Q262" i="37"/>
  <c r="P262" i="37"/>
  <c r="O262" i="37"/>
  <c r="N262" i="37"/>
  <c r="AU261" i="37"/>
  <c r="AT261" i="37"/>
  <c r="AS261" i="37"/>
  <c r="AR261" i="37"/>
  <c r="AQ261" i="37"/>
  <c r="AP261" i="37"/>
  <c r="AO261" i="37"/>
  <c r="T261" i="37"/>
  <c r="S261" i="37"/>
  <c r="R261" i="37"/>
  <c r="Q261" i="37"/>
  <c r="P261" i="37"/>
  <c r="O261" i="37"/>
  <c r="N261" i="37"/>
  <c r="AU260" i="37"/>
  <c r="AT260" i="37"/>
  <c r="AS260" i="37"/>
  <c r="AR260" i="37"/>
  <c r="AQ260" i="37"/>
  <c r="AP260" i="37"/>
  <c r="AO260" i="37"/>
  <c r="T260" i="37"/>
  <c r="S260" i="37"/>
  <c r="R260" i="37"/>
  <c r="Q260" i="37"/>
  <c r="P260" i="37"/>
  <c r="O260" i="37"/>
  <c r="N260" i="37"/>
  <c r="AU259" i="37"/>
  <c r="AT259" i="37"/>
  <c r="AS259" i="37"/>
  <c r="AR259" i="37"/>
  <c r="AQ259" i="37"/>
  <c r="AP259" i="37"/>
  <c r="AO259" i="37"/>
  <c r="T259" i="37"/>
  <c r="S259" i="37"/>
  <c r="R259" i="37"/>
  <c r="Q259" i="37"/>
  <c r="P259" i="37"/>
  <c r="O259" i="37"/>
  <c r="N259" i="37"/>
  <c r="AU258" i="37"/>
  <c r="AT258" i="37"/>
  <c r="AS258" i="37"/>
  <c r="AR258" i="37"/>
  <c r="AQ258" i="37"/>
  <c r="AP258" i="37"/>
  <c r="AO258" i="37"/>
  <c r="T258" i="37"/>
  <c r="S258" i="37"/>
  <c r="R258" i="37"/>
  <c r="Q258" i="37"/>
  <c r="P258" i="37"/>
  <c r="O258" i="37"/>
  <c r="N258" i="37"/>
  <c r="AU257" i="37"/>
  <c r="AT257" i="37"/>
  <c r="AS257" i="37"/>
  <c r="AR257" i="37"/>
  <c r="AQ257" i="37"/>
  <c r="AP257" i="37"/>
  <c r="AO257" i="37"/>
  <c r="T257" i="37"/>
  <c r="S257" i="37"/>
  <c r="R257" i="37"/>
  <c r="Q257" i="37"/>
  <c r="P257" i="37"/>
  <c r="O257" i="37"/>
  <c r="N257" i="37"/>
  <c r="AU256" i="37"/>
  <c r="AT256" i="37"/>
  <c r="AS256" i="37"/>
  <c r="AR256" i="37"/>
  <c r="AQ256" i="37"/>
  <c r="AP256" i="37"/>
  <c r="AO256" i="37"/>
  <c r="T256" i="37"/>
  <c r="S256" i="37"/>
  <c r="R256" i="37"/>
  <c r="Q256" i="37"/>
  <c r="P256" i="37"/>
  <c r="O256" i="37"/>
  <c r="N256" i="37"/>
  <c r="AU255" i="37"/>
  <c r="AT255" i="37"/>
  <c r="AS255" i="37"/>
  <c r="AR255" i="37"/>
  <c r="AQ255" i="37"/>
  <c r="AP255" i="37"/>
  <c r="AO255" i="37"/>
  <c r="T255" i="37"/>
  <c r="S255" i="37"/>
  <c r="R255" i="37"/>
  <c r="Q255" i="37"/>
  <c r="P255" i="37"/>
  <c r="O255" i="37"/>
  <c r="N255" i="37"/>
  <c r="AU254" i="37"/>
  <c r="AT254" i="37"/>
  <c r="AS254" i="37"/>
  <c r="AR254" i="37"/>
  <c r="AQ254" i="37"/>
  <c r="AP254" i="37"/>
  <c r="AO254" i="37"/>
  <c r="T254" i="37"/>
  <c r="S254" i="37"/>
  <c r="R254" i="37"/>
  <c r="Q254" i="37"/>
  <c r="P254" i="37"/>
  <c r="O254" i="37"/>
  <c r="N254" i="37"/>
  <c r="AU253" i="37"/>
  <c r="AT253" i="37"/>
  <c r="AS253" i="37"/>
  <c r="AR253" i="37"/>
  <c r="AQ253" i="37"/>
  <c r="AP253" i="37"/>
  <c r="AO253" i="37"/>
  <c r="T253" i="37"/>
  <c r="S253" i="37"/>
  <c r="R253" i="37"/>
  <c r="Q253" i="37"/>
  <c r="P253" i="37"/>
  <c r="O253" i="37"/>
  <c r="N253" i="37"/>
  <c r="AU252" i="37"/>
  <c r="AT252" i="37"/>
  <c r="AS252" i="37"/>
  <c r="AR252" i="37"/>
  <c r="AQ252" i="37"/>
  <c r="AP252" i="37"/>
  <c r="AO252" i="37"/>
  <c r="T252" i="37"/>
  <c r="S252" i="37"/>
  <c r="R252" i="37"/>
  <c r="Q252" i="37"/>
  <c r="P252" i="37"/>
  <c r="O252" i="37"/>
  <c r="N252" i="37"/>
  <c r="AU251" i="37"/>
  <c r="AT251" i="37"/>
  <c r="AS251" i="37"/>
  <c r="AR251" i="37"/>
  <c r="AQ251" i="37"/>
  <c r="AP251" i="37"/>
  <c r="AO251" i="37"/>
  <c r="T251" i="37"/>
  <c r="S251" i="37"/>
  <c r="R251" i="37"/>
  <c r="Q251" i="37"/>
  <c r="P251" i="37"/>
  <c r="O251" i="37"/>
  <c r="N251" i="37"/>
  <c r="AU250" i="37"/>
  <c r="AT250" i="37"/>
  <c r="AS250" i="37"/>
  <c r="AR250" i="37"/>
  <c r="AQ250" i="37"/>
  <c r="AP250" i="37"/>
  <c r="AO250" i="37"/>
  <c r="T250" i="37"/>
  <c r="S250" i="37"/>
  <c r="R250" i="37"/>
  <c r="Q250" i="37"/>
  <c r="P250" i="37"/>
  <c r="O250" i="37"/>
  <c r="N250" i="37"/>
  <c r="AU249" i="37"/>
  <c r="AT249" i="37"/>
  <c r="AS249" i="37"/>
  <c r="AR249" i="37"/>
  <c r="AQ249" i="37"/>
  <c r="AP249" i="37"/>
  <c r="AO249" i="37"/>
  <c r="T249" i="37"/>
  <c r="S249" i="37"/>
  <c r="R249" i="37"/>
  <c r="Q249" i="37"/>
  <c r="P249" i="37"/>
  <c r="O249" i="37"/>
  <c r="N249" i="37"/>
  <c r="AU248" i="37"/>
  <c r="AT248" i="37"/>
  <c r="AS248" i="37"/>
  <c r="AR248" i="37"/>
  <c r="AQ248" i="37"/>
  <c r="AP248" i="37"/>
  <c r="AO248" i="37"/>
  <c r="T248" i="37"/>
  <c r="S248" i="37"/>
  <c r="R248" i="37"/>
  <c r="Q248" i="37"/>
  <c r="P248" i="37"/>
  <c r="O248" i="37"/>
  <c r="N248" i="37"/>
  <c r="AU247" i="37"/>
  <c r="AT247" i="37"/>
  <c r="AS247" i="37"/>
  <c r="AR247" i="37"/>
  <c r="AQ247" i="37"/>
  <c r="AP247" i="37"/>
  <c r="AO247" i="37"/>
  <c r="T247" i="37"/>
  <c r="S247" i="37"/>
  <c r="R247" i="37"/>
  <c r="Q247" i="37"/>
  <c r="P247" i="37"/>
  <c r="O247" i="37"/>
  <c r="N247" i="37"/>
  <c r="AU246" i="37"/>
  <c r="AT246" i="37"/>
  <c r="AS246" i="37"/>
  <c r="AR246" i="37"/>
  <c r="AQ246" i="37"/>
  <c r="AP246" i="37"/>
  <c r="AO246" i="37"/>
  <c r="T246" i="37"/>
  <c r="S246" i="37"/>
  <c r="R246" i="37"/>
  <c r="Q246" i="37"/>
  <c r="P246" i="37"/>
  <c r="O246" i="37"/>
  <c r="N246" i="37"/>
  <c r="AU245" i="37"/>
  <c r="AT245" i="37"/>
  <c r="AS245" i="37"/>
  <c r="AR245" i="37"/>
  <c r="AQ245" i="37"/>
  <c r="AP245" i="37"/>
  <c r="AO245" i="37"/>
  <c r="T245" i="37"/>
  <c r="S245" i="37"/>
  <c r="R245" i="37"/>
  <c r="Q245" i="37"/>
  <c r="P245" i="37"/>
  <c r="O245" i="37"/>
  <c r="N245" i="37"/>
  <c r="AU244" i="37"/>
  <c r="AT244" i="37"/>
  <c r="AS244" i="37"/>
  <c r="AR244" i="37"/>
  <c r="AQ244" i="37"/>
  <c r="AP244" i="37"/>
  <c r="AO244" i="37"/>
  <c r="T244" i="37"/>
  <c r="S244" i="37"/>
  <c r="R244" i="37"/>
  <c r="Q244" i="37"/>
  <c r="P244" i="37"/>
  <c r="O244" i="37"/>
  <c r="N244" i="37"/>
  <c r="AU243" i="37"/>
  <c r="AT243" i="37"/>
  <c r="AS243" i="37"/>
  <c r="AR243" i="37"/>
  <c r="AQ243" i="37"/>
  <c r="AP243" i="37"/>
  <c r="AO243" i="37"/>
  <c r="T243" i="37"/>
  <c r="S243" i="37"/>
  <c r="R243" i="37"/>
  <c r="Q243" i="37"/>
  <c r="P243" i="37"/>
  <c r="O243" i="37"/>
  <c r="N243" i="37"/>
  <c r="AU242" i="37"/>
  <c r="AT242" i="37"/>
  <c r="AS242" i="37"/>
  <c r="AR242" i="37"/>
  <c r="AQ242" i="37"/>
  <c r="AP242" i="37"/>
  <c r="AO242" i="37"/>
  <c r="T242" i="37"/>
  <c r="S242" i="37"/>
  <c r="R242" i="37"/>
  <c r="Q242" i="37"/>
  <c r="P242" i="37"/>
  <c r="O242" i="37"/>
  <c r="N242" i="37"/>
  <c r="AA84" i="37"/>
  <c r="Z84" i="37"/>
  <c r="R84" i="37"/>
  <c r="Q84" i="37"/>
  <c r="P84" i="37"/>
  <c r="N84" i="37"/>
  <c r="M84" i="37"/>
  <c r="K84" i="37"/>
  <c r="J84" i="37"/>
  <c r="I84" i="37"/>
  <c r="H84" i="37"/>
  <c r="G84" i="37"/>
  <c r="AA83" i="37"/>
  <c r="Z83" i="37"/>
  <c r="R83" i="37"/>
  <c r="Q83" i="37"/>
  <c r="P83" i="37"/>
  <c r="N83" i="37"/>
  <c r="M83" i="37"/>
  <c r="K83" i="37"/>
  <c r="J83" i="37"/>
  <c r="I83" i="37"/>
  <c r="H83" i="37"/>
  <c r="G83" i="37"/>
  <c r="AA82" i="37"/>
  <c r="Z82" i="37"/>
  <c r="R82" i="37"/>
  <c r="Q82" i="37"/>
  <c r="P82" i="37"/>
  <c r="N82" i="37"/>
  <c r="M82" i="37"/>
  <c r="K82" i="37"/>
  <c r="J82" i="37"/>
  <c r="I82" i="37"/>
  <c r="H82" i="37"/>
  <c r="G82" i="37"/>
  <c r="AA81" i="37"/>
  <c r="Z81" i="37"/>
  <c r="R81" i="37"/>
  <c r="Q81" i="37"/>
  <c r="P81" i="37"/>
  <c r="N81" i="37"/>
  <c r="M81" i="37"/>
  <c r="K81" i="37"/>
  <c r="J81" i="37"/>
  <c r="I81" i="37"/>
  <c r="H81" i="37"/>
  <c r="G81" i="37"/>
  <c r="AA80" i="37"/>
  <c r="Z80" i="37"/>
  <c r="R80" i="37"/>
  <c r="Q80" i="37"/>
  <c r="P80" i="37"/>
  <c r="N80" i="37"/>
  <c r="M80" i="37"/>
  <c r="K80" i="37"/>
  <c r="J80" i="37"/>
  <c r="I80" i="37"/>
  <c r="H80" i="37"/>
  <c r="G80" i="37"/>
  <c r="AA79" i="37"/>
  <c r="Z79" i="37"/>
  <c r="R79" i="37"/>
  <c r="Q79" i="37"/>
  <c r="P79" i="37"/>
  <c r="N79" i="37"/>
  <c r="M79" i="37"/>
  <c r="K79" i="37"/>
  <c r="J79" i="37"/>
  <c r="I79" i="37"/>
  <c r="H79" i="37"/>
  <c r="G79" i="37"/>
  <c r="AA78" i="37"/>
  <c r="Z78" i="37"/>
  <c r="R78" i="37"/>
  <c r="Q78" i="37"/>
  <c r="P78" i="37"/>
  <c r="N78" i="37"/>
  <c r="M78" i="37"/>
  <c r="K78" i="37"/>
  <c r="J78" i="37"/>
  <c r="I78" i="37"/>
  <c r="H78" i="37"/>
  <c r="G78" i="37"/>
  <c r="AA77" i="37"/>
  <c r="Z77" i="37"/>
  <c r="R77" i="37"/>
  <c r="Q77" i="37"/>
  <c r="P77" i="37"/>
  <c r="N77" i="37"/>
  <c r="M77" i="37"/>
  <c r="K77" i="37"/>
  <c r="J77" i="37"/>
  <c r="I77" i="37"/>
  <c r="H77" i="37"/>
  <c r="G77" i="37"/>
  <c r="AA76" i="37"/>
  <c r="Z76" i="37"/>
  <c r="R76" i="37"/>
  <c r="Q76" i="37"/>
  <c r="P76" i="37"/>
  <c r="N76" i="37"/>
  <c r="M76" i="37"/>
  <c r="K76" i="37"/>
  <c r="J76" i="37"/>
  <c r="I76" i="37"/>
  <c r="H76" i="37"/>
  <c r="G76" i="37"/>
  <c r="AA75" i="37"/>
  <c r="Z75" i="37"/>
  <c r="R75" i="37"/>
  <c r="Q75" i="37"/>
  <c r="P75" i="37"/>
  <c r="N75" i="37"/>
  <c r="M75" i="37"/>
  <c r="K75" i="37"/>
  <c r="J75" i="37"/>
  <c r="I75" i="37"/>
  <c r="H75" i="37"/>
  <c r="G75" i="37"/>
  <c r="AA74" i="37"/>
  <c r="Z74" i="37"/>
  <c r="R74" i="37"/>
  <c r="Q74" i="37"/>
  <c r="P74" i="37"/>
  <c r="N74" i="37"/>
  <c r="M74" i="37"/>
  <c r="K74" i="37"/>
  <c r="J74" i="37"/>
  <c r="I74" i="37"/>
  <c r="H74" i="37"/>
  <c r="G74" i="37"/>
  <c r="AA73" i="37"/>
  <c r="Z73" i="37"/>
  <c r="R73" i="37"/>
  <c r="Q73" i="37"/>
  <c r="P73" i="37"/>
  <c r="N73" i="37"/>
  <c r="M73" i="37"/>
  <c r="K73" i="37"/>
  <c r="J73" i="37"/>
  <c r="I73" i="37"/>
  <c r="H73" i="37"/>
  <c r="G73" i="37"/>
  <c r="AA72" i="37"/>
  <c r="Z72" i="37"/>
  <c r="R72" i="37"/>
  <c r="Q72" i="37"/>
  <c r="P72" i="37"/>
  <c r="N72" i="37"/>
  <c r="M72" i="37"/>
  <c r="K72" i="37"/>
  <c r="J72" i="37"/>
  <c r="I72" i="37"/>
  <c r="H72" i="37"/>
  <c r="G72" i="37"/>
  <c r="AA71" i="37"/>
  <c r="Z71" i="37"/>
  <c r="R71" i="37"/>
  <c r="Q71" i="37"/>
  <c r="P71" i="37"/>
  <c r="N71" i="37"/>
  <c r="M71" i="37"/>
  <c r="K71" i="37"/>
  <c r="J71" i="37"/>
  <c r="I71" i="37"/>
  <c r="H71" i="37"/>
  <c r="G71" i="37"/>
  <c r="AA70" i="37"/>
  <c r="Z70" i="37"/>
  <c r="R70" i="37"/>
  <c r="Q70" i="37"/>
  <c r="P70" i="37"/>
  <c r="N70" i="37"/>
  <c r="M70" i="37"/>
  <c r="K70" i="37"/>
  <c r="J70" i="37"/>
  <c r="I70" i="37"/>
  <c r="H70" i="37"/>
  <c r="G70" i="37"/>
  <c r="AA69" i="37"/>
  <c r="Z69" i="37"/>
  <c r="R69" i="37"/>
  <c r="Q69" i="37"/>
  <c r="P69" i="37"/>
  <c r="N69" i="37"/>
  <c r="M69" i="37"/>
  <c r="K69" i="37"/>
  <c r="J69" i="37"/>
  <c r="I69" i="37"/>
  <c r="H69" i="37"/>
  <c r="G69" i="37"/>
  <c r="AA68" i="37"/>
  <c r="Z68" i="37"/>
  <c r="R68" i="37"/>
  <c r="Q68" i="37"/>
  <c r="P68" i="37"/>
  <c r="N68" i="37"/>
  <c r="M68" i="37"/>
  <c r="K68" i="37"/>
  <c r="J68" i="37"/>
  <c r="I68" i="37"/>
  <c r="H68" i="37"/>
  <c r="G68" i="37"/>
  <c r="AA67" i="37"/>
  <c r="Z67" i="37"/>
  <c r="R67" i="37"/>
  <c r="Q67" i="37"/>
  <c r="P67" i="37"/>
  <c r="N67" i="37"/>
  <c r="M67" i="37"/>
  <c r="K67" i="37"/>
  <c r="J67" i="37"/>
  <c r="I67" i="37"/>
  <c r="H67" i="37"/>
  <c r="G67" i="37"/>
  <c r="AA66" i="37"/>
  <c r="Z66" i="37"/>
  <c r="R66" i="37"/>
  <c r="Q66" i="37"/>
  <c r="P66" i="37"/>
  <c r="N66" i="37"/>
  <c r="M66" i="37"/>
  <c r="K66" i="37"/>
  <c r="J66" i="37"/>
  <c r="I66" i="37"/>
  <c r="H66" i="37"/>
  <c r="G66" i="37"/>
  <c r="AA65" i="37"/>
  <c r="Z65" i="37"/>
  <c r="R65" i="37"/>
  <c r="Q65" i="37"/>
  <c r="P65" i="37"/>
  <c r="N65" i="37"/>
  <c r="M65" i="37"/>
  <c r="K65" i="37"/>
  <c r="J65" i="37"/>
  <c r="I65" i="37"/>
  <c r="H65" i="37"/>
  <c r="G65" i="37"/>
  <c r="AA64" i="37"/>
  <c r="Z64" i="37"/>
  <c r="R64" i="37"/>
  <c r="Q64" i="37"/>
  <c r="P64" i="37"/>
  <c r="N64" i="37"/>
  <c r="M64" i="37"/>
  <c r="K64" i="37"/>
  <c r="J64" i="37"/>
  <c r="I64" i="37"/>
  <c r="H64" i="37"/>
  <c r="G64" i="37"/>
  <c r="AA63" i="37"/>
  <c r="Z63" i="37"/>
  <c r="R63" i="37"/>
  <c r="Q63" i="37"/>
  <c r="P63" i="37"/>
  <c r="N63" i="37"/>
  <c r="M63" i="37"/>
  <c r="K63" i="37"/>
  <c r="J63" i="37"/>
  <c r="I63" i="37"/>
  <c r="H63" i="37"/>
  <c r="G63" i="37"/>
  <c r="AA62" i="37"/>
  <c r="Z62" i="37"/>
  <c r="R62" i="37"/>
  <c r="Q62" i="37"/>
  <c r="P62" i="37"/>
  <c r="N62" i="37"/>
  <c r="M62" i="37"/>
  <c r="K62" i="37"/>
  <c r="J62" i="37"/>
  <c r="I62" i="37"/>
  <c r="H62" i="37"/>
  <c r="G62" i="37"/>
  <c r="AA61" i="37"/>
  <c r="Z61" i="37"/>
  <c r="R61" i="37"/>
  <c r="Q61" i="37"/>
  <c r="P61" i="37"/>
  <c r="N61" i="37"/>
  <c r="M61" i="37"/>
  <c r="K61" i="37"/>
  <c r="J61" i="37"/>
  <c r="I61" i="37"/>
  <c r="H61" i="37"/>
  <c r="G61" i="37"/>
  <c r="AA60" i="37"/>
  <c r="Z60" i="37"/>
  <c r="R60" i="37"/>
  <c r="Q60" i="37"/>
  <c r="P60" i="37"/>
  <c r="N60" i="37"/>
  <c r="M60" i="37"/>
  <c r="K60" i="37"/>
  <c r="J60" i="37"/>
  <c r="I60" i="37"/>
  <c r="H60" i="37"/>
  <c r="G60" i="37"/>
  <c r="AA59" i="37"/>
  <c r="Z59" i="37"/>
  <c r="R59" i="37"/>
  <c r="Q59" i="37"/>
  <c r="P59" i="37"/>
  <c r="N59" i="37"/>
  <c r="M59" i="37"/>
  <c r="K59" i="37"/>
  <c r="J59" i="37"/>
  <c r="I59" i="37"/>
  <c r="H59" i="37"/>
  <c r="G59" i="37"/>
  <c r="AA58" i="37"/>
  <c r="Z58" i="37"/>
  <c r="R58" i="37"/>
  <c r="Q58" i="37"/>
  <c r="P58" i="37"/>
  <c r="N58" i="37"/>
  <c r="M58" i="37"/>
  <c r="K58" i="37"/>
  <c r="J58" i="37"/>
  <c r="I58" i="37"/>
  <c r="H58" i="37"/>
  <c r="G58" i="37"/>
  <c r="AA57" i="37"/>
  <c r="Z57" i="37"/>
  <c r="R57" i="37"/>
  <c r="Q57" i="37"/>
  <c r="P57" i="37"/>
  <c r="N57" i="37"/>
  <c r="M57" i="37"/>
  <c r="K57" i="37"/>
  <c r="J57" i="37"/>
  <c r="I57" i="37"/>
  <c r="H57" i="37"/>
  <c r="G57" i="37"/>
  <c r="AA56" i="37"/>
  <c r="Z56" i="37"/>
  <c r="R56" i="37"/>
  <c r="Q56" i="37"/>
  <c r="P56" i="37"/>
  <c r="N56" i="37"/>
  <c r="M56" i="37"/>
  <c r="K56" i="37"/>
  <c r="J56" i="37"/>
  <c r="I56" i="37"/>
  <c r="H56" i="37"/>
  <c r="G56" i="37"/>
  <c r="AA55" i="37"/>
  <c r="Z55" i="37"/>
  <c r="R55" i="37"/>
  <c r="Q55" i="37"/>
  <c r="P55" i="37"/>
  <c r="N55" i="37"/>
  <c r="M55" i="37"/>
  <c r="K55" i="37"/>
  <c r="J55" i="37"/>
  <c r="I55" i="37"/>
  <c r="H55" i="37"/>
  <c r="G55" i="37"/>
  <c r="AA54" i="37"/>
  <c r="Z54" i="37"/>
  <c r="R54" i="37"/>
  <c r="Q54" i="37"/>
  <c r="P54" i="37"/>
  <c r="N54" i="37"/>
  <c r="M54" i="37"/>
  <c r="K54" i="37"/>
  <c r="J54" i="37"/>
  <c r="I54" i="37"/>
  <c r="H54" i="37"/>
  <c r="G54" i="37"/>
  <c r="AA53" i="37"/>
  <c r="Z53" i="37"/>
  <c r="R53" i="37"/>
  <c r="Q53" i="37"/>
  <c r="P53" i="37"/>
  <c r="N53" i="37"/>
  <c r="M53" i="37"/>
  <c r="K53" i="37"/>
  <c r="J53" i="37"/>
  <c r="I53" i="37"/>
  <c r="H53" i="37"/>
  <c r="G53" i="37"/>
  <c r="AA52" i="37"/>
  <c r="Z52" i="37"/>
  <c r="R52" i="37"/>
  <c r="Q52" i="37"/>
  <c r="P52" i="37"/>
  <c r="N52" i="37"/>
  <c r="M52" i="37"/>
  <c r="K52" i="37"/>
  <c r="J52" i="37"/>
  <c r="I52" i="37"/>
  <c r="H52" i="37"/>
  <c r="G52" i="37"/>
  <c r="AA51" i="37"/>
  <c r="Z51" i="37"/>
  <c r="R51" i="37"/>
  <c r="Q51" i="37"/>
  <c r="P51" i="37"/>
  <c r="N51" i="37"/>
  <c r="M51" i="37"/>
  <c r="K51" i="37"/>
  <c r="J51" i="37"/>
  <c r="I51" i="37"/>
  <c r="H51" i="37"/>
  <c r="G51" i="37"/>
  <c r="AA50" i="37"/>
  <c r="Z50" i="37"/>
  <c r="R50" i="37"/>
  <c r="Q50" i="37"/>
  <c r="P50" i="37"/>
  <c r="N50" i="37"/>
  <c r="M50" i="37"/>
  <c r="K50" i="37"/>
  <c r="J50" i="37"/>
  <c r="I50" i="37"/>
  <c r="H50" i="37"/>
  <c r="G50" i="37"/>
  <c r="AA49" i="37"/>
  <c r="Z49" i="37"/>
  <c r="R49" i="37"/>
  <c r="Q49" i="37"/>
  <c r="P49" i="37"/>
  <c r="N49" i="37"/>
  <c r="M49" i="37"/>
  <c r="K49" i="37"/>
  <c r="J49" i="37"/>
  <c r="I49" i="37"/>
  <c r="H49" i="37"/>
  <c r="G49" i="37"/>
  <c r="AA48" i="37"/>
  <c r="Z48" i="37"/>
  <c r="R48" i="37"/>
  <c r="Q48" i="37"/>
  <c r="P48" i="37"/>
  <c r="N48" i="37"/>
  <c r="M48" i="37"/>
  <c r="K48" i="37"/>
  <c r="J48" i="37"/>
  <c r="I48" i="37"/>
  <c r="H48" i="37"/>
  <c r="G48" i="37"/>
  <c r="AA47" i="37"/>
  <c r="Z47" i="37"/>
  <c r="R47" i="37"/>
  <c r="Q47" i="37"/>
  <c r="P47" i="37"/>
  <c r="N47" i="37"/>
  <c r="M47" i="37"/>
  <c r="K47" i="37"/>
  <c r="J47" i="37"/>
  <c r="I47" i="37"/>
  <c r="H47" i="37"/>
  <c r="G47" i="37"/>
  <c r="AA46" i="37"/>
  <c r="Z46" i="37"/>
  <c r="R46" i="37"/>
  <c r="Q46" i="37"/>
  <c r="P46" i="37"/>
  <c r="N46" i="37"/>
  <c r="M46" i="37"/>
  <c r="K46" i="37"/>
  <c r="J46" i="37"/>
  <c r="I46" i="37"/>
  <c r="H46" i="37"/>
  <c r="G46" i="37"/>
  <c r="AA45" i="37"/>
  <c r="Z45" i="37"/>
  <c r="R45" i="37"/>
  <c r="Q45" i="37"/>
  <c r="P45" i="37"/>
  <c r="N45" i="37"/>
  <c r="M45" i="37"/>
  <c r="K45" i="37"/>
  <c r="J45" i="37"/>
  <c r="I45" i="37"/>
  <c r="H45" i="37"/>
  <c r="G45" i="37"/>
  <c r="AA44" i="37"/>
  <c r="Z44" i="37"/>
  <c r="R44" i="37"/>
  <c r="Q44" i="37"/>
  <c r="P44" i="37"/>
  <c r="N44" i="37"/>
  <c r="M44" i="37"/>
  <c r="K44" i="37"/>
  <c r="J44" i="37"/>
  <c r="I44" i="37"/>
  <c r="H44" i="37"/>
  <c r="G44" i="37"/>
  <c r="AA43" i="37"/>
  <c r="Z43" i="37"/>
  <c r="R43" i="37"/>
  <c r="Q43" i="37"/>
  <c r="P43" i="37"/>
  <c r="N43" i="37"/>
  <c r="M43" i="37"/>
  <c r="K43" i="37"/>
  <c r="J43" i="37"/>
  <c r="I43" i="37"/>
  <c r="H43" i="37"/>
  <c r="G43" i="37"/>
  <c r="AA42" i="37"/>
  <c r="Z42" i="37"/>
  <c r="R42" i="37"/>
  <c r="Q42" i="37"/>
  <c r="P42" i="37"/>
  <c r="N42" i="37"/>
  <c r="M42" i="37"/>
  <c r="K42" i="37"/>
  <c r="J42" i="37"/>
  <c r="I42" i="37"/>
  <c r="H42" i="37"/>
  <c r="G42" i="37"/>
  <c r="AA41" i="37"/>
  <c r="Z41" i="37"/>
  <c r="R41" i="37"/>
  <c r="Q41" i="37"/>
  <c r="P41" i="37"/>
  <c r="N41" i="37"/>
  <c r="M41" i="37"/>
  <c r="K41" i="37"/>
  <c r="J41" i="37"/>
  <c r="I41" i="37"/>
  <c r="H41" i="37"/>
  <c r="G41" i="37"/>
  <c r="AA40" i="37"/>
  <c r="Z40" i="37"/>
  <c r="R40" i="37"/>
  <c r="Q40" i="37"/>
  <c r="P40" i="37"/>
  <c r="N40" i="37"/>
  <c r="M40" i="37"/>
  <c r="K40" i="37"/>
  <c r="J40" i="37"/>
  <c r="I40" i="37"/>
  <c r="H40" i="37"/>
  <c r="G40" i="37"/>
  <c r="AA39" i="37"/>
  <c r="Z39" i="37"/>
  <c r="R39" i="37"/>
  <c r="Q39" i="37"/>
  <c r="P39" i="37"/>
  <c r="N39" i="37"/>
  <c r="M39" i="37"/>
  <c r="K39" i="37"/>
  <c r="J39" i="37"/>
  <c r="I39" i="37"/>
  <c r="H39" i="37"/>
  <c r="G39" i="37"/>
  <c r="AA38" i="37"/>
  <c r="Z38" i="37"/>
  <c r="R38" i="37"/>
  <c r="Q38" i="37"/>
  <c r="P38" i="37"/>
  <c r="N38" i="37"/>
  <c r="M38" i="37"/>
  <c r="K38" i="37"/>
  <c r="J38" i="37"/>
  <c r="I38" i="37"/>
  <c r="H38" i="37"/>
  <c r="G38" i="37"/>
  <c r="AA37" i="37"/>
  <c r="Z37" i="37"/>
  <c r="R37" i="37"/>
  <c r="Q37" i="37"/>
  <c r="P37" i="37"/>
  <c r="N37" i="37"/>
  <c r="M37" i="37"/>
  <c r="K37" i="37"/>
  <c r="J37" i="37"/>
  <c r="I37" i="37"/>
  <c r="H37" i="37"/>
  <c r="G37" i="37"/>
  <c r="AA36" i="37"/>
  <c r="Z36" i="37"/>
  <c r="R36" i="37"/>
  <c r="Q36" i="37"/>
  <c r="P36" i="37"/>
  <c r="N36" i="37"/>
  <c r="M36" i="37"/>
  <c r="K36" i="37"/>
  <c r="J36" i="37"/>
  <c r="I36" i="37"/>
  <c r="H36" i="37"/>
  <c r="G36" i="37"/>
  <c r="AA35" i="37"/>
  <c r="Z35" i="37"/>
  <c r="R35" i="37"/>
  <c r="Q35" i="37"/>
  <c r="P35" i="37"/>
  <c r="N35" i="37"/>
  <c r="M35" i="37"/>
  <c r="K35" i="37"/>
  <c r="J35" i="37"/>
  <c r="I35" i="37"/>
  <c r="H35" i="37"/>
  <c r="G35" i="37"/>
  <c r="AA34" i="37"/>
  <c r="Z34" i="37"/>
  <c r="R34" i="37"/>
  <c r="Q34" i="37"/>
  <c r="P34" i="37"/>
  <c r="N34" i="37"/>
  <c r="M34" i="37"/>
  <c r="K34" i="37"/>
  <c r="J34" i="37"/>
  <c r="I34" i="37"/>
  <c r="H34" i="37"/>
  <c r="G34" i="37"/>
  <c r="AA33" i="37"/>
  <c r="Z33" i="37"/>
  <c r="R33" i="37"/>
  <c r="Q33" i="37"/>
  <c r="P33" i="37"/>
  <c r="N33" i="37"/>
  <c r="M33" i="37"/>
  <c r="K33" i="37"/>
  <c r="J33" i="37"/>
  <c r="I33" i="37"/>
  <c r="H33" i="37"/>
  <c r="G33" i="37"/>
  <c r="AA32" i="37"/>
  <c r="Z32" i="37"/>
  <c r="R32" i="37"/>
  <c r="Q32" i="37"/>
  <c r="P32" i="37"/>
  <c r="N32" i="37"/>
  <c r="M32" i="37"/>
  <c r="K32" i="37"/>
  <c r="J32" i="37"/>
  <c r="I32" i="37"/>
  <c r="H32" i="37"/>
  <c r="G32" i="37"/>
  <c r="AA31" i="37"/>
  <c r="Z31" i="37"/>
  <c r="R31" i="37"/>
  <c r="Q31" i="37"/>
  <c r="P31" i="37"/>
  <c r="N31" i="37"/>
  <c r="M31" i="37"/>
  <c r="K31" i="37"/>
  <c r="J31" i="37"/>
  <c r="I31" i="37"/>
  <c r="H31" i="37"/>
  <c r="G31" i="37"/>
  <c r="AA30" i="37"/>
  <c r="Z30" i="37"/>
  <c r="R30" i="37"/>
  <c r="Q30" i="37"/>
  <c r="P30" i="37"/>
  <c r="N30" i="37"/>
  <c r="M30" i="37"/>
  <c r="K30" i="37"/>
  <c r="J30" i="37"/>
  <c r="I30" i="37"/>
  <c r="H30" i="37"/>
  <c r="G30" i="37"/>
  <c r="AA29" i="37"/>
  <c r="Z29" i="37"/>
  <c r="R29" i="37"/>
  <c r="Q29" i="37"/>
  <c r="P29" i="37"/>
  <c r="N29" i="37"/>
  <c r="M29" i="37"/>
  <c r="K29" i="37"/>
  <c r="J29" i="37"/>
  <c r="I29" i="37"/>
  <c r="H29" i="37"/>
  <c r="G29" i="37"/>
  <c r="AA28" i="37"/>
  <c r="Z28" i="37"/>
  <c r="R28" i="37"/>
  <c r="Q28" i="37"/>
  <c r="P28" i="37"/>
  <c r="N28" i="37"/>
  <c r="M28" i="37"/>
  <c r="K28" i="37"/>
  <c r="J28" i="37"/>
  <c r="I28" i="37"/>
  <c r="H28" i="37"/>
  <c r="G28" i="37"/>
  <c r="AA27" i="37"/>
  <c r="Z27" i="37"/>
  <c r="R27" i="37"/>
  <c r="Q27" i="37"/>
  <c r="P27" i="37"/>
  <c r="N27" i="37"/>
  <c r="M27" i="37"/>
  <c r="K27" i="37"/>
  <c r="J27" i="37"/>
  <c r="I27" i="37"/>
  <c r="H27" i="37"/>
  <c r="G27" i="37"/>
  <c r="AA26" i="37"/>
  <c r="Z26" i="37"/>
  <c r="R26" i="37"/>
  <c r="Q26" i="37"/>
  <c r="P26" i="37"/>
  <c r="N26" i="37"/>
  <c r="M26" i="37"/>
  <c r="K26" i="37"/>
  <c r="J26" i="37"/>
  <c r="I26" i="37"/>
  <c r="H26" i="37"/>
  <c r="G26" i="37"/>
  <c r="AA25" i="37"/>
  <c r="Z25" i="37"/>
  <c r="R25" i="37"/>
  <c r="Q25" i="37"/>
  <c r="P25" i="37"/>
  <c r="N25" i="37"/>
  <c r="M25" i="37"/>
  <c r="K25" i="37"/>
  <c r="J25" i="37"/>
  <c r="I25" i="37"/>
  <c r="H25" i="37"/>
  <c r="G25" i="37"/>
  <c r="AA24" i="37"/>
  <c r="Z24" i="37"/>
  <c r="R24" i="37"/>
  <c r="Q24" i="37"/>
  <c r="P24" i="37"/>
  <c r="N24" i="37"/>
  <c r="M24" i="37"/>
  <c r="K24" i="37"/>
  <c r="J24" i="37"/>
  <c r="I24" i="37"/>
  <c r="H24" i="37"/>
  <c r="G24" i="37"/>
  <c r="AA23" i="37"/>
  <c r="Z23" i="37"/>
  <c r="R23" i="37"/>
  <c r="Q23" i="37"/>
  <c r="P23" i="37"/>
  <c r="N23" i="37"/>
  <c r="M23" i="37"/>
  <c r="K23" i="37"/>
  <c r="J23" i="37"/>
  <c r="I23" i="37"/>
  <c r="H23" i="37"/>
  <c r="G23" i="37"/>
  <c r="AA22" i="37"/>
  <c r="Z22" i="37"/>
  <c r="R22" i="37"/>
  <c r="Q22" i="37"/>
  <c r="P22" i="37"/>
  <c r="N22" i="37"/>
  <c r="M22" i="37"/>
  <c r="K22" i="37"/>
  <c r="J22" i="37"/>
  <c r="I22" i="37"/>
  <c r="H22" i="37"/>
  <c r="G22" i="37"/>
  <c r="AA21" i="37"/>
  <c r="Z21" i="37"/>
  <c r="R21" i="37"/>
  <c r="Q21" i="37"/>
  <c r="P21" i="37"/>
  <c r="N21" i="37"/>
  <c r="M21" i="37"/>
  <c r="K21" i="37"/>
  <c r="J21" i="37"/>
  <c r="I21" i="37"/>
  <c r="H21" i="37"/>
  <c r="G21" i="37"/>
  <c r="AA20" i="37"/>
  <c r="Z20" i="37"/>
  <c r="R20" i="37"/>
  <c r="Q20" i="37"/>
  <c r="P20" i="37"/>
  <c r="N20" i="37"/>
  <c r="M20" i="37"/>
  <c r="K20" i="37"/>
  <c r="J20" i="37"/>
  <c r="I20" i="37"/>
  <c r="H20" i="37"/>
  <c r="G20" i="37"/>
  <c r="AA19" i="37"/>
  <c r="Z19" i="37"/>
  <c r="R19" i="37"/>
  <c r="Q19" i="37"/>
  <c r="P19" i="37"/>
  <c r="N19" i="37"/>
  <c r="M19" i="37"/>
  <c r="K19" i="37"/>
  <c r="J19" i="37"/>
  <c r="I19" i="37"/>
  <c r="H19" i="37"/>
  <c r="G19" i="37"/>
  <c r="AA18" i="37"/>
  <c r="Z18" i="37"/>
  <c r="R18" i="37"/>
  <c r="Q18" i="37"/>
  <c r="P18" i="37"/>
  <c r="N18" i="37"/>
  <c r="M18" i="37"/>
  <c r="K18" i="37"/>
  <c r="J18" i="37"/>
  <c r="I18" i="37"/>
  <c r="H18" i="37"/>
  <c r="G18" i="37"/>
  <c r="AA17" i="37"/>
  <c r="Z17" i="37"/>
  <c r="R17" i="37"/>
  <c r="Q17" i="37"/>
  <c r="P17" i="37"/>
  <c r="N17" i="37"/>
  <c r="M17" i="37"/>
  <c r="K17" i="37"/>
  <c r="J17" i="37"/>
  <c r="I17" i="37"/>
  <c r="H17" i="37"/>
  <c r="G17" i="37"/>
  <c r="AA16" i="37"/>
  <c r="Z16" i="37"/>
  <c r="R16" i="37"/>
  <c r="Q16" i="37"/>
  <c r="P16" i="37"/>
  <c r="N16" i="37"/>
  <c r="M16" i="37"/>
  <c r="K16" i="37"/>
  <c r="J16" i="37"/>
  <c r="I16" i="37"/>
  <c r="H16" i="37"/>
  <c r="G16" i="37"/>
  <c r="AA15" i="37"/>
  <c r="Z15" i="37"/>
  <c r="R15" i="37"/>
  <c r="Q15" i="37"/>
  <c r="P15" i="37"/>
  <c r="N15" i="37"/>
  <c r="M15" i="37"/>
  <c r="K15" i="37"/>
  <c r="J15" i="37"/>
  <c r="I15" i="37"/>
  <c r="H15" i="37"/>
  <c r="G15" i="37"/>
  <c r="AA14" i="37"/>
  <c r="Z14" i="37"/>
  <c r="R14" i="37"/>
  <c r="Q14" i="37"/>
  <c r="P14" i="37"/>
  <c r="N14" i="37"/>
  <c r="M14" i="37"/>
  <c r="K14" i="37"/>
  <c r="J14" i="37"/>
  <c r="I14" i="37"/>
  <c r="H14" i="37"/>
  <c r="G14" i="37"/>
  <c r="AW7" i="37"/>
  <c r="AU312" i="36"/>
  <c r="AT312" i="36"/>
  <c r="AS312" i="36"/>
  <c r="AR312" i="36"/>
  <c r="AQ312" i="36"/>
  <c r="AP312" i="36"/>
  <c r="AO312" i="36"/>
  <c r="T312" i="36"/>
  <c r="S312" i="36"/>
  <c r="R312" i="36"/>
  <c r="Q312" i="36"/>
  <c r="P312" i="36"/>
  <c r="O312" i="36"/>
  <c r="N312" i="36"/>
  <c r="AU311" i="36"/>
  <c r="AT311" i="36"/>
  <c r="AS311" i="36"/>
  <c r="AR311" i="36"/>
  <c r="AQ311" i="36"/>
  <c r="AP311" i="36"/>
  <c r="AO311" i="36"/>
  <c r="T311" i="36"/>
  <c r="S311" i="36"/>
  <c r="R311" i="36"/>
  <c r="Q311" i="36"/>
  <c r="P311" i="36"/>
  <c r="O311" i="36"/>
  <c r="N311" i="36"/>
  <c r="AU310" i="36"/>
  <c r="AT310" i="36"/>
  <c r="AS310" i="36"/>
  <c r="AR310" i="36"/>
  <c r="AQ310" i="36"/>
  <c r="AP310" i="36"/>
  <c r="AO310" i="36"/>
  <c r="T310" i="36"/>
  <c r="S310" i="36"/>
  <c r="R310" i="36"/>
  <c r="Q310" i="36"/>
  <c r="P310" i="36"/>
  <c r="O310" i="36"/>
  <c r="N310" i="36"/>
  <c r="AU309" i="36"/>
  <c r="AT309" i="36"/>
  <c r="AS309" i="36"/>
  <c r="AR309" i="36"/>
  <c r="AQ309" i="36"/>
  <c r="AP309" i="36"/>
  <c r="AO309" i="36"/>
  <c r="T309" i="36"/>
  <c r="S309" i="36"/>
  <c r="R309" i="36"/>
  <c r="Q309" i="36"/>
  <c r="P309" i="36"/>
  <c r="O309" i="36"/>
  <c r="N309" i="36"/>
  <c r="AU308" i="36"/>
  <c r="AT308" i="36"/>
  <c r="AS308" i="36"/>
  <c r="AR308" i="36"/>
  <c r="AQ308" i="36"/>
  <c r="AP308" i="36"/>
  <c r="AO308" i="36"/>
  <c r="T308" i="36"/>
  <c r="S308" i="36"/>
  <c r="R308" i="36"/>
  <c r="Q308" i="36"/>
  <c r="P308" i="36"/>
  <c r="O308" i="36"/>
  <c r="N308" i="36"/>
  <c r="AU307" i="36"/>
  <c r="AT307" i="36"/>
  <c r="AS307" i="36"/>
  <c r="AR307" i="36"/>
  <c r="AQ307" i="36"/>
  <c r="AP307" i="36"/>
  <c r="AO307" i="36"/>
  <c r="T307" i="36"/>
  <c r="S307" i="36"/>
  <c r="R307" i="36"/>
  <c r="Q307" i="36"/>
  <c r="P307" i="36"/>
  <c r="O307" i="36"/>
  <c r="N307" i="36"/>
  <c r="AU306" i="36"/>
  <c r="AT306" i="36"/>
  <c r="AS306" i="36"/>
  <c r="AR306" i="36"/>
  <c r="AQ306" i="36"/>
  <c r="AP306" i="36"/>
  <c r="AO306" i="36"/>
  <c r="T306" i="36"/>
  <c r="S306" i="36"/>
  <c r="R306" i="36"/>
  <c r="Q306" i="36"/>
  <c r="P306" i="36"/>
  <c r="O306" i="36"/>
  <c r="N306" i="36"/>
  <c r="AU305" i="36"/>
  <c r="AT305" i="36"/>
  <c r="AS305" i="36"/>
  <c r="AR305" i="36"/>
  <c r="AQ305" i="36"/>
  <c r="AP305" i="36"/>
  <c r="AO305" i="36"/>
  <c r="T305" i="36"/>
  <c r="S305" i="36"/>
  <c r="R305" i="36"/>
  <c r="Q305" i="36"/>
  <c r="P305" i="36"/>
  <c r="O305" i="36"/>
  <c r="N305" i="36"/>
  <c r="AU304" i="36"/>
  <c r="AT304" i="36"/>
  <c r="AS304" i="36"/>
  <c r="AR304" i="36"/>
  <c r="AQ304" i="36"/>
  <c r="AP304" i="36"/>
  <c r="AO304" i="36"/>
  <c r="T304" i="36"/>
  <c r="S304" i="36"/>
  <c r="R304" i="36"/>
  <c r="Q304" i="36"/>
  <c r="P304" i="36"/>
  <c r="O304" i="36"/>
  <c r="N304" i="36"/>
  <c r="AU303" i="36"/>
  <c r="AT303" i="36"/>
  <c r="AS303" i="36"/>
  <c r="AR303" i="36"/>
  <c r="AQ303" i="36"/>
  <c r="AP303" i="36"/>
  <c r="AO303" i="36"/>
  <c r="T303" i="36"/>
  <c r="S303" i="36"/>
  <c r="R303" i="36"/>
  <c r="Q303" i="36"/>
  <c r="P303" i="36"/>
  <c r="O303" i="36"/>
  <c r="N303" i="36"/>
  <c r="AU302" i="36"/>
  <c r="AT302" i="36"/>
  <c r="AS302" i="36"/>
  <c r="AR302" i="36"/>
  <c r="AQ302" i="36"/>
  <c r="AP302" i="36"/>
  <c r="AO302" i="36"/>
  <c r="T302" i="36"/>
  <c r="S302" i="36"/>
  <c r="R302" i="36"/>
  <c r="Q302" i="36"/>
  <c r="P302" i="36"/>
  <c r="O302" i="36"/>
  <c r="N302" i="36"/>
  <c r="AU301" i="36"/>
  <c r="AT301" i="36"/>
  <c r="AS301" i="36"/>
  <c r="AR301" i="36"/>
  <c r="AQ301" i="36"/>
  <c r="AP301" i="36"/>
  <c r="AO301" i="36"/>
  <c r="T301" i="36"/>
  <c r="S301" i="36"/>
  <c r="R301" i="36"/>
  <c r="Q301" i="36"/>
  <c r="P301" i="36"/>
  <c r="O301" i="36"/>
  <c r="N301" i="36"/>
  <c r="AU300" i="36"/>
  <c r="AT300" i="36"/>
  <c r="AS300" i="36"/>
  <c r="AR300" i="36"/>
  <c r="AQ300" i="36"/>
  <c r="AP300" i="36"/>
  <c r="AO300" i="36"/>
  <c r="T300" i="36"/>
  <c r="S300" i="36"/>
  <c r="R300" i="36"/>
  <c r="Q300" i="36"/>
  <c r="P300" i="36"/>
  <c r="O300" i="36"/>
  <c r="N300" i="36"/>
  <c r="AU299" i="36"/>
  <c r="AT299" i="36"/>
  <c r="AS299" i="36"/>
  <c r="AR299" i="36"/>
  <c r="AQ299" i="36"/>
  <c r="AP299" i="36"/>
  <c r="AO299" i="36"/>
  <c r="T299" i="36"/>
  <c r="S299" i="36"/>
  <c r="R299" i="36"/>
  <c r="Q299" i="36"/>
  <c r="P299" i="36"/>
  <c r="O299" i="36"/>
  <c r="N299" i="36"/>
  <c r="AU298" i="36"/>
  <c r="AT298" i="36"/>
  <c r="AS298" i="36"/>
  <c r="AR298" i="36"/>
  <c r="AQ298" i="36"/>
  <c r="AP298" i="36"/>
  <c r="AO298" i="36"/>
  <c r="T298" i="36"/>
  <c r="S298" i="36"/>
  <c r="R298" i="36"/>
  <c r="Q298" i="36"/>
  <c r="P298" i="36"/>
  <c r="O298" i="36"/>
  <c r="N298" i="36"/>
  <c r="AU297" i="36"/>
  <c r="AT297" i="36"/>
  <c r="AS297" i="36"/>
  <c r="AR297" i="36"/>
  <c r="AQ297" i="36"/>
  <c r="AP297" i="36"/>
  <c r="AO297" i="36"/>
  <c r="T297" i="36"/>
  <c r="S297" i="36"/>
  <c r="R297" i="36"/>
  <c r="Q297" i="36"/>
  <c r="P297" i="36"/>
  <c r="O297" i="36"/>
  <c r="N297" i="36"/>
  <c r="AU296" i="36"/>
  <c r="AT296" i="36"/>
  <c r="AS296" i="36"/>
  <c r="AR296" i="36"/>
  <c r="AQ296" i="36"/>
  <c r="AP296" i="36"/>
  <c r="AO296" i="36"/>
  <c r="T296" i="36"/>
  <c r="S296" i="36"/>
  <c r="R296" i="36"/>
  <c r="Q296" i="36"/>
  <c r="P296" i="36"/>
  <c r="O296" i="36"/>
  <c r="N296" i="36"/>
  <c r="AU295" i="36"/>
  <c r="AT295" i="36"/>
  <c r="AS295" i="36"/>
  <c r="AR295" i="36"/>
  <c r="AQ295" i="36"/>
  <c r="AP295" i="36"/>
  <c r="AO295" i="36"/>
  <c r="T295" i="36"/>
  <c r="S295" i="36"/>
  <c r="R295" i="36"/>
  <c r="Q295" i="36"/>
  <c r="P295" i="36"/>
  <c r="O295" i="36"/>
  <c r="N295" i="36"/>
  <c r="AU294" i="36"/>
  <c r="AT294" i="36"/>
  <c r="AS294" i="36"/>
  <c r="AR294" i="36"/>
  <c r="AQ294" i="36"/>
  <c r="AP294" i="36"/>
  <c r="AO294" i="36"/>
  <c r="T294" i="36"/>
  <c r="S294" i="36"/>
  <c r="R294" i="36"/>
  <c r="Q294" i="36"/>
  <c r="P294" i="36"/>
  <c r="O294" i="36"/>
  <c r="N294" i="36"/>
  <c r="AU293" i="36"/>
  <c r="AT293" i="36"/>
  <c r="AS293" i="36"/>
  <c r="AR293" i="36"/>
  <c r="AQ293" i="36"/>
  <c r="AP293" i="36"/>
  <c r="AO293" i="36"/>
  <c r="T293" i="36"/>
  <c r="S293" i="36"/>
  <c r="R293" i="36"/>
  <c r="Q293" i="36"/>
  <c r="P293" i="36"/>
  <c r="O293" i="36"/>
  <c r="N293" i="36"/>
  <c r="AU292" i="36"/>
  <c r="AT292" i="36"/>
  <c r="AS292" i="36"/>
  <c r="AR292" i="36"/>
  <c r="AQ292" i="36"/>
  <c r="AP292" i="36"/>
  <c r="AO292" i="36"/>
  <c r="T292" i="36"/>
  <c r="S292" i="36"/>
  <c r="R292" i="36"/>
  <c r="Q292" i="36"/>
  <c r="P292" i="36"/>
  <c r="O292" i="36"/>
  <c r="N292" i="36"/>
  <c r="AU291" i="36"/>
  <c r="AT291" i="36"/>
  <c r="AS291" i="36"/>
  <c r="AR291" i="36"/>
  <c r="AQ291" i="36"/>
  <c r="AP291" i="36"/>
  <c r="AO291" i="36"/>
  <c r="T291" i="36"/>
  <c r="S291" i="36"/>
  <c r="R291" i="36"/>
  <c r="Q291" i="36"/>
  <c r="P291" i="36"/>
  <c r="O291" i="36"/>
  <c r="N291" i="36"/>
  <c r="AU290" i="36"/>
  <c r="AT290" i="36"/>
  <c r="AS290" i="36"/>
  <c r="AR290" i="36"/>
  <c r="AQ290" i="36"/>
  <c r="AP290" i="36"/>
  <c r="AO290" i="36"/>
  <c r="T290" i="36"/>
  <c r="S290" i="36"/>
  <c r="R290" i="36"/>
  <c r="Q290" i="36"/>
  <c r="P290" i="36"/>
  <c r="O290" i="36"/>
  <c r="N290" i="36"/>
  <c r="AU289" i="36"/>
  <c r="AT289" i="36"/>
  <c r="AS289" i="36"/>
  <c r="AR289" i="36"/>
  <c r="AQ289" i="36"/>
  <c r="AP289" i="36"/>
  <c r="AO289" i="36"/>
  <c r="T289" i="36"/>
  <c r="S289" i="36"/>
  <c r="R289" i="36"/>
  <c r="Q289" i="36"/>
  <c r="P289" i="36"/>
  <c r="O289" i="36"/>
  <c r="N289" i="36"/>
  <c r="AU288" i="36"/>
  <c r="AT288" i="36"/>
  <c r="AS288" i="36"/>
  <c r="AR288" i="36"/>
  <c r="AQ288" i="36"/>
  <c r="AP288" i="36"/>
  <c r="AO288" i="36"/>
  <c r="T288" i="36"/>
  <c r="S288" i="36"/>
  <c r="R288" i="36"/>
  <c r="Q288" i="36"/>
  <c r="P288" i="36"/>
  <c r="O288" i="36"/>
  <c r="N288" i="36"/>
  <c r="AU287" i="36"/>
  <c r="AT287" i="36"/>
  <c r="AS287" i="36"/>
  <c r="AR287" i="36"/>
  <c r="AQ287" i="36"/>
  <c r="AP287" i="36"/>
  <c r="AO287" i="36"/>
  <c r="T287" i="36"/>
  <c r="S287" i="36"/>
  <c r="R287" i="36"/>
  <c r="Q287" i="36"/>
  <c r="P287" i="36"/>
  <c r="O287" i="36"/>
  <c r="N287" i="36"/>
  <c r="AU286" i="36"/>
  <c r="AT286" i="36"/>
  <c r="AS286" i="36"/>
  <c r="AR286" i="36"/>
  <c r="AQ286" i="36"/>
  <c r="AP286" i="36"/>
  <c r="AO286" i="36"/>
  <c r="T286" i="36"/>
  <c r="S286" i="36"/>
  <c r="R286" i="36"/>
  <c r="Q286" i="36"/>
  <c r="P286" i="36"/>
  <c r="O286" i="36"/>
  <c r="N286" i="36"/>
  <c r="AU285" i="36"/>
  <c r="AT285" i="36"/>
  <c r="AS285" i="36"/>
  <c r="AR285" i="36"/>
  <c r="AQ285" i="36"/>
  <c r="AP285" i="36"/>
  <c r="AO285" i="36"/>
  <c r="T285" i="36"/>
  <c r="S285" i="36"/>
  <c r="R285" i="36"/>
  <c r="Q285" i="36"/>
  <c r="P285" i="36"/>
  <c r="O285" i="36"/>
  <c r="N285" i="36"/>
  <c r="AU284" i="36"/>
  <c r="AT284" i="36"/>
  <c r="AS284" i="36"/>
  <c r="AR284" i="36"/>
  <c r="AQ284" i="36"/>
  <c r="AP284" i="36"/>
  <c r="AO284" i="36"/>
  <c r="T284" i="36"/>
  <c r="S284" i="36"/>
  <c r="R284" i="36"/>
  <c r="Q284" i="36"/>
  <c r="P284" i="36"/>
  <c r="O284" i="36"/>
  <c r="N284" i="36"/>
  <c r="AU283" i="36"/>
  <c r="AT283" i="36"/>
  <c r="AS283" i="36"/>
  <c r="AR283" i="36"/>
  <c r="AQ283" i="36"/>
  <c r="AP283" i="36"/>
  <c r="AO283" i="36"/>
  <c r="T283" i="36"/>
  <c r="S283" i="36"/>
  <c r="R283" i="36"/>
  <c r="Q283" i="36"/>
  <c r="P283" i="36"/>
  <c r="O283" i="36"/>
  <c r="N283" i="36"/>
  <c r="AU282" i="36"/>
  <c r="AT282" i="36"/>
  <c r="AS282" i="36"/>
  <c r="AR282" i="36"/>
  <c r="AQ282" i="36"/>
  <c r="AP282" i="36"/>
  <c r="AO282" i="36"/>
  <c r="T282" i="36"/>
  <c r="S282" i="36"/>
  <c r="R282" i="36"/>
  <c r="Q282" i="36"/>
  <c r="P282" i="36"/>
  <c r="O282" i="36"/>
  <c r="N282" i="36"/>
  <c r="AU281" i="36"/>
  <c r="AT281" i="36"/>
  <c r="AS281" i="36"/>
  <c r="AR281" i="36"/>
  <c r="AQ281" i="36"/>
  <c r="AP281" i="36"/>
  <c r="AO281" i="36"/>
  <c r="T281" i="36"/>
  <c r="S281" i="36"/>
  <c r="R281" i="36"/>
  <c r="Q281" i="36"/>
  <c r="P281" i="36"/>
  <c r="O281" i="36"/>
  <c r="N281" i="36"/>
  <c r="AU280" i="36"/>
  <c r="AT280" i="36"/>
  <c r="AS280" i="36"/>
  <c r="AR280" i="36"/>
  <c r="AQ280" i="36"/>
  <c r="AP280" i="36"/>
  <c r="AO280" i="36"/>
  <c r="T280" i="36"/>
  <c r="S280" i="36"/>
  <c r="R280" i="36"/>
  <c r="Q280" i="36"/>
  <c r="P280" i="36"/>
  <c r="O280" i="36"/>
  <c r="N280" i="36"/>
  <c r="AU279" i="36"/>
  <c r="AT279" i="36"/>
  <c r="AS279" i="36"/>
  <c r="AR279" i="36"/>
  <c r="AQ279" i="36"/>
  <c r="AP279" i="36"/>
  <c r="AO279" i="36"/>
  <c r="T279" i="36"/>
  <c r="S279" i="36"/>
  <c r="R279" i="36"/>
  <c r="Q279" i="36"/>
  <c r="P279" i="36"/>
  <c r="O279" i="36"/>
  <c r="N279" i="36"/>
  <c r="AU278" i="36"/>
  <c r="AT278" i="36"/>
  <c r="AS278" i="36"/>
  <c r="AR278" i="36"/>
  <c r="AQ278" i="36"/>
  <c r="AP278" i="36"/>
  <c r="AO278" i="36"/>
  <c r="T278" i="36"/>
  <c r="S278" i="36"/>
  <c r="R278" i="36"/>
  <c r="Q278" i="36"/>
  <c r="P278" i="36"/>
  <c r="O278" i="36"/>
  <c r="N278" i="36"/>
  <c r="AU277" i="36"/>
  <c r="AT277" i="36"/>
  <c r="AS277" i="36"/>
  <c r="AR277" i="36"/>
  <c r="AQ277" i="36"/>
  <c r="AP277" i="36"/>
  <c r="AO277" i="36"/>
  <c r="T277" i="36"/>
  <c r="S277" i="36"/>
  <c r="R277" i="36"/>
  <c r="Q277" i="36"/>
  <c r="P277" i="36"/>
  <c r="O277" i="36"/>
  <c r="N277" i="36"/>
  <c r="AU276" i="36"/>
  <c r="AT276" i="36"/>
  <c r="AS276" i="36"/>
  <c r="AR276" i="36"/>
  <c r="AQ276" i="36"/>
  <c r="AP276" i="36"/>
  <c r="AO276" i="36"/>
  <c r="T276" i="36"/>
  <c r="S276" i="36"/>
  <c r="R276" i="36"/>
  <c r="Q276" i="36"/>
  <c r="P276" i="36"/>
  <c r="O276" i="36"/>
  <c r="N276" i="36"/>
  <c r="AU275" i="36"/>
  <c r="AT275" i="36"/>
  <c r="AS275" i="36"/>
  <c r="AR275" i="36"/>
  <c r="AQ275" i="36"/>
  <c r="AP275" i="36"/>
  <c r="AO275" i="36"/>
  <c r="T275" i="36"/>
  <c r="S275" i="36"/>
  <c r="R275" i="36"/>
  <c r="Q275" i="36"/>
  <c r="P275" i="36"/>
  <c r="O275" i="36"/>
  <c r="N275" i="36"/>
  <c r="AU274" i="36"/>
  <c r="AT274" i="36"/>
  <c r="AS274" i="36"/>
  <c r="AR274" i="36"/>
  <c r="AQ274" i="36"/>
  <c r="AP274" i="36"/>
  <c r="AO274" i="36"/>
  <c r="T274" i="36"/>
  <c r="S274" i="36"/>
  <c r="R274" i="36"/>
  <c r="Q274" i="36"/>
  <c r="P274" i="36"/>
  <c r="O274" i="36"/>
  <c r="N274" i="36"/>
  <c r="AU273" i="36"/>
  <c r="AT273" i="36"/>
  <c r="AS273" i="36"/>
  <c r="AR273" i="36"/>
  <c r="AQ273" i="36"/>
  <c r="AP273" i="36"/>
  <c r="AO273" i="36"/>
  <c r="T273" i="36"/>
  <c r="S273" i="36"/>
  <c r="R273" i="36"/>
  <c r="Q273" i="36"/>
  <c r="P273" i="36"/>
  <c r="O273" i="36"/>
  <c r="N273" i="36"/>
  <c r="AU272" i="36"/>
  <c r="AT272" i="36"/>
  <c r="AS272" i="36"/>
  <c r="AR272" i="36"/>
  <c r="AQ272" i="36"/>
  <c r="AP272" i="36"/>
  <c r="AO272" i="36"/>
  <c r="T272" i="36"/>
  <c r="S272" i="36"/>
  <c r="R272" i="36"/>
  <c r="Q272" i="36"/>
  <c r="P272" i="36"/>
  <c r="O272" i="36"/>
  <c r="N272" i="36"/>
  <c r="AU271" i="36"/>
  <c r="AT271" i="36"/>
  <c r="AS271" i="36"/>
  <c r="AR271" i="36"/>
  <c r="AQ271" i="36"/>
  <c r="AP271" i="36"/>
  <c r="AO271" i="36"/>
  <c r="T271" i="36"/>
  <c r="S271" i="36"/>
  <c r="R271" i="36"/>
  <c r="Q271" i="36"/>
  <c r="P271" i="36"/>
  <c r="O271" i="36"/>
  <c r="N271" i="36"/>
  <c r="AU270" i="36"/>
  <c r="AT270" i="36"/>
  <c r="AS270" i="36"/>
  <c r="AR270" i="36"/>
  <c r="AQ270" i="36"/>
  <c r="AP270" i="36"/>
  <c r="AO270" i="36"/>
  <c r="T270" i="36"/>
  <c r="S270" i="36"/>
  <c r="R270" i="36"/>
  <c r="Q270" i="36"/>
  <c r="P270" i="36"/>
  <c r="O270" i="36"/>
  <c r="N270" i="36"/>
  <c r="AU269" i="36"/>
  <c r="AT269" i="36"/>
  <c r="AS269" i="36"/>
  <c r="AR269" i="36"/>
  <c r="AQ269" i="36"/>
  <c r="AP269" i="36"/>
  <c r="AO269" i="36"/>
  <c r="T269" i="36"/>
  <c r="S269" i="36"/>
  <c r="R269" i="36"/>
  <c r="Q269" i="36"/>
  <c r="P269" i="36"/>
  <c r="O269" i="36"/>
  <c r="N269" i="36"/>
  <c r="AU268" i="36"/>
  <c r="AT268" i="36"/>
  <c r="AS268" i="36"/>
  <c r="AR268" i="36"/>
  <c r="AQ268" i="36"/>
  <c r="AP268" i="36"/>
  <c r="AO268" i="36"/>
  <c r="T268" i="36"/>
  <c r="S268" i="36"/>
  <c r="R268" i="36"/>
  <c r="Q268" i="36"/>
  <c r="P268" i="36"/>
  <c r="O268" i="36"/>
  <c r="N268" i="36"/>
  <c r="AU267" i="36"/>
  <c r="AT267" i="36"/>
  <c r="AS267" i="36"/>
  <c r="AR267" i="36"/>
  <c r="AQ267" i="36"/>
  <c r="AP267" i="36"/>
  <c r="AO267" i="36"/>
  <c r="T267" i="36"/>
  <c r="S267" i="36"/>
  <c r="R267" i="36"/>
  <c r="Q267" i="36"/>
  <c r="P267" i="36"/>
  <c r="O267" i="36"/>
  <c r="N267" i="36"/>
  <c r="AU266" i="36"/>
  <c r="AT266" i="36"/>
  <c r="AS266" i="36"/>
  <c r="AR266" i="36"/>
  <c r="AQ266" i="36"/>
  <c r="AP266" i="36"/>
  <c r="AO266" i="36"/>
  <c r="T266" i="36"/>
  <c r="S266" i="36"/>
  <c r="R266" i="36"/>
  <c r="Q266" i="36"/>
  <c r="P266" i="36"/>
  <c r="O266" i="36"/>
  <c r="N266" i="36"/>
  <c r="AU265" i="36"/>
  <c r="AT265" i="36"/>
  <c r="AS265" i="36"/>
  <c r="AR265" i="36"/>
  <c r="AQ265" i="36"/>
  <c r="AP265" i="36"/>
  <c r="AO265" i="36"/>
  <c r="T265" i="36"/>
  <c r="S265" i="36"/>
  <c r="R265" i="36"/>
  <c r="Q265" i="36"/>
  <c r="P265" i="36"/>
  <c r="O265" i="36"/>
  <c r="N265" i="36"/>
  <c r="AU264" i="36"/>
  <c r="AT264" i="36"/>
  <c r="AS264" i="36"/>
  <c r="AR264" i="36"/>
  <c r="AQ264" i="36"/>
  <c r="AP264" i="36"/>
  <c r="AO264" i="36"/>
  <c r="T264" i="36"/>
  <c r="S264" i="36"/>
  <c r="R264" i="36"/>
  <c r="Q264" i="36"/>
  <c r="P264" i="36"/>
  <c r="O264" i="36"/>
  <c r="N264" i="36"/>
  <c r="AU263" i="36"/>
  <c r="AT263" i="36"/>
  <c r="AS263" i="36"/>
  <c r="AR263" i="36"/>
  <c r="AQ263" i="36"/>
  <c r="AP263" i="36"/>
  <c r="AO263" i="36"/>
  <c r="T263" i="36"/>
  <c r="S263" i="36"/>
  <c r="R263" i="36"/>
  <c r="Q263" i="36"/>
  <c r="P263" i="36"/>
  <c r="O263" i="36"/>
  <c r="N263" i="36"/>
  <c r="AU262" i="36"/>
  <c r="AT262" i="36"/>
  <c r="AS262" i="36"/>
  <c r="AR262" i="36"/>
  <c r="AQ262" i="36"/>
  <c r="AP262" i="36"/>
  <c r="AO262" i="36"/>
  <c r="T262" i="36"/>
  <c r="S262" i="36"/>
  <c r="R262" i="36"/>
  <c r="Q262" i="36"/>
  <c r="P262" i="36"/>
  <c r="O262" i="36"/>
  <c r="N262" i="36"/>
  <c r="AU261" i="36"/>
  <c r="AT261" i="36"/>
  <c r="AS261" i="36"/>
  <c r="AR261" i="36"/>
  <c r="AQ261" i="36"/>
  <c r="AP261" i="36"/>
  <c r="AO261" i="36"/>
  <c r="T261" i="36"/>
  <c r="S261" i="36"/>
  <c r="R261" i="36"/>
  <c r="Q261" i="36"/>
  <c r="P261" i="36"/>
  <c r="O261" i="36"/>
  <c r="N261" i="36"/>
  <c r="AU260" i="36"/>
  <c r="AT260" i="36"/>
  <c r="AS260" i="36"/>
  <c r="AR260" i="36"/>
  <c r="AQ260" i="36"/>
  <c r="AP260" i="36"/>
  <c r="AO260" i="36"/>
  <c r="T260" i="36"/>
  <c r="S260" i="36"/>
  <c r="R260" i="36"/>
  <c r="Q260" i="36"/>
  <c r="P260" i="36"/>
  <c r="O260" i="36"/>
  <c r="N260" i="36"/>
  <c r="AU259" i="36"/>
  <c r="AT259" i="36"/>
  <c r="AS259" i="36"/>
  <c r="AR259" i="36"/>
  <c r="AQ259" i="36"/>
  <c r="AP259" i="36"/>
  <c r="AO259" i="36"/>
  <c r="T259" i="36"/>
  <c r="S259" i="36"/>
  <c r="R259" i="36"/>
  <c r="Q259" i="36"/>
  <c r="P259" i="36"/>
  <c r="O259" i="36"/>
  <c r="N259" i="36"/>
  <c r="AU258" i="36"/>
  <c r="AT258" i="36"/>
  <c r="AS258" i="36"/>
  <c r="AR258" i="36"/>
  <c r="AQ258" i="36"/>
  <c r="AP258" i="36"/>
  <c r="AO258" i="36"/>
  <c r="T258" i="36"/>
  <c r="S258" i="36"/>
  <c r="R258" i="36"/>
  <c r="Q258" i="36"/>
  <c r="P258" i="36"/>
  <c r="O258" i="36"/>
  <c r="N258" i="36"/>
  <c r="AU257" i="36"/>
  <c r="AT257" i="36"/>
  <c r="AS257" i="36"/>
  <c r="AR257" i="36"/>
  <c r="AQ257" i="36"/>
  <c r="AP257" i="36"/>
  <c r="AO257" i="36"/>
  <c r="T257" i="36"/>
  <c r="S257" i="36"/>
  <c r="R257" i="36"/>
  <c r="Q257" i="36"/>
  <c r="P257" i="36"/>
  <c r="O257" i="36"/>
  <c r="N257" i="36"/>
  <c r="AU256" i="36"/>
  <c r="AT256" i="36"/>
  <c r="AS256" i="36"/>
  <c r="AR256" i="36"/>
  <c r="AQ256" i="36"/>
  <c r="AP256" i="36"/>
  <c r="AO256" i="36"/>
  <c r="T256" i="36"/>
  <c r="S256" i="36"/>
  <c r="R256" i="36"/>
  <c r="Q256" i="36"/>
  <c r="P256" i="36"/>
  <c r="O256" i="36"/>
  <c r="N256" i="36"/>
  <c r="AU255" i="36"/>
  <c r="AT255" i="36"/>
  <c r="AS255" i="36"/>
  <c r="AR255" i="36"/>
  <c r="AQ255" i="36"/>
  <c r="AP255" i="36"/>
  <c r="AO255" i="36"/>
  <c r="T255" i="36"/>
  <c r="S255" i="36"/>
  <c r="R255" i="36"/>
  <c r="Q255" i="36"/>
  <c r="P255" i="36"/>
  <c r="O255" i="36"/>
  <c r="N255" i="36"/>
  <c r="AU254" i="36"/>
  <c r="AT254" i="36"/>
  <c r="AS254" i="36"/>
  <c r="AR254" i="36"/>
  <c r="AQ254" i="36"/>
  <c r="AP254" i="36"/>
  <c r="AO254" i="36"/>
  <c r="T254" i="36"/>
  <c r="S254" i="36"/>
  <c r="R254" i="36"/>
  <c r="Q254" i="36"/>
  <c r="P254" i="36"/>
  <c r="O254" i="36"/>
  <c r="N254" i="36"/>
  <c r="AU253" i="36"/>
  <c r="AT253" i="36"/>
  <c r="AS253" i="36"/>
  <c r="AR253" i="36"/>
  <c r="AQ253" i="36"/>
  <c r="AP253" i="36"/>
  <c r="AO253" i="36"/>
  <c r="T253" i="36"/>
  <c r="S253" i="36"/>
  <c r="R253" i="36"/>
  <c r="Q253" i="36"/>
  <c r="P253" i="36"/>
  <c r="O253" i="36"/>
  <c r="N253" i="36"/>
  <c r="AU252" i="36"/>
  <c r="AT252" i="36"/>
  <c r="AS252" i="36"/>
  <c r="AR252" i="36"/>
  <c r="AQ252" i="36"/>
  <c r="AP252" i="36"/>
  <c r="AO252" i="36"/>
  <c r="T252" i="36"/>
  <c r="S252" i="36"/>
  <c r="R252" i="36"/>
  <c r="Q252" i="36"/>
  <c r="P252" i="36"/>
  <c r="O252" i="36"/>
  <c r="N252" i="36"/>
  <c r="AU251" i="36"/>
  <c r="AT251" i="36"/>
  <c r="AS251" i="36"/>
  <c r="AR251" i="36"/>
  <c r="AQ251" i="36"/>
  <c r="AP251" i="36"/>
  <c r="AO251" i="36"/>
  <c r="T251" i="36"/>
  <c r="S251" i="36"/>
  <c r="R251" i="36"/>
  <c r="Q251" i="36"/>
  <c r="P251" i="36"/>
  <c r="O251" i="36"/>
  <c r="N251" i="36"/>
  <c r="AU250" i="36"/>
  <c r="AT250" i="36"/>
  <c r="AS250" i="36"/>
  <c r="AR250" i="36"/>
  <c r="AQ250" i="36"/>
  <c r="AP250" i="36"/>
  <c r="AO250" i="36"/>
  <c r="T250" i="36"/>
  <c r="S250" i="36"/>
  <c r="R250" i="36"/>
  <c r="Q250" i="36"/>
  <c r="P250" i="36"/>
  <c r="O250" i="36"/>
  <c r="N250" i="36"/>
  <c r="AU249" i="36"/>
  <c r="AT249" i="36"/>
  <c r="AS249" i="36"/>
  <c r="AR249" i="36"/>
  <c r="AQ249" i="36"/>
  <c r="AP249" i="36"/>
  <c r="AO249" i="36"/>
  <c r="T249" i="36"/>
  <c r="S249" i="36"/>
  <c r="R249" i="36"/>
  <c r="Q249" i="36"/>
  <c r="P249" i="36"/>
  <c r="O249" i="36"/>
  <c r="N249" i="36"/>
  <c r="AU248" i="36"/>
  <c r="AT248" i="36"/>
  <c r="AS248" i="36"/>
  <c r="AR248" i="36"/>
  <c r="AQ248" i="36"/>
  <c r="AP248" i="36"/>
  <c r="AO248" i="36"/>
  <c r="T248" i="36"/>
  <c r="S248" i="36"/>
  <c r="R248" i="36"/>
  <c r="Q248" i="36"/>
  <c r="P248" i="36"/>
  <c r="O248" i="36"/>
  <c r="N248" i="36"/>
  <c r="AU247" i="36"/>
  <c r="AT247" i="36"/>
  <c r="AS247" i="36"/>
  <c r="AR247" i="36"/>
  <c r="AQ247" i="36"/>
  <c r="AP247" i="36"/>
  <c r="AO247" i="36"/>
  <c r="T247" i="36"/>
  <c r="S247" i="36"/>
  <c r="R247" i="36"/>
  <c r="Q247" i="36"/>
  <c r="P247" i="36"/>
  <c r="O247" i="36"/>
  <c r="N247" i="36"/>
  <c r="AU246" i="36"/>
  <c r="AT246" i="36"/>
  <c r="AS246" i="36"/>
  <c r="AR246" i="36"/>
  <c r="AQ246" i="36"/>
  <c r="AP246" i="36"/>
  <c r="AO246" i="36"/>
  <c r="T246" i="36"/>
  <c r="S246" i="36"/>
  <c r="R246" i="36"/>
  <c r="Q246" i="36"/>
  <c r="P246" i="36"/>
  <c r="O246" i="36"/>
  <c r="N246" i="36"/>
  <c r="AU245" i="36"/>
  <c r="AT245" i="36"/>
  <c r="AS245" i="36"/>
  <c r="AR245" i="36"/>
  <c r="AQ245" i="36"/>
  <c r="AP245" i="36"/>
  <c r="AO245" i="36"/>
  <c r="T245" i="36"/>
  <c r="S245" i="36"/>
  <c r="R245" i="36"/>
  <c r="Q245" i="36"/>
  <c r="P245" i="36"/>
  <c r="O245" i="36"/>
  <c r="N245" i="36"/>
  <c r="AU244" i="36"/>
  <c r="AT244" i="36"/>
  <c r="AS244" i="36"/>
  <c r="AR244" i="36"/>
  <c r="AQ244" i="36"/>
  <c r="AP244" i="36"/>
  <c r="AO244" i="36"/>
  <c r="T244" i="36"/>
  <c r="S244" i="36"/>
  <c r="R244" i="36"/>
  <c r="Q244" i="36"/>
  <c r="P244" i="36"/>
  <c r="O244" i="36"/>
  <c r="N244" i="36"/>
  <c r="AU243" i="36"/>
  <c r="AT243" i="36"/>
  <c r="AS243" i="36"/>
  <c r="AR243" i="36"/>
  <c r="AQ243" i="36"/>
  <c r="AP243" i="36"/>
  <c r="AO243" i="36"/>
  <c r="T243" i="36"/>
  <c r="S243" i="36"/>
  <c r="R243" i="36"/>
  <c r="Q243" i="36"/>
  <c r="P243" i="36"/>
  <c r="O243" i="36"/>
  <c r="N243" i="36"/>
  <c r="AU242" i="36"/>
  <c r="AT242" i="36"/>
  <c r="AS242" i="36"/>
  <c r="AR242" i="36"/>
  <c r="AQ242" i="36"/>
  <c r="AP242" i="36"/>
  <c r="AO242" i="36"/>
  <c r="T242" i="36"/>
  <c r="S242" i="36"/>
  <c r="R242" i="36"/>
  <c r="Q242" i="36"/>
  <c r="P242" i="36"/>
  <c r="O242" i="36"/>
  <c r="N242" i="36"/>
  <c r="AA84" i="36"/>
  <c r="Z84" i="36"/>
  <c r="R84" i="36"/>
  <c r="Q84" i="36"/>
  <c r="P84" i="36"/>
  <c r="N84" i="36"/>
  <c r="M84" i="36"/>
  <c r="K84" i="36"/>
  <c r="J84" i="36"/>
  <c r="I84" i="36"/>
  <c r="H84" i="36"/>
  <c r="G84" i="36"/>
  <c r="AA83" i="36"/>
  <c r="Z83" i="36"/>
  <c r="R83" i="36"/>
  <c r="Q83" i="36"/>
  <c r="P83" i="36"/>
  <c r="N83" i="36"/>
  <c r="M83" i="36"/>
  <c r="K83" i="36"/>
  <c r="J83" i="36"/>
  <c r="I83" i="36"/>
  <c r="H83" i="36"/>
  <c r="G83" i="36"/>
  <c r="AA82" i="36"/>
  <c r="Z82" i="36"/>
  <c r="R82" i="36"/>
  <c r="Q82" i="36"/>
  <c r="P82" i="36"/>
  <c r="N82" i="36"/>
  <c r="M82" i="36"/>
  <c r="K82" i="36"/>
  <c r="J82" i="36"/>
  <c r="I82" i="36"/>
  <c r="H82" i="36"/>
  <c r="G82" i="36"/>
  <c r="AA81" i="36"/>
  <c r="Z81" i="36"/>
  <c r="R81" i="36"/>
  <c r="Q81" i="36"/>
  <c r="P81" i="36"/>
  <c r="N81" i="36"/>
  <c r="M81" i="36"/>
  <c r="K81" i="36"/>
  <c r="J81" i="36"/>
  <c r="I81" i="36"/>
  <c r="H81" i="36"/>
  <c r="G81" i="36"/>
  <c r="AA80" i="36"/>
  <c r="Z80" i="36"/>
  <c r="R80" i="36"/>
  <c r="Q80" i="36"/>
  <c r="P80" i="36"/>
  <c r="N80" i="36"/>
  <c r="M80" i="36"/>
  <c r="K80" i="36"/>
  <c r="J80" i="36"/>
  <c r="I80" i="36"/>
  <c r="H80" i="36"/>
  <c r="G80" i="36"/>
  <c r="AA79" i="36"/>
  <c r="Z79" i="36"/>
  <c r="R79" i="36"/>
  <c r="Q79" i="36"/>
  <c r="P79" i="36"/>
  <c r="N79" i="36"/>
  <c r="M79" i="36"/>
  <c r="K79" i="36"/>
  <c r="J79" i="36"/>
  <c r="I79" i="36"/>
  <c r="H79" i="36"/>
  <c r="G79" i="36"/>
  <c r="AA78" i="36"/>
  <c r="Z78" i="36"/>
  <c r="R78" i="36"/>
  <c r="Q78" i="36"/>
  <c r="P78" i="36"/>
  <c r="N78" i="36"/>
  <c r="M78" i="36"/>
  <c r="K78" i="36"/>
  <c r="J78" i="36"/>
  <c r="I78" i="36"/>
  <c r="H78" i="36"/>
  <c r="G78" i="36"/>
  <c r="AA77" i="36"/>
  <c r="Z77" i="36"/>
  <c r="R77" i="36"/>
  <c r="Q77" i="36"/>
  <c r="P77" i="36"/>
  <c r="N77" i="36"/>
  <c r="M77" i="36"/>
  <c r="K77" i="36"/>
  <c r="J77" i="36"/>
  <c r="I77" i="36"/>
  <c r="H77" i="36"/>
  <c r="G77" i="36"/>
  <c r="AA76" i="36"/>
  <c r="Z76" i="36"/>
  <c r="R76" i="36"/>
  <c r="Q76" i="36"/>
  <c r="P76" i="36"/>
  <c r="N76" i="36"/>
  <c r="M76" i="36"/>
  <c r="K76" i="36"/>
  <c r="J76" i="36"/>
  <c r="I76" i="36"/>
  <c r="H76" i="36"/>
  <c r="G76" i="36"/>
  <c r="AA75" i="36"/>
  <c r="Z75" i="36"/>
  <c r="R75" i="36"/>
  <c r="Q75" i="36"/>
  <c r="P75" i="36"/>
  <c r="N75" i="36"/>
  <c r="M75" i="36"/>
  <c r="K75" i="36"/>
  <c r="J75" i="36"/>
  <c r="I75" i="36"/>
  <c r="H75" i="36"/>
  <c r="G75" i="36"/>
  <c r="AA74" i="36"/>
  <c r="Z74" i="36"/>
  <c r="R74" i="36"/>
  <c r="Q74" i="36"/>
  <c r="P74" i="36"/>
  <c r="N74" i="36"/>
  <c r="M74" i="36"/>
  <c r="K74" i="36"/>
  <c r="J74" i="36"/>
  <c r="I74" i="36"/>
  <c r="H74" i="36"/>
  <c r="G74" i="36"/>
  <c r="AA73" i="36"/>
  <c r="Z73" i="36"/>
  <c r="R73" i="36"/>
  <c r="Q73" i="36"/>
  <c r="P73" i="36"/>
  <c r="N73" i="36"/>
  <c r="M73" i="36"/>
  <c r="K73" i="36"/>
  <c r="J73" i="36"/>
  <c r="I73" i="36"/>
  <c r="H73" i="36"/>
  <c r="G73" i="36"/>
  <c r="AA72" i="36"/>
  <c r="Z72" i="36"/>
  <c r="R72" i="36"/>
  <c r="Q72" i="36"/>
  <c r="P72" i="36"/>
  <c r="N72" i="36"/>
  <c r="M72" i="36"/>
  <c r="K72" i="36"/>
  <c r="J72" i="36"/>
  <c r="I72" i="36"/>
  <c r="H72" i="36"/>
  <c r="G72" i="36"/>
  <c r="AA71" i="36"/>
  <c r="Z71" i="36"/>
  <c r="R71" i="36"/>
  <c r="Q71" i="36"/>
  <c r="P71" i="36"/>
  <c r="N71" i="36"/>
  <c r="M71" i="36"/>
  <c r="K71" i="36"/>
  <c r="J71" i="36"/>
  <c r="I71" i="36"/>
  <c r="H71" i="36"/>
  <c r="G71" i="36"/>
  <c r="AA70" i="36"/>
  <c r="Z70" i="36"/>
  <c r="R70" i="36"/>
  <c r="Q70" i="36"/>
  <c r="P70" i="36"/>
  <c r="N70" i="36"/>
  <c r="M70" i="36"/>
  <c r="K70" i="36"/>
  <c r="J70" i="36"/>
  <c r="I70" i="36"/>
  <c r="H70" i="36"/>
  <c r="G70" i="36"/>
  <c r="AA69" i="36"/>
  <c r="Z69" i="36"/>
  <c r="R69" i="36"/>
  <c r="Q69" i="36"/>
  <c r="P69" i="36"/>
  <c r="N69" i="36"/>
  <c r="M69" i="36"/>
  <c r="K69" i="36"/>
  <c r="J69" i="36"/>
  <c r="I69" i="36"/>
  <c r="H69" i="36"/>
  <c r="G69" i="36"/>
  <c r="AA68" i="36"/>
  <c r="Z68" i="36"/>
  <c r="R68" i="36"/>
  <c r="Q68" i="36"/>
  <c r="P68" i="36"/>
  <c r="N68" i="36"/>
  <c r="M68" i="36"/>
  <c r="K68" i="36"/>
  <c r="J68" i="36"/>
  <c r="I68" i="36"/>
  <c r="H68" i="36"/>
  <c r="G68" i="36"/>
  <c r="AA67" i="36"/>
  <c r="Z67" i="36"/>
  <c r="R67" i="36"/>
  <c r="Q67" i="36"/>
  <c r="P67" i="36"/>
  <c r="N67" i="36"/>
  <c r="M67" i="36"/>
  <c r="K67" i="36"/>
  <c r="J67" i="36"/>
  <c r="I67" i="36"/>
  <c r="H67" i="36"/>
  <c r="G67" i="36"/>
  <c r="AA66" i="36"/>
  <c r="Z66" i="36"/>
  <c r="R66" i="36"/>
  <c r="Q66" i="36"/>
  <c r="P66" i="36"/>
  <c r="N66" i="36"/>
  <c r="M66" i="36"/>
  <c r="K66" i="36"/>
  <c r="J66" i="36"/>
  <c r="I66" i="36"/>
  <c r="H66" i="36"/>
  <c r="G66" i="36"/>
  <c r="AA65" i="36"/>
  <c r="Z65" i="36"/>
  <c r="R65" i="36"/>
  <c r="Q65" i="36"/>
  <c r="P65" i="36"/>
  <c r="N65" i="36"/>
  <c r="M65" i="36"/>
  <c r="K65" i="36"/>
  <c r="J65" i="36"/>
  <c r="I65" i="36"/>
  <c r="H65" i="36"/>
  <c r="G65" i="36"/>
  <c r="AA64" i="36"/>
  <c r="Z64" i="36"/>
  <c r="R64" i="36"/>
  <c r="Q64" i="36"/>
  <c r="P64" i="36"/>
  <c r="N64" i="36"/>
  <c r="M64" i="36"/>
  <c r="K64" i="36"/>
  <c r="J64" i="36"/>
  <c r="I64" i="36"/>
  <c r="H64" i="36"/>
  <c r="G64" i="36"/>
  <c r="AA63" i="36"/>
  <c r="Z63" i="36"/>
  <c r="R63" i="36"/>
  <c r="Q63" i="36"/>
  <c r="P63" i="36"/>
  <c r="N63" i="36"/>
  <c r="M63" i="36"/>
  <c r="K63" i="36"/>
  <c r="J63" i="36"/>
  <c r="I63" i="36"/>
  <c r="H63" i="36"/>
  <c r="G63" i="36"/>
  <c r="AA62" i="36"/>
  <c r="Z62" i="36"/>
  <c r="R62" i="36"/>
  <c r="Q62" i="36"/>
  <c r="P62" i="36"/>
  <c r="N62" i="36"/>
  <c r="M62" i="36"/>
  <c r="K62" i="36"/>
  <c r="J62" i="36"/>
  <c r="I62" i="36"/>
  <c r="H62" i="36"/>
  <c r="G62" i="36"/>
  <c r="AA61" i="36"/>
  <c r="Z61" i="36"/>
  <c r="R61" i="36"/>
  <c r="Q61" i="36"/>
  <c r="P61" i="36"/>
  <c r="N61" i="36"/>
  <c r="M61" i="36"/>
  <c r="K61" i="36"/>
  <c r="J61" i="36"/>
  <c r="I61" i="36"/>
  <c r="H61" i="36"/>
  <c r="G61" i="36"/>
  <c r="AA60" i="36"/>
  <c r="Z60" i="36"/>
  <c r="R60" i="36"/>
  <c r="Q60" i="36"/>
  <c r="P60" i="36"/>
  <c r="N60" i="36"/>
  <c r="M60" i="36"/>
  <c r="K60" i="36"/>
  <c r="J60" i="36"/>
  <c r="I60" i="36"/>
  <c r="H60" i="36"/>
  <c r="G60" i="36"/>
  <c r="AA59" i="36"/>
  <c r="Z59" i="36"/>
  <c r="R59" i="36"/>
  <c r="Q59" i="36"/>
  <c r="P59" i="36"/>
  <c r="N59" i="36"/>
  <c r="M59" i="36"/>
  <c r="K59" i="36"/>
  <c r="J59" i="36"/>
  <c r="I59" i="36"/>
  <c r="H59" i="36"/>
  <c r="G59" i="36"/>
  <c r="AA58" i="36"/>
  <c r="Z58" i="36"/>
  <c r="R58" i="36"/>
  <c r="Q58" i="36"/>
  <c r="P58" i="36"/>
  <c r="N58" i="36"/>
  <c r="M58" i="36"/>
  <c r="K58" i="36"/>
  <c r="J58" i="36"/>
  <c r="I58" i="36"/>
  <c r="H58" i="36"/>
  <c r="G58" i="36"/>
  <c r="AA57" i="36"/>
  <c r="Z57" i="36"/>
  <c r="R57" i="36"/>
  <c r="Q57" i="36"/>
  <c r="P57" i="36"/>
  <c r="N57" i="36"/>
  <c r="M57" i="36"/>
  <c r="K57" i="36"/>
  <c r="J57" i="36"/>
  <c r="I57" i="36"/>
  <c r="H57" i="36"/>
  <c r="G57" i="36"/>
  <c r="AA56" i="36"/>
  <c r="Z56" i="36"/>
  <c r="R56" i="36"/>
  <c r="Q56" i="36"/>
  <c r="P56" i="36"/>
  <c r="N56" i="36"/>
  <c r="M56" i="36"/>
  <c r="K56" i="36"/>
  <c r="J56" i="36"/>
  <c r="I56" i="36"/>
  <c r="H56" i="36"/>
  <c r="G56" i="36"/>
  <c r="AA55" i="36"/>
  <c r="Z55" i="36"/>
  <c r="R55" i="36"/>
  <c r="Q55" i="36"/>
  <c r="P55" i="36"/>
  <c r="N55" i="36"/>
  <c r="M55" i="36"/>
  <c r="K55" i="36"/>
  <c r="J55" i="36"/>
  <c r="I55" i="36"/>
  <c r="H55" i="36"/>
  <c r="G55" i="36"/>
  <c r="AA54" i="36"/>
  <c r="Z54" i="36"/>
  <c r="R54" i="36"/>
  <c r="Q54" i="36"/>
  <c r="P54" i="36"/>
  <c r="N54" i="36"/>
  <c r="M54" i="36"/>
  <c r="K54" i="36"/>
  <c r="J54" i="36"/>
  <c r="I54" i="36"/>
  <c r="H54" i="36"/>
  <c r="G54" i="36"/>
  <c r="AA53" i="36"/>
  <c r="Z53" i="36"/>
  <c r="R53" i="36"/>
  <c r="Q53" i="36"/>
  <c r="P53" i="36"/>
  <c r="N53" i="36"/>
  <c r="M53" i="36"/>
  <c r="K53" i="36"/>
  <c r="J53" i="36"/>
  <c r="I53" i="36"/>
  <c r="H53" i="36"/>
  <c r="G53" i="36"/>
  <c r="AA52" i="36"/>
  <c r="Z52" i="36"/>
  <c r="R52" i="36"/>
  <c r="Q52" i="36"/>
  <c r="P52" i="36"/>
  <c r="N52" i="36"/>
  <c r="M52" i="36"/>
  <c r="K52" i="36"/>
  <c r="J52" i="36"/>
  <c r="I52" i="36"/>
  <c r="H52" i="36"/>
  <c r="G52" i="36"/>
  <c r="AA51" i="36"/>
  <c r="Z51" i="36"/>
  <c r="R51" i="36"/>
  <c r="Q51" i="36"/>
  <c r="P51" i="36"/>
  <c r="N51" i="36"/>
  <c r="M51" i="36"/>
  <c r="K51" i="36"/>
  <c r="J51" i="36"/>
  <c r="I51" i="36"/>
  <c r="H51" i="36"/>
  <c r="G51" i="36"/>
  <c r="AA50" i="36"/>
  <c r="Z50" i="36"/>
  <c r="R50" i="36"/>
  <c r="Q50" i="36"/>
  <c r="P50" i="36"/>
  <c r="N50" i="36"/>
  <c r="M50" i="36"/>
  <c r="K50" i="36"/>
  <c r="J50" i="36"/>
  <c r="I50" i="36"/>
  <c r="H50" i="36"/>
  <c r="G50" i="36"/>
  <c r="AA49" i="36"/>
  <c r="Z49" i="36"/>
  <c r="R49" i="36"/>
  <c r="Q49" i="36"/>
  <c r="P49" i="36"/>
  <c r="N49" i="36"/>
  <c r="M49" i="36"/>
  <c r="K49" i="36"/>
  <c r="J49" i="36"/>
  <c r="I49" i="36"/>
  <c r="H49" i="36"/>
  <c r="G49" i="36"/>
  <c r="AA48" i="36"/>
  <c r="Z48" i="36"/>
  <c r="R48" i="36"/>
  <c r="Q48" i="36"/>
  <c r="P48" i="36"/>
  <c r="N48" i="36"/>
  <c r="M48" i="36"/>
  <c r="K48" i="36"/>
  <c r="J48" i="36"/>
  <c r="I48" i="36"/>
  <c r="H48" i="36"/>
  <c r="G48" i="36"/>
  <c r="AA47" i="36"/>
  <c r="Z47" i="36"/>
  <c r="R47" i="36"/>
  <c r="Q47" i="36"/>
  <c r="P47" i="36"/>
  <c r="N47" i="36"/>
  <c r="M47" i="36"/>
  <c r="K47" i="36"/>
  <c r="J47" i="36"/>
  <c r="I47" i="36"/>
  <c r="H47" i="36"/>
  <c r="G47" i="36"/>
  <c r="AA46" i="36"/>
  <c r="Z46" i="36"/>
  <c r="R46" i="36"/>
  <c r="Q46" i="36"/>
  <c r="P46" i="36"/>
  <c r="N46" i="36"/>
  <c r="M46" i="36"/>
  <c r="K46" i="36"/>
  <c r="J46" i="36"/>
  <c r="I46" i="36"/>
  <c r="H46" i="36"/>
  <c r="G46" i="36"/>
  <c r="AA45" i="36"/>
  <c r="Z45" i="36"/>
  <c r="R45" i="36"/>
  <c r="Q45" i="36"/>
  <c r="P45" i="36"/>
  <c r="N45" i="36"/>
  <c r="M45" i="36"/>
  <c r="K45" i="36"/>
  <c r="J45" i="36"/>
  <c r="I45" i="36"/>
  <c r="H45" i="36"/>
  <c r="G45" i="36"/>
  <c r="AA44" i="36"/>
  <c r="Z44" i="36"/>
  <c r="R44" i="36"/>
  <c r="Q44" i="36"/>
  <c r="P44" i="36"/>
  <c r="N44" i="36"/>
  <c r="M44" i="36"/>
  <c r="K44" i="36"/>
  <c r="J44" i="36"/>
  <c r="I44" i="36"/>
  <c r="H44" i="36"/>
  <c r="G44" i="36"/>
  <c r="AA43" i="36"/>
  <c r="Z43" i="36"/>
  <c r="R43" i="36"/>
  <c r="Q43" i="36"/>
  <c r="P43" i="36"/>
  <c r="N43" i="36"/>
  <c r="M43" i="36"/>
  <c r="K43" i="36"/>
  <c r="J43" i="36"/>
  <c r="I43" i="36"/>
  <c r="H43" i="36"/>
  <c r="G43" i="36"/>
  <c r="AA42" i="36"/>
  <c r="Z42" i="36"/>
  <c r="R42" i="36"/>
  <c r="Q42" i="36"/>
  <c r="P42" i="36"/>
  <c r="N42" i="36"/>
  <c r="M42" i="36"/>
  <c r="K42" i="36"/>
  <c r="J42" i="36"/>
  <c r="I42" i="36"/>
  <c r="H42" i="36"/>
  <c r="G42" i="36"/>
  <c r="AA41" i="36"/>
  <c r="Z41" i="36"/>
  <c r="R41" i="36"/>
  <c r="Q41" i="36"/>
  <c r="P41" i="36"/>
  <c r="N41" i="36"/>
  <c r="M41" i="36"/>
  <c r="K41" i="36"/>
  <c r="J41" i="36"/>
  <c r="I41" i="36"/>
  <c r="H41" i="36"/>
  <c r="G41" i="36"/>
  <c r="AA40" i="36"/>
  <c r="Z40" i="36"/>
  <c r="R40" i="36"/>
  <c r="Q40" i="36"/>
  <c r="P40" i="36"/>
  <c r="N40" i="36"/>
  <c r="M40" i="36"/>
  <c r="K40" i="36"/>
  <c r="J40" i="36"/>
  <c r="I40" i="36"/>
  <c r="H40" i="36"/>
  <c r="G40" i="36"/>
  <c r="AA39" i="36"/>
  <c r="Z39" i="36"/>
  <c r="R39" i="36"/>
  <c r="Q39" i="36"/>
  <c r="P39" i="36"/>
  <c r="N39" i="36"/>
  <c r="M39" i="36"/>
  <c r="K39" i="36"/>
  <c r="J39" i="36"/>
  <c r="I39" i="36"/>
  <c r="H39" i="36"/>
  <c r="G39" i="36"/>
  <c r="AA38" i="36"/>
  <c r="Z38" i="36"/>
  <c r="R38" i="36"/>
  <c r="Q38" i="36"/>
  <c r="P38" i="36"/>
  <c r="N38" i="36"/>
  <c r="M38" i="36"/>
  <c r="K38" i="36"/>
  <c r="J38" i="36"/>
  <c r="I38" i="36"/>
  <c r="H38" i="36"/>
  <c r="G38" i="36"/>
  <c r="AA37" i="36"/>
  <c r="Z37" i="36"/>
  <c r="R37" i="36"/>
  <c r="Q37" i="36"/>
  <c r="P37" i="36"/>
  <c r="N37" i="36"/>
  <c r="M37" i="36"/>
  <c r="K37" i="36"/>
  <c r="J37" i="36"/>
  <c r="I37" i="36"/>
  <c r="H37" i="36"/>
  <c r="G37" i="36"/>
  <c r="AA36" i="36"/>
  <c r="Z36" i="36"/>
  <c r="R36" i="36"/>
  <c r="Q36" i="36"/>
  <c r="P36" i="36"/>
  <c r="N36" i="36"/>
  <c r="M36" i="36"/>
  <c r="K36" i="36"/>
  <c r="J36" i="36"/>
  <c r="I36" i="36"/>
  <c r="H36" i="36"/>
  <c r="G36" i="36"/>
  <c r="AA35" i="36"/>
  <c r="Z35" i="36"/>
  <c r="R35" i="36"/>
  <c r="Q35" i="36"/>
  <c r="P35" i="36"/>
  <c r="N35" i="36"/>
  <c r="M35" i="36"/>
  <c r="K35" i="36"/>
  <c r="J35" i="36"/>
  <c r="I35" i="36"/>
  <c r="H35" i="36"/>
  <c r="G35" i="36"/>
  <c r="AA34" i="36"/>
  <c r="Z34" i="36"/>
  <c r="R34" i="36"/>
  <c r="Q34" i="36"/>
  <c r="P34" i="36"/>
  <c r="N34" i="36"/>
  <c r="M34" i="36"/>
  <c r="K34" i="36"/>
  <c r="J34" i="36"/>
  <c r="I34" i="36"/>
  <c r="H34" i="36"/>
  <c r="G34" i="36"/>
  <c r="AA33" i="36"/>
  <c r="Z33" i="36"/>
  <c r="R33" i="36"/>
  <c r="Q33" i="36"/>
  <c r="P33" i="36"/>
  <c r="N33" i="36"/>
  <c r="M33" i="36"/>
  <c r="K33" i="36"/>
  <c r="J33" i="36"/>
  <c r="I33" i="36"/>
  <c r="H33" i="36"/>
  <c r="G33" i="36"/>
  <c r="AA32" i="36"/>
  <c r="Z32" i="36"/>
  <c r="R32" i="36"/>
  <c r="Q32" i="36"/>
  <c r="P32" i="36"/>
  <c r="N32" i="36"/>
  <c r="M32" i="36"/>
  <c r="K32" i="36"/>
  <c r="J32" i="36"/>
  <c r="I32" i="36"/>
  <c r="H32" i="36"/>
  <c r="G32" i="36"/>
  <c r="AA31" i="36"/>
  <c r="Z31" i="36"/>
  <c r="R31" i="36"/>
  <c r="Q31" i="36"/>
  <c r="P31" i="36"/>
  <c r="N31" i="36"/>
  <c r="M31" i="36"/>
  <c r="K31" i="36"/>
  <c r="J31" i="36"/>
  <c r="I31" i="36"/>
  <c r="H31" i="36"/>
  <c r="G31" i="36"/>
  <c r="AA30" i="36"/>
  <c r="Z30" i="36"/>
  <c r="R30" i="36"/>
  <c r="Q30" i="36"/>
  <c r="P30" i="36"/>
  <c r="N30" i="36"/>
  <c r="M30" i="36"/>
  <c r="K30" i="36"/>
  <c r="J30" i="36"/>
  <c r="I30" i="36"/>
  <c r="H30" i="36"/>
  <c r="G30" i="36"/>
  <c r="AA29" i="36"/>
  <c r="Z29" i="36"/>
  <c r="R29" i="36"/>
  <c r="Q29" i="36"/>
  <c r="P29" i="36"/>
  <c r="N29" i="36"/>
  <c r="M29" i="36"/>
  <c r="K29" i="36"/>
  <c r="J29" i="36"/>
  <c r="I29" i="36"/>
  <c r="H29" i="36"/>
  <c r="G29" i="36"/>
  <c r="AA28" i="36"/>
  <c r="Z28" i="36"/>
  <c r="R28" i="36"/>
  <c r="Q28" i="36"/>
  <c r="P28" i="36"/>
  <c r="N28" i="36"/>
  <c r="M28" i="36"/>
  <c r="K28" i="36"/>
  <c r="J28" i="36"/>
  <c r="I28" i="36"/>
  <c r="H28" i="36"/>
  <c r="G28" i="36"/>
  <c r="AA27" i="36"/>
  <c r="Z27" i="36"/>
  <c r="R27" i="36"/>
  <c r="Q27" i="36"/>
  <c r="P27" i="36"/>
  <c r="N27" i="36"/>
  <c r="M27" i="36"/>
  <c r="K27" i="36"/>
  <c r="J27" i="36"/>
  <c r="I27" i="36"/>
  <c r="H27" i="36"/>
  <c r="G27" i="36"/>
  <c r="AA26" i="36"/>
  <c r="Z26" i="36"/>
  <c r="R26" i="36"/>
  <c r="Q26" i="36"/>
  <c r="P26" i="36"/>
  <c r="N26" i="36"/>
  <c r="M26" i="36"/>
  <c r="K26" i="36"/>
  <c r="J26" i="36"/>
  <c r="I26" i="36"/>
  <c r="H26" i="36"/>
  <c r="G26" i="36"/>
  <c r="AA25" i="36"/>
  <c r="Z25" i="36"/>
  <c r="R25" i="36"/>
  <c r="Q25" i="36"/>
  <c r="P25" i="36"/>
  <c r="N25" i="36"/>
  <c r="M25" i="36"/>
  <c r="K25" i="36"/>
  <c r="J25" i="36"/>
  <c r="I25" i="36"/>
  <c r="H25" i="36"/>
  <c r="G25" i="36"/>
  <c r="AA24" i="36"/>
  <c r="Z24" i="36"/>
  <c r="R24" i="36"/>
  <c r="Q24" i="36"/>
  <c r="P24" i="36"/>
  <c r="N24" i="36"/>
  <c r="M24" i="36"/>
  <c r="K24" i="36"/>
  <c r="J24" i="36"/>
  <c r="I24" i="36"/>
  <c r="H24" i="36"/>
  <c r="G24" i="36"/>
  <c r="AA23" i="36"/>
  <c r="Z23" i="36"/>
  <c r="R23" i="36"/>
  <c r="Q23" i="36"/>
  <c r="P23" i="36"/>
  <c r="N23" i="36"/>
  <c r="M23" i="36"/>
  <c r="K23" i="36"/>
  <c r="J23" i="36"/>
  <c r="I23" i="36"/>
  <c r="H23" i="36"/>
  <c r="G23" i="36"/>
  <c r="AA22" i="36"/>
  <c r="Z22" i="36"/>
  <c r="R22" i="36"/>
  <c r="Q22" i="36"/>
  <c r="P22" i="36"/>
  <c r="N22" i="36"/>
  <c r="M22" i="36"/>
  <c r="K22" i="36"/>
  <c r="J22" i="36"/>
  <c r="I22" i="36"/>
  <c r="H22" i="36"/>
  <c r="G22" i="36"/>
  <c r="AA21" i="36"/>
  <c r="Z21" i="36"/>
  <c r="R21" i="36"/>
  <c r="Q21" i="36"/>
  <c r="P21" i="36"/>
  <c r="N21" i="36"/>
  <c r="M21" i="36"/>
  <c r="K21" i="36"/>
  <c r="J21" i="36"/>
  <c r="I21" i="36"/>
  <c r="H21" i="36"/>
  <c r="G21" i="36"/>
  <c r="AA20" i="36"/>
  <c r="Z20" i="36"/>
  <c r="R20" i="36"/>
  <c r="Q20" i="36"/>
  <c r="P20" i="36"/>
  <c r="N20" i="36"/>
  <c r="M20" i="36"/>
  <c r="K20" i="36"/>
  <c r="J20" i="36"/>
  <c r="I20" i="36"/>
  <c r="H20" i="36"/>
  <c r="G20" i="36"/>
  <c r="AA19" i="36"/>
  <c r="Z19" i="36"/>
  <c r="R19" i="36"/>
  <c r="Q19" i="36"/>
  <c r="P19" i="36"/>
  <c r="N19" i="36"/>
  <c r="M19" i="36"/>
  <c r="K19" i="36"/>
  <c r="J19" i="36"/>
  <c r="I19" i="36"/>
  <c r="H19" i="36"/>
  <c r="G19" i="36"/>
  <c r="AA18" i="36"/>
  <c r="Z18" i="36"/>
  <c r="R18" i="36"/>
  <c r="Q18" i="36"/>
  <c r="P18" i="36"/>
  <c r="N18" i="36"/>
  <c r="M18" i="36"/>
  <c r="K18" i="36"/>
  <c r="J18" i="36"/>
  <c r="I18" i="36"/>
  <c r="H18" i="36"/>
  <c r="G18" i="36"/>
  <c r="AA17" i="36"/>
  <c r="Z17" i="36"/>
  <c r="R17" i="36"/>
  <c r="Q17" i="36"/>
  <c r="P17" i="36"/>
  <c r="N17" i="36"/>
  <c r="M17" i="36"/>
  <c r="K17" i="36"/>
  <c r="J17" i="36"/>
  <c r="I17" i="36"/>
  <c r="H17" i="36"/>
  <c r="G17" i="36"/>
  <c r="AA16" i="36"/>
  <c r="Z16" i="36"/>
  <c r="R16" i="36"/>
  <c r="Q16" i="36"/>
  <c r="P16" i="36"/>
  <c r="N16" i="36"/>
  <c r="M16" i="36"/>
  <c r="K16" i="36"/>
  <c r="J16" i="36"/>
  <c r="I16" i="36"/>
  <c r="H16" i="36"/>
  <c r="G16" i="36"/>
  <c r="AA15" i="36"/>
  <c r="Z15" i="36"/>
  <c r="R15" i="36"/>
  <c r="Q15" i="36"/>
  <c r="P15" i="36"/>
  <c r="N15" i="36"/>
  <c r="M15" i="36"/>
  <c r="K15" i="36"/>
  <c r="J15" i="36"/>
  <c r="I15" i="36"/>
  <c r="H15" i="36"/>
  <c r="G15" i="36"/>
  <c r="AA14" i="36"/>
  <c r="Z14" i="36"/>
  <c r="R14" i="36"/>
  <c r="Q14" i="36"/>
  <c r="P14" i="36"/>
  <c r="N14" i="36"/>
  <c r="M14" i="36"/>
  <c r="K14" i="36"/>
  <c r="J14" i="36"/>
  <c r="I14" i="36"/>
  <c r="H14" i="36"/>
  <c r="G14" i="36"/>
  <c r="AW7" i="36"/>
  <c r="AU312" i="11"/>
  <c r="AT312" i="11"/>
  <c r="AS312" i="11"/>
  <c r="AR312" i="11"/>
  <c r="AQ312" i="11"/>
  <c r="AP312" i="11"/>
  <c r="AO312" i="11"/>
  <c r="T312" i="11"/>
  <c r="S312" i="11"/>
  <c r="R312" i="11"/>
  <c r="Q312" i="11"/>
  <c r="P312" i="11"/>
  <c r="O312" i="11"/>
  <c r="N312" i="11"/>
  <c r="AU311" i="11"/>
  <c r="AT311" i="11"/>
  <c r="AS311" i="11"/>
  <c r="AR311" i="11"/>
  <c r="AQ311" i="11"/>
  <c r="AP311" i="11"/>
  <c r="AO311" i="11"/>
  <c r="T311" i="11"/>
  <c r="S311" i="11"/>
  <c r="R311" i="11"/>
  <c r="Q311" i="11"/>
  <c r="P311" i="11"/>
  <c r="O311" i="11"/>
  <c r="N311" i="11"/>
  <c r="AU310" i="11"/>
  <c r="AT310" i="11"/>
  <c r="AS310" i="11"/>
  <c r="AR310" i="11"/>
  <c r="AQ310" i="11"/>
  <c r="AP310" i="11"/>
  <c r="AO310" i="11"/>
  <c r="T310" i="11"/>
  <c r="S310" i="11"/>
  <c r="R310" i="11"/>
  <c r="Q310" i="11"/>
  <c r="P310" i="11"/>
  <c r="O310" i="11"/>
  <c r="N310" i="11"/>
  <c r="AU309" i="11"/>
  <c r="AT309" i="11"/>
  <c r="AS309" i="11"/>
  <c r="AR309" i="11"/>
  <c r="AQ309" i="11"/>
  <c r="AP309" i="11"/>
  <c r="AO309" i="11"/>
  <c r="T309" i="11"/>
  <c r="S309" i="11"/>
  <c r="R309" i="11"/>
  <c r="Q309" i="11"/>
  <c r="P309" i="11"/>
  <c r="O309" i="11"/>
  <c r="N309" i="11"/>
  <c r="AU308" i="11"/>
  <c r="AT308" i="11"/>
  <c r="AS308" i="11"/>
  <c r="AR308" i="11"/>
  <c r="AQ308" i="11"/>
  <c r="AP308" i="11"/>
  <c r="AO308" i="11"/>
  <c r="T308" i="11"/>
  <c r="S308" i="11"/>
  <c r="R308" i="11"/>
  <c r="Q308" i="11"/>
  <c r="P308" i="11"/>
  <c r="O308" i="11"/>
  <c r="N308" i="11"/>
  <c r="AU307" i="11"/>
  <c r="AT307" i="11"/>
  <c r="AS307" i="11"/>
  <c r="AR307" i="11"/>
  <c r="AQ307" i="11"/>
  <c r="AP307" i="11"/>
  <c r="AO307" i="11"/>
  <c r="T307" i="11"/>
  <c r="S307" i="11"/>
  <c r="R307" i="11"/>
  <c r="Q307" i="11"/>
  <c r="P307" i="11"/>
  <c r="O307" i="11"/>
  <c r="N307" i="11"/>
  <c r="AU306" i="11"/>
  <c r="AT306" i="11"/>
  <c r="AS306" i="11"/>
  <c r="AR306" i="11"/>
  <c r="AQ306" i="11"/>
  <c r="AP306" i="11"/>
  <c r="AO306" i="11"/>
  <c r="T306" i="11"/>
  <c r="S306" i="11"/>
  <c r="R306" i="11"/>
  <c r="Q306" i="11"/>
  <c r="P306" i="11"/>
  <c r="O306" i="11"/>
  <c r="N306" i="11"/>
  <c r="AU305" i="11"/>
  <c r="AT305" i="11"/>
  <c r="AS305" i="11"/>
  <c r="AR305" i="11"/>
  <c r="AQ305" i="11"/>
  <c r="AP305" i="11"/>
  <c r="AO305" i="11"/>
  <c r="T305" i="11"/>
  <c r="S305" i="11"/>
  <c r="R305" i="11"/>
  <c r="Q305" i="11"/>
  <c r="P305" i="11"/>
  <c r="O305" i="11"/>
  <c r="N305" i="11"/>
  <c r="AU304" i="11"/>
  <c r="AT304" i="11"/>
  <c r="AS304" i="11"/>
  <c r="AR304" i="11"/>
  <c r="AQ304" i="11"/>
  <c r="AP304" i="11"/>
  <c r="AO304" i="11"/>
  <c r="T304" i="11"/>
  <c r="S304" i="11"/>
  <c r="R304" i="11"/>
  <c r="Q304" i="11"/>
  <c r="P304" i="11"/>
  <c r="O304" i="11"/>
  <c r="N304" i="11"/>
  <c r="AU303" i="11"/>
  <c r="AT303" i="11"/>
  <c r="AS303" i="11"/>
  <c r="AR303" i="11"/>
  <c r="AQ303" i="11"/>
  <c r="AP303" i="11"/>
  <c r="AO303" i="11"/>
  <c r="T303" i="11"/>
  <c r="S303" i="11"/>
  <c r="R303" i="11"/>
  <c r="Q303" i="11"/>
  <c r="P303" i="11"/>
  <c r="O303" i="11"/>
  <c r="N303" i="11"/>
  <c r="AU302" i="11"/>
  <c r="AT302" i="11"/>
  <c r="AS302" i="11"/>
  <c r="AR302" i="11"/>
  <c r="AQ302" i="11"/>
  <c r="AP302" i="11"/>
  <c r="AO302" i="11"/>
  <c r="T302" i="11"/>
  <c r="S302" i="11"/>
  <c r="R302" i="11"/>
  <c r="Q302" i="11"/>
  <c r="P302" i="11"/>
  <c r="O302" i="11"/>
  <c r="N302" i="11"/>
  <c r="AU301" i="11"/>
  <c r="AT301" i="11"/>
  <c r="AS301" i="11"/>
  <c r="AR301" i="11"/>
  <c r="AQ301" i="11"/>
  <c r="AP301" i="11"/>
  <c r="AO301" i="11"/>
  <c r="T301" i="11"/>
  <c r="S301" i="11"/>
  <c r="R301" i="11"/>
  <c r="Q301" i="11"/>
  <c r="P301" i="11"/>
  <c r="O301" i="11"/>
  <c r="N301" i="11"/>
  <c r="AU300" i="11"/>
  <c r="AT300" i="11"/>
  <c r="AS300" i="11"/>
  <c r="AR300" i="11"/>
  <c r="AQ300" i="11"/>
  <c r="AP300" i="11"/>
  <c r="AO300" i="11"/>
  <c r="T300" i="11"/>
  <c r="S300" i="11"/>
  <c r="R300" i="11"/>
  <c r="Q300" i="11"/>
  <c r="P300" i="11"/>
  <c r="O300" i="11"/>
  <c r="N300" i="11"/>
  <c r="AU299" i="11"/>
  <c r="AT299" i="11"/>
  <c r="AS299" i="11"/>
  <c r="AR299" i="11"/>
  <c r="AQ299" i="11"/>
  <c r="AP299" i="11"/>
  <c r="AO299" i="11"/>
  <c r="T299" i="11"/>
  <c r="S299" i="11"/>
  <c r="R299" i="11"/>
  <c r="Q299" i="11"/>
  <c r="P299" i="11"/>
  <c r="O299" i="11"/>
  <c r="N299" i="11"/>
  <c r="AU298" i="11"/>
  <c r="AT298" i="11"/>
  <c r="AS298" i="11"/>
  <c r="AR298" i="11"/>
  <c r="AQ298" i="11"/>
  <c r="AP298" i="11"/>
  <c r="AO298" i="11"/>
  <c r="T298" i="11"/>
  <c r="S298" i="11"/>
  <c r="R298" i="11"/>
  <c r="Q298" i="11"/>
  <c r="P298" i="11"/>
  <c r="O298" i="11"/>
  <c r="N298" i="11"/>
  <c r="AU297" i="11"/>
  <c r="AT297" i="11"/>
  <c r="AS297" i="11"/>
  <c r="AR297" i="11"/>
  <c r="AQ297" i="11"/>
  <c r="AP297" i="11"/>
  <c r="AO297" i="11"/>
  <c r="T297" i="11"/>
  <c r="S297" i="11"/>
  <c r="R297" i="11"/>
  <c r="Q297" i="11"/>
  <c r="P297" i="11"/>
  <c r="O297" i="11"/>
  <c r="N297" i="11"/>
  <c r="AU296" i="11"/>
  <c r="AT296" i="11"/>
  <c r="AS296" i="11"/>
  <c r="AR296" i="11"/>
  <c r="AQ296" i="11"/>
  <c r="AP296" i="11"/>
  <c r="AO296" i="11"/>
  <c r="T296" i="11"/>
  <c r="S296" i="11"/>
  <c r="R296" i="11"/>
  <c r="Q296" i="11"/>
  <c r="P296" i="11"/>
  <c r="O296" i="11"/>
  <c r="N296" i="11"/>
  <c r="AU295" i="11"/>
  <c r="AT295" i="11"/>
  <c r="AS295" i="11"/>
  <c r="AR295" i="11"/>
  <c r="AQ295" i="11"/>
  <c r="AP295" i="11"/>
  <c r="AO295" i="11"/>
  <c r="T295" i="11"/>
  <c r="S295" i="11"/>
  <c r="R295" i="11"/>
  <c r="Q295" i="11"/>
  <c r="P295" i="11"/>
  <c r="O295" i="11"/>
  <c r="N295" i="11"/>
  <c r="AU294" i="11"/>
  <c r="AT294" i="11"/>
  <c r="AS294" i="11"/>
  <c r="AR294" i="11"/>
  <c r="AQ294" i="11"/>
  <c r="AP294" i="11"/>
  <c r="AO294" i="11"/>
  <c r="T294" i="11"/>
  <c r="S294" i="11"/>
  <c r="R294" i="11"/>
  <c r="Q294" i="11"/>
  <c r="P294" i="11"/>
  <c r="O294" i="11"/>
  <c r="N294" i="11"/>
  <c r="AU293" i="11"/>
  <c r="AT293" i="11"/>
  <c r="AS293" i="11"/>
  <c r="AR293" i="11"/>
  <c r="AQ293" i="11"/>
  <c r="AP293" i="11"/>
  <c r="AO293" i="11"/>
  <c r="T293" i="11"/>
  <c r="S293" i="11"/>
  <c r="R293" i="11"/>
  <c r="Q293" i="11"/>
  <c r="P293" i="11"/>
  <c r="O293" i="11"/>
  <c r="N293" i="11"/>
  <c r="AU292" i="11"/>
  <c r="AT292" i="11"/>
  <c r="AS292" i="11"/>
  <c r="AR292" i="11"/>
  <c r="AQ292" i="11"/>
  <c r="AP292" i="11"/>
  <c r="AO292" i="11"/>
  <c r="T292" i="11"/>
  <c r="S292" i="11"/>
  <c r="R292" i="11"/>
  <c r="Q292" i="11"/>
  <c r="P292" i="11"/>
  <c r="O292" i="11"/>
  <c r="N292" i="11"/>
  <c r="AU291" i="11"/>
  <c r="AT291" i="11"/>
  <c r="AS291" i="11"/>
  <c r="AR291" i="11"/>
  <c r="AQ291" i="11"/>
  <c r="AP291" i="11"/>
  <c r="AO291" i="11"/>
  <c r="T291" i="11"/>
  <c r="S291" i="11"/>
  <c r="R291" i="11"/>
  <c r="Q291" i="11"/>
  <c r="P291" i="11"/>
  <c r="O291" i="11"/>
  <c r="N291" i="11"/>
  <c r="AU290" i="11"/>
  <c r="AT290" i="11"/>
  <c r="AS290" i="11"/>
  <c r="AR290" i="11"/>
  <c r="AQ290" i="11"/>
  <c r="AP290" i="11"/>
  <c r="AO290" i="11"/>
  <c r="T290" i="11"/>
  <c r="S290" i="11"/>
  <c r="R290" i="11"/>
  <c r="Q290" i="11"/>
  <c r="P290" i="11"/>
  <c r="O290" i="11"/>
  <c r="N290" i="11"/>
  <c r="AU289" i="11"/>
  <c r="AT289" i="11"/>
  <c r="AS289" i="11"/>
  <c r="AR289" i="11"/>
  <c r="AQ289" i="11"/>
  <c r="AP289" i="11"/>
  <c r="AO289" i="11"/>
  <c r="T289" i="11"/>
  <c r="S289" i="11"/>
  <c r="R289" i="11"/>
  <c r="Q289" i="11"/>
  <c r="P289" i="11"/>
  <c r="O289" i="11"/>
  <c r="N289" i="11"/>
  <c r="AU288" i="11"/>
  <c r="AT288" i="11"/>
  <c r="AS288" i="11"/>
  <c r="AR288" i="11"/>
  <c r="AQ288" i="11"/>
  <c r="AP288" i="11"/>
  <c r="AO288" i="11"/>
  <c r="T288" i="11"/>
  <c r="S288" i="11"/>
  <c r="R288" i="11"/>
  <c r="Q288" i="11"/>
  <c r="P288" i="11"/>
  <c r="O288" i="11"/>
  <c r="N288" i="11"/>
  <c r="AU287" i="11"/>
  <c r="AT287" i="11"/>
  <c r="AS287" i="11"/>
  <c r="AR287" i="11"/>
  <c r="AQ287" i="11"/>
  <c r="AP287" i="11"/>
  <c r="AO287" i="11"/>
  <c r="T287" i="11"/>
  <c r="S287" i="11"/>
  <c r="R287" i="11"/>
  <c r="Q287" i="11"/>
  <c r="P287" i="11"/>
  <c r="O287" i="11"/>
  <c r="N287" i="11"/>
  <c r="AU286" i="11"/>
  <c r="AT286" i="11"/>
  <c r="AS286" i="11"/>
  <c r="AR286" i="11"/>
  <c r="AQ286" i="11"/>
  <c r="AP286" i="11"/>
  <c r="AO286" i="11"/>
  <c r="T286" i="11"/>
  <c r="S286" i="11"/>
  <c r="R286" i="11"/>
  <c r="Q286" i="11"/>
  <c r="P286" i="11"/>
  <c r="O286" i="11"/>
  <c r="N286" i="11"/>
  <c r="AU285" i="11"/>
  <c r="AT285" i="11"/>
  <c r="AS285" i="11"/>
  <c r="AR285" i="11"/>
  <c r="AQ285" i="11"/>
  <c r="AP285" i="11"/>
  <c r="AO285" i="11"/>
  <c r="T285" i="11"/>
  <c r="S285" i="11"/>
  <c r="R285" i="11"/>
  <c r="Q285" i="11"/>
  <c r="P285" i="11"/>
  <c r="O285" i="11"/>
  <c r="N285" i="11"/>
  <c r="AU284" i="11"/>
  <c r="AT284" i="11"/>
  <c r="AS284" i="11"/>
  <c r="AR284" i="11"/>
  <c r="AQ284" i="11"/>
  <c r="AP284" i="11"/>
  <c r="AO284" i="11"/>
  <c r="T284" i="11"/>
  <c r="S284" i="11"/>
  <c r="R284" i="11"/>
  <c r="Q284" i="11"/>
  <c r="P284" i="11"/>
  <c r="O284" i="11"/>
  <c r="N284" i="11"/>
  <c r="AU283" i="11"/>
  <c r="AT283" i="11"/>
  <c r="AS283" i="11"/>
  <c r="AR283" i="11"/>
  <c r="AQ283" i="11"/>
  <c r="AP283" i="11"/>
  <c r="AO283" i="11"/>
  <c r="T283" i="11"/>
  <c r="S283" i="11"/>
  <c r="R283" i="11"/>
  <c r="Q283" i="11"/>
  <c r="P283" i="11"/>
  <c r="O283" i="11"/>
  <c r="N283" i="11"/>
  <c r="AU282" i="11"/>
  <c r="AT282" i="11"/>
  <c r="AS282" i="11"/>
  <c r="AR282" i="11"/>
  <c r="AQ282" i="11"/>
  <c r="AP282" i="11"/>
  <c r="AO282" i="11"/>
  <c r="T282" i="11"/>
  <c r="S282" i="11"/>
  <c r="R282" i="11"/>
  <c r="Q282" i="11"/>
  <c r="P282" i="11"/>
  <c r="O282" i="11"/>
  <c r="N282" i="11"/>
  <c r="AU281" i="11"/>
  <c r="AT281" i="11"/>
  <c r="AS281" i="11"/>
  <c r="AR281" i="11"/>
  <c r="AQ281" i="11"/>
  <c r="AP281" i="11"/>
  <c r="AO281" i="11"/>
  <c r="T281" i="11"/>
  <c r="S281" i="11"/>
  <c r="R281" i="11"/>
  <c r="Q281" i="11"/>
  <c r="P281" i="11"/>
  <c r="O281" i="11"/>
  <c r="N281" i="11"/>
  <c r="AU280" i="11"/>
  <c r="AT280" i="11"/>
  <c r="AS280" i="11"/>
  <c r="AR280" i="11"/>
  <c r="AQ280" i="11"/>
  <c r="AP280" i="11"/>
  <c r="AO280" i="11"/>
  <c r="T280" i="11"/>
  <c r="S280" i="11"/>
  <c r="R280" i="11"/>
  <c r="Q280" i="11"/>
  <c r="P280" i="11"/>
  <c r="O280" i="11"/>
  <c r="N280" i="11"/>
  <c r="AU279" i="11"/>
  <c r="AT279" i="11"/>
  <c r="AS279" i="11"/>
  <c r="AR279" i="11"/>
  <c r="AQ279" i="11"/>
  <c r="AP279" i="11"/>
  <c r="AO279" i="11"/>
  <c r="T279" i="11"/>
  <c r="S279" i="11"/>
  <c r="R279" i="11"/>
  <c r="Q279" i="11"/>
  <c r="P279" i="11"/>
  <c r="O279" i="11"/>
  <c r="N279" i="11"/>
  <c r="AU278" i="11"/>
  <c r="AT278" i="11"/>
  <c r="AS278" i="11"/>
  <c r="AR278" i="11"/>
  <c r="AQ278" i="11"/>
  <c r="AP278" i="11"/>
  <c r="AO278" i="11"/>
  <c r="T278" i="11"/>
  <c r="S278" i="11"/>
  <c r="R278" i="11"/>
  <c r="Q278" i="11"/>
  <c r="P278" i="11"/>
  <c r="O278" i="11"/>
  <c r="N278" i="11"/>
  <c r="AU277" i="11"/>
  <c r="AT277" i="11"/>
  <c r="AS277" i="11"/>
  <c r="AR277" i="11"/>
  <c r="AQ277" i="11"/>
  <c r="AP277" i="11"/>
  <c r="AO277" i="11"/>
  <c r="T277" i="11"/>
  <c r="S277" i="11"/>
  <c r="R277" i="11"/>
  <c r="Q277" i="11"/>
  <c r="P277" i="11"/>
  <c r="O277" i="11"/>
  <c r="N277" i="11"/>
  <c r="AU276" i="11"/>
  <c r="AT276" i="11"/>
  <c r="AS276" i="11"/>
  <c r="AR276" i="11"/>
  <c r="AQ276" i="11"/>
  <c r="AP276" i="11"/>
  <c r="AO276" i="11"/>
  <c r="T276" i="11"/>
  <c r="S276" i="11"/>
  <c r="R276" i="11"/>
  <c r="Q276" i="11"/>
  <c r="P276" i="11"/>
  <c r="O276" i="11"/>
  <c r="N276" i="11"/>
  <c r="AU275" i="11"/>
  <c r="AT275" i="11"/>
  <c r="AS275" i="11"/>
  <c r="AR275" i="11"/>
  <c r="AQ275" i="11"/>
  <c r="AP275" i="11"/>
  <c r="AO275" i="11"/>
  <c r="T275" i="11"/>
  <c r="S275" i="11"/>
  <c r="R275" i="11"/>
  <c r="Q275" i="11"/>
  <c r="P275" i="11"/>
  <c r="O275" i="11"/>
  <c r="N275" i="11"/>
  <c r="AU274" i="11"/>
  <c r="AT274" i="11"/>
  <c r="AS274" i="11"/>
  <c r="AR274" i="11"/>
  <c r="AQ274" i="11"/>
  <c r="AP274" i="11"/>
  <c r="AO274" i="11"/>
  <c r="T274" i="11"/>
  <c r="S274" i="11"/>
  <c r="R274" i="11"/>
  <c r="Q274" i="11"/>
  <c r="P274" i="11"/>
  <c r="O274" i="11"/>
  <c r="N274" i="11"/>
  <c r="AU273" i="11"/>
  <c r="AT273" i="11"/>
  <c r="AS273" i="11"/>
  <c r="AR273" i="11"/>
  <c r="AQ273" i="11"/>
  <c r="AP273" i="11"/>
  <c r="AO273" i="11"/>
  <c r="T273" i="11"/>
  <c r="S273" i="11"/>
  <c r="R273" i="11"/>
  <c r="Q273" i="11"/>
  <c r="P273" i="11"/>
  <c r="O273" i="11"/>
  <c r="N273" i="11"/>
  <c r="AU272" i="11"/>
  <c r="AT272" i="11"/>
  <c r="AS272" i="11"/>
  <c r="AR272" i="11"/>
  <c r="AQ272" i="11"/>
  <c r="AP272" i="11"/>
  <c r="AO272" i="11"/>
  <c r="T272" i="11"/>
  <c r="S272" i="11"/>
  <c r="R272" i="11"/>
  <c r="Q272" i="11"/>
  <c r="P272" i="11"/>
  <c r="O272" i="11"/>
  <c r="N272" i="11"/>
  <c r="AU271" i="11"/>
  <c r="AT271" i="11"/>
  <c r="AS271" i="11"/>
  <c r="AR271" i="11"/>
  <c r="AQ271" i="11"/>
  <c r="AP271" i="11"/>
  <c r="AO271" i="11"/>
  <c r="T271" i="11"/>
  <c r="S271" i="11"/>
  <c r="R271" i="11"/>
  <c r="Q271" i="11"/>
  <c r="P271" i="11"/>
  <c r="O271" i="11"/>
  <c r="N271" i="11"/>
  <c r="AU270" i="11"/>
  <c r="AT270" i="11"/>
  <c r="AS270" i="11"/>
  <c r="AR270" i="11"/>
  <c r="AQ270" i="11"/>
  <c r="AP270" i="11"/>
  <c r="AO270" i="11"/>
  <c r="T270" i="11"/>
  <c r="S270" i="11"/>
  <c r="R270" i="11"/>
  <c r="Q270" i="11"/>
  <c r="P270" i="11"/>
  <c r="O270" i="11"/>
  <c r="N270" i="11"/>
  <c r="AU269" i="11"/>
  <c r="AT269" i="11"/>
  <c r="AS269" i="11"/>
  <c r="AR269" i="11"/>
  <c r="AQ269" i="11"/>
  <c r="AP269" i="11"/>
  <c r="AO269" i="11"/>
  <c r="T269" i="11"/>
  <c r="S269" i="11"/>
  <c r="R269" i="11"/>
  <c r="Q269" i="11"/>
  <c r="P269" i="11"/>
  <c r="O269" i="11"/>
  <c r="N269" i="11"/>
  <c r="AU268" i="11"/>
  <c r="AT268" i="11"/>
  <c r="AS268" i="11"/>
  <c r="AR268" i="11"/>
  <c r="AQ268" i="11"/>
  <c r="AP268" i="11"/>
  <c r="AO268" i="11"/>
  <c r="T268" i="11"/>
  <c r="S268" i="11"/>
  <c r="R268" i="11"/>
  <c r="Q268" i="11"/>
  <c r="P268" i="11"/>
  <c r="O268" i="11"/>
  <c r="N268" i="11"/>
  <c r="AU267" i="11"/>
  <c r="AT267" i="11"/>
  <c r="AS267" i="11"/>
  <c r="AR267" i="11"/>
  <c r="AQ267" i="11"/>
  <c r="AP267" i="11"/>
  <c r="AO267" i="11"/>
  <c r="T267" i="11"/>
  <c r="S267" i="11"/>
  <c r="R267" i="11"/>
  <c r="Q267" i="11"/>
  <c r="P267" i="11"/>
  <c r="O267" i="11"/>
  <c r="N267" i="11"/>
  <c r="AU266" i="11"/>
  <c r="AT266" i="11"/>
  <c r="AS266" i="11"/>
  <c r="AR266" i="11"/>
  <c r="AQ266" i="11"/>
  <c r="AP266" i="11"/>
  <c r="AO266" i="11"/>
  <c r="T266" i="11"/>
  <c r="S266" i="11"/>
  <c r="R266" i="11"/>
  <c r="Q266" i="11"/>
  <c r="P266" i="11"/>
  <c r="O266" i="11"/>
  <c r="N266" i="11"/>
  <c r="AU265" i="11"/>
  <c r="AT265" i="11"/>
  <c r="AS265" i="11"/>
  <c r="AR265" i="11"/>
  <c r="AQ265" i="11"/>
  <c r="AP265" i="11"/>
  <c r="AO265" i="11"/>
  <c r="T265" i="11"/>
  <c r="S265" i="11"/>
  <c r="R265" i="11"/>
  <c r="Q265" i="11"/>
  <c r="P265" i="11"/>
  <c r="O265" i="11"/>
  <c r="N265" i="11"/>
  <c r="AU264" i="11"/>
  <c r="AT264" i="11"/>
  <c r="AS264" i="11"/>
  <c r="AR264" i="11"/>
  <c r="AQ264" i="11"/>
  <c r="AP264" i="11"/>
  <c r="AO264" i="11"/>
  <c r="T264" i="11"/>
  <c r="S264" i="11"/>
  <c r="R264" i="11"/>
  <c r="Q264" i="11"/>
  <c r="P264" i="11"/>
  <c r="O264" i="11"/>
  <c r="N264" i="11"/>
  <c r="AU263" i="11"/>
  <c r="AT263" i="11"/>
  <c r="AS263" i="11"/>
  <c r="AR263" i="11"/>
  <c r="AQ263" i="11"/>
  <c r="AP263" i="11"/>
  <c r="AO263" i="11"/>
  <c r="T263" i="11"/>
  <c r="S263" i="11"/>
  <c r="R263" i="11"/>
  <c r="Q263" i="11"/>
  <c r="P263" i="11"/>
  <c r="O263" i="11"/>
  <c r="N263" i="11"/>
  <c r="AU262" i="11"/>
  <c r="AT262" i="11"/>
  <c r="AS262" i="11"/>
  <c r="AR262" i="11"/>
  <c r="AQ262" i="11"/>
  <c r="AP262" i="11"/>
  <c r="AO262" i="11"/>
  <c r="T262" i="11"/>
  <c r="S262" i="11"/>
  <c r="R262" i="11"/>
  <c r="Q262" i="11"/>
  <c r="P262" i="11"/>
  <c r="O262" i="11"/>
  <c r="N262" i="11"/>
  <c r="AU261" i="11"/>
  <c r="AT261" i="11"/>
  <c r="AS261" i="11"/>
  <c r="AR261" i="11"/>
  <c r="AQ261" i="11"/>
  <c r="AP261" i="11"/>
  <c r="AO261" i="11"/>
  <c r="T261" i="11"/>
  <c r="S261" i="11"/>
  <c r="R261" i="11"/>
  <c r="Q261" i="11"/>
  <c r="P261" i="11"/>
  <c r="O261" i="11"/>
  <c r="N261" i="11"/>
  <c r="AU260" i="11"/>
  <c r="AT260" i="11"/>
  <c r="AS260" i="11"/>
  <c r="AR260" i="11"/>
  <c r="AQ260" i="11"/>
  <c r="AP260" i="11"/>
  <c r="AO260" i="11"/>
  <c r="T260" i="11"/>
  <c r="S260" i="11"/>
  <c r="R260" i="11"/>
  <c r="Q260" i="11"/>
  <c r="P260" i="11"/>
  <c r="O260" i="11"/>
  <c r="N260" i="11"/>
  <c r="AU259" i="11"/>
  <c r="AT259" i="11"/>
  <c r="AS259" i="11"/>
  <c r="AR259" i="11"/>
  <c r="AQ259" i="11"/>
  <c r="AP259" i="11"/>
  <c r="AO259" i="11"/>
  <c r="T259" i="11"/>
  <c r="S259" i="11"/>
  <c r="R259" i="11"/>
  <c r="Q259" i="11"/>
  <c r="P259" i="11"/>
  <c r="O259" i="11"/>
  <c r="N259" i="11"/>
  <c r="AU258" i="11"/>
  <c r="AT258" i="11"/>
  <c r="AS258" i="11"/>
  <c r="AR258" i="11"/>
  <c r="AQ258" i="11"/>
  <c r="AP258" i="11"/>
  <c r="AO258" i="11"/>
  <c r="T258" i="11"/>
  <c r="S258" i="11"/>
  <c r="R258" i="11"/>
  <c r="Q258" i="11"/>
  <c r="P258" i="11"/>
  <c r="O258" i="11"/>
  <c r="N258" i="11"/>
  <c r="AU257" i="11"/>
  <c r="AT257" i="11"/>
  <c r="AS257" i="11"/>
  <c r="AR257" i="11"/>
  <c r="AQ257" i="11"/>
  <c r="AP257" i="11"/>
  <c r="AO257" i="11"/>
  <c r="T257" i="11"/>
  <c r="S257" i="11"/>
  <c r="R257" i="11"/>
  <c r="Q257" i="11"/>
  <c r="P257" i="11"/>
  <c r="O257" i="11"/>
  <c r="N257" i="11"/>
  <c r="AU256" i="11"/>
  <c r="AT256" i="11"/>
  <c r="AS256" i="11"/>
  <c r="AR256" i="11"/>
  <c r="AQ256" i="11"/>
  <c r="AP256" i="11"/>
  <c r="AO256" i="11"/>
  <c r="T256" i="11"/>
  <c r="S256" i="11"/>
  <c r="R256" i="11"/>
  <c r="Q256" i="11"/>
  <c r="P256" i="11"/>
  <c r="O256" i="11"/>
  <c r="N256" i="11"/>
  <c r="AU255" i="11"/>
  <c r="AT255" i="11"/>
  <c r="AS255" i="11"/>
  <c r="AR255" i="11"/>
  <c r="AQ255" i="11"/>
  <c r="AP255" i="11"/>
  <c r="AO255" i="11"/>
  <c r="T255" i="11"/>
  <c r="S255" i="11"/>
  <c r="R255" i="11"/>
  <c r="Q255" i="11"/>
  <c r="P255" i="11"/>
  <c r="O255" i="11"/>
  <c r="N255" i="11"/>
  <c r="AU254" i="11"/>
  <c r="AT254" i="11"/>
  <c r="AS254" i="11"/>
  <c r="AR254" i="11"/>
  <c r="AQ254" i="11"/>
  <c r="AP254" i="11"/>
  <c r="AO254" i="11"/>
  <c r="T254" i="11"/>
  <c r="S254" i="11"/>
  <c r="R254" i="11"/>
  <c r="Q254" i="11"/>
  <c r="P254" i="11"/>
  <c r="O254" i="11"/>
  <c r="N254" i="11"/>
  <c r="AU253" i="11"/>
  <c r="AT253" i="11"/>
  <c r="AS253" i="11"/>
  <c r="AR253" i="11"/>
  <c r="AQ253" i="11"/>
  <c r="AP253" i="11"/>
  <c r="AO253" i="11"/>
  <c r="T253" i="11"/>
  <c r="S253" i="11"/>
  <c r="R253" i="11"/>
  <c r="Q253" i="11"/>
  <c r="P253" i="11"/>
  <c r="O253" i="11"/>
  <c r="N253" i="11"/>
  <c r="AU252" i="11"/>
  <c r="AT252" i="11"/>
  <c r="AS252" i="11"/>
  <c r="AR252" i="11"/>
  <c r="AQ252" i="11"/>
  <c r="AP252" i="11"/>
  <c r="AO252" i="11"/>
  <c r="T252" i="11"/>
  <c r="S252" i="11"/>
  <c r="R252" i="11"/>
  <c r="Q252" i="11"/>
  <c r="P252" i="11"/>
  <c r="O252" i="11"/>
  <c r="N252" i="11"/>
  <c r="AU251" i="11"/>
  <c r="AT251" i="11"/>
  <c r="AS251" i="11"/>
  <c r="AR251" i="11"/>
  <c r="AQ251" i="11"/>
  <c r="AP251" i="11"/>
  <c r="AO251" i="11"/>
  <c r="T251" i="11"/>
  <c r="S251" i="11"/>
  <c r="R251" i="11"/>
  <c r="Q251" i="11"/>
  <c r="P251" i="11"/>
  <c r="O251" i="11"/>
  <c r="N251" i="11"/>
  <c r="AU250" i="11"/>
  <c r="AT250" i="11"/>
  <c r="AS250" i="11"/>
  <c r="AR250" i="11"/>
  <c r="AQ250" i="11"/>
  <c r="AP250" i="11"/>
  <c r="AO250" i="11"/>
  <c r="T250" i="11"/>
  <c r="S250" i="11"/>
  <c r="R250" i="11"/>
  <c r="Q250" i="11"/>
  <c r="P250" i="11"/>
  <c r="O250" i="11"/>
  <c r="N250" i="11"/>
  <c r="AU249" i="11"/>
  <c r="AT249" i="11"/>
  <c r="AS249" i="11"/>
  <c r="AR249" i="11"/>
  <c r="AQ249" i="11"/>
  <c r="AP249" i="11"/>
  <c r="AO249" i="11"/>
  <c r="T249" i="11"/>
  <c r="S249" i="11"/>
  <c r="R249" i="11"/>
  <c r="Q249" i="11"/>
  <c r="P249" i="11"/>
  <c r="O249" i="11"/>
  <c r="N249" i="11"/>
  <c r="AU248" i="11"/>
  <c r="AT248" i="11"/>
  <c r="AS248" i="11"/>
  <c r="AR248" i="11"/>
  <c r="AQ248" i="11"/>
  <c r="AP248" i="11"/>
  <c r="AO248" i="11"/>
  <c r="T248" i="11"/>
  <c r="S248" i="11"/>
  <c r="R248" i="11"/>
  <c r="Q248" i="11"/>
  <c r="P248" i="11"/>
  <c r="O248" i="11"/>
  <c r="N248" i="11"/>
  <c r="AU247" i="11"/>
  <c r="AT247" i="11"/>
  <c r="AS247" i="11"/>
  <c r="AR247" i="11"/>
  <c r="AQ247" i="11"/>
  <c r="AP247" i="11"/>
  <c r="AO247" i="11"/>
  <c r="T247" i="11"/>
  <c r="S247" i="11"/>
  <c r="R247" i="11"/>
  <c r="Q247" i="11"/>
  <c r="P247" i="11"/>
  <c r="O247" i="11"/>
  <c r="N247" i="11"/>
  <c r="AU246" i="11"/>
  <c r="AT246" i="11"/>
  <c r="AS246" i="11"/>
  <c r="AR246" i="11"/>
  <c r="AQ246" i="11"/>
  <c r="AP246" i="11"/>
  <c r="AO246" i="11"/>
  <c r="T246" i="11"/>
  <c r="S246" i="11"/>
  <c r="R246" i="11"/>
  <c r="Q246" i="11"/>
  <c r="P246" i="11"/>
  <c r="O246" i="11"/>
  <c r="N246" i="11"/>
  <c r="AU245" i="11"/>
  <c r="AT245" i="11"/>
  <c r="AS245" i="11"/>
  <c r="AR245" i="11"/>
  <c r="AQ245" i="11"/>
  <c r="AP245" i="11"/>
  <c r="AO245" i="11"/>
  <c r="T245" i="11"/>
  <c r="S245" i="11"/>
  <c r="R245" i="11"/>
  <c r="Q245" i="11"/>
  <c r="P245" i="11"/>
  <c r="O245" i="11"/>
  <c r="N245" i="11"/>
  <c r="AU244" i="11"/>
  <c r="AT244" i="11"/>
  <c r="AS244" i="11"/>
  <c r="AR244" i="11"/>
  <c r="AQ244" i="11"/>
  <c r="AP244" i="11"/>
  <c r="AO244" i="11"/>
  <c r="T244" i="11"/>
  <c r="S244" i="11"/>
  <c r="R244" i="11"/>
  <c r="Q244" i="11"/>
  <c r="P244" i="11"/>
  <c r="O244" i="11"/>
  <c r="N244" i="11"/>
  <c r="AU243" i="11"/>
  <c r="AT243" i="11"/>
  <c r="AS243" i="11"/>
  <c r="AR243" i="11"/>
  <c r="AQ243" i="11"/>
  <c r="AP243" i="11"/>
  <c r="AO243" i="11"/>
  <c r="T243" i="11"/>
  <c r="S243" i="11"/>
  <c r="R243" i="11"/>
  <c r="Q243" i="11"/>
  <c r="P243" i="11"/>
  <c r="O243" i="11"/>
  <c r="N243" i="11"/>
  <c r="AU242" i="11"/>
  <c r="AT242" i="11"/>
  <c r="AS242" i="11"/>
  <c r="AR242" i="11"/>
  <c r="AQ242" i="11"/>
  <c r="AP242" i="11"/>
  <c r="AO242" i="11"/>
  <c r="T242" i="11"/>
  <c r="S242" i="11"/>
  <c r="R242" i="11"/>
  <c r="Q242" i="11"/>
  <c r="P242" i="11"/>
  <c r="O242" i="11"/>
  <c r="N242" i="11"/>
  <c r="AA84" i="11"/>
  <c r="Z84" i="11"/>
  <c r="R84" i="11"/>
  <c r="Q84" i="11"/>
  <c r="P84" i="11"/>
  <c r="N84" i="11"/>
  <c r="M84" i="11"/>
  <c r="K84" i="11"/>
  <c r="J84" i="11"/>
  <c r="I84" i="11"/>
  <c r="H84" i="11"/>
  <c r="G84" i="11"/>
  <c r="AA83" i="11"/>
  <c r="Z83" i="11"/>
  <c r="R83" i="11"/>
  <c r="Q83" i="11"/>
  <c r="P83" i="11"/>
  <c r="N83" i="11"/>
  <c r="M83" i="11"/>
  <c r="K83" i="11"/>
  <c r="J83" i="11"/>
  <c r="I83" i="11"/>
  <c r="H83" i="11"/>
  <c r="G83" i="11"/>
  <c r="AA82" i="11"/>
  <c r="Z82" i="11"/>
  <c r="R82" i="11"/>
  <c r="Q82" i="11"/>
  <c r="P82" i="11"/>
  <c r="N82" i="11"/>
  <c r="M82" i="11"/>
  <c r="K82" i="11"/>
  <c r="J82" i="11"/>
  <c r="I82" i="11"/>
  <c r="H82" i="11"/>
  <c r="G82" i="11"/>
  <c r="AA81" i="11"/>
  <c r="Z81" i="11"/>
  <c r="R81" i="11"/>
  <c r="Q81" i="11"/>
  <c r="P81" i="11"/>
  <c r="N81" i="11"/>
  <c r="M81" i="11"/>
  <c r="K81" i="11"/>
  <c r="J81" i="11"/>
  <c r="I81" i="11"/>
  <c r="H81" i="11"/>
  <c r="G81" i="11"/>
  <c r="AA80" i="11"/>
  <c r="Z80" i="11"/>
  <c r="R80" i="11"/>
  <c r="Q80" i="11"/>
  <c r="P80" i="11"/>
  <c r="N80" i="11"/>
  <c r="M80" i="11"/>
  <c r="K80" i="11"/>
  <c r="J80" i="11"/>
  <c r="I80" i="11"/>
  <c r="H80" i="11"/>
  <c r="G80" i="11"/>
  <c r="AA79" i="11"/>
  <c r="Z79" i="11"/>
  <c r="R79" i="11"/>
  <c r="Q79" i="11"/>
  <c r="P79" i="11"/>
  <c r="N79" i="11"/>
  <c r="M79" i="11"/>
  <c r="K79" i="11"/>
  <c r="J79" i="11"/>
  <c r="I79" i="11"/>
  <c r="H79" i="11"/>
  <c r="G79" i="11"/>
  <c r="AA78" i="11"/>
  <c r="Z78" i="11"/>
  <c r="R78" i="11"/>
  <c r="Q78" i="11"/>
  <c r="P78" i="11"/>
  <c r="N78" i="11"/>
  <c r="M78" i="11"/>
  <c r="K78" i="11"/>
  <c r="J78" i="11"/>
  <c r="I78" i="11"/>
  <c r="H78" i="11"/>
  <c r="G78" i="11"/>
  <c r="AA77" i="11"/>
  <c r="Z77" i="11"/>
  <c r="R77" i="11"/>
  <c r="Q77" i="11"/>
  <c r="P77" i="11"/>
  <c r="N77" i="11"/>
  <c r="M77" i="11"/>
  <c r="K77" i="11"/>
  <c r="J77" i="11"/>
  <c r="I77" i="11"/>
  <c r="H77" i="11"/>
  <c r="G77" i="11"/>
  <c r="AA76" i="11"/>
  <c r="Z76" i="11"/>
  <c r="R76" i="11"/>
  <c r="Q76" i="11"/>
  <c r="P76" i="11"/>
  <c r="N76" i="11"/>
  <c r="M76" i="11"/>
  <c r="K76" i="11"/>
  <c r="J76" i="11"/>
  <c r="I76" i="11"/>
  <c r="H76" i="11"/>
  <c r="G76" i="11"/>
  <c r="AA75" i="11"/>
  <c r="Z75" i="11"/>
  <c r="R75" i="11"/>
  <c r="Q75" i="11"/>
  <c r="P75" i="11"/>
  <c r="N75" i="11"/>
  <c r="M75" i="11"/>
  <c r="K75" i="11"/>
  <c r="J75" i="11"/>
  <c r="I75" i="11"/>
  <c r="H75" i="11"/>
  <c r="G75" i="11"/>
  <c r="AA74" i="11"/>
  <c r="Z74" i="11"/>
  <c r="R74" i="11"/>
  <c r="Q74" i="11"/>
  <c r="P74" i="11"/>
  <c r="N74" i="11"/>
  <c r="M74" i="11"/>
  <c r="K74" i="11"/>
  <c r="J74" i="11"/>
  <c r="I74" i="11"/>
  <c r="H74" i="11"/>
  <c r="G74" i="11"/>
  <c r="AA73" i="11"/>
  <c r="Z73" i="11"/>
  <c r="R73" i="11"/>
  <c r="Q73" i="11"/>
  <c r="P73" i="11"/>
  <c r="N73" i="11"/>
  <c r="M73" i="11"/>
  <c r="K73" i="11"/>
  <c r="J73" i="11"/>
  <c r="I73" i="11"/>
  <c r="H73" i="11"/>
  <c r="G73" i="11"/>
  <c r="AA72" i="11"/>
  <c r="Z72" i="11"/>
  <c r="R72" i="11"/>
  <c r="Q72" i="11"/>
  <c r="P72" i="11"/>
  <c r="N72" i="11"/>
  <c r="M72" i="11"/>
  <c r="K72" i="11"/>
  <c r="J72" i="11"/>
  <c r="I72" i="11"/>
  <c r="H72" i="11"/>
  <c r="G72" i="11"/>
  <c r="AA71" i="11"/>
  <c r="Z71" i="11"/>
  <c r="R71" i="11"/>
  <c r="Q71" i="11"/>
  <c r="P71" i="11"/>
  <c r="N71" i="11"/>
  <c r="M71" i="11"/>
  <c r="K71" i="11"/>
  <c r="J71" i="11"/>
  <c r="I71" i="11"/>
  <c r="H71" i="11"/>
  <c r="G71" i="11"/>
  <c r="AA70" i="11"/>
  <c r="Z70" i="11"/>
  <c r="R70" i="11"/>
  <c r="Q70" i="11"/>
  <c r="P70" i="11"/>
  <c r="N70" i="11"/>
  <c r="M70" i="11"/>
  <c r="K70" i="11"/>
  <c r="J70" i="11"/>
  <c r="I70" i="11"/>
  <c r="H70" i="11"/>
  <c r="G70" i="11"/>
  <c r="AA69" i="11"/>
  <c r="Z69" i="11"/>
  <c r="R69" i="11"/>
  <c r="Q69" i="11"/>
  <c r="P69" i="11"/>
  <c r="N69" i="11"/>
  <c r="M69" i="11"/>
  <c r="K69" i="11"/>
  <c r="J69" i="11"/>
  <c r="I69" i="11"/>
  <c r="H69" i="11"/>
  <c r="G69" i="11"/>
  <c r="AA68" i="11"/>
  <c r="Z68" i="11"/>
  <c r="R68" i="11"/>
  <c r="Q68" i="11"/>
  <c r="P68" i="11"/>
  <c r="N68" i="11"/>
  <c r="M68" i="11"/>
  <c r="K68" i="11"/>
  <c r="J68" i="11"/>
  <c r="I68" i="11"/>
  <c r="H68" i="11"/>
  <c r="G68" i="11"/>
  <c r="AA67" i="11"/>
  <c r="Z67" i="11"/>
  <c r="R67" i="11"/>
  <c r="Q67" i="11"/>
  <c r="P67" i="11"/>
  <c r="N67" i="11"/>
  <c r="M67" i="11"/>
  <c r="K67" i="11"/>
  <c r="J67" i="11"/>
  <c r="I67" i="11"/>
  <c r="H67" i="11"/>
  <c r="G67" i="11"/>
  <c r="AA66" i="11"/>
  <c r="Z66" i="11"/>
  <c r="R66" i="11"/>
  <c r="Q66" i="11"/>
  <c r="P66" i="11"/>
  <c r="N66" i="11"/>
  <c r="M66" i="11"/>
  <c r="K66" i="11"/>
  <c r="J66" i="11"/>
  <c r="I66" i="11"/>
  <c r="H66" i="11"/>
  <c r="G66" i="11"/>
  <c r="AA65" i="11"/>
  <c r="Z65" i="11"/>
  <c r="R65" i="11"/>
  <c r="Q65" i="11"/>
  <c r="P65" i="11"/>
  <c r="N65" i="11"/>
  <c r="M65" i="11"/>
  <c r="K65" i="11"/>
  <c r="J65" i="11"/>
  <c r="I65" i="11"/>
  <c r="H65" i="11"/>
  <c r="G65" i="11"/>
  <c r="AA64" i="11"/>
  <c r="Z64" i="11"/>
  <c r="R64" i="11"/>
  <c r="Q64" i="11"/>
  <c r="P64" i="11"/>
  <c r="N64" i="11"/>
  <c r="M64" i="11"/>
  <c r="K64" i="11"/>
  <c r="J64" i="11"/>
  <c r="I64" i="11"/>
  <c r="H64" i="11"/>
  <c r="G64" i="11"/>
  <c r="AA63" i="11"/>
  <c r="Z63" i="11"/>
  <c r="R63" i="11"/>
  <c r="Q63" i="11"/>
  <c r="P63" i="11"/>
  <c r="N63" i="11"/>
  <c r="M63" i="11"/>
  <c r="K63" i="11"/>
  <c r="J63" i="11"/>
  <c r="I63" i="11"/>
  <c r="H63" i="11"/>
  <c r="G63" i="11"/>
  <c r="AA62" i="11"/>
  <c r="Z62" i="11"/>
  <c r="R62" i="11"/>
  <c r="Q62" i="11"/>
  <c r="P62" i="11"/>
  <c r="N62" i="11"/>
  <c r="M62" i="11"/>
  <c r="K62" i="11"/>
  <c r="J62" i="11"/>
  <c r="I62" i="11"/>
  <c r="H62" i="11"/>
  <c r="G62" i="11"/>
  <c r="AA61" i="11"/>
  <c r="Z61" i="11"/>
  <c r="R61" i="11"/>
  <c r="Q61" i="11"/>
  <c r="P61" i="11"/>
  <c r="N61" i="11"/>
  <c r="M61" i="11"/>
  <c r="K61" i="11"/>
  <c r="J61" i="11"/>
  <c r="I61" i="11"/>
  <c r="H61" i="11"/>
  <c r="G61" i="11"/>
  <c r="AA60" i="11"/>
  <c r="Z60" i="11"/>
  <c r="R60" i="11"/>
  <c r="Q60" i="11"/>
  <c r="P60" i="11"/>
  <c r="N60" i="11"/>
  <c r="M60" i="11"/>
  <c r="K60" i="11"/>
  <c r="J60" i="11"/>
  <c r="I60" i="11"/>
  <c r="H60" i="11"/>
  <c r="G60" i="11"/>
  <c r="AA59" i="11"/>
  <c r="Z59" i="11"/>
  <c r="R59" i="11"/>
  <c r="Q59" i="11"/>
  <c r="P59" i="11"/>
  <c r="N59" i="11"/>
  <c r="M59" i="11"/>
  <c r="K59" i="11"/>
  <c r="J59" i="11"/>
  <c r="I59" i="11"/>
  <c r="H59" i="11"/>
  <c r="G59" i="11"/>
  <c r="AA58" i="11"/>
  <c r="Z58" i="11"/>
  <c r="R58" i="11"/>
  <c r="Q58" i="11"/>
  <c r="P58" i="11"/>
  <c r="N58" i="11"/>
  <c r="M58" i="11"/>
  <c r="K58" i="11"/>
  <c r="J58" i="11"/>
  <c r="I58" i="11"/>
  <c r="H58" i="11"/>
  <c r="G58" i="11"/>
  <c r="AA57" i="11"/>
  <c r="Z57" i="11"/>
  <c r="R57" i="11"/>
  <c r="Q57" i="11"/>
  <c r="P57" i="11"/>
  <c r="N57" i="11"/>
  <c r="M57" i="11"/>
  <c r="K57" i="11"/>
  <c r="J57" i="11"/>
  <c r="I57" i="11"/>
  <c r="H57" i="11"/>
  <c r="G57" i="11"/>
  <c r="AA56" i="11"/>
  <c r="Z56" i="11"/>
  <c r="R56" i="11"/>
  <c r="Q56" i="11"/>
  <c r="P56" i="11"/>
  <c r="N56" i="11"/>
  <c r="M56" i="11"/>
  <c r="K56" i="11"/>
  <c r="J56" i="11"/>
  <c r="I56" i="11"/>
  <c r="H56" i="11"/>
  <c r="G56" i="11"/>
  <c r="AA55" i="11"/>
  <c r="Z55" i="11"/>
  <c r="R55" i="11"/>
  <c r="Q55" i="11"/>
  <c r="P55" i="11"/>
  <c r="N55" i="11"/>
  <c r="M55" i="11"/>
  <c r="K55" i="11"/>
  <c r="J55" i="11"/>
  <c r="I55" i="11"/>
  <c r="H55" i="11"/>
  <c r="G55" i="11"/>
  <c r="AA54" i="11"/>
  <c r="Z54" i="11"/>
  <c r="R54" i="11"/>
  <c r="Q54" i="11"/>
  <c r="P54" i="11"/>
  <c r="N54" i="11"/>
  <c r="M54" i="11"/>
  <c r="K54" i="11"/>
  <c r="J54" i="11"/>
  <c r="I54" i="11"/>
  <c r="H54" i="11"/>
  <c r="G54" i="11"/>
  <c r="AA53" i="11"/>
  <c r="Z53" i="11"/>
  <c r="R53" i="11"/>
  <c r="Q53" i="11"/>
  <c r="P53" i="11"/>
  <c r="N53" i="11"/>
  <c r="M53" i="11"/>
  <c r="K53" i="11"/>
  <c r="J53" i="11"/>
  <c r="I53" i="11"/>
  <c r="H53" i="11"/>
  <c r="G53" i="11"/>
  <c r="AA52" i="11"/>
  <c r="Z52" i="11"/>
  <c r="R52" i="11"/>
  <c r="Q52" i="11"/>
  <c r="P52" i="11"/>
  <c r="N52" i="11"/>
  <c r="M52" i="11"/>
  <c r="K52" i="11"/>
  <c r="J52" i="11"/>
  <c r="I52" i="11"/>
  <c r="H52" i="11"/>
  <c r="G52" i="11"/>
  <c r="AA51" i="11"/>
  <c r="Z51" i="11"/>
  <c r="R51" i="11"/>
  <c r="Q51" i="11"/>
  <c r="P51" i="11"/>
  <c r="N51" i="11"/>
  <c r="M51" i="11"/>
  <c r="K51" i="11"/>
  <c r="J51" i="11"/>
  <c r="I51" i="11"/>
  <c r="H51" i="11"/>
  <c r="G51" i="11"/>
  <c r="AA50" i="11"/>
  <c r="Z50" i="11"/>
  <c r="R50" i="11"/>
  <c r="Q50" i="11"/>
  <c r="P50" i="11"/>
  <c r="N50" i="11"/>
  <c r="M50" i="11"/>
  <c r="K50" i="11"/>
  <c r="J50" i="11"/>
  <c r="I50" i="11"/>
  <c r="H50" i="11"/>
  <c r="G50" i="11"/>
  <c r="AA49" i="11"/>
  <c r="Z49" i="11"/>
  <c r="R49" i="11"/>
  <c r="Q49" i="11"/>
  <c r="P49" i="11"/>
  <c r="N49" i="11"/>
  <c r="M49" i="11"/>
  <c r="K49" i="11"/>
  <c r="J49" i="11"/>
  <c r="I49" i="11"/>
  <c r="H49" i="11"/>
  <c r="G49" i="11"/>
  <c r="AA48" i="11"/>
  <c r="Z48" i="11"/>
  <c r="R48" i="11"/>
  <c r="Q48" i="11"/>
  <c r="P48" i="11"/>
  <c r="N48" i="11"/>
  <c r="M48" i="11"/>
  <c r="K48" i="11"/>
  <c r="J48" i="11"/>
  <c r="I48" i="11"/>
  <c r="H48" i="11"/>
  <c r="G48" i="11"/>
  <c r="AA47" i="11"/>
  <c r="Z47" i="11"/>
  <c r="R47" i="11"/>
  <c r="Q47" i="11"/>
  <c r="P47" i="11"/>
  <c r="N47" i="11"/>
  <c r="M47" i="11"/>
  <c r="K47" i="11"/>
  <c r="J47" i="11"/>
  <c r="I47" i="11"/>
  <c r="H47" i="11"/>
  <c r="G47" i="11"/>
  <c r="AA46" i="11"/>
  <c r="Z46" i="11"/>
  <c r="R46" i="11"/>
  <c r="Q46" i="11"/>
  <c r="P46" i="11"/>
  <c r="N46" i="11"/>
  <c r="M46" i="11"/>
  <c r="K46" i="11"/>
  <c r="J46" i="11"/>
  <c r="I46" i="11"/>
  <c r="H46" i="11"/>
  <c r="G46" i="11"/>
  <c r="AA45" i="11"/>
  <c r="Z45" i="11"/>
  <c r="R45" i="11"/>
  <c r="Q45" i="11"/>
  <c r="P45" i="11"/>
  <c r="N45" i="11"/>
  <c r="M45" i="11"/>
  <c r="K45" i="11"/>
  <c r="J45" i="11"/>
  <c r="I45" i="11"/>
  <c r="H45" i="11"/>
  <c r="G45" i="11"/>
  <c r="AA44" i="11"/>
  <c r="Z44" i="11"/>
  <c r="R44" i="11"/>
  <c r="Q44" i="11"/>
  <c r="P44" i="11"/>
  <c r="N44" i="11"/>
  <c r="M44" i="11"/>
  <c r="K44" i="11"/>
  <c r="J44" i="11"/>
  <c r="I44" i="11"/>
  <c r="H44" i="11"/>
  <c r="G44" i="11"/>
  <c r="AA43" i="11"/>
  <c r="Z43" i="11"/>
  <c r="R43" i="11"/>
  <c r="Q43" i="11"/>
  <c r="P43" i="11"/>
  <c r="N43" i="11"/>
  <c r="M43" i="11"/>
  <c r="K43" i="11"/>
  <c r="J43" i="11"/>
  <c r="I43" i="11"/>
  <c r="H43" i="11"/>
  <c r="G43" i="11"/>
  <c r="AA42" i="11"/>
  <c r="Z42" i="11"/>
  <c r="R42" i="11"/>
  <c r="Q42" i="11"/>
  <c r="P42" i="11"/>
  <c r="N42" i="11"/>
  <c r="M42" i="11"/>
  <c r="K42" i="11"/>
  <c r="J42" i="11"/>
  <c r="I42" i="11"/>
  <c r="H42" i="11"/>
  <c r="G42" i="11"/>
  <c r="AA41" i="11"/>
  <c r="Z41" i="11"/>
  <c r="R41" i="11"/>
  <c r="Q41" i="11"/>
  <c r="P41" i="11"/>
  <c r="N41" i="11"/>
  <c r="M41" i="11"/>
  <c r="K41" i="11"/>
  <c r="J41" i="11"/>
  <c r="I41" i="11"/>
  <c r="H41" i="11"/>
  <c r="G41" i="11"/>
  <c r="AA40" i="11"/>
  <c r="Z40" i="11"/>
  <c r="R40" i="11"/>
  <c r="Q40" i="11"/>
  <c r="P40" i="11"/>
  <c r="N40" i="11"/>
  <c r="M40" i="11"/>
  <c r="K40" i="11"/>
  <c r="J40" i="11"/>
  <c r="I40" i="11"/>
  <c r="H40" i="11"/>
  <c r="G40" i="11"/>
  <c r="AA39" i="11"/>
  <c r="Z39" i="11"/>
  <c r="R39" i="11"/>
  <c r="Q39" i="11"/>
  <c r="P39" i="11"/>
  <c r="N39" i="11"/>
  <c r="M39" i="11"/>
  <c r="K39" i="11"/>
  <c r="J39" i="11"/>
  <c r="I39" i="11"/>
  <c r="H39" i="11"/>
  <c r="G39" i="11"/>
  <c r="AA38" i="11"/>
  <c r="Z38" i="11"/>
  <c r="R38" i="11"/>
  <c r="Q38" i="11"/>
  <c r="P38" i="11"/>
  <c r="N38" i="11"/>
  <c r="M38" i="11"/>
  <c r="K38" i="11"/>
  <c r="J38" i="11"/>
  <c r="I38" i="11"/>
  <c r="H38" i="11"/>
  <c r="G38" i="11"/>
  <c r="AA37" i="11"/>
  <c r="Z37" i="11"/>
  <c r="R37" i="11"/>
  <c r="Q37" i="11"/>
  <c r="P37" i="11"/>
  <c r="N37" i="11"/>
  <c r="M37" i="11"/>
  <c r="K37" i="11"/>
  <c r="J37" i="11"/>
  <c r="I37" i="11"/>
  <c r="H37" i="11"/>
  <c r="G37" i="11"/>
  <c r="AA36" i="11"/>
  <c r="Z36" i="11"/>
  <c r="R36" i="11"/>
  <c r="Q36" i="11"/>
  <c r="P36" i="11"/>
  <c r="N36" i="11"/>
  <c r="M36" i="11"/>
  <c r="K36" i="11"/>
  <c r="J36" i="11"/>
  <c r="I36" i="11"/>
  <c r="H36" i="11"/>
  <c r="G36" i="11"/>
  <c r="AA35" i="11"/>
  <c r="Z35" i="11"/>
  <c r="R35" i="11"/>
  <c r="Q35" i="11"/>
  <c r="P35" i="11"/>
  <c r="N35" i="11"/>
  <c r="M35" i="11"/>
  <c r="K35" i="11"/>
  <c r="J35" i="11"/>
  <c r="I35" i="11"/>
  <c r="H35" i="11"/>
  <c r="G35" i="11"/>
  <c r="AA34" i="11"/>
  <c r="Z34" i="11"/>
  <c r="R34" i="11"/>
  <c r="Q34" i="11"/>
  <c r="P34" i="11"/>
  <c r="N34" i="11"/>
  <c r="M34" i="11"/>
  <c r="K34" i="11"/>
  <c r="J34" i="11"/>
  <c r="I34" i="11"/>
  <c r="H34" i="11"/>
  <c r="G34" i="11"/>
  <c r="AA33" i="11"/>
  <c r="Z33" i="11"/>
  <c r="R33" i="11"/>
  <c r="Q33" i="11"/>
  <c r="P33" i="11"/>
  <c r="N33" i="11"/>
  <c r="M33" i="11"/>
  <c r="K33" i="11"/>
  <c r="J33" i="11"/>
  <c r="I33" i="11"/>
  <c r="H33" i="11"/>
  <c r="G33" i="11"/>
  <c r="AA32" i="11"/>
  <c r="Z32" i="11"/>
  <c r="R32" i="11"/>
  <c r="Q32" i="11"/>
  <c r="P32" i="11"/>
  <c r="N32" i="11"/>
  <c r="M32" i="11"/>
  <c r="K32" i="11"/>
  <c r="J32" i="11"/>
  <c r="I32" i="11"/>
  <c r="H32" i="11"/>
  <c r="G32" i="11"/>
  <c r="AA31" i="11"/>
  <c r="Z31" i="11"/>
  <c r="R31" i="11"/>
  <c r="Q31" i="11"/>
  <c r="P31" i="11"/>
  <c r="N31" i="11"/>
  <c r="M31" i="11"/>
  <c r="K31" i="11"/>
  <c r="J31" i="11"/>
  <c r="I31" i="11"/>
  <c r="H31" i="11"/>
  <c r="G31" i="11"/>
  <c r="AA30" i="11"/>
  <c r="Z30" i="11"/>
  <c r="R30" i="11"/>
  <c r="Q30" i="11"/>
  <c r="P30" i="11"/>
  <c r="N30" i="11"/>
  <c r="M30" i="11"/>
  <c r="K30" i="11"/>
  <c r="J30" i="11"/>
  <c r="I30" i="11"/>
  <c r="H30" i="11"/>
  <c r="G30" i="11"/>
  <c r="AA29" i="11"/>
  <c r="Z29" i="11"/>
  <c r="R29" i="11"/>
  <c r="Q29" i="11"/>
  <c r="P29" i="11"/>
  <c r="N29" i="11"/>
  <c r="M29" i="11"/>
  <c r="K29" i="11"/>
  <c r="J29" i="11"/>
  <c r="I29" i="11"/>
  <c r="H29" i="11"/>
  <c r="G29" i="11"/>
  <c r="AA28" i="11"/>
  <c r="Z28" i="11"/>
  <c r="R28" i="11"/>
  <c r="Q28" i="11"/>
  <c r="P28" i="11"/>
  <c r="N28" i="11"/>
  <c r="M28" i="11"/>
  <c r="K28" i="11"/>
  <c r="J28" i="11"/>
  <c r="I28" i="11"/>
  <c r="H28" i="11"/>
  <c r="G28" i="11"/>
  <c r="AA27" i="11"/>
  <c r="Z27" i="11"/>
  <c r="R27" i="11"/>
  <c r="Q27" i="11"/>
  <c r="P27" i="11"/>
  <c r="N27" i="11"/>
  <c r="M27" i="11"/>
  <c r="K27" i="11"/>
  <c r="J27" i="11"/>
  <c r="I27" i="11"/>
  <c r="H27" i="11"/>
  <c r="G27" i="11"/>
  <c r="AA26" i="11"/>
  <c r="Z26" i="11"/>
  <c r="R26" i="11"/>
  <c r="Q26" i="11"/>
  <c r="P26" i="11"/>
  <c r="N26" i="11"/>
  <c r="M26" i="11"/>
  <c r="K26" i="11"/>
  <c r="J26" i="11"/>
  <c r="I26" i="11"/>
  <c r="H26" i="11"/>
  <c r="G26" i="11"/>
  <c r="AA25" i="11"/>
  <c r="Z25" i="11"/>
  <c r="R25" i="11"/>
  <c r="Q25" i="11"/>
  <c r="P25" i="11"/>
  <c r="N25" i="11"/>
  <c r="M25" i="11"/>
  <c r="K25" i="11"/>
  <c r="J25" i="11"/>
  <c r="I25" i="11"/>
  <c r="H25" i="11"/>
  <c r="G25" i="11"/>
  <c r="AA24" i="11"/>
  <c r="Z24" i="11"/>
  <c r="R24" i="11"/>
  <c r="Q24" i="11"/>
  <c r="P24" i="11"/>
  <c r="N24" i="11"/>
  <c r="M24" i="11"/>
  <c r="K24" i="11"/>
  <c r="J24" i="11"/>
  <c r="I24" i="11"/>
  <c r="H24" i="11"/>
  <c r="G24" i="11"/>
  <c r="AA23" i="11"/>
  <c r="Z23" i="11"/>
  <c r="R23" i="11"/>
  <c r="Q23" i="11"/>
  <c r="P23" i="11"/>
  <c r="N23" i="11"/>
  <c r="M23" i="11"/>
  <c r="K23" i="11"/>
  <c r="J23" i="11"/>
  <c r="I23" i="11"/>
  <c r="H23" i="11"/>
  <c r="G23" i="11"/>
  <c r="AA22" i="11"/>
  <c r="Z22" i="11"/>
  <c r="R22" i="11"/>
  <c r="Q22" i="11"/>
  <c r="P22" i="11"/>
  <c r="N22" i="11"/>
  <c r="M22" i="11"/>
  <c r="K22" i="11"/>
  <c r="J22" i="11"/>
  <c r="I22" i="11"/>
  <c r="H22" i="11"/>
  <c r="G22" i="11"/>
  <c r="AA21" i="11"/>
  <c r="Z21" i="11"/>
  <c r="R21" i="11"/>
  <c r="Q21" i="11"/>
  <c r="P21" i="11"/>
  <c r="N21" i="11"/>
  <c r="M21" i="11"/>
  <c r="K21" i="11"/>
  <c r="J21" i="11"/>
  <c r="I21" i="11"/>
  <c r="H21" i="11"/>
  <c r="G21" i="11"/>
  <c r="AA20" i="11"/>
  <c r="Z20" i="11"/>
  <c r="R20" i="11"/>
  <c r="Q20" i="11"/>
  <c r="P20" i="11"/>
  <c r="N20" i="11"/>
  <c r="M20" i="11"/>
  <c r="K20" i="11"/>
  <c r="J20" i="11"/>
  <c r="I20" i="11"/>
  <c r="H20" i="11"/>
  <c r="G20" i="11"/>
  <c r="AA19" i="11"/>
  <c r="Z19" i="11"/>
  <c r="R19" i="11"/>
  <c r="Q19" i="11"/>
  <c r="P19" i="11"/>
  <c r="N19" i="11"/>
  <c r="M19" i="11"/>
  <c r="K19" i="11"/>
  <c r="J19" i="11"/>
  <c r="I19" i="11"/>
  <c r="H19" i="11"/>
  <c r="G19" i="11"/>
  <c r="AA18" i="11"/>
  <c r="Z18" i="11"/>
  <c r="R18" i="11"/>
  <c r="Q18" i="11"/>
  <c r="P18" i="11"/>
  <c r="N18" i="11"/>
  <c r="M18" i="11"/>
  <c r="K18" i="11"/>
  <c r="J18" i="11"/>
  <c r="I18" i="11"/>
  <c r="H18" i="11"/>
  <c r="G18" i="11"/>
  <c r="AA17" i="11"/>
  <c r="Z17" i="11"/>
  <c r="R17" i="11"/>
  <c r="Q17" i="11"/>
  <c r="P17" i="11"/>
  <c r="N17" i="11"/>
  <c r="M17" i="11"/>
  <c r="K17" i="11"/>
  <c r="J17" i="11"/>
  <c r="I17" i="11"/>
  <c r="H17" i="11"/>
  <c r="G17" i="11"/>
  <c r="AA16" i="11"/>
  <c r="Z16" i="11"/>
  <c r="R16" i="11"/>
  <c r="Q16" i="11"/>
  <c r="P16" i="11"/>
  <c r="N16" i="11"/>
  <c r="M16" i="11"/>
  <c r="K16" i="11"/>
  <c r="J16" i="11"/>
  <c r="I16" i="11"/>
  <c r="H16" i="11"/>
  <c r="G16" i="11"/>
  <c r="AA15" i="11"/>
  <c r="Z15" i="11"/>
  <c r="R15" i="11"/>
  <c r="Q15" i="11"/>
  <c r="P15" i="11"/>
  <c r="N15" i="11"/>
  <c r="M15" i="11"/>
  <c r="K15" i="11"/>
  <c r="J15" i="11"/>
  <c r="I15" i="11"/>
  <c r="H15" i="11"/>
  <c r="G15" i="11"/>
  <c r="AA14" i="11"/>
  <c r="Z14" i="11"/>
  <c r="R14" i="11"/>
  <c r="Q14" i="11"/>
  <c r="P14" i="11"/>
  <c r="N14" i="11"/>
  <c r="M14" i="11"/>
  <c r="K14" i="11"/>
  <c r="J14" i="11"/>
  <c r="I14" i="11"/>
  <c r="H14" i="11"/>
  <c r="G14" i="11"/>
  <c r="AW7" i="11"/>
  <c r="E35" i="24"/>
  <c r="E34" i="24"/>
  <c r="E33" i="24"/>
  <c r="E32" i="24"/>
  <c r="E31" i="24"/>
  <c r="E30" i="24"/>
  <c r="E29" i="24"/>
  <c r="E28" i="24"/>
  <c r="E27" i="24"/>
  <c r="E26" i="24"/>
  <c r="E25" i="24"/>
  <c r="E24" i="24"/>
  <c r="E23" i="24"/>
  <c r="E22" i="24"/>
  <c r="E21" i="24"/>
  <c r="E20" i="24"/>
  <c r="E19" i="24"/>
  <c r="E18" i="24"/>
  <c r="E17" i="24"/>
  <c r="E16" i="24"/>
  <c r="E15" i="24"/>
  <c r="E14" i="24"/>
  <c r="E13" i="24"/>
  <c r="E12" i="24"/>
  <c r="E11" i="24"/>
  <c r="E10" i="24"/>
  <c r="E9" i="24"/>
  <c r="E8" i="24"/>
  <c r="E7" i="24"/>
  <c r="W6" i="24"/>
  <c r="V6" i="24"/>
  <c r="K6" i="24"/>
  <c r="B158" i="11"/>
  <c r="I6" i="24"/>
  <c r="H6" i="24"/>
  <c r="B160" i="37" s="1"/>
  <c r="E6" i="24"/>
  <c r="X5" i="24"/>
  <c r="E5" i="24"/>
  <c r="EA81" i="35"/>
  <c r="DT81" i="35"/>
  <c r="DM81" i="35"/>
  <c r="CS81" i="35"/>
  <c r="CL81" i="35"/>
  <c r="CE81" i="35"/>
  <c r="BK81" i="35"/>
  <c r="BD81" i="35"/>
  <c r="AW81" i="35"/>
  <c r="AC81" i="35"/>
  <c r="V81" i="35"/>
  <c r="O81" i="35"/>
  <c r="EC2" i="35"/>
  <c r="DV2" i="35"/>
  <c r="DO2" i="35"/>
  <c r="DH2" i="35"/>
  <c r="CU2" i="35"/>
  <c r="CN2" i="35"/>
  <c r="CG2" i="35"/>
  <c r="BZ2" i="35"/>
  <c r="BM2" i="35"/>
  <c r="BF2" i="35"/>
  <c r="AY2" i="35"/>
  <c r="AR2" i="35"/>
  <c r="AE2" i="35"/>
  <c r="X2" i="35"/>
  <c r="Q2" i="35"/>
  <c r="J2" i="35"/>
  <c r="AX7" i="36" l="1"/>
  <c r="S7" i="36"/>
  <c r="S8" i="36" s="1"/>
  <c r="S83" i="36" s="1"/>
  <c r="S155" i="36" s="1"/>
  <c r="U7" i="36"/>
  <c r="U16" i="36" s="1"/>
  <c r="V7" i="36"/>
  <c r="W7" i="36"/>
  <c r="W29" i="36" s="1"/>
  <c r="AT7" i="36"/>
  <c r="AT8" i="36" s="1"/>
  <c r="AU7" i="36"/>
  <c r="AU8" i="36" s="1"/>
  <c r="AV7" i="36"/>
  <c r="AY7" i="36"/>
  <c r="X6" i="24"/>
  <c r="AU7" i="11"/>
  <c r="AU8" i="11" s="1"/>
  <c r="V7" i="11"/>
  <c r="AV7" i="11"/>
  <c r="S7" i="11"/>
  <c r="S8" i="11" s="1"/>
  <c r="S81" i="11" s="1"/>
  <c r="S153" i="11" s="1"/>
  <c r="AT7" i="11"/>
  <c r="AT8" i="11" s="1"/>
  <c r="AY7" i="11"/>
  <c r="U7" i="11"/>
  <c r="U82" i="11" s="1"/>
  <c r="W7" i="11"/>
  <c r="W69" i="11" s="1"/>
  <c r="AX7" i="11"/>
  <c r="S54" i="36"/>
  <c r="S126" i="36" s="1"/>
  <c r="S50" i="36"/>
  <c r="S122" i="36" s="1"/>
  <c r="S49" i="36"/>
  <c r="S121" i="36" s="1"/>
  <c r="S41" i="36"/>
  <c r="S113" i="36" s="1"/>
  <c r="S22" i="36"/>
  <c r="S94" i="36" s="1"/>
  <c r="S27" i="36"/>
  <c r="S99" i="36" s="1"/>
  <c r="T7" i="11"/>
  <c r="T8" i="11" s="1"/>
  <c r="X7" i="11"/>
  <c r="U82" i="36"/>
  <c r="U78" i="36"/>
  <c r="U74" i="36"/>
  <c r="W70" i="36"/>
  <c r="W62" i="36"/>
  <c r="W59" i="36"/>
  <c r="W54" i="36"/>
  <c r="W51" i="36"/>
  <c r="W46" i="36"/>
  <c r="W43" i="36"/>
  <c r="W19" i="36"/>
  <c r="U20" i="36"/>
  <c r="U24" i="36"/>
  <c r="U25" i="36"/>
  <c r="U26" i="36"/>
  <c r="U27" i="36"/>
  <c r="U31" i="36"/>
  <c r="T7" i="36"/>
  <c r="T8" i="36" s="1"/>
  <c r="X7" i="36"/>
  <c r="U17" i="36"/>
  <c r="U21" i="36"/>
  <c r="W26" i="36"/>
  <c r="B161" i="38"/>
  <c r="B161" i="37"/>
  <c r="B161" i="36"/>
  <c r="B161" i="11"/>
  <c r="AX164" i="37"/>
  <c r="AI164" i="37"/>
  <c r="V164" i="37"/>
  <c r="K164" i="37"/>
  <c r="G164" i="37"/>
  <c r="AW164" i="37"/>
  <c r="AL164" i="37"/>
  <c r="AH164" i="37"/>
  <c r="U164" i="37"/>
  <c r="J164" i="37"/>
  <c r="AC160" i="37"/>
  <c r="L166" i="37"/>
  <c r="AM166" i="37" s="1"/>
  <c r="AV164" i="37"/>
  <c r="AK164" i="37"/>
  <c r="X164" i="37"/>
  <c r="M164" i="37"/>
  <c r="I164" i="37"/>
  <c r="AY164" i="37"/>
  <c r="AN164" i="37"/>
  <c r="AJ164" i="37"/>
  <c r="W164" i="37"/>
  <c r="H164" i="37"/>
  <c r="B160" i="36"/>
  <c r="B160" i="38"/>
  <c r="B160" i="11"/>
  <c r="S7" i="37"/>
  <c r="S8" i="37" s="1"/>
  <c r="S83" i="37" s="1"/>
  <c r="S155" i="37" s="1"/>
  <c r="AT7" i="37"/>
  <c r="AT8" i="37" s="1"/>
  <c r="AY7" i="37"/>
  <c r="V7" i="37"/>
  <c r="AV7" i="37"/>
  <c r="W7" i="37"/>
  <c r="W21" i="37" s="1"/>
  <c r="AX7" i="37"/>
  <c r="U7" i="37"/>
  <c r="U71" i="37" s="1"/>
  <c r="AU7" i="37"/>
  <c r="AU8" i="37" s="1"/>
  <c r="T7" i="37"/>
  <c r="T8" i="37" s="1"/>
  <c r="X7" i="37"/>
  <c r="U7" i="38"/>
  <c r="AT7" i="38"/>
  <c r="AT8" i="38" s="1"/>
  <c r="AX7" i="38"/>
  <c r="V7" i="38"/>
  <c r="AU7" i="38"/>
  <c r="AU8" i="38" s="1"/>
  <c r="AY7" i="38"/>
  <c r="S7" i="38"/>
  <c r="S8" i="38" s="1"/>
  <c r="W7" i="38"/>
  <c r="AV7" i="38"/>
  <c r="T7" i="38"/>
  <c r="T8" i="38" s="1"/>
  <c r="X7" i="38"/>
  <c r="B159" i="38"/>
  <c r="AC159" i="38" s="1"/>
  <c r="O84" i="38"/>
  <c r="O80" i="38"/>
  <c r="O76" i="38"/>
  <c r="O72" i="38"/>
  <c r="O68" i="38"/>
  <c r="O64" i="38"/>
  <c r="O60" i="38"/>
  <c r="O56" i="38"/>
  <c r="O52" i="38"/>
  <c r="O48" i="38"/>
  <c r="O44" i="38"/>
  <c r="O40" i="38"/>
  <c r="O36" i="38"/>
  <c r="O32" i="38"/>
  <c r="O28" i="38"/>
  <c r="O24" i="38"/>
  <c r="O23" i="38"/>
  <c r="O22" i="38"/>
  <c r="O21" i="38"/>
  <c r="O20" i="38"/>
  <c r="O19" i="38"/>
  <c r="O18" i="38"/>
  <c r="O17" i="38"/>
  <c r="O16" i="38"/>
  <c r="O15" i="38"/>
  <c r="O14" i="38"/>
  <c r="AY11" i="38"/>
  <c r="AS11" i="38"/>
  <c r="AO11" i="38"/>
  <c r="AK11" i="38"/>
  <c r="Z11" i="38"/>
  <c r="Z12" i="38" s="1"/>
  <c r="U11" i="38"/>
  <c r="U12" i="38" s="1"/>
  <c r="O11" i="38"/>
  <c r="K11" i="38"/>
  <c r="G11" i="38"/>
  <c r="G12" i="38" s="1"/>
  <c r="O81" i="38"/>
  <c r="O77" i="38"/>
  <c r="O73" i="38"/>
  <c r="O69" i="38"/>
  <c r="O65" i="38"/>
  <c r="O61" i="38"/>
  <c r="O57" i="38"/>
  <c r="O53" i="38"/>
  <c r="O49" i="38"/>
  <c r="O45" i="38"/>
  <c r="O41" i="38"/>
  <c r="O37" i="38"/>
  <c r="O33" i="38"/>
  <c r="O29" i="38"/>
  <c r="O25" i="38"/>
  <c r="AX11" i="38"/>
  <c r="AR11" i="38"/>
  <c r="AN11" i="38"/>
  <c r="AJ11" i="38"/>
  <c r="X11" i="38"/>
  <c r="R11" i="38"/>
  <c r="N11" i="38"/>
  <c r="J11" i="38"/>
  <c r="O82" i="38"/>
  <c r="O78" i="38"/>
  <c r="O74" i="38"/>
  <c r="O70" i="38"/>
  <c r="O66" i="38"/>
  <c r="O62" i="38"/>
  <c r="O58" i="38"/>
  <c r="O54" i="38"/>
  <c r="O50" i="38"/>
  <c r="O46" i="38"/>
  <c r="O42" i="38"/>
  <c r="O38" i="38"/>
  <c r="O34" i="38"/>
  <c r="O30" i="38"/>
  <c r="O26" i="38"/>
  <c r="AW11" i="38"/>
  <c r="AW12" i="38" s="1"/>
  <c r="AQ11" i="38"/>
  <c r="AM11" i="38"/>
  <c r="AM160" i="38" s="1"/>
  <c r="AI11" i="38"/>
  <c r="W11" i="38"/>
  <c r="Q11" i="38"/>
  <c r="M11" i="38"/>
  <c r="I11" i="38"/>
  <c r="O83" i="38"/>
  <c r="O79" i="38"/>
  <c r="O75" i="38"/>
  <c r="O71" i="38"/>
  <c r="O67" i="38"/>
  <c r="O63" i="38"/>
  <c r="O59" i="38"/>
  <c r="O55" i="38"/>
  <c r="O51" i="38"/>
  <c r="O47" i="38"/>
  <c r="O43" i="38"/>
  <c r="O39" i="38"/>
  <c r="O35" i="38"/>
  <c r="O31" i="38"/>
  <c r="O27" i="38"/>
  <c r="BA11" i="38"/>
  <c r="BA12" i="38" s="1"/>
  <c r="AV11" i="38"/>
  <c r="AV12" i="38" s="1"/>
  <c r="AP11" i="38"/>
  <c r="AL11" i="38"/>
  <c r="AH11" i="38"/>
  <c r="AH12" i="38" s="1"/>
  <c r="V11" i="38"/>
  <c r="V12" i="38" s="1"/>
  <c r="P11" i="38"/>
  <c r="L11" i="38"/>
  <c r="L160" i="38" s="1"/>
  <c r="H11" i="38"/>
  <c r="B159" i="37"/>
  <c r="AC159" i="37" s="1"/>
  <c r="O82" i="37"/>
  <c r="O78" i="37"/>
  <c r="O74" i="37"/>
  <c r="O70" i="37"/>
  <c r="O66" i="37"/>
  <c r="O62" i="37"/>
  <c r="O58" i="37"/>
  <c r="O54" i="37"/>
  <c r="O50" i="37"/>
  <c r="O46" i="37"/>
  <c r="O42" i="37"/>
  <c r="O38" i="37"/>
  <c r="O34" i="37"/>
  <c r="O30" i="37"/>
  <c r="O26" i="37"/>
  <c r="AW11" i="37"/>
  <c r="AW12" i="37" s="1"/>
  <c r="AQ11" i="37"/>
  <c r="AM11" i="37"/>
  <c r="AM160" i="37" s="1"/>
  <c r="AI11" i="37"/>
  <c r="W11" i="37"/>
  <c r="Q11" i="37"/>
  <c r="M11" i="37"/>
  <c r="I11" i="37"/>
  <c r="O83" i="37"/>
  <c r="O79" i="37"/>
  <c r="O75" i="37"/>
  <c r="O71" i="37"/>
  <c r="O67" i="37"/>
  <c r="O63" i="37"/>
  <c r="O59" i="37"/>
  <c r="O55" i="37"/>
  <c r="O51" i="37"/>
  <c r="O47" i="37"/>
  <c r="O43" i="37"/>
  <c r="O39" i="37"/>
  <c r="O35" i="37"/>
  <c r="O31" i="37"/>
  <c r="O27" i="37"/>
  <c r="BA11" i="37"/>
  <c r="BA12" i="37" s="1"/>
  <c r="AV11" i="37"/>
  <c r="AV12" i="37" s="1"/>
  <c r="AP11" i="37"/>
  <c r="AL11" i="37"/>
  <c r="AH11" i="37"/>
  <c r="AH12" i="37" s="1"/>
  <c r="V11" i="37"/>
  <c r="V12" i="37" s="1"/>
  <c r="P11" i="37"/>
  <c r="L11" i="37"/>
  <c r="L160" i="37" s="1"/>
  <c r="H11" i="37"/>
  <c r="O84" i="37"/>
  <c r="O80" i="37"/>
  <c r="O76" i="37"/>
  <c r="O72" i="37"/>
  <c r="O68" i="37"/>
  <c r="O64" i="37"/>
  <c r="O60" i="37"/>
  <c r="O56" i="37"/>
  <c r="O52" i="37"/>
  <c r="O48" i="37"/>
  <c r="O44" i="37"/>
  <c r="O40" i="37"/>
  <c r="O36" i="37"/>
  <c r="O32" i="37"/>
  <c r="O28" i="37"/>
  <c r="O24" i="37"/>
  <c r="O23" i="37"/>
  <c r="O22" i="37"/>
  <c r="O21" i="37"/>
  <c r="O20" i="37"/>
  <c r="O19" i="37"/>
  <c r="O18" i="37"/>
  <c r="O17" i="37"/>
  <c r="O16" i="37"/>
  <c r="O15" i="37"/>
  <c r="O14" i="37"/>
  <c r="AY11" i="37"/>
  <c r="AS11" i="37"/>
  <c r="AO11" i="37"/>
  <c r="AK11" i="37"/>
  <c r="Z11" i="37"/>
  <c r="Z12" i="37" s="1"/>
  <c r="U11" i="37"/>
  <c r="U12" i="37" s="1"/>
  <c r="O11" i="37"/>
  <c r="K11" i="37"/>
  <c r="G11" i="37"/>
  <c r="G12" i="37" s="1"/>
  <c r="O81" i="37"/>
  <c r="O77" i="37"/>
  <c r="O73" i="37"/>
  <c r="O69" i="37"/>
  <c r="O65" i="37"/>
  <c r="O61" i="37"/>
  <c r="O57" i="37"/>
  <c r="O53" i="37"/>
  <c r="O49" i="37"/>
  <c r="O45" i="37"/>
  <c r="O41" i="37"/>
  <c r="O37" i="37"/>
  <c r="O33" i="37"/>
  <c r="O29" i="37"/>
  <c r="O25" i="37"/>
  <c r="AX11" i="37"/>
  <c r="AR11" i="37"/>
  <c r="AN11" i="37"/>
  <c r="AJ11" i="37"/>
  <c r="X11" i="37"/>
  <c r="R11" i="37"/>
  <c r="N11" i="37"/>
  <c r="J11" i="37"/>
  <c r="B159" i="36"/>
  <c r="AC159" i="36" s="1"/>
  <c r="O84" i="36"/>
  <c r="O80" i="36"/>
  <c r="O76" i="36"/>
  <c r="O72" i="36"/>
  <c r="O68" i="36"/>
  <c r="O64" i="36"/>
  <c r="O60" i="36"/>
  <c r="O56" i="36"/>
  <c r="O52" i="36"/>
  <c r="O48" i="36"/>
  <c r="O44" i="36"/>
  <c r="O40" i="36"/>
  <c r="O36" i="36"/>
  <c r="O32" i="36"/>
  <c r="O28" i="36"/>
  <c r="O24" i="36"/>
  <c r="O23" i="36"/>
  <c r="O22" i="36"/>
  <c r="O21" i="36"/>
  <c r="O20" i="36"/>
  <c r="O19" i="36"/>
  <c r="O18" i="36"/>
  <c r="O17" i="36"/>
  <c r="O16" i="36"/>
  <c r="O15" i="36"/>
  <c r="O14" i="36"/>
  <c r="AY11" i="36"/>
  <c r="AS11" i="36"/>
  <c r="AO11" i="36"/>
  <c r="AK11" i="36"/>
  <c r="Z11" i="36"/>
  <c r="Z12" i="36" s="1"/>
  <c r="U11" i="36"/>
  <c r="U12" i="36" s="1"/>
  <c r="O11" i="36"/>
  <c r="K11" i="36"/>
  <c r="G11" i="36"/>
  <c r="G12" i="36" s="1"/>
  <c r="O81" i="36"/>
  <c r="O77" i="36"/>
  <c r="O73" i="36"/>
  <c r="O69" i="36"/>
  <c r="O65" i="36"/>
  <c r="O61" i="36"/>
  <c r="O57" i="36"/>
  <c r="O53" i="36"/>
  <c r="O49" i="36"/>
  <c r="O45" i="36"/>
  <c r="O41" i="36"/>
  <c r="O37" i="36"/>
  <c r="O33" i="36"/>
  <c r="O29" i="36"/>
  <c r="O25" i="36"/>
  <c r="AX11" i="36"/>
  <c r="AR11" i="36"/>
  <c r="AN11" i="36"/>
  <c r="AJ11" i="36"/>
  <c r="X11" i="36"/>
  <c r="R11" i="36"/>
  <c r="N11" i="36"/>
  <c r="J11" i="36"/>
  <c r="O82" i="36"/>
  <c r="O78" i="36"/>
  <c r="O74" i="36"/>
  <c r="O70" i="36"/>
  <c r="O66" i="36"/>
  <c r="O62" i="36"/>
  <c r="O58" i="36"/>
  <c r="O54" i="36"/>
  <c r="O50" i="36"/>
  <c r="O46" i="36"/>
  <c r="O42" i="36"/>
  <c r="O38" i="36"/>
  <c r="O34" i="36"/>
  <c r="O30" i="36"/>
  <c r="O26" i="36"/>
  <c r="AW11" i="36"/>
  <c r="AW12" i="36" s="1"/>
  <c r="AQ11" i="36"/>
  <c r="AM11" i="36"/>
  <c r="AM160" i="36" s="1"/>
  <c r="AI11" i="36"/>
  <c r="W11" i="36"/>
  <c r="Q11" i="36"/>
  <c r="M11" i="36"/>
  <c r="I11" i="36"/>
  <c r="O83" i="36"/>
  <c r="O79" i="36"/>
  <c r="O75" i="36"/>
  <c r="O71" i="36"/>
  <c r="O67" i="36"/>
  <c r="O63" i="36"/>
  <c r="O59" i="36"/>
  <c r="O55" i="36"/>
  <c r="O51" i="36"/>
  <c r="O47" i="36"/>
  <c r="O43" i="36"/>
  <c r="O39" i="36"/>
  <c r="O35" i="36"/>
  <c r="O31" i="36"/>
  <c r="O27" i="36"/>
  <c r="BA11" i="36"/>
  <c r="BA12" i="36" s="1"/>
  <c r="AV11" i="36"/>
  <c r="AV12" i="36" s="1"/>
  <c r="AP11" i="36"/>
  <c r="AL11" i="36"/>
  <c r="AH11" i="36"/>
  <c r="AH12" i="36" s="1"/>
  <c r="V11" i="36"/>
  <c r="V12" i="36" s="1"/>
  <c r="P11" i="36"/>
  <c r="L11" i="36"/>
  <c r="L160" i="36" s="1"/>
  <c r="H11" i="36"/>
  <c r="B159" i="11"/>
  <c r="AC159" i="11" s="1"/>
  <c r="G11" i="11"/>
  <c r="G12" i="11" s="1"/>
  <c r="K11" i="11"/>
  <c r="O11" i="11"/>
  <c r="U11" i="11"/>
  <c r="U12" i="11" s="1"/>
  <c r="Z11" i="11"/>
  <c r="Z12" i="11" s="1"/>
  <c r="AK11" i="11"/>
  <c r="AO11" i="11"/>
  <c r="AS11" i="11"/>
  <c r="AY11" i="11"/>
  <c r="O14" i="11"/>
  <c r="O15" i="11"/>
  <c r="O16" i="11"/>
  <c r="O17" i="11"/>
  <c r="O18" i="11"/>
  <c r="O19" i="11"/>
  <c r="O20" i="11"/>
  <c r="O21" i="11"/>
  <c r="O22" i="11"/>
  <c r="O23" i="11"/>
  <c r="O24" i="11"/>
  <c r="O28" i="11"/>
  <c r="O32" i="11"/>
  <c r="O36" i="11"/>
  <c r="O40" i="11"/>
  <c r="O44" i="11"/>
  <c r="O48" i="11"/>
  <c r="O52" i="11"/>
  <c r="O56" i="11"/>
  <c r="O60" i="11"/>
  <c r="O64" i="11"/>
  <c r="O68" i="11"/>
  <c r="O72" i="11"/>
  <c r="O76" i="11"/>
  <c r="O80" i="11"/>
  <c r="O84" i="11"/>
  <c r="H11" i="11"/>
  <c r="L11" i="11"/>
  <c r="L160" i="11" s="1"/>
  <c r="P11" i="11"/>
  <c r="V11" i="11"/>
  <c r="V12" i="11" s="1"/>
  <c r="AH11" i="11"/>
  <c r="AH12" i="11" s="1"/>
  <c r="AL11" i="11"/>
  <c r="AP11" i="11"/>
  <c r="AV11" i="11"/>
  <c r="AV12" i="11" s="1"/>
  <c r="BA11" i="11"/>
  <c r="BA12" i="11" s="1"/>
  <c r="O27" i="11"/>
  <c r="O31" i="11"/>
  <c r="O35" i="11"/>
  <c r="O39" i="11"/>
  <c r="O43" i="11"/>
  <c r="O47" i="11"/>
  <c r="O51" i="11"/>
  <c r="O55" i="11"/>
  <c r="O59" i="11"/>
  <c r="O63" i="11"/>
  <c r="O67" i="11"/>
  <c r="O71" i="11"/>
  <c r="O75" i="11"/>
  <c r="O79" i="11"/>
  <c r="O83" i="11"/>
  <c r="I11" i="11"/>
  <c r="M11" i="11"/>
  <c r="Q11" i="11"/>
  <c r="W11" i="11"/>
  <c r="AI11" i="11"/>
  <c r="AM11" i="11"/>
  <c r="AM160" i="11" s="1"/>
  <c r="AQ11" i="11"/>
  <c r="AW11" i="11"/>
  <c r="AW12" i="11" s="1"/>
  <c r="O26" i="11"/>
  <c r="O30" i="11"/>
  <c r="O34" i="11"/>
  <c r="O38" i="11"/>
  <c r="O42" i="11"/>
  <c r="O46" i="11"/>
  <c r="O50" i="11"/>
  <c r="O54" i="11"/>
  <c r="O58" i="11"/>
  <c r="O62" i="11"/>
  <c r="O66" i="11"/>
  <c r="O70" i="11"/>
  <c r="O74" i="11"/>
  <c r="O78" i="11"/>
  <c r="O82" i="11"/>
  <c r="J11" i="11"/>
  <c r="N11" i="11"/>
  <c r="R11" i="11"/>
  <c r="X11" i="11"/>
  <c r="AJ11" i="11"/>
  <c r="AN11" i="11"/>
  <c r="AR11" i="11"/>
  <c r="AX11" i="11"/>
  <c r="O25" i="11"/>
  <c r="O29" i="11"/>
  <c r="O33" i="11"/>
  <c r="O37" i="11"/>
  <c r="O41" i="11"/>
  <c r="O45" i="11"/>
  <c r="O49" i="11"/>
  <c r="O53" i="11"/>
  <c r="O57" i="11"/>
  <c r="O61" i="11"/>
  <c r="O65" i="11"/>
  <c r="O69" i="11"/>
  <c r="O73" i="11"/>
  <c r="O77" i="11"/>
  <c r="O81" i="11"/>
  <c r="G160" i="11"/>
  <c r="AC158" i="11"/>
  <c r="M158" i="11"/>
  <c r="B158" i="38"/>
  <c r="B158" i="37"/>
  <c r="B158" i="36"/>
  <c r="W78" i="36" l="1"/>
  <c r="U32" i="36"/>
  <c r="U23" i="36"/>
  <c r="W83" i="36"/>
  <c r="U22" i="36"/>
  <c r="U40" i="36"/>
  <c r="U42" i="36"/>
  <c r="U48" i="36"/>
  <c r="U50" i="36"/>
  <c r="U54" i="36"/>
  <c r="U56" i="36"/>
  <c r="U66" i="36"/>
  <c r="U30" i="36"/>
  <c r="U72" i="36"/>
  <c r="U62" i="36"/>
  <c r="U64" i="36"/>
  <c r="AA90" i="37"/>
  <c r="AA122" i="37"/>
  <c r="AA154" i="37"/>
  <c r="AA91" i="37"/>
  <c r="AA123" i="37"/>
  <c r="AA155" i="37"/>
  <c r="AA92" i="37"/>
  <c r="AA124" i="37"/>
  <c r="AA156" i="37"/>
  <c r="AA93" i="37"/>
  <c r="AA125" i="37"/>
  <c r="AA86" i="37"/>
  <c r="AA127" i="37"/>
  <c r="AA128" i="37"/>
  <c r="AA133" i="37"/>
  <c r="AA134" i="37"/>
  <c r="AA117" i="37"/>
  <c r="AA87" i="37"/>
  <c r="AA126" i="37"/>
  <c r="AA95" i="37"/>
  <c r="AA96" i="37"/>
  <c r="AA97" i="37"/>
  <c r="AA101" i="37"/>
  <c r="AA102" i="37"/>
  <c r="AA121" i="37"/>
  <c r="AA94" i="37"/>
  <c r="AA129" i="37"/>
  <c r="AA151" i="37"/>
  <c r="AA89" i="37"/>
  <c r="AA153" i="37"/>
  <c r="AA98" i="37"/>
  <c r="AA130" i="37"/>
  <c r="AA99" i="37"/>
  <c r="AA131" i="37"/>
  <c r="AA100" i="37"/>
  <c r="AA132" i="37"/>
  <c r="AA116" i="37"/>
  <c r="AA118" i="37"/>
  <c r="AA88" i="37"/>
  <c r="AA103" i="37"/>
  <c r="AA135" i="37"/>
  <c r="AA104" i="37"/>
  <c r="AA136" i="37"/>
  <c r="AA106" i="37"/>
  <c r="AA107" i="37"/>
  <c r="AA108" i="37"/>
  <c r="AA141" i="37"/>
  <c r="AA110" i="37"/>
  <c r="AA145" i="37"/>
  <c r="AA138" i="37"/>
  <c r="AA140" i="37"/>
  <c r="AA119" i="37"/>
  <c r="AA105" i="37"/>
  <c r="AA137" i="37"/>
  <c r="AA139" i="37"/>
  <c r="AA109" i="37"/>
  <c r="AA142" i="37"/>
  <c r="AA113" i="37"/>
  <c r="AA115" i="37"/>
  <c r="AA149" i="37"/>
  <c r="AA152" i="37"/>
  <c r="AA111" i="37"/>
  <c r="AA143" i="37"/>
  <c r="AA147" i="37"/>
  <c r="AA148" i="37"/>
  <c r="AA112" i="37"/>
  <c r="AA144" i="37"/>
  <c r="AA150" i="37"/>
  <c r="AA114" i="37"/>
  <c r="AA146" i="37"/>
  <c r="AA120" i="37"/>
  <c r="U37" i="36"/>
  <c r="W38" i="36"/>
  <c r="W75" i="36"/>
  <c r="U46" i="36"/>
  <c r="U70" i="36"/>
  <c r="S17" i="36"/>
  <c r="S89" i="36" s="1"/>
  <c r="S61" i="36"/>
  <c r="S133" i="36" s="1"/>
  <c r="S23" i="36"/>
  <c r="S95" i="36" s="1"/>
  <c r="U34" i="36"/>
  <c r="U33" i="36"/>
  <c r="W35" i="36"/>
  <c r="W67" i="36"/>
  <c r="U38" i="36"/>
  <c r="U110" i="36" s="1"/>
  <c r="U58" i="36"/>
  <c r="U130" i="36" s="1"/>
  <c r="U80" i="36"/>
  <c r="U152" i="36" s="1"/>
  <c r="S31" i="36"/>
  <c r="S103" i="36" s="1"/>
  <c r="S28" i="36"/>
  <c r="S100" i="36" s="1"/>
  <c r="S36" i="36"/>
  <c r="S108" i="36" s="1"/>
  <c r="W25" i="36"/>
  <c r="W23" i="36"/>
  <c r="W36" i="36"/>
  <c r="W44" i="36"/>
  <c r="W52" i="36"/>
  <c r="W60" i="36"/>
  <c r="W68" i="36"/>
  <c r="W76" i="36"/>
  <c r="W84" i="36"/>
  <c r="W21" i="36"/>
  <c r="W24" i="36"/>
  <c r="W37" i="36"/>
  <c r="W45" i="36"/>
  <c r="W53" i="36"/>
  <c r="W61" i="36"/>
  <c r="W69" i="36"/>
  <c r="W77" i="36"/>
  <c r="W17" i="36"/>
  <c r="W20" i="36"/>
  <c r="W28" i="36"/>
  <c r="W15" i="36"/>
  <c r="W39" i="36"/>
  <c r="W47" i="36"/>
  <c r="W55" i="36"/>
  <c r="W63" i="36"/>
  <c r="W71" i="36"/>
  <c r="W79" i="36"/>
  <c r="W22" i="36"/>
  <c r="W31" i="36"/>
  <c r="W32" i="36"/>
  <c r="W40" i="36"/>
  <c r="W48" i="36"/>
  <c r="W56" i="36"/>
  <c r="W64" i="36"/>
  <c r="W72" i="36"/>
  <c r="W80" i="36"/>
  <c r="W18" i="36"/>
  <c r="W16" i="36"/>
  <c r="W33" i="36"/>
  <c r="W41" i="36"/>
  <c r="W49" i="36"/>
  <c r="W57" i="36"/>
  <c r="W65" i="36"/>
  <c r="W73" i="36"/>
  <c r="W81" i="36"/>
  <c r="W14" i="36"/>
  <c r="W27" i="36"/>
  <c r="W34" i="36"/>
  <c r="W42" i="36"/>
  <c r="W50" i="36"/>
  <c r="W58" i="36"/>
  <c r="W66" i="36"/>
  <c r="W74" i="36"/>
  <c r="W82" i="36"/>
  <c r="W30" i="36"/>
  <c r="S20" i="36"/>
  <c r="S92" i="36" s="1"/>
  <c r="S38" i="36"/>
  <c r="S110" i="36" s="1"/>
  <c r="S16" i="36"/>
  <c r="S88" i="36" s="1"/>
  <c r="S18" i="36"/>
  <c r="S90" i="36" s="1"/>
  <c r="S30" i="36"/>
  <c r="S102" i="36" s="1"/>
  <c r="S40" i="36"/>
  <c r="S112" i="36" s="1"/>
  <c r="S53" i="36"/>
  <c r="S125" i="36" s="1"/>
  <c r="S66" i="36"/>
  <c r="S138" i="36" s="1"/>
  <c r="S70" i="36"/>
  <c r="S142" i="36" s="1"/>
  <c r="S24" i="36"/>
  <c r="S96" i="36" s="1"/>
  <c r="S14" i="36"/>
  <c r="S86" i="36" s="1"/>
  <c r="S32" i="36"/>
  <c r="S104" i="36" s="1"/>
  <c r="S42" i="36"/>
  <c r="S114" i="36" s="1"/>
  <c r="S55" i="36"/>
  <c r="S127" i="36" s="1"/>
  <c r="S77" i="36"/>
  <c r="S149" i="36" s="1"/>
  <c r="S25" i="36"/>
  <c r="S97" i="36" s="1"/>
  <c r="S15" i="36"/>
  <c r="S87" i="36" s="1"/>
  <c r="S33" i="36"/>
  <c r="S105" i="36" s="1"/>
  <c r="S45" i="36"/>
  <c r="S117" i="36" s="1"/>
  <c r="S56" i="36"/>
  <c r="S128" i="36" s="1"/>
  <c r="S80" i="36"/>
  <c r="S152" i="36" s="1"/>
  <c r="S26" i="36"/>
  <c r="S98" i="36" s="1"/>
  <c r="S19" i="36"/>
  <c r="S91" i="36" s="1"/>
  <c r="S35" i="36"/>
  <c r="S107" i="36" s="1"/>
  <c r="S48" i="36"/>
  <c r="S120" i="36" s="1"/>
  <c r="S57" i="36"/>
  <c r="S129" i="36" s="1"/>
  <c r="S84" i="36"/>
  <c r="S156" i="36" s="1"/>
  <c r="S58" i="36"/>
  <c r="S130" i="36" s="1"/>
  <c r="S21" i="36"/>
  <c r="S93" i="36" s="1"/>
  <c r="S29" i="36"/>
  <c r="S101" i="36" s="1"/>
  <c r="S39" i="36"/>
  <c r="S111" i="36" s="1"/>
  <c r="S52" i="36"/>
  <c r="S124" i="36" s="1"/>
  <c r="S62" i="36"/>
  <c r="S134" i="36" s="1"/>
  <c r="S59" i="36"/>
  <c r="S131" i="36" s="1"/>
  <c r="U28" i="36"/>
  <c r="U100" i="36" s="1"/>
  <c r="U29" i="36"/>
  <c r="U101" i="36" s="1"/>
  <c r="U41" i="36"/>
  <c r="U113" i="36" s="1"/>
  <c r="U49" i="36"/>
  <c r="U121" i="36" s="1"/>
  <c r="U57" i="36"/>
  <c r="U129" i="36" s="1"/>
  <c r="U65" i="36"/>
  <c r="U137" i="36" s="1"/>
  <c r="U73" i="36"/>
  <c r="U145" i="36" s="1"/>
  <c r="U81" i="36"/>
  <c r="U153" i="36" s="1"/>
  <c r="U43" i="36"/>
  <c r="U115" i="36" s="1"/>
  <c r="U51" i="36"/>
  <c r="U123" i="36" s="1"/>
  <c r="U59" i="36"/>
  <c r="U131" i="36" s="1"/>
  <c r="U67" i="36"/>
  <c r="U139" i="36" s="1"/>
  <c r="U75" i="36"/>
  <c r="U147" i="36" s="1"/>
  <c r="U83" i="36"/>
  <c r="U155" i="36" s="1"/>
  <c r="U19" i="36"/>
  <c r="U91" i="36" s="1"/>
  <c r="U18" i="36"/>
  <c r="U44" i="36"/>
  <c r="U52" i="36"/>
  <c r="U60" i="36"/>
  <c r="U68" i="36"/>
  <c r="U140" i="36" s="1"/>
  <c r="U76" i="36"/>
  <c r="U148" i="36" s="1"/>
  <c r="U84" i="36"/>
  <c r="U156" i="36" s="1"/>
  <c r="U45" i="36"/>
  <c r="U117" i="36" s="1"/>
  <c r="U53" i="36"/>
  <c r="U61" i="36"/>
  <c r="U133" i="36" s="1"/>
  <c r="U69" i="36"/>
  <c r="U141" i="36" s="1"/>
  <c r="U77" i="36"/>
  <c r="U149" i="36" s="1"/>
  <c r="U36" i="36"/>
  <c r="U108" i="36" s="1"/>
  <c r="U35" i="36"/>
  <c r="U107" i="36" s="1"/>
  <c r="U39" i="36"/>
  <c r="U111" i="36" s="1"/>
  <c r="U47" i="36"/>
  <c r="U119" i="36" s="1"/>
  <c r="U55" i="36"/>
  <c r="U127" i="36" s="1"/>
  <c r="U63" i="36"/>
  <c r="U71" i="36"/>
  <c r="U79" i="36"/>
  <c r="U151" i="36" s="1"/>
  <c r="U14" i="36"/>
  <c r="U86" i="36" s="1"/>
  <c r="U58" i="37"/>
  <c r="U130" i="37" s="1"/>
  <c r="S60" i="36"/>
  <c r="S132" i="36" s="1"/>
  <c r="S63" i="36"/>
  <c r="S135" i="36" s="1"/>
  <c r="S64" i="36"/>
  <c r="S136" i="36" s="1"/>
  <c r="S67" i="36"/>
  <c r="S139" i="36" s="1"/>
  <c r="S69" i="36"/>
  <c r="S141" i="36" s="1"/>
  <c r="S34" i="36"/>
  <c r="S106" i="36" s="1"/>
  <c r="S81" i="36"/>
  <c r="S153" i="36" s="1"/>
  <c r="S37" i="36"/>
  <c r="S109" i="36" s="1"/>
  <c r="S65" i="36"/>
  <c r="S137" i="36" s="1"/>
  <c r="S68" i="36"/>
  <c r="S140" i="36" s="1"/>
  <c r="S71" i="36"/>
  <c r="S143" i="36" s="1"/>
  <c r="S73" i="36"/>
  <c r="S145" i="36" s="1"/>
  <c r="S82" i="36"/>
  <c r="S154" i="36" s="1"/>
  <c r="S72" i="36"/>
  <c r="S144" i="36" s="1"/>
  <c r="S74" i="36"/>
  <c r="S146" i="36" s="1"/>
  <c r="S43" i="36"/>
  <c r="S115" i="36" s="1"/>
  <c r="S75" i="36"/>
  <c r="S147" i="36" s="1"/>
  <c r="S44" i="36"/>
  <c r="S116" i="36" s="1"/>
  <c r="S76" i="36"/>
  <c r="S148" i="36" s="1"/>
  <c r="S46" i="36"/>
  <c r="S118" i="36" s="1"/>
  <c r="S78" i="36"/>
  <c r="S150" i="36" s="1"/>
  <c r="S47" i="36"/>
  <c r="S119" i="36" s="1"/>
  <c r="S79" i="36"/>
  <c r="S151" i="36" s="1"/>
  <c r="S51" i="36"/>
  <c r="S123" i="36" s="1"/>
  <c r="U15" i="37"/>
  <c r="U87" i="37" s="1"/>
  <c r="U22" i="37"/>
  <c r="U59" i="37"/>
  <c r="U14" i="37"/>
  <c r="W66" i="37"/>
  <c r="W65" i="37"/>
  <c r="W63" i="37"/>
  <c r="W61" i="37"/>
  <c r="W59" i="37"/>
  <c r="U72" i="37"/>
  <c r="U73" i="37"/>
  <c r="U145" i="37" s="1"/>
  <c r="U78" i="37"/>
  <c r="U150" i="37" s="1"/>
  <c r="U63" i="37"/>
  <c r="U135" i="37" s="1"/>
  <c r="U62" i="37"/>
  <c r="U134" i="37" s="1"/>
  <c r="U60" i="37"/>
  <c r="U132" i="37" s="1"/>
  <c r="U56" i="37"/>
  <c r="U128" i="37" s="1"/>
  <c r="U45" i="37"/>
  <c r="U25" i="37"/>
  <c r="U24" i="37"/>
  <c r="U96" i="37" s="1"/>
  <c r="U16" i="37"/>
  <c r="U88" i="37" s="1"/>
  <c r="W75" i="37"/>
  <c r="U57" i="37"/>
  <c r="U129" i="37" s="1"/>
  <c r="U52" i="11"/>
  <c r="U124" i="11" s="1"/>
  <c r="W62" i="37"/>
  <c r="U54" i="37"/>
  <c r="U45" i="11"/>
  <c r="U53" i="37"/>
  <c r="U125" i="37" s="1"/>
  <c r="U36" i="11"/>
  <c r="U108" i="11" s="1"/>
  <c r="U52" i="37"/>
  <c r="U124" i="37" s="1"/>
  <c r="U29" i="11"/>
  <c r="U101" i="11" s="1"/>
  <c r="W46" i="37"/>
  <c r="U49" i="37"/>
  <c r="U121" i="37" s="1"/>
  <c r="U16" i="11"/>
  <c r="U21" i="37"/>
  <c r="U93" i="37" s="1"/>
  <c r="U48" i="37"/>
  <c r="U120" i="37" s="1"/>
  <c r="U17" i="37"/>
  <c r="U89" i="37" s="1"/>
  <c r="U47" i="37"/>
  <c r="U119" i="37" s="1"/>
  <c r="U46" i="37"/>
  <c r="U118" i="37" s="1"/>
  <c r="U74" i="37"/>
  <c r="U146" i="37" s="1"/>
  <c r="U44" i="37"/>
  <c r="U116" i="37" s="1"/>
  <c r="U75" i="37"/>
  <c r="U147" i="37" s="1"/>
  <c r="U43" i="37"/>
  <c r="U115" i="37" s="1"/>
  <c r="U76" i="37"/>
  <c r="U148" i="37" s="1"/>
  <c r="U42" i="37"/>
  <c r="U114" i="37" s="1"/>
  <c r="U77" i="37"/>
  <c r="U149" i="37" s="1"/>
  <c r="U41" i="37"/>
  <c r="U113" i="37" s="1"/>
  <c r="U39" i="37"/>
  <c r="U111" i="37" s="1"/>
  <c r="U79" i="37"/>
  <c r="U151" i="37" s="1"/>
  <c r="U38" i="37"/>
  <c r="U80" i="37"/>
  <c r="U37" i="37"/>
  <c r="U81" i="37"/>
  <c r="U36" i="37"/>
  <c r="U108" i="37" s="1"/>
  <c r="U82" i="37"/>
  <c r="U154" i="37" s="1"/>
  <c r="U35" i="37"/>
  <c r="U107" i="37" s="1"/>
  <c r="U84" i="37"/>
  <c r="U34" i="37"/>
  <c r="U106" i="37" s="1"/>
  <c r="U70" i="37"/>
  <c r="U142" i="37" s="1"/>
  <c r="U33" i="37"/>
  <c r="U105" i="37" s="1"/>
  <c r="U69" i="37"/>
  <c r="U32" i="37"/>
  <c r="U104" i="37" s="1"/>
  <c r="U68" i="37"/>
  <c r="U140" i="37" s="1"/>
  <c r="U31" i="37"/>
  <c r="U103" i="37" s="1"/>
  <c r="U67" i="37"/>
  <c r="U139" i="37" s="1"/>
  <c r="U30" i="37"/>
  <c r="U102" i="37" s="1"/>
  <c r="U66" i="37"/>
  <c r="U138" i="37" s="1"/>
  <c r="U28" i="37"/>
  <c r="U100" i="37" s="1"/>
  <c r="U23" i="37"/>
  <c r="U95" i="37" s="1"/>
  <c r="U65" i="37"/>
  <c r="U137" i="37" s="1"/>
  <c r="U27" i="37"/>
  <c r="U99" i="37" s="1"/>
  <c r="U19" i="37"/>
  <c r="U91" i="37" s="1"/>
  <c r="U64" i="37"/>
  <c r="U136" i="37" s="1"/>
  <c r="U26" i="37"/>
  <c r="U98" i="37" s="1"/>
  <c r="W22" i="37"/>
  <c r="W58" i="37"/>
  <c r="W57" i="37"/>
  <c r="W18" i="37"/>
  <c r="W55" i="37"/>
  <c r="U83" i="37"/>
  <c r="U155" i="37" s="1"/>
  <c r="U40" i="37"/>
  <c r="U112" i="37" s="1"/>
  <c r="W54" i="37"/>
  <c r="W14" i="37"/>
  <c r="W53" i="37"/>
  <c r="W72" i="37"/>
  <c r="W51" i="37"/>
  <c r="W73" i="37"/>
  <c r="W50" i="37"/>
  <c r="W74" i="37"/>
  <c r="W49" i="37"/>
  <c r="W76" i="37"/>
  <c r="W45" i="37"/>
  <c r="W77" i="37"/>
  <c r="W42" i="37"/>
  <c r="W78" i="37"/>
  <c r="W41" i="37"/>
  <c r="W38" i="37"/>
  <c r="U19" i="11"/>
  <c r="W79" i="37"/>
  <c r="W80" i="37"/>
  <c r="W37" i="37"/>
  <c r="U61" i="37"/>
  <c r="U133" i="37" s="1"/>
  <c r="U29" i="37"/>
  <c r="U101" i="37" s="1"/>
  <c r="U56" i="11"/>
  <c r="U128" i="11" s="1"/>
  <c r="W81" i="37"/>
  <c r="W34" i="37"/>
  <c r="U67" i="11"/>
  <c r="W82" i="37"/>
  <c r="W33" i="37"/>
  <c r="U72" i="11"/>
  <c r="W83" i="37"/>
  <c r="W30" i="37"/>
  <c r="U83" i="11"/>
  <c r="U155" i="11" s="1"/>
  <c r="W84" i="37"/>
  <c r="W29" i="37"/>
  <c r="W26" i="37"/>
  <c r="U18" i="37"/>
  <c r="W25" i="37"/>
  <c r="U55" i="37"/>
  <c r="U127" i="37" s="1"/>
  <c r="U20" i="37"/>
  <c r="U92" i="37" s="1"/>
  <c r="W17" i="37"/>
  <c r="W20" i="37"/>
  <c r="W71" i="37"/>
  <c r="W70" i="37"/>
  <c r="U51" i="37"/>
  <c r="U123" i="37" s="1"/>
  <c r="S35" i="37"/>
  <c r="S107" i="37" s="1"/>
  <c r="U21" i="11"/>
  <c r="S50" i="11"/>
  <c r="S122" i="11" s="1"/>
  <c r="W69" i="37"/>
  <c r="U50" i="37"/>
  <c r="U122" i="37" s="1"/>
  <c r="W67" i="37"/>
  <c r="U15" i="36"/>
  <c r="W19" i="37"/>
  <c r="S23" i="37"/>
  <c r="S95" i="37" s="1"/>
  <c r="S25" i="37"/>
  <c r="S97" i="37" s="1"/>
  <c r="S42" i="37"/>
  <c r="S114" i="37" s="1"/>
  <c r="S30" i="37"/>
  <c r="S102" i="37" s="1"/>
  <c r="S43" i="37"/>
  <c r="S115" i="37" s="1"/>
  <c r="S15" i="37"/>
  <c r="S87" i="37" s="1"/>
  <c r="S31" i="37"/>
  <c r="S103" i="37" s="1"/>
  <c r="S84" i="37"/>
  <c r="S156" i="37" s="1"/>
  <c r="S54" i="37"/>
  <c r="S126" i="37" s="1"/>
  <c r="S26" i="37"/>
  <c r="S98" i="37" s="1"/>
  <c r="S37" i="37"/>
  <c r="S109" i="37" s="1"/>
  <c r="S55" i="37"/>
  <c r="S127" i="37" s="1"/>
  <c r="S70" i="37"/>
  <c r="S142" i="37" s="1"/>
  <c r="S71" i="37"/>
  <c r="S143" i="37" s="1"/>
  <c r="W79" i="11"/>
  <c r="S18" i="11"/>
  <c r="S90" i="11" s="1"/>
  <c r="W52" i="11"/>
  <c r="U44" i="11"/>
  <c r="U116" i="11" s="1"/>
  <c r="U28" i="11"/>
  <c r="U100" i="11" s="1"/>
  <c r="U59" i="11"/>
  <c r="U131" i="11" s="1"/>
  <c r="U75" i="11"/>
  <c r="U147" i="11" s="1"/>
  <c r="S74" i="11"/>
  <c r="S146" i="11" s="1"/>
  <c r="W36" i="11"/>
  <c r="U53" i="11"/>
  <c r="U125" i="11" s="1"/>
  <c r="U37" i="11"/>
  <c r="U109" i="11" s="1"/>
  <c r="W19" i="11"/>
  <c r="W57" i="11"/>
  <c r="U64" i="11"/>
  <c r="U136" i="11" s="1"/>
  <c r="U80" i="11"/>
  <c r="U152" i="11" s="1"/>
  <c r="S34" i="11"/>
  <c r="S106" i="11" s="1"/>
  <c r="S16" i="11"/>
  <c r="S88" i="11" s="1"/>
  <c r="S38" i="11"/>
  <c r="S110" i="11" s="1"/>
  <c r="S54" i="11"/>
  <c r="S126" i="11" s="1"/>
  <c r="S60" i="11"/>
  <c r="S132" i="11" s="1"/>
  <c r="S78" i="11"/>
  <c r="S150" i="11" s="1"/>
  <c r="W66" i="11"/>
  <c r="W44" i="11"/>
  <c r="W28" i="11"/>
  <c r="U49" i="11"/>
  <c r="U121" i="11" s="1"/>
  <c r="U41" i="11"/>
  <c r="U113" i="11" s="1"/>
  <c r="U33" i="11"/>
  <c r="U105" i="11" s="1"/>
  <c r="U25" i="11"/>
  <c r="U97" i="11" s="1"/>
  <c r="W71" i="11"/>
  <c r="U22" i="11"/>
  <c r="U94" i="11" s="1"/>
  <c r="U60" i="11"/>
  <c r="U68" i="11"/>
  <c r="U140" i="11" s="1"/>
  <c r="U76" i="11"/>
  <c r="U84" i="11"/>
  <c r="S26" i="11"/>
  <c r="S98" i="11" s="1"/>
  <c r="S42" i="11"/>
  <c r="S114" i="11" s="1"/>
  <c r="S61" i="11"/>
  <c r="S133" i="11" s="1"/>
  <c r="S68" i="11"/>
  <c r="S140" i="11" s="1"/>
  <c r="S82" i="11"/>
  <c r="S154" i="11" s="1"/>
  <c r="W48" i="11"/>
  <c r="W32" i="11"/>
  <c r="W16" i="11"/>
  <c r="W83" i="11"/>
  <c r="W58" i="11"/>
  <c r="W40" i="11"/>
  <c r="W24" i="11"/>
  <c r="U48" i="11"/>
  <c r="U120" i="11" s="1"/>
  <c r="U40" i="11"/>
  <c r="U112" i="11" s="1"/>
  <c r="U32" i="11"/>
  <c r="U24" i="11"/>
  <c r="W75" i="11"/>
  <c r="W65" i="11"/>
  <c r="U55" i="11"/>
  <c r="U127" i="11" s="1"/>
  <c r="U63" i="11"/>
  <c r="U135" i="11" s="1"/>
  <c r="U71" i="11"/>
  <c r="U143" i="11" s="1"/>
  <c r="U79" i="11"/>
  <c r="U151" i="11" s="1"/>
  <c r="S30" i="11"/>
  <c r="S102" i="11" s="1"/>
  <c r="S46" i="11"/>
  <c r="S118" i="11" s="1"/>
  <c r="S69" i="11"/>
  <c r="S141" i="11" s="1"/>
  <c r="S19" i="11"/>
  <c r="S91" i="11" s="1"/>
  <c r="W64" i="11"/>
  <c r="W51" i="11"/>
  <c r="W43" i="11"/>
  <c r="W35" i="11"/>
  <c r="W31" i="11"/>
  <c r="W80" i="11"/>
  <c r="W55" i="11"/>
  <c r="W21" i="11"/>
  <c r="S20" i="11"/>
  <c r="S92" i="11" s="1"/>
  <c r="S31" i="11"/>
  <c r="S103" i="11" s="1"/>
  <c r="S39" i="11"/>
  <c r="S111" i="11" s="1"/>
  <c r="S47" i="11"/>
  <c r="S119" i="11" s="1"/>
  <c r="S55" i="11"/>
  <c r="S127" i="11" s="1"/>
  <c r="S71" i="11"/>
  <c r="S143" i="11" s="1"/>
  <c r="S62" i="11"/>
  <c r="S134" i="11" s="1"/>
  <c r="S23" i="11"/>
  <c r="S95" i="11" s="1"/>
  <c r="S83" i="11"/>
  <c r="S155" i="11" s="1"/>
  <c r="W70" i="11"/>
  <c r="W62" i="11"/>
  <c r="W54" i="11"/>
  <c r="W50" i="11"/>
  <c r="W46" i="11"/>
  <c r="W42" i="11"/>
  <c r="W38" i="11"/>
  <c r="W34" i="11"/>
  <c r="W30" i="11"/>
  <c r="W26" i="11"/>
  <c r="W20" i="11"/>
  <c r="U51" i="11"/>
  <c r="U123" i="11" s="1"/>
  <c r="U47" i="11"/>
  <c r="U119" i="11" s="1"/>
  <c r="U43" i="11"/>
  <c r="U115" i="11" s="1"/>
  <c r="U39" i="11"/>
  <c r="U111" i="11" s="1"/>
  <c r="U35" i="11"/>
  <c r="U107" i="11" s="1"/>
  <c r="U31" i="11"/>
  <c r="U103" i="11" s="1"/>
  <c r="U27" i="11"/>
  <c r="U99" i="11" s="1"/>
  <c r="W23" i="11"/>
  <c r="W15" i="11"/>
  <c r="W73" i="11"/>
  <c r="W77" i="11"/>
  <c r="W81" i="11"/>
  <c r="W61" i="11"/>
  <c r="U23" i="11"/>
  <c r="U95" i="11" s="1"/>
  <c r="U15" i="11"/>
  <c r="U18" i="11"/>
  <c r="U90" i="11" s="1"/>
  <c r="U57" i="11"/>
  <c r="U129" i="11" s="1"/>
  <c r="U61" i="11"/>
  <c r="U133" i="11" s="1"/>
  <c r="U65" i="11"/>
  <c r="U137" i="11" s="1"/>
  <c r="U69" i="11"/>
  <c r="U141" i="11" s="1"/>
  <c r="U73" i="11"/>
  <c r="U145" i="11" s="1"/>
  <c r="U77" i="11"/>
  <c r="U149" i="11" s="1"/>
  <c r="U81" i="11"/>
  <c r="U153" i="11" s="1"/>
  <c r="S24" i="11"/>
  <c r="S96" i="11" s="1"/>
  <c r="S28" i="11"/>
  <c r="S100" i="11" s="1"/>
  <c r="S32" i="11"/>
  <c r="S104" i="11" s="1"/>
  <c r="S36" i="11"/>
  <c r="S108" i="11" s="1"/>
  <c r="S40" i="11"/>
  <c r="S112" i="11" s="1"/>
  <c r="S44" i="11"/>
  <c r="S116" i="11" s="1"/>
  <c r="S48" i="11"/>
  <c r="S120" i="11" s="1"/>
  <c r="S52" i="11"/>
  <c r="S124" i="11" s="1"/>
  <c r="S57" i="11"/>
  <c r="S129" i="11" s="1"/>
  <c r="S65" i="11"/>
  <c r="S137" i="11" s="1"/>
  <c r="S17" i="11"/>
  <c r="S89" i="11" s="1"/>
  <c r="S56" i="11"/>
  <c r="S128" i="11" s="1"/>
  <c r="S64" i="11"/>
  <c r="S136" i="11" s="1"/>
  <c r="S14" i="11"/>
  <c r="S86" i="11" s="1"/>
  <c r="S72" i="11"/>
  <c r="S144" i="11" s="1"/>
  <c r="S76" i="11"/>
  <c r="S148" i="11" s="1"/>
  <c r="S80" i="11"/>
  <c r="S152" i="11" s="1"/>
  <c r="S84" i="11"/>
  <c r="S156" i="11" s="1"/>
  <c r="W56" i="11"/>
  <c r="W47" i="11"/>
  <c r="W39" i="11"/>
  <c r="W27" i="11"/>
  <c r="W72" i="11"/>
  <c r="W76" i="11"/>
  <c r="W84" i="11"/>
  <c r="W63" i="11"/>
  <c r="W18" i="11"/>
  <c r="S27" i="11"/>
  <c r="S99" i="11" s="1"/>
  <c r="S35" i="11"/>
  <c r="S107" i="11" s="1"/>
  <c r="S43" i="11"/>
  <c r="S115" i="11" s="1"/>
  <c r="S51" i="11"/>
  <c r="S123" i="11" s="1"/>
  <c r="S63" i="11"/>
  <c r="S135" i="11" s="1"/>
  <c r="S22" i="11"/>
  <c r="S94" i="11" s="1"/>
  <c r="S70" i="11"/>
  <c r="S142" i="11" s="1"/>
  <c r="S75" i="11"/>
  <c r="S147" i="11" s="1"/>
  <c r="S79" i="11"/>
  <c r="S151" i="11" s="1"/>
  <c r="W68" i="11"/>
  <c r="W60" i="11"/>
  <c r="W53" i="11"/>
  <c r="W49" i="11"/>
  <c r="W45" i="11"/>
  <c r="W41" i="11"/>
  <c r="W37" i="11"/>
  <c r="W33" i="11"/>
  <c r="W29" i="11"/>
  <c r="W25" i="11"/>
  <c r="U17" i="11"/>
  <c r="U89" i="11" s="1"/>
  <c r="U54" i="11"/>
  <c r="U126" i="11" s="1"/>
  <c r="U50" i="11"/>
  <c r="U122" i="11" s="1"/>
  <c r="U46" i="11"/>
  <c r="U42" i="11"/>
  <c r="U38" i="11"/>
  <c r="U110" i="11" s="1"/>
  <c r="U34" i="11"/>
  <c r="U106" i="11" s="1"/>
  <c r="U30" i="11"/>
  <c r="U102" i="11" s="1"/>
  <c r="U26" i="11"/>
  <c r="U98" i="11" s="1"/>
  <c r="U20" i="11"/>
  <c r="U14" i="11"/>
  <c r="U86" i="11" s="1"/>
  <c r="W74" i="11"/>
  <c r="W78" i="11"/>
  <c r="W82" i="11"/>
  <c r="W67" i="11"/>
  <c r="W59" i="11"/>
  <c r="W22" i="11"/>
  <c r="W14" i="11"/>
  <c r="W17" i="11"/>
  <c r="U58" i="11"/>
  <c r="U62" i="11"/>
  <c r="U66" i="11"/>
  <c r="U138" i="11" s="1"/>
  <c r="U70" i="11"/>
  <c r="U142" i="11" s="1"/>
  <c r="U74" i="11"/>
  <c r="U146" i="11" s="1"/>
  <c r="U78" i="11"/>
  <c r="U150" i="11" s="1"/>
  <c r="S25" i="11"/>
  <c r="S97" i="11" s="1"/>
  <c r="S29" i="11"/>
  <c r="S101" i="11" s="1"/>
  <c r="S33" i="11"/>
  <c r="S105" i="11" s="1"/>
  <c r="S37" i="11"/>
  <c r="S109" i="11" s="1"/>
  <c r="S41" i="11"/>
  <c r="S113" i="11" s="1"/>
  <c r="S45" i="11"/>
  <c r="S117" i="11" s="1"/>
  <c r="S49" i="11"/>
  <c r="S121" i="11" s="1"/>
  <c r="S53" i="11"/>
  <c r="S125" i="11" s="1"/>
  <c r="S59" i="11"/>
  <c r="S131" i="11" s="1"/>
  <c r="S67" i="11"/>
  <c r="S139" i="11" s="1"/>
  <c r="S21" i="11"/>
  <c r="S93" i="11" s="1"/>
  <c r="S58" i="11"/>
  <c r="S130" i="11" s="1"/>
  <c r="S66" i="11"/>
  <c r="S138" i="11" s="1"/>
  <c r="S15" i="11"/>
  <c r="S87" i="11" s="1"/>
  <c r="S73" i="11"/>
  <c r="S145" i="11" s="1"/>
  <c r="S77" i="11"/>
  <c r="S149" i="11" s="1"/>
  <c r="W47" i="37"/>
  <c r="W43" i="37"/>
  <c r="W39" i="37"/>
  <c r="W35" i="37"/>
  <c r="W31" i="37"/>
  <c r="W27" i="37"/>
  <c r="W23" i="37"/>
  <c r="W15" i="37"/>
  <c r="S22" i="37"/>
  <c r="S94" i="37" s="1"/>
  <c r="S20" i="37"/>
  <c r="S92" i="37" s="1"/>
  <c r="S29" i="37"/>
  <c r="S101" i="37" s="1"/>
  <c r="S34" i="37"/>
  <c r="S106" i="37" s="1"/>
  <c r="S39" i="37"/>
  <c r="S111" i="37" s="1"/>
  <c r="S49" i="37"/>
  <c r="S121" i="37" s="1"/>
  <c r="S63" i="37"/>
  <c r="S135" i="37" s="1"/>
  <c r="S77" i="37"/>
  <c r="S149" i="37" s="1"/>
  <c r="W68" i="37"/>
  <c r="W64" i="37"/>
  <c r="W60" i="37"/>
  <c r="W56" i="37"/>
  <c r="W52" i="37"/>
  <c r="W48" i="37"/>
  <c r="W44" i="37"/>
  <c r="W40" i="37"/>
  <c r="W36" i="37"/>
  <c r="W32" i="37"/>
  <c r="W28" i="37"/>
  <c r="W24" i="37"/>
  <c r="W16" i="37"/>
  <c r="S18" i="37"/>
  <c r="S90" i="37" s="1"/>
  <c r="S16" i="37"/>
  <c r="S88" i="37" s="1"/>
  <c r="S27" i="37"/>
  <c r="S99" i="37" s="1"/>
  <c r="S33" i="37"/>
  <c r="S105" i="37" s="1"/>
  <c r="S38" i="37"/>
  <c r="S110" i="37" s="1"/>
  <c r="S47" i="37"/>
  <c r="S119" i="37" s="1"/>
  <c r="S62" i="37"/>
  <c r="S134" i="37" s="1"/>
  <c r="S76" i="37"/>
  <c r="S148" i="37" s="1"/>
  <c r="T84" i="36"/>
  <c r="T156" i="36" s="1"/>
  <c r="T83" i="36"/>
  <c r="T155" i="36" s="1"/>
  <c r="T82" i="36"/>
  <c r="T154" i="36" s="1"/>
  <c r="T81" i="36"/>
  <c r="T153" i="36" s="1"/>
  <c r="T80" i="36"/>
  <c r="T152" i="36" s="1"/>
  <c r="T79" i="36"/>
  <c r="T151" i="36" s="1"/>
  <c r="T78" i="36"/>
  <c r="T150" i="36" s="1"/>
  <c r="T77" i="36"/>
  <c r="T149" i="36" s="1"/>
  <c r="T76" i="36"/>
  <c r="T148" i="36" s="1"/>
  <c r="T75" i="36"/>
  <c r="T147" i="36" s="1"/>
  <c r="T74" i="36"/>
  <c r="T146" i="36" s="1"/>
  <c r="T73" i="36"/>
  <c r="T145" i="36" s="1"/>
  <c r="T72" i="36"/>
  <c r="T144" i="36" s="1"/>
  <c r="T71" i="36"/>
  <c r="T143" i="36" s="1"/>
  <c r="T70" i="36"/>
  <c r="T142" i="36" s="1"/>
  <c r="T69" i="36"/>
  <c r="T141" i="36" s="1"/>
  <c r="T68" i="36"/>
  <c r="T140" i="36" s="1"/>
  <c r="T67" i="36"/>
  <c r="T139" i="36" s="1"/>
  <c r="T66" i="36"/>
  <c r="T138" i="36" s="1"/>
  <c r="T65" i="36"/>
  <c r="T137" i="36" s="1"/>
  <c r="T64" i="36"/>
  <c r="T136" i="36" s="1"/>
  <c r="T63" i="36"/>
  <c r="T135" i="36" s="1"/>
  <c r="T62" i="36"/>
  <c r="T134" i="36" s="1"/>
  <c r="T61" i="36"/>
  <c r="T133" i="36" s="1"/>
  <c r="T60" i="36"/>
  <c r="T132" i="36" s="1"/>
  <c r="T59" i="36"/>
  <c r="T131" i="36" s="1"/>
  <c r="T58" i="36"/>
  <c r="T130" i="36" s="1"/>
  <c r="T57" i="36"/>
  <c r="T129" i="36" s="1"/>
  <c r="T56" i="36"/>
  <c r="T128" i="36" s="1"/>
  <c r="T55" i="36"/>
  <c r="T127" i="36" s="1"/>
  <c r="T54" i="36"/>
  <c r="T126" i="36" s="1"/>
  <c r="T53" i="36"/>
  <c r="T125" i="36" s="1"/>
  <c r="T52" i="36"/>
  <c r="T124" i="36" s="1"/>
  <c r="T51" i="36"/>
  <c r="T123" i="36" s="1"/>
  <c r="T50" i="36"/>
  <c r="T122" i="36" s="1"/>
  <c r="T49" i="36"/>
  <c r="T121" i="36" s="1"/>
  <c r="T48" i="36"/>
  <c r="T120" i="36" s="1"/>
  <c r="T47" i="36"/>
  <c r="T119" i="36" s="1"/>
  <c r="T46" i="36"/>
  <c r="T118" i="36" s="1"/>
  <c r="T45" i="36"/>
  <c r="T117" i="36" s="1"/>
  <c r="T44" i="36"/>
  <c r="T116" i="36" s="1"/>
  <c r="T43" i="36"/>
  <c r="T115" i="36" s="1"/>
  <c r="T42" i="36"/>
  <c r="T114" i="36" s="1"/>
  <c r="T41" i="36"/>
  <c r="T113" i="36" s="1"/>
  <c r="T40" i="36"/>
  <c r="T112" i="36" s="1"/>
  <c r="T39" i="36"/>
  <c r="T111" i="36" s="1"/>
  <c r="T38" i="36"/>
  <c r="T110" i="36" s="1"/>
  <c r="T37" i="36"/>
  <c r="T109" i="36" s="1"/>
  <c r="T36" i="36"/>
  <c r="T108" i="36" s="1"/>
  <c r="T35" i="36"/>
  <c r="T107" i="36" s="1"/>
  <c r="T34" i="36"/>
  <c r="T106" i="36" s="1"/>
  <c r="T33" i="36"/>
  <c r="T105" i="36" s="1"/>
  <c r="T29" i="36"/>
  <c r="T101" i="36" s="1"/>
  <c r="T22" i="36"/>
  <c r="T94" i="36" s="1"/>
  <c r="T18" i="36"/>
  <c r="T90" i="36" s="1"/>
  <c r="T30" i="36"/>
  <c r="T102" i="36" s="1"/>
  <c r="T21" i="36"/>
  <c r="T93" i="36" s="1"/>
  <c r="T17" i="36"/>
  <c r="T89" i="36" s="1"/>
  <c r="T31" i="36"/>
  <c r="T103" i="36" s="1"/>
  <c r="T27" i="36"/>
  <c r="T99" i="36" s="1"/>
  <c r="T26" i="36"/>
  <c r="T98" i="36" s="1"/>
  <c r="T25" i="36"/>
  <c r="T97" i="36" s="1"/>
  <c r="T24" i="36"/>
  <c r="T96" i="36" s="1"/>
  <c r="T20" i="36"/>
  <c r="T92" i="36" s="1"/>
  <c r="T16" i="36"/>
  <c r="T88" i="36" s="1"/>
  <c r="T32" i="36"/>
  <c r="T104" i="36" s="1"/>
  <c r="T28" i="36"/>
  <c r="T100" i="36" s="1"/>
  <c r="T23" i="36"/>
  <c r="T95" i="36" s="1"/>
  <c r="T19" i="36"/>
  <c r="T91" i="36" s="1"/>
  <c r="T15" i="36"/>
  <c r="T87" i="36" s="1"/>
  <c r="T14" i="36"/>
  <c r="T86" i="36" s="1"/>
  <c r="T84" i="11"/>
  <c r="T156" i="11" s="1"/>
  <c r="T83" i="11"/>
  <c r="T155" i="11" s="1"/>
  <c r="T82" i="11"/>
  <c r="T154" i="11" s="1"/>
  <c r="T81" i="11"/>
  <c r="T153" i="11" s="1"/>
  <c r="T80" i="11"/>
  <c r="T152" i="11" s="1"/>
  <c r="T79" i="11"/>
  <c r="T151" i="11" s="1"/>
  <c r="T78" i="11"/>
  <c r="T150" i="11" s="1"/>
  <c r="T77" i="11"/>
  <c r="T149" i="11" s="1"/>
  <c r="T76" i="11"/>
  <c r="T148" i="11" s="1"/>
  <c r="T75" i="11"/>
  <c r="T147" i="11" s="1"/>
  <c r="T74" i="11"/>
  <c r="T146" i="11" s="1"/>
  <c r="T73" i="11"/>
  <c r="T145" i="11" s="1"/>
  <c r="T72" i="11"/>
  <c r="T144" i="11" s="1"/>
  <c r="T71" i="11"/>
  <c r="T143" i="11" s="1"/>
  <c r="T70" i="11"/>
  <c r="T142" i="11" s="1"/>
  <c r="T69" i="11"/>
  <c r="T141" i="11" s="1"/>
  <c r="T68" i="11"/>
  <c r="T140" i="11" s="1"/>
  <c r="T67" i="11"/>
  <c r="T139" i="11" s="1"/>
  <c r="T66" i="11"/>
  <c r="T138" i="11" s="1"/>
  <c r="T65" i="11"/>
  <c r="T137" i="11" s="1"/>
  <c r="T64" i="11"/>
  <c r="T136" i="11" s="1"/>
  <c r="T63" i="11"/>
  <c r="T135" i="11" s="1"/>
  <c r="T62" i="11"/>
  <c r="T134" i="11" s="1"/>
  <c r="T61" i="11"/>
  <c r="T133" i="11" s="1"/>
  <c r="T60" i="11"/>
  <c r="T132" i="11" s="1"/>
  <c r="T59" i="11"/>
  <c r="T131" i="11" s="1"/>
  <c r="T58" i="11"/>
  <c r="T130" i="11" s="1"/>
  <c r="T57" i="11"/>
  <c r="T129" i="11" s="1"/>
  <c r="T56" i="11"/>
  <c r="T128" i="11" s="1"/>
  <c r="T55" i="11"/>
  <c r="T127" i="11" s="1"/>
  <c r="T22" i="11"/>
  <c r="T94" i="11" s="1"/>
  <c r="T18" i="11"/>
  <c r="T90" i="11" s="1"/>
  <c r="T21" i="11"/>
  <c r="T93" i="11" s="1"/>
  <c r="T17" i="11"/>
  <c r="T89" i="11" s="1"/>
  <c r="T54" i="11"/>
  <c r="T126" i="11" s="1"/>
  <c r="T53" i="11"/>
  <c r="T125" i="11" s="1"/>
  <c r="T52" i="11"/>
  <c r="T124" i="11" s="1"/>
  <c r="T51" i="11"/>
  <c r="T123" i="11" s="1"/>
  <c r="T50" i="11"/>
  <c r="T122" i="11" s="1"/>
  <c r="T49" i="11"/>
  <c r="T121" i="11" s="1"/>
  <c r="T48" i="11"/>
  <c r="T120" i="11" s="1"/>
  <c r="T47" i="11"/>
  <c r="T119" i="11" s="1"/>
  <c r="T46" i="11"/>
  <c r="T118" i="11" s="1"/>
  <c r="T45" i="11"/>
  <c r="T117" i="11" s="1"/>
  <c r="T44" i="11"/>
  <c r="T116" i="11" s="1"/>
  <c r="T43" i="11"/>
  <c r="T115" i="11" s="1"/>
  <c r="T42" i="11"/>
  <c r="T114" i="11" s="1"/>
  <c r="T41" i="11"/>
  <c r="T113" i="11" s="1"/>
  <c r="T40" i="11"/>
  <c r="T112" i="11" s="1"/>
  <c r="T39" i="11"/>
  <c r="T111" i="11" s="1"/>
  <c r="T38" i="11"/>
  <c r="T110" i="11" s="1"/>
  <c r="T37" i="11"/>
  <c r="T109" i="11" s="1"/>
  <c r="T36" i="11"/>
  <c r="T108" i="11" s="1"/>
  <c r="T35" i="11"/>
  <c r="T107" i="11" s="1"/>
  <c r="T34" i="11"/>
  <c r="T106" i="11" s="1"/>
  <c r="T33" i="11"/>
  <c r="T105" i="11" s="1"/>
  <c r="T32" i="11"/>
  <c r="T104" i="11" s="1"/>
  <c r="T31" i="11"/>
  <c r="T103" i="11" s="1"/>
  <c r="T30" i="11"/>
  <c r="T102" i="11" s="1"/>
  <c r="T29" i="11"/>
  <c r="T101" i="11" s="1"/>
  <c r="T28" i="11"/>
  <c r="T100" i="11" s="1"/>
  <c r="T27" i="11"/>
  <c r="T99" i="11" s="1"/>
  <c r="T26" i="11"/>
  <c r="T98" i="11" s="1"/>
  <c r="T25" i="11"/>
  <c r="T97" i="11" s="1"/>
  <c r="T24" i="11"/>
  <c r="T96" i="11" s="1"/>
  <c r="T20" i="11"/>
  <c r="T92" i="11" s="1"/>
  <c r="T16" i="11"/>
  <c r="T88" i="11" s="1"/>
  <c r="T23" i="11"/>
  <c r="T95" i="11" s="1"/>
  <c r="T19" i="11"/>
  <c r="T91" i="11" s="1"/>
  <c r="T15" i="11"/>
  <c r="T87" i="11" s="1"/>
  <c r="T14" i="11"/>
  <c r="T86" i="11" s="1"/>
  <c r="S45" i="37"/>
  <c r="S117" i="37" s="1"/>
  <c r="S50" i="37"/>
  <c r="S122" i="37" s="1"/>
  <c r="S58" i="37"/>
  <c r="S130" i="37" s="1"/>
  <c r="S66" i="37"/>
  <c r="S138" i="37" s="1"/>
  <c r="S72" i="37"/>
  <c r="S144" i="37" s="1"/>
  <c r="S80" i="37"/>
  <c r="S152" i="37" s="1"/>
  <c r="S41" i="37"/>
  <c r="S113" i="37" s="1"/>
  <c r="S46" i="37"/>
  <c r="S118" i="37" s="1"/>
  <c r="S51" i="37"/>
  <c r="S123" i="37" s="1"/>
  <c r="S59" i="37"/>
  <c r="S131" i="37" s="1"/>
  <c r="S67" i="37"/>
  <c r="S139" i="37" s="1"/>
  <c r="S73" i="37"/>
  <c r="S145" i="37" s="1"/>
  <c r="S81" i="37"/>
  <c r="S153" i="37" s="1"/>
  <c r="AC162" i="11"/>
  <c r="AM162" i="11" s="1"/>
  <c r="AM164" i="11" s="1"/>
  <c r="AM165" i="11" s="1"/>
  <c r="L162" i="11"/>
  <c r="L164" i="11" s="1"/>
  <c r="L165" i="11" s="1"/>
  <c r="AC161" i="11"/>
  <c r="T160" i="11"/>
  <c r="S160" i="11"/>
  <c r="AC162" i="36"/>
  <c r="AM162" i="36" s="1"/>
  <c r="AM164" i="36" s="1"/>
  <c r="AM165" i="36" s="1"/>
  <c r="L162" i="36"/>
  <c r="L164" i="36" s="1"/>
  <c r="L165" i="36" s="1"/>
  <c r="S160" i="36"/>
  <c r="AC161" i="36"/>
  <c r="T160" i="36"/>
  <c r="AC162" i="37"/>
  <c r="AM162" i="37" s="1"/>
  <c r="AM164" i="37" s="1"/>
  <c r="AM165" i="37" s="1"/>
  <c r="L162" i="37"/>
  <c r="L164" i="37" s="1"/>
  <c r="L165" i="37" s="1"/>
  <c r="S160" i="37"/>
  <c r="AC161" i="37"/>
  <c r="T160" i="37"/>
  <c r="L162" i="38"/>
  <c r="L164" i="38" s="1"/>
  <c r="L165" i="38" s="1"/>
  <c r="AC162" i="38"/>
  <c r="AM162" i="38" s="1"/>
  <c r="AM164" i="38" s="1"/>
  <c r="AM165" i="38" s="1"/>
  <c r="AC161" i="38"/>
  <c r="T160" i="38"/>
  <c r="S160" i="38"/>
  <c r="AX164" i="11"/>
  <c r="AI164" i="11"/>
  <c r="V164" i="11"/>
  <c r="K164" i="11"/>
  <c r="G164" i="11"/>
  <c r="G165" i="11" s="1"/>
  <c r="AW164" i="11"/>
  <c r="AL164" i="11"/>
  <c r="AH164" i="11"/>
  <c r="U164" i="11"/>
  <c r="J164" i="11"/>
  <c r="AC160" i="11"/>
  <c r="L166" i="11"/>
  <c r="AM166" i="11" s="1"/>
  <c r="AV164" i="11"/>
  <c r="AK164" i="11"/>
  <c r="X164" i="11"/>
  <c r="M164" i="11"/>
  <c r="I164" i="11"/>
  <c r="AY164" i="11"/>
  <c r="AN164" i="11"/>
  <c r="AJ164" i="11"/>
  <c r="W164" i="11"/>
  <c r="H164" i="11"/>
  <c r="AY164" i="38"/>
  <c r="AN164" i="38"/>
  <c r="AJ164" i="38"/>
  <c r="W164" i="38"/>
  <c r="H164" i="38"/>
  <c r="AX164" i="38"/>
  <c r="AI164" i="38"/>
  <c r="V164" i="38"/>
  <c r="K164" i="38"/>
  <c r="G164" i="38"/>
  <c r="AW164" i="38"/>
  <c r="AL164" i="38"/>
  <c r="AH164" i="38"/>
  <c r="U164" i="38"/>
  <c r="J164" i="38"/>
  <c r="AC160" i="38"/>
  <c r="L166" i="38"/>
  <c r="AM166" i="38" s="1"/>
  <c r="AV164" i="38"/>
  <c r="AK164" i="38"/>
  <c r="X164" i="38"/>
  <c r="M164" i="38"/>
  <c r="I164" i="38"/>
  <c r="AY164" i="36"/>
  <c r="AN164" i="36"/>
  <c r="AJ164" i="36"/>
  <c r="W164" i="36"/>
  <c r="H164" i="36"/>
  <c r="AX164" i="36"/>
  <c r="AI164" i="36"/>
  <c r="V164" i="36"/>
  <c r="K164" i="36"/>
  <c r="G164" i="36"/>
  <c r="AW164" i="36"/>
  <c r="AL164" i="36"/>
  <c r="AH164" i="36"/>
  <c r="U164" i="36"/>
  <c r="J164" i="36"/>
  <c r="AC160" i="36"/>
  <c r="L166" i="36"/>
  <c r="AM166" i="36" s="1"/>
  <c r="AV164" i="36"/>
  <c r="AK164" i="36"/>
  <c r="X164" i="36"/>
  <c r="M164" i="36"/>
  <c r="I164" i="36"/>
  <c r="S14" i="37"/>
  <c r="S86" i="37" s="1"/>
  <c r="S19" i="37"/>
  <c r="S91" i="37" s="1"/>
  <c r="S24" i="37"/>
  <c r="S96" i="37" s="1"/>
  <c r="S28" i="37"/>
  <c r="S100" i="37" s="1"/>
  <c r="S32" i="37"/>
  <c r="S104" i="37" s="1"/>
  <c r="S36" i="37"/>
  <c r="S108" i="37" s="1"/>
  <c r="S40" i="37"/>
  <c r="S112" i="37" s="1"/>
  <c r="S44" i="37"/>
  <c r="S116" i="37" s="1"/>
  <c r="S48" i="37"/>
  <c r="S120" i="37" s="1"/>
  <c r="S52" i="37"/>
  <c r="S124" i="37" s="1"/>
  <c r="S56" i="37"/>
  <c r="S128" i="37" s="1"/>
  <c r="S60" i="37"/>
  <c r="S132" i="37" s="1"/>
  <c r="S64" i="37"/>
  <c r="S136" i="37" s="1"/>
  <c r="S68" i="37"/>
  <c r="S140" i="37" s="1"/>
  <c r="S17" i="37"/>
  <c r="S89" i="37" s="1"/>
  <c r="S74" i="37"/>
  <c r="S146" i="37" s="1"/>
  <c r="S78" i="37"/>
  <c r="S150" i="37" s="1"/>
  <c r="S82" i="37"/>
  <c r="S154" i="37" s="1"/>
  <c r="S53" i="37"/>
  <c r="S125" i="37" s="1"/>
  <c r="S57" i="37"/>
  <c r="S129" i="37" s="1"/>
  <c r="S61" i="37"/>
  <c r="S133" i="37" s="1"/>
  <c r="S65" i="37"/>
  <c r="S137" i="37" s="1"/>
  <c r="S69" i="37"/>
  <c r="S141" i="37" s="1"/>
  <c r="S21" i="37"/>
  <c r="S93" i="37" s="1"/>
  <c r="S75" i="37"/>
  <c r="S147" i="37" s="1"/>
  <c r="S79" i="37"/>
  <c r="S151" i="37" s="1"/>
  <c r="T84" i="37"/>
  <c r="T156" i="37" s="1"/>
  <c r="T83" i="37"/>
  <c r="T155" i="37" s="1"/>
  <c r="T82" i="37"/>
  <c r="T154" i="37" s="1"/>
  <c r="T81" i="37"/>
  <c r="T153" i="37" s="1"/>
  <c r="T80" i="37"/>
  <c r="T152" i="37" s="1"/>
  <c r="T79" i="37"/>
  <c r="T151" i="37" s="1"/>
  <c r="T78" i="37"/>
  <c r="T150" i="37" s="1"/>
  <c r="T77" i="37"/>
  <c r="T149" i="37" s="1"/>
  <c r="T76" i="37"/>
  <c r="T148" i="37" s="1"/>
  <c r="T75" i="37"/>
  <c r="T147" i="37" s="1"/>
  <c r="T74" i="37"/>
  <c r="T146" i="37" s="1"/>
  <c r="T73" i="37"/>
  <c r="T145" i="37" s="1"/>
  <c r="T72" i="37"/>
  <c r="T144" i="37" s="1"/>
  <c r="T71" i="37"/>
  <c r="T143" i="37" s="1"/>
  <c r="T70" i="37"/>
  <c r="T142" i="37" s="1"/>
  <c r="T69" i="37"/>
  <c r="T141" i="37" s="1"/>
  <c r="T68" i="37"/>
  <c r="T140" i="37" s="1"/>
  <c r="T67" i="37"/>
  <c r="T139" i="37" s="1"/>
  <c r="T66" i="37"/>
  <c r="T138" i="37" s="1"/>
  <c r="T65" i="37"/>
  <c r="T137" i="37" s="1"/>
  <c r="T64" i="37"/>
  <c r="T136" i="37" s="1"/>
  <c r="T63" i="37"/>
  <c r="T135" i="37" s="1"/>
  <c r="T62" i="37"/>
  <c r="T134" i="37" s="1"/>
  <c r="T61" i="37"/>
  <c r="T133" i="37" s="1"/>
  <c r="T60" i="37"/>
  <c r="T132" i="37" s="1"/>
  <c r="T59" i="37"/>
  <c r="T131" i="37" s="1"/>
  <c r="T58" i="37"/>
  <c r="T130" i="37" s="1"/>
  <c r="T57" i="37"/>
  <c r="T129" i="37" s="1"/>
  <c r="T56" i="37"/>
  <c r="T128" i="37" s="1"/>
  <c r="T55" i="37"/>
  <c r="T127" i="37" s="1"/>
  <c r="T54" i="37"/>
  <c r="T126" i="37" s="1"/>
  <c r="T53" i="37"/>
  <c r="T125" i="37" s="1"/>
  <c r="T52" i="37"/>
  <c r="T124" i="37" s="1"/>
  <c r="T51" i="37"/>
  <c r="T123" i="37" s="1"/>
  <c r="T50" i="37"/>
  <c r="T122" i="37" s="1"/>
  <c r="T49" i="37"/>
  <c r="T121" i="37" s="1"/>
  <c r="T48" i="37"/>
  <c r="T120" i="37" s="1"/>
  <c r="T47" i="37"/>
  <c r="T119" i="37" s="1"/>
  <c r="T46" i="37"/>
  <c r="T118" i="37" s="1"/>
  <c r="T45" i="37"/>
  <c r="T117" i="37" s="1"/>
  <c r="T44" i="37"/>
  <c r="T116" i="37" s="1"/>
  <c r="T43" i="37"/>
  <c r="T115" i="37" s="1"/>
  <c r="T42" i="37"/>
  <c r="T114" i="37" s="1"/>
  <c r="T41" i="37"/>
  <c r="T113" i="37" s="1"/>
  <c r="T40" i="37"/>
  <c r="T112" i="37" s="1"/>
  <c r="T39" i="37"/>
  <c r="T111" i="37" s="1"/>
  <c r="T38" i="37"/>
  <c r="T110" i="37" s="1"/>
  <c r="T37" i="37"/>
  <c r="T109" i="37" s="1"/>
  <c r="T36" i="37"/>
  <c r="T108" i="37" s="1"/>
  <c r="T35" i="37"/>
  <c r="T107" i="37" s="1"/>
  <c r="T34" i="37"/>
  <c r="T106" i="37" s="1"/>
  <c r="T33" i="37"/>
  <c r="T105" i="37" s="1"/>
  <c r="T32" i="37"/>
  <c r="T104" i="37" s="1"/>
  <c r="T31" i="37"/>
  <c r="T103" i="37" s="1"/>
  <c r="T30" i="37"/>
  <c r="T102" i="37" s="1"/>
  <c r="T29" i="37"/>
  <c r="T101" i="37" s="1"/>
  <c r="T28" i="37"/>
  <c r="T100" i="37" s="1"/>
  <c r="T27" i="37"/>
  <c r="T99" i="37" s="1"/>
  <c r="T26" i="37"/>
  <c r="T98" i="37" s="1"/>
  <c r="T25" i="37"/>
  <c r="T97" i="37" s="1"/>
  <c r="T24" i="37"/>
  <c r="T96" i="37" s="1"/>
  <c r="T20" i="37"/>
  <c r="T92" i="37" s="1"/>
  <c r="T16" i="37"/>
  <c r="T88" i="37" s="1"/>
  <c r="T23" i="37"/>
  <c r="T95" i="37" s="1"/>
  <c r="T19" i="37"/>
  <c r="T91" i="37" s="1"/>
  <c r="T15" i="37"/>
  <c r="T87" i="37" s="1"/>
  <c r="T22" i="37"/>
  <c r="T94" i="37" s="1"/>
  <c r="T18" i="37"/>
  <c r="T90" i="37" s="1"/>
  <c r="T14" i="37"/>
  <c r="T86" i="37" s="1"/>
  <c r="T21" i="37"/>
  <c r="T93" i="37" s="1"/>
  <c r="T17" i="37"/>
  <c r="T89" i="37" s="1"/>
  <c r="S84" i="38"/>
  <c r="S156" i="38" s="1"/>
  <c r="S83" i="38"/>
  <c r="S155" i="38" s="1"/>
  <c r="S82" i="38"/>
  <c r="S154" i="38" s="1"/>
  <c r="S81" i="38"/>
  <c r="S153" i="38" s="1"/>
  <c r="S80" i="38"/>
  <c r="S152" i="38" s="1"/>
  <c r="S79" i="38"/>
  <c r="S151" i="38" s="1"/>
  <c r="S78" i="38"/>
  <c r="S150" i="38" s="1"/>
  <c r="S77" i="38"/>
  <c r="S149" i="38" s="1"/>
  <c r="S76" i="38"/>
  <c r="S148" i="38" s="1"/>
  <c r="S75" i="38"/>
  <c r="S147" i="38" s="1"/>
  <c r="S74" i="38"/>
  <c r="S146" i="38" s="1"/>
  <c r="S73" i="38"/>
  <c r="S145" i="38" s="1"/>
  <c r="S72" i="38"/>
  <c r="S144" i="38" s="1"/>
  <c r="S22" i="38"/>
  <c r="S94" i="38" s="1"/>
  <c r="S18" i="38"/>
  <c r="S90" i="38" s="1"/>
  <c r="S14" i="38"/>
  <c r="S86" i="38" s="1"/>
  <c r="S21" i="38"/>
  <c r="S93" i="38" s="1"/>
  <c r="S17" i="38"/>
  <c r="S89" i="38" s="1"/>
  <c r="S71" i="38"/>
  <c r="S143" i="38" s="1"/>
  <c r="S70" i="38"/>
  <c r="S142" i="38" s="1"/>
  <c r="S69" i="38"/>
  <c r="S141" i="38" s="1"/>
  <c r="S68" i="38"/>
  <c r="S140" i="38" s="1"/>
  <c r="S67" i="38"/>
  <c r="S139" i="38" s="1"/>
  <c r="S66" i="38"/>
  <c r="S138" i="38" s="1"/>
  <c r="S65" i="38"/>
  <c r="S137" i="38" s="1"/>
  <c r="S64" i="38"/>
  <c r="S136" i="38" s="1"/>
  <c r="S63" i="38"/>
  <c r="S135" i="38" s="1"/>
  <c r="S62" i="38"/>
  <c r="S134" i="38" s="1"/>
  <c r="S61" i="38"/>
  <c r="S133" i="38" s="1"/>
  <c r="S60" i="38"/>
  <c r="S132" i="38" s="1"/>
  <c r="S59" i="38"/>
  <c r="S131" i="38" s="1"/>
  <c r="S58" i="38"/>
  <c r="S130" i="38" s="1"/>
  <c r="S57" i="38"/>
  <c r="S129" i="38" s="1"/>
  <c r="S56" i="38"/>
  <c r="S128" i="38" s="1"/>
  <c r="S55" i="38"/>
  <c r="S127" i="38" s="1"/>
  <c r="S54" i="38"/>
  <c r="S126" i="38" s="1"/>
  <c r="S53" i="38"/>
  <c r="S125" i="38" s="1"/>
  <c r="S52" i="38"/>
  <c r="S124" i="38" s="1"/>
  <c r="S51" i="38"/>
  <c r="S123" i="38" s="1"/>
  <c r="S50" i="38"/>
  <c r="S122" i="38" s="1"/>
  <c r="S49" i="38"/>
  <c r="S121" i="38" s="1"/>
  <c r="S48" i="38"/>
  <c r="S120" i="38" s="1"/>
  <c r="S47" i="38"/>
  <c r="S119" i="38" s="1"/>
  <c r="S46" i="38"/>
  <c r="S118" i="38" s="1"/>
  <c r="S45" i="38"/>
  <c r="S117" i="38" s="1"/>
  <c r="S44" i="38"/>
  <c r="S116" i="38" s="1"/>
  <c r="S43" i="38"/>
  <c r="S115" i="38" s="1"/>
  <c r="S42" i="38"/>
  <c r="S114" i="38" s="1"/>
  <c r="S41" i="38"/>
  <c r="S113" i="38" s="1"/>
  <c r="S40" i="38"/>
  <c r="S112" i="38" s="1"/>
  <c r="S39" i="38"/>
  <c r="S111" i="38" s="1"/>
  <c r="S38" i="38"/>
  <c r="S110" i="38" s="1"/>
  <c r="S37" i="38"/>
  <c r="S109" i="38" s="1"/>
  <c r="S36" i="38"/>
  <c r="S108" i="38" s="1"/>
  <c r="S35" i="38"/>
  <c r="S107" i="38" s="1"/>
  <c r="S34" i="38"/>
  <c r="S106" i="38" s="1"/>
  <c r="S33" i="38"/>
  <c r="S105" i="38" s="1"/>
  <c r="S32" i="38"/>
  <c r="S104" i="38" s="1"/>
  <c r="S31" i="38"/>
  <c r="S103" i="38" s="1"/>
  <c r="S30" i="38"/>
  <c r="S102" i="38" s="1"/>
  <c r="S29" i="38"/>
  <c r="S101" i="38" s="1"/>
  <c r="S28" i="38"/>
  <c r="S100" i="38" s="1"/>
  <c r="S27" i="38"/>
  <c r="S99" i="38" s="1"/>
  <c r="S26" i="38"/>
  <c r="S98" i="38" s="1"/>
  <c r="S25" i="38"/>
  <c r="S97" i="38" s="1"/>
  <c r="S24" i="38"/>
  <c r="S96" i="38" s="1"/>
  <c r="S20" i="38"/>
  <c r="S92" i="38" s="1"/>
  <c r="S16" i="38"/>
  <c r="S88" i="38" s="1"/>
  <c r="S23" i="38"/>
  <c r="S95" i="38" s="1"/>
  <c r="S19" i="38"/>
  <c r="S91" i="38" s="1"/>
  <c r="S15" i="38"/>
  <c r="S87" i="38" s="1"/>
  <c r="T84" i="38"/>
  <c r="T156" i="38" s="1"/>
  <c r="T83" i="38"/>
  <c r="T155" i="38" s="1"/>
  <c r="T82" i="38"/>
  <c r="T154" i="38" s="1"/>
  <c r="T81" i="38"/>
  <c r="T153" i="38" s="1"/>
  <c r="T80" i="38"/>
  <c r="T152" i="38" s="1"/>
  <c r="T79" i="38"/>
  <c r="T151" i="38" s="1"/>
  <c r="T78" i="38"/>
  <c r="T150" i="38" s="1"/>
  <c r="T77" i="38"/>
  <c r="T149" i="38" s="1"/>
  <c r="T76" i="38"/>
  <c r="T148" i="38" s="1"/>
  <c r="T75" i="38"/>
  <c r="T147" i="38" s="1"/>
  <c r="T74" i="38"/>
  <c r="T146" i="38" s="1"/>
  <c r="T73" i="38"/>
  <c r="T145" i="38" s="1"/>
  <c r="T72" i="38"/>
  <c r="T144" i="38" s="1"/>
  <c r="T21" i="38"/>
  <c r="T93" i="38" s="1"/>
  <c r="T17" i="38"/>
  <c r="T89" i="38" s="1"/>
  <c r="T71" i="38"/>
  <c r="T143" i="38" s="1"/>
  <c r="T70" i="38"/>
  <c r="T142" i="38" s="1"/>
  <c r="T69" i="38"/>
  <c r="T141" i="38" s="1"/>
  <c r="T68" i="38"/>
  <c r="T140" i="38" s="1"/>
  <c r="T67" i="38"/>
  <c r="T139" i="38" s="1"/>
  <c r="T66" i="38"/>
  <c r="T138" i="38" s="1"/>
  <c r="T65" i="38"/>
  <c r="T137" i="38" s="1"/>
  <c r="T64" i="38"/>
  <c r="T136" i="38" s="1"/>
  <c r="T63" i="38"/>
  <c r="T135" i="38" s="1"/>
  <c r="T62" i="38"/>
  <c r="T134" i="38" s="1"/>
  <c r="T61" i="38"/>
  <c r="T133" i="38" s="1"/>
  <c r="T60" i="38"/>
  <c r="T132" i="38" s="1"/>
  <c r="T59" i="38"/>
  <c r="T131" i="38" s="1"/>
  <c r="T58" i="38"/>
  <c r="T130" i="38" s="1"/>
  <c r="T57" i="38"/>
  <c r="T129" i="38" s="1"/>
  <c r="T56" i="38"/>
  <c r="T128" i="38" s="1"/>
  <c r="T55" i="38"/>
  <c r="T127" i="38" s="1"/>
  <c r="T54" i="38"/>
  <c r="T126" i="38" s="1"/>
  <c r="T53" i="38"/>
  <c r="T125" i="38" s="1"/>
  <c r="T52" i="38"/>
  <c r="T124" i="38" s="1"/>
  <c r="T51" i="38"/>
  <c r="T123" i="38" s="1"/>
  <c r="T50" i="38"/>
  <c r="T122" i="38" s="1"/>
  <c r="T49" i="38"/>
  <c r="T121" i="38" s="1"/>
  <c r="T48" i="38"/>
  <c r="T120" i="38" s="1"/>
  <c r="T47" i="38"/>
  <c r="T119" i="38" s="1"/>
  <c r="T46" i="38"/>
  <c r="T118" i="38" s="1"/>
  <c r="T45" i="38"/>
  <c r="T117" i="38" s="1"/>
  <c r="T44" i="38"/>
  <c r="T116" i="38" s="1"/>
  <c r="T43" i="38"/>
  <c r="T115" i="38" s="1"/>
  <c r="T42" i="38"/>
  <c r="T114" i="38" s="1"/>
  <c r="T41" i="38"/>
  <c r="T113" i="38" s="1"/>
  <c r="T40" i="38"/>
  <c r="T112" i="38" s="1"/>
  <c r="T39" i="38"/>
  <c r="T111" i="38" s="1"/>
  <c r="T38" i="38"/>
  <c r="T110" i="38" s="1"/>
  <c r="T37" i="38"/>
  <c r="T109" i="38" s="1"/>
  <c r="T36" i="38"/>
  <c r="T108" i="38" s="1"/>
  <c r="T35" i="38"/>
  <c r="T107" i="38" s="1"/>
  <c r="T34" i="38"/>
  <c r="T106" i="38" s="1"/>
  <c r="T33" i="38"/>
  <c r="T105" i="38" s="1"/>
  <c r="T32" i="38"/>
  <c r="T104" i="38" s="1"/>
  <c r="T31" i="38"/>
  <c r="T103" i="38" s="1"/>
  <c r="T30" i="38"/>
  <c r="T102" i="38" s="1"/>
  <c r="T29" i="38"/>
  <c r="T101" i="38" s="1"/>
  <c r="T28" i="38"/>
  <c r="T100" i="38" s="1"/>
  <c r="T27" i="38"/>
  <c r="T99" i="38" s="1"/>
  <c r="T26" i="38"/>
  <c r="T98" i="38" s="1"/>
  <c r="T25" i="38"/>
  <c r="T97" i="38" s="1"/>
  <c r="T24" i="38"/>
  <c r="T96" i="38" s="1"/>
  <c r="T20" i="38"/>
  <c r="T92" i="38" s="1"/>
  <c r="T16" i="38"/>
  <c r="T88" i="38" s="1"/>
  <c r="T23" i="38"/>
  <c r="T95" i="38" s="1"/>
  <c r="T19" i="38"/>
  <c r="T91" i="38" s="1"/>
  <c r="T15" i="38"/>
  <c r="T87" i="38" s="1"/>
  <c r="T22" i="38"/>
  <c r="T94" i="38" s="1"/>
  <c r="T18" i="38"/>
  <c r="T90" i="38" s="1"/>
  <c r="T14" i="38"/>
  <c r="T86" i="38" s="1"/>
  <c r="W84" i="38"/>
  <c r="W83" i="38"/>
  <c r="W82" i="38"/>
  <c r="W81" i="38"/>
  <c r="W80" i="38"/>
  <c r="W79" i="38"/>
  <c r="W78" i="38"/>
  <c r="W77" i="38"/>
  <c r="W76" i="38"/>
  <c r="W75" i="38"/>
  <c r="W74" i="38"/>
  <c r="W73" i="38"/>
  <c r="W72" i="38"/>
  <c r="W23" i="38"/>
  <c r="W19" i="38"/>
  <c r="W15" i="38"/>
  <c r="W22" i="38"/>
  <c r="W18" i="38"/>
  <c r="W14" i="38"/>
  <c r="W21" i="38"/>
  <c r="W17" i="38"/>
  <c r="W71" i="38"/>
  <c r="W70" i="38"/>
  <c r="W69" i="38"/>
  <c r="W68" i="38"/>
  <c r="W67" i="38"/>
  <c r="W66" i="38"/>
  <c r="W65" i="38"/>
  <c r="W64" i="38"/>
  <c r="W63" i="38"/>
  <c r="W62" i="38"/>
  <c r="W61" i="38"/>
  <c r="W60" i="38"/>
  <c r="W59" i="38"/>
  <c r="W58" i="38"/>
  <c r="W57" i="38"/>
  <c r="W56" i="38"/>
  <c r="W55" i="38"/>
  <c r="W54" i="38"/>
  <c r="W53" i="38"/>
  <c r="W52" i="38"/>
  <c r="W51" i="38"/>
  <c r="W50" i="38"/>
  <c r="W49" i="38"/>
  <c r="W48" i="38"/>
  <c r="W47" i="38"/>
  <c r="W46" i="38"/>
  <c r="W45" i="38"/>
  <c r="W44" i="38"/>
  <c r="W43" i="38"/>
  <c r="W42" i="38"/>
  <c r="W41" i="38"/>
  <c r="W40" i="38"/>
  <c r="W39" i="38"/>
  <c r="W38" i="38"/>
  <c r="W37" i="38"/>
  <c r="W36" i="38"/>
  <c r="W35" i="38"/>
  <c r="W34" i="38"/>
  <c r="W33" i="38"/>
  <c r="W32" i="38"/>
  <c r="W31" i="38"/>
  <c r="W30" i="38"/>
  <c r="W29" i="38"/>
  <c r="W28" i="38"/>
  <c r="W27" i="38"/>
  <c r="W26" i="38"/>
  <c r="W25" i="38"/>
  <c r="W24" i="38"/>
  <c r="W20" i="38"/>
  <c r="W16" i="38"/>
  <c r="U84" i="38"/>
  <c r="U156" i="38" s="1"/>
  <c r="U83" i="38"/>
  <c r="U155" i="38" s="1"/>
  <c r="U82" i="38"/>
  <c r="U154" i="38" s="1"/>
  <c r="U81" i="38"/>
  <c r="U153" i="38" s="1"/>
  <c r="U80" i="38"/>
  <c r="U152" i="38" s="1"/>
  <c r="U79" i="38"/>
  <c r="U151" i="38" s="1"/>
  <c r="U78" i="38"/>
  <c r="U150" i="38" s="1"/>
  <c r="U77" i="38"/>
  <c r="U149" i="38" s="1"/>
  <c r="U76" i="38"/>
  <c r="U148" i="38" s="1"/>
  <c r="U75" i="38"/>
  <c r="U147" i="38" s="1"/>
  <c r="U74" i="38"/>
  <c r="U146" i="38" s="1"/>
  <c r="U73" i="38"/>
  <c r="U145" i="38" s="1"/>
  <c r="U72" i="38"/>
  <c r="U144" i="38" s="1"/>
  <c r="U71" i="38"/>
  <c r="U143" i="38" s="1"/>
  <c r="U70" i="38"/>
  <c r="U142" i="38" s="1"/>
  <c r="U69" i="38"/>
  <c r="U141" i="38" s="1"/>
  <c r="U68" i="38"/>
  <c r="U140" i="38" s="1"/>
  <c r="U67" i="38"/>
  <c r="U139" i="38" s="1"/>
  <c r="U66" i="38"/>
  <c r="U138" i="38" s="1"/>
  <c r="U65" i="38"/>
  <c r="U137" i="38" s="1"/>
  <c r="U64" i="38"/>
  <c r="U136" i="38" s="1"/>
  <c r="U63" i="38"/>
  <c r="U135" i="38" s="1"/>
  <c r="U62" i="38"/>
  <c r="U134" i="38" s="1"/>
  <c r="U61" i="38"/>
  <c r="U133" i="38" s="1"/>
  <c r="U60" i="38"/>
  <c r="U132" i="38" s="1"/>
  <c r="U59" i="38"/>
  <c r="U131" i="38" s="1"/>
  <c r="U58" i="38"/>
  <c r="U130" i="38" s="1"/>
  <c r="U57" i="38"/>
  <c r="U129" i="38" s="1"/>
  <c r="U56" i="38"/>
  <c r="U128" i="38" s="1"/>
  <c r="U55" i="38"/>
  <c r="U127" i="38" s="1"/>
  <c r="U54" i="38"/>
  <c r="U126" i="38" s="1"/>
  <c r="U53" i="38"/>
  <c r="U125" i="38" s="1"/>
  <c r="U52" i="38"/>
  <c r="U124" i="38" s="1"/>
  <c r="U51" i="38"/>
  <c r="U123" i="38" s="1"/>
  <c r="U50" i="38"/>
  <c r="U122" i="38" s="1"/>
  <c r="U49" i="38"/>
  <c r="U121" i="38" s="1"/>
  <c r="U48" i="38"/>
  <c r="U120" i="38" s="1"/>
  <c r="U47" i="38"/>
  <c r="U119" i="38" s="1"/>
  <c r="U46" i="38"/>
  <c r="U118" i="38" s="1"/>
  <c r="U45" i="38"/>
  <c r="U117" i="38" s="1"/>
  <c r="U44" i="38"/>
  <c r="U116" i="38" s="1"/>
  <c r="U43" i="38"/>
  <c r="U115" i="38" s="1"/>
  <c r="U42" i="38"/>
  <c r="U114" i="38" s="1"/>
  <c r="U41" i="38"/>
  <c r="U113" i="38" s="1"/>
  <c r="U40" i="38"/>
  <c r="U112" i="38" s="1"/>
  <c r="U39" i="38"/>
  <c r="U111" i="38" s="1"/>
  <c r="U38" i="38"/>
  <c r="U110" i="38" s="1"/>
  <c r="U37" i="38"/>
  <c r="U109" i="38" s="1"/>
  <c r="U36" i="38"/>
  <c r="U108" i="38" s="1"/>
  <c r="U35" i="38"/>
  <c r="U107" i="38" s="1"/>
  <c r="U34" i="38"/>
  <c r="U106" i="38" s="1"/>
  <c r="U33" i="38"/>
  <c r="U105" i="38" s="1"/>
  <c r="U32" i="38"/>
  <c r="U104" i="38" s="1"/>
  <c r="U31" i="38"/>
  <c r="U103" i="38" s="1"/>
  <c r="U30" i="38"/>
  <c r="U102" i="38" s="1"/>
  <c r="U29" i="38"/>
  <c r="U101" i="38" s="1"/>
  <c r="U28" i="38"/>
  <c r="U100" i="38" s="1"/>
  <c r="U27" i="38"/>
  <c r="U99" i="38" s="1"/>
  <c r="U26" i="38"/>
  <c r="U98" i="38" s="1"/>
  <c r="U25" i="38"/>
  <c r="U97" i="38" s="1"/>
  <c r="U24" i="38"/>
  <c r="U96" i="38" s="1"/>
  <c r="U20" i="38"/>
  <c r="U92" i="38" s="1"/>
  <c r="U16" i="38"/>
  <c r="U88" i="38" s="1"/>
  <c r="U23" i="38"/>
  <c r="U95" i="38" s="1"/>
  <c r="U19" i="38"/>
  <c r="U91" i="38" s="1"/>
  <c r="U15" i="38"/>
  <c r="U87" i="38" s="1"/>
  <c r="U22" i="38"/>
  <c r="U94" i="38" s="1"/>
  <c r="U18" i="38"/>
  <c r="U90" i="38" s="1"/>
  <c r="U14" i="38"/>
  <c r="U86" i="38" s="1"/>
  <c r="U21" i="38"/>
  <c r="U93" i="38" s="1"/>
  <c r="U17" i="38"/>
  <c r="U89" i="38" s="1"/>
  <c r="V69" i="11"/>
  <c r="V141" i="11" s="1"/>
  <c r="X69" i="11"/>
  <c r="V53" i="11"/>
  <c r="V125" i="11" s="1"/>
  <c r="X53" i="11"/>
  <c r="V37" i="11"/>
  <c r="V109" i="11" s="1"/>
  <c r="X37" i="11"/>
  <c r="AX160" i="11"/>
  <c r="AX12" i="11"/>
  <c r="X160" i="11"/>
  <c r="X12" i="11"/>
  <c r="X70" i="11"/>
  <c r="V70" i="11"/>
  <c r="V142" i="11" s="1"/>
  <c r="X54" i="11"/>
  <c r="V54" i="11"/>
  <c r="V126" i="11" s="1"/>
  <c r="X38" i="11"/>
  <c r="V38" i="11"/>
  <c r="V110" i="11" s="1"/>
  <c r="W160" i="11"/>
  <c r="W12" i="11"/>
  <c r="X83" i="11"/>
  <c r="V83" i="11"/>
  <c r="V155" i="11" s="1"/>
  <c r="X67" i="11"/>
  <c r="V67" i="11"/>
  <c r="V139" i="11" s="1"/>
  <c r="X51" i="11"/>
  <c r="V51" i="11"/>
  <c r="V123" i="11" s="1"/>
  <c r="X35" i="11"/>
  <c r="V35" i="11"/>
  <c r="V107" i="11" s="1"/>
  <c r="V84" i="11"/>
  <c r="V156" i="11" s="1"/>
  <c r="X84" i="11"/>
  <c r="V68" i="11"/>
  <c r="V140" i="11" s="1"/>
  <c r="X68" i="11"/>
  <c r="V52" i="11"/>
  <c r="V124" i="11" s="1"/>
  <c r="X52" i="11"/>
  <c r="V36" i="11"/>
  <c r="V108" i="11" s="1"/>
  <c r="X36" i="11"/>
  <c r="V23" i="11"/>
  <c r="V95" i="11" s="1"/>
  <c r="X23" i="11"/>
  <c r="V19" i="11"/>
  <c r="V91" i="11" s="1"/>
  <c r="X19" i="11"/>
  <c r="V15" i="11"/>
  <c r="V87" i="11" s="1"/>
  <c r="X15" i="11"/>
  <c r="AO160" i="11"/>
  <c r="AO12" i="11"/>
  <c r="O160" i="11"/>
  <c r="O12" i="11"/>
  <c r="O109" i="11" s="1"/>
  <c r="H160" i="36"/>
  <c r="H12" i="36"/>
  <c r="V39" i="36"/>
  <c r="V111" i="36" s="1"/>
  <c r="X39" i="36"/>
  <c r="V55" i="36"/>
  <c r="V127" i="36" s="1"/>
  <c r="X55" i="36"/>
  <c r="V71" i="36"/>
  <c r="V143" i="36" s="1"/>
  <c r="X71" i="36"/>
  <c r="I160" i="36"/>
  <c r="I12" i="36"/>
  <c r="AI160" i="36"/>
  <c r="AI12" i="36"/>
  <c r="X26" i="36"/>
  <c r="V26" i="36"/>
  <c r="V98" i="36" s="1"/>
  <c r="X42" i="36"/>
  <c r="V42" i="36"/>
  <c r="V114" i="36" s="1"/>
  <c r="X58" i="36"/>
  <c r="V58" i="36"/>
  <c r="V130" i="36" s="1"/>
  <c r="X74" i="36"/>
  <c r="V74" i="36"/>
  <c r="V146" i="36" s="1"/>
  <c r="N160" i="36"/>
  <c r="N12" i="36"/>
  <c r="AN159" i="36"/>
  <c r="AN12" i="36"/>
  <c r="X29" i="36"/>
  <c r="V29" i="36"/>
  <c r="V101" i="36" s="1"/>
  <c r="X45" i="36"/>
  <c r="V45" i="36"/>
  <c r="V117" i="36" s="1"/>
  <c r="X61" i="36"/>
  <c r="V61" i="36"/>
  <c r="V133" i="36" s="1"/>
  <c r="X77" i="36"/>
  <c r="V77" i="36"/>
  <c r="V149" i="36" s="1"/>
  <c r="O160" i="36"/>
  <c r="O12" i="36"/>
  <c r="O111" i="36" s="1"/>
  <c r="AO160" i="36"/>
  <c r="AO12" i="36"/>
  <c r="V15" i="36"/>
  <c r="V87" i="36" s="1"/>
  <c r="X15" i="36"/>
  <c r="V19" i="36"/>
  <c r="V91" i="36" s="1"/>
  <c r="X19" i="36"/>
  <c r="V23" i="36"/>
  <c r="V95" i="36" s="1"/>
  <c r="X23" i="36"/>
  <c r="V36" i="36"/>
  <c r="V108" i="36" s="1"/>
  <c r="X36" i="36"/>
  <c r="V52" i="36"/>
  <c r="V124" i="36" s="1"/>
  <c r="X52" i="36"/>
  <c r="V68" i="36"/>
  <c r="V140" i="36" s="1"/>
  <c r="X68" i="36"/>
  <c r="V84" i="36"/>
  <c r="V156" i="36" s="1"/>
  <c r="X84" i="36"/>
  <c r="R159" i="37"/>
  <c r="R158" i="37"/>
  <c r="R12" i="37"/>
  <c r="AR158" i="37"/>
  <c r="AR159" i="37"/>
  <c r="AR12" i="37"/>
  <c r="V33" i="37"/>
  <c r="V105" i="37" s="1"/>
  <c r="X33" i="37"/>
  <c r="V49" i="37"/>
  <c r="V121" i="37" s="1"/>
  <c r="X49" i="37"/>
  <c r="V65" i="37"/>
  <c r="V137" i="37" s="1"/>
  <c r="X65" i="37"/>
  <c r="V81" i="37"/>
  <c r="V153" i="37" s="1"/>
  <c r="X81" i="37"/>
  <c r="U156" i="37"/>
  <c r="U153" i="37"/>
  <c r="U152" i="37"/>
  <c r="U144" i="37"/>
  <c r="U143" i="37"/>
  <c r="U141" i="37"/>
  <c r="U131" i="37"/>
  <c r="U126" i="37"/>
  <c r="U117" i="37"/>
  <c r="U110" i="37"/>
  <c r="U109" i="37"/>
  <c r="U97" i="37"/>
  <c r="U94" i="37"/>
  <c r="U90" i="37"/>
  <c r="U86" i="37"/>
  <c r="AS158" i="37"/>
  <c r="AS159" i="37"/>
  <c r="AS12" i="37"/>
  <c r="X16" i="37"/>
  <c r="V16" i="37"/>
  <c r="V88" i="37" s="1"/>
  <c r="X20" i="37"/>
  <c r="V20" i="37"/>
  <c r="V92" i="37" s="1"/>
  <c r="X24" i="37"/>
  <c r="V24" i="37"/>
  <c r="V96" i="37" s="1"/>
  <c r="X40" i="37"/>
  <c r="V40" i="37"/>
  <c r="V112" i="37" s="1"/>
  <c r="X56" i="37"/>
  <c r="V56" i="37"/>
  <c r="V128" i="37" s="1"/>
  <c r="X72" i="37"/>
  <c r="V72" i="37"/>
  <c r="V144" i="37" s="1"/>
  <c r="H160" i="37"/>
  <c r="H12" i="37"/>
  <c r="X39" i="37"/>
  <c r="V39" i="37"/>
  <c r="V111" i="37" s="1"/>
  <c r="X55" i="37"/>
  <c r="V55" i="37"/>
  <c r="V127" i="37" s="1"/>
  <c r="X71" i="37"/>
  <c r="V71" i="37"/>
  <c r="V143" i="37" s="1"/>
  <c r="I160" i="37"/>
  <c r="I12" i="37"/>
  <c r="AI160" i="37"/>
  <c r="AI165" i="37" s="1"/>
  <c r="AI12" i="37"/>
  <c r="V26" i="37"/>
  <c r="V98" i="37" s="1"/>
  <c r="X26" i="37"/>
  <c r="V42" i="37"/>
  <c r="V114" i="37" s="1"/>
  <c r="X42" i="37"/>
  <c r="V58" i="37"/>
  <c r="V130" i="37" s="1"/>
  <c r="X58" i="37"/>
  <c r="V74" i="37"/>
  <c r="V146" i="37" s="1"/>
  <c r="X74" i="37"/>
  <c r="H160" i="38"/>
  <c r="H12" i="38"/>
  <c r="V39" i="38"/>
  <c r="V111" i="38" s="1"/>
  <c r="X39" i="38"/>
  <c r="V55" i="38"/>
  <c r="V127" i="38" s="1"/>
  <c r="X55" i="38"/>
  <c r="V71" i="38"/>
  <c r="V143" i="38" s="1"/>
  <c r="X71" i="38"/>
  <c r="I160" i="38"/>
  <c r="I12" i="38"/>
  <c r="AI160" i="38"/>
  <c r="AI12" i="38"/>
  <c r="X26" i="38"/>
  <c r="V26" i="38"/>
  <c r="V98" i="38" s="1"/>
  <c r="X42" i="38"/>
  <c r="V42" i="38"/>
  <c r="V114" i="38" s="1"/>
  <c r="X58" i="38"/>
  <c r="V58" i="38"/>
  <c r="V130" i="38" s="1"/>
  <c r="X74" i="38"/>
  <c r="V74" i="38"/>
  <c r="V146" i="38" s="1"/>
  <c r="N160" i="38"/>
  <c r="N12" i="38"/>
  <c r="AN159" i="38"/>
  <c r="AN12" i="38"/>
  <c r="X29" i="38"/>
  <c r="V29" i="38"/>
  <c r="V101" i="38" s="1"/>
  <c r="X45" i="38"/>
  <c r="V45" i="38"/>
  <c r="V117" i="38" s="1"/>
  <c r="X61" i="38"/>
  <c r="V61" i="38"/>
  <c r="V133" i="38" s="1"/>
  <c r="X77" i="38"/>
  <c r="V77" i="38"/>
  <c r="V149" i="38" s="1"/>
  <c r="O160" i="38"/>
  <c r="O12" i="38"/>
  <c r="O143" i="38" s="1"/>
  <c r="AO160" i="38"/>
  <c r="AO12" i="38"/>
  <c r="V15" i="38"/>
  <c r="V87" i="38" s="1"/>
  <c r="X15" i="38"/>
  <c r="V19" i="38"/>
  <c r="V91" i="38" s="1"/>
  <c r="X19" i="38"/>
  <c r="V23" i="38"/>
  <c r="V95" i="38" s="1"/>
  <c r="X23" i="38"/>
  <c r="V36" i="38"/>
  <c r="V108" i="38" s="1"/>
  <c r="X36" i="38"/>
  <c r="V52" i="38"/>
  <c r="V124" i="38" s="1"/>
  <c r="X52" i="38"/>
  <c r="V68" i="38"/>
  <c r="V140" i="38" s="1"/>
  <c r="X68" i="38"/>
  <c r="X84" i="38"/>
  <c r="V84" i="38"/>
  <c r="V156" i="38" s="1"/>
  <c r="V81" i="11"/>
  <c r="V153" i="11" s="1"/>
  <c r="X81" i="11"/>
  <c r="V65" i="11"/>
  <c r="V137" i="11" s="1"/>
  <c r="X65" i="11"/>
  <c r="V49" i="11"/>
  <c r="V121" i="11" s="1"/>
  <c r="X49" i="11"/>
  <c r="V33" i="11"/>
  <c r="V105" i="11" s="1"/>
  <c r="X33" i="11"/>
  <c r="AR159" i="11"/>
  <c r="AR158" i="11"/>
  <c r="AR12" i="11"/>
  <c r="R159" i="11"/>
  <c r="R158" i="11"/>
  <c r="R12" i="11"/>
  <c r="X82" i="11"/>
  <c r="V82" i="11"/>
  <c r="V154" i="11" s="1"/>
  <c r="X66" i="11"/>
  <c r="V66" i="11"/>
  <c r="V138" i="11" s="1"/>
  <c r="X50" i="11"/>
  <c r="V50" i="11"/>
  <c r="V122" i="11" s="1"/>
  <c r="X34" i="11"/>
  <c r="V34" i="11"/>
  <c r="V106" i="11" s="1"/>
  <c r="AQ159" i="11"/>
  <c r="AQ158" i="11"/>
  <c r="AQ12" i="11"/>
  <c r="Q159" i="11"/>
  <c r="Q158" i="11"/>
  <c r="Q12" i="11"/>
  <c r="X79" i="11"/>
  <c r="V79" i="11"/>
  <c r="V151" i="11" s="1"/>
  <c r="X63" i="11"/>
  <c r="V63" i="11"/>
  <c r="V135" i="11" s="1"/>
  <c r="X47" i="11"/>
  <c r="V47" i="11"/>
  <c r="V119" i="11" s="1"/>
  <c r="X31" i="11"/>
  <c r="V31" i="11"/>
  <c r="V103" i="11" s="1"/>
  <c r="AP160" i="11"/>
  <c r="AP12" i="11"/>
  <c r="P159" i="11"/>
  <c r="P158" i="11"/>
  <c r="P12" i="11"/>
  <c r="V80" i="11"/>
  <c r="V152" i="11" s="1"/>
  <c r="X80" i="11"/>
  <c r="V64" i="11"/>
  <c r="V136" i="11" s="1"/>
  <c r="X64" i="11"/>
  <c r="V48" i="11"/>
  <c r="V120" i="11" s="1"/>
  <c r="X48" i="11"/>
  <c r="V32" i="11"/>
  <c r="V104" i="11" s="1"/>
  <c r="X32" i="11"/>
  <c r="V22" i="11"/>
  <c r="V94" i="11" s="1"/>
  <c r="X22" i="11"/>
  <c r="V18" i="11"/>
  <c r="V90" i="11" s="1"/>
  <c r="X18" i="11"/>
  <c r="V14" i="11"/>
  <c r="V86" i="11" s="1"/>
  <c r="X14" i="11"/>
  <c r="AK160" i="11"/>
  <c r="AK12" i="11"/>
  <c r="K160" i="11"/>
  <c r="K12" i="11"/>
  <c r="AL160" i="36"/>
  <c r="AL12" i="36"/>
  <c r="V27" i="36"/>
  <c r="V99" i="36" s="1"/>
  <c r="X27" i="36"/>
  <c r="V43" i="36"/>
  <c r="V115" i="36" s="1"/>
  <c r="X43" i="36"/>
  <c r="V59" i="36"/>
  <c r="V131" i="36" s="1"/>
  <c r="X59" i="36"/>
  <c r="V75" i="36"/>
  <c r="V147" i="36" s="1"/>
  <c r="X75" i="36"/>
  <c r="M159" i="36"/>
  <c r="M12" i="36"/>
  <c r="X30" i="36"/>
  <c r="V30" i="36"/>
  <c r="V102" i="36" s="1"/>
  <c r="X46" i="36"/>
  <c r="V46" i="36"/>
  <c r="V118" i="36" s="1"/>
  <c r="X62" i="36"/>
  <c r="V62" i="36"/>
  <c r="V134" i="36" s="1"/>
  <c r="X78" i="36"/>
  <c r="V78" i="36"/>
  <c r="V150" i="36" s="1"/>
  <c r="R159" i="36"/>
  <c r="R158" i="36"/>
  <c r="R12" i="36"/>
  <c r="AR158" i="36"/>
  <c r="AR159" i="36"/>
  <c r="AR12" i="36"/>
  <c r="X33" i="36"/>
  <c r="V33" i="36"/>
  <c r="V105" i="36" s="1"/>
  <c r="X49" i="36"/>
  <c r="V49" i="36"/>
  <c r="V121" i="36" s="1"/>
  <c r="X65" i="36"/>
  <c r="V65" i="36"/>
  <c r="V137" i="36" s="1"/>
  <c r="X81" i="36"/>
  <c r="V81" i="36"/>
  <c r="V153" i="36" s="1"/>
  <c r="U154" i="36"/>
  <c r="U150" i="36"/>
  <c r="U146" i="36"/>
  <c r="U144" i="36"/>
  <c r="U143" i="36"/>
  <c r="U142" i="36"/>
  <c r="U138" i="36"/>
  <c r="U136" i="36"/>
  <c r="U135" i="36"/>
  <c r="U134" i="36"/>
  <c r="U132" i="36"/>
  <c r="U128" i="36"/>
  <c r="U126" i="36"/>
  <c r="U125" i="36"/>
  <c r="U124" i="36"/>
  <c r="U122" i="36"/>
  <c r="U120" i="36"/>
  <c r="U118" i="36"/>
  <c r="U116" i="36"/>
  <c r="U114" i="36"/>
  <c r="U112" i="36"/>
  <c r="U109" i="36"/>
  <c r="U106" i="36"/>
  <c r="U105" i="36"/>
  <c r="U104" i="36"/>
  <c r="U103" i="36"/>
  <c r="U102" i="36"/>
  <c r="U99" i="36"/>
  <c r="U98" i="36"/>
  <c r="U97" i="36"/>
  <c r="U96" i="36"/>
  <c r="U95" i="36"/>
  <c r="U94" i="36"/>
  <c r="U93" i="36"/>
  <c r="U92" i="36"/>
  <c r="U90" i="36"/>
  <c r="U89" i="36"/>
  <c r="U88" i="36"/>
  <c r="U87" i="36"/>
  <c r="AS158" i="36"/>
  <c r="AS159" i="36"/>
  <c r="AS12" i="36"/>
  <c r="V16" i="36"/>
  <c r="V88" i="36" s="1"/>
  <c r="X16" i="36"/>
  <c r="V20" i="36"/>
  <c r="V92" i="36" s="1"/>
  <c r="X20" i="36"/>
  <c r="V24" i="36"/>
  <c r="V96" i="36" s="1"/>
  <c r="X24" i="36"/>
  <c r="V40" i="36"/>
  <c r="V112" i="36" s="1"/>
  <c r="X40" i="36"/>
  <c r="V56" i="36"/>
  <c r="V128" i="36" s="1"/>
  <c r="X56" i="36"/>
  <c r="V72" i="36"/>
  <c r="V144" i="36" s="1"/>
  <c r="X72" i="36"/>
  <c r="X160" i="37"/>
  <c r="X12" i="37"/>
  <c r="AX160" i="37"/>
  <c r="AX165" i="37" s="1"/>
  <c r="AX12" i="37"/>
  <c r="V37" i="37"/>
  <c r="V109" i="37" s="1"/>
  <c r="X37" i="37"/>
  <c r="V53" i="37"/>
  <c r="V125" i="37" s="1"/>
  <c r="X53" i="37"/>
  <c r="V69" i="37"/>
  <c r="V141" i="37" s="1"/>
  <c r="X69" i="37"/>
  <c r="G156" i="37"/>
  <c r="G155" i="37"/>
  <c r="G154" i="37"/>
  <c r="G153" i="37"/>
  <c r="G152" i="37"/>
  <c r="G151" i="37"/>
  <c r="G150" i="37"/>
  <c r="G149" i="37"/>
  <c r="G148" i="37"/>
  <c r="G147" i="37"/>
  <c r="G146" i="37"/>
  <c r="G145" i="37"/>
  <c r="G144" i="37"/>
  <c r="G143" i="37"/>
  <c r="G142" i="37"/>
  <c r="G141" i="37"/>
  <c r="G140" i="37"/>
  <c r="G139" i="37"/>
  <c r="G138" i="37"/>
  <c r="G137" i="37"/>
  <c r="G136" i="37"/>
  <c r="G135" i="37"/>
  <c r="G134" i="37"/>
  <c r="G133" i="37"/>
  <c r="G132" i="37"/>
  <c r="G131" i="37"/>
  <c r="G130" i="37"/>
  <c r="G129" i="37"/>
  <c r="G128" i="37"/>
  <c r="G127" i="37"/>
  <c r="G126" i="37"/>
  <c r="G125" i="37"/>
  <c r="G124" i="37"/>
  <c r="G123" i="37"/>
  <c r="G122" i="37"/>
  <c r="G121" i="37"/>
  <c r="G120" i="37"/>
  <c r="G119" i="37"/>
  <c r="G118"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Z156" i="37"/>
  <c r="Z155" i="37"/>
  <c r="Z154" i="37"/>
  <c r="Z152" i="37"/>
  <c r="Z151" i="37"/>
  <c r="Z150" i="37"/>
  <c r="Z149" i="37"/>
  <c r="Z148" i="37"/>
  <c r="Z147" i="37"/>
  <c r="Z146" i="37"/>
  <c r="Z145" i="37"/>
  <c r="Z144" i="37"/>
  <c r="Z143" i="37"/>
  <c r="Z142" i="37"/>
  <c r="Z141" i="37"/>
  <c r="Z140" i="37"/>
  <c r="Z139" i="37"/>
  <c r="Z138" i="37"/>
  <c r="Z137" i="37"/>
  <c r="Z136" i="37"/>
  <c r="Z135" i="37"/>
  <c r="Z134" i="37"/>
  <c r="Z133" i="37"/>
  <c r="Z132" i="37"/>
  <c r="Z131"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Z103" i="37"/>
  <c r="Z102" i="37"/>
  <c r="Z101" i="37"/>
  <c r="Z100" i="37"/>
  <c r="Z99" i="37"/>
  <c r="Z98" i="37"/>
  <c r="Z97" i="37"/>
  <c r="Z96" i="37"/>
  <c r="Z95" i="37"/>
  <c r="Z94" i="37"/>
  <c r="Z93" i="37"/>
  <c r="Z92" i="37"/>
  <c r="Z91" i="37"/>
  <c r="Z90" i="37"/>
  <c r="Z89" i="37"/>
  <c r="Z88" i="37"/>
  <c r="Z87" i="37"/>
  <c r="Z86" i="37"/>
  <c r="Z153" i="37"/>
  <c r="AY160" i="37"/>
  <c r="AY165" i="37" s="1"/>
  <c r="AY12" i="37"/>
  <c r="X17" i="37"/>
  <c r="V17" i="37"/>
  <c r="V89" i="37" s="1"/>
  <c r="X21" i="37"/>
  <c r="V21" i="37"/>
  <c r="V93" i="37" s="1"/>
  <c r="X28" i="37"/>
  <c r="V28" i="37"/>
  <c r="V100" i="37" s="1"/>
  <c r="X44" i="37"/>
  <c r="V44" i="37"/>
  <c r="V116" i="37" s="1"/>
  <c r="X60" i="37"/>
  <c r="V60" i="37"/>
  <c r="V132" i="37" s="1"/>
  <c r="X76" i="37"/>
  <c r="V76" i="37"/>
  <c r="V148" i="37" s="1"/>
  <c r="AL160" i="37"/>
  <c r="AL165" i="37" s="1"/>
  <c r="AL12" i="37"/>
  <c r="X27" i="37"/>
  <c r="V27" i="37"/>
  <c r="V99" i="37" s="1"/>
  <c r="X43" i="37"/>
  <c r="V43" i="37"/>
  <c r="V115" i="37" s="1"/>
  <c r="X59" i="37"/>
  <c r="V59" i="37"/>
  <c r="V131" i="37" s="1"/>
  <c r="X75" i="37"/>
  <c r="V75" i="37"/>
  <c r="V147" i="37" s="1"/>
  <c r="M159" i="37"/>
  <c r="M12" i="37"/>
  <c r="V30" i="37"/>
  <c r="V102" i="37" s="1"/>
  <c r="X30" i="37"/>
  <c r="V46" i="37"/>
  <c r="V118" i="37" s="1"/>
  <c r="X46" i="37"/>
  <c r="V62" i="37"/>
  <c r="V134" i="37" s="1"/>
  <c r="X62" i="37"/>
  <c r="V78" i="37"/>
  <c r="V150" i="37" s="1"/>
  <c r="X78" i="37"/>
  <c r="AL160" i="38"/>
  <c r="AL12" i="38"/>
  <c r="V27" i="38"/>
  <c r="V99" i="38" s="1"/>
  <c r="X27" i="38"/>
  <c r="V43" i="38"/>
  <c r="V115" i="38" s="1"/>
  <c r="X43" i="38"/>
  <c r="V59" i="38"/>
  <c r="V131" i="38" s="1"/>
  <c r="X59" i="38"/>
  <c r="V75" i="38"/>
  <c r="V147" i="38" s="1"/>
  <c r="X75" i="38"/>
  <c r="M159" i="38"/>
  <c r="M12" i="38"/>
  <c r="X30" i="38"/>
  <c r="V30" i="38"/>
  <c r="V102" i="38" s="1"/>
  <c r="X46" i="38"/>
  <c r="V46" i="38"/>
  <c r="V118" i="38" s="1"/>
  <c r="X62" i="38"/>
  <c r="V62" i="38"/>
  <c r="V134" i="38" s="1"/>
  <c r="X78" i="38"/>
  <c r="V78" i="38"/>
  <c r="V150" i="38" s="1"/>
  <c r="R159" i="38"/>
  <c r="R158" i="38"/>
  <c r="R12" i="38"/>
  <c r="AR158" i="38"/>
  <c r="AR159" i="38"/>
  <c r="AR12" i="38"/>
  <c r="X33" i="38"/>
  <c r="V33" i="38"/>
  <c r="V105" i="38" s="1"/>
  <c r="X49" i="38"/>
  <c r="V49" i="38"/>
  <c r="V121" i="38" s="1"/>
  <c r="X65" i="38"/>
  <c r="V65" i="38"/>
  <c r="V137" i="38" s="1"/>
  <c r="X81" i="38"/>
  <c r="V81" i="38"/>
  <c r="V153" i="38" s="1"/>
  <c r="AS158" i="38"/>
  <c r="AS159" i="38"/>
  <c r="AS12" i="38"/>
  <c r="V16" i="38"/>
  <c r="V88" i="38" s="1"/>
  <c r="X16" i="38"/>
  <c r="V20" i="38"/>
  <c r="V92" i="38" s="1"/>
  <c r="X20" i="38"/>
  <c r="V24" i="38"/>
  <c r="V96" i="38" s="1"/>
  <c r="X24" i="38"/>
  <c r="V40" i="38"/>
  <c r="V112" i="38" s="1"/>
  <c r="X40" i="38"/>
  <c r="V56" i="38"/>
  <c r="V128" i="38" s="1"/>
  <c r="X56" i="38"/>
  <c r="V72" i="38"/>
  <c r="V144" i="38" s="1"/>
  <c r="X72" i="38"/>
  <c r="V77" i="11"/>
  <c r="V149" i="11" s="1"/>
  <c r="X77" i="11"/>
  <c r="V61" i="11"/>
  <c r="V133" i="11" s="1"/>
  <c r="X61" i="11"/>
  <c r="V45" i="11"/>
  <c r="V117" i="11" s="1"/>
  <c r="X45" i="11"/>
  <c r="V29" i="11"/>
  <c r="V101" i="11" s="1"/>
  <c r="X29" i="11"/>
  <c r="AN159" i="11"/>
  <c r="AN12" i="11"/>
  <c r="N160" i="11"/>
  <c r="N12" i="11"/>
  <c r="X78" i="11"/>
  <c r="V78" i="11"/>
  <c r="V150" i="11" s="1"/>
  <c r="X62" i="11"/>
  <c r="V62" i="11"/>
  <c r="V134" i="11" s="1"/>
  <c r="X46" i="11"/>
  <c r="V46" i="11"/>
  <c r="V118" i="11" s="1"/>
  <c r="X30" i="11"/>
  <c r="V30" i="11"/>
  <c r="V102" i="11" s="1"/>
  <c r="M159" i="11"/>
  <c r="M160" i="11" s="1"/>
  <c r="M12" i="11"/>
  <c r="X75" i="11"/>
  <c r="V75" i="11"/>
  <c r="V147" i="11" s="1"/>
  <c r="X59" i="11"/>
  <c r="V59" i="11"/>
  <c r="V131" i="11" s="1"/>
  <c r="X43" i="11"/>
  <c r="V43" i="11"/>
  <c r="V115" i="11" s="1"/>
  <c r="X27" i="11"/>
  <c r="V27" i="11"/>
  <c r="V99" i="11" s="1"/>
  <c r="AL160" i="11"/>
  <c r="AL12" i="11"/>
  <c r="V76" i="11"/>
  <c r="V148" i="11" s="1"/>
  <c r="X76" i="11"/>
  <c r="V60" i="11"/>
  <c r="V132" i="11" s="1"/>
  <c r="X60" i="11"/>
  <c r="V44" i="11"/>
  <c r="V116" i="11" s="1"/>
  <c r="X44" i="11"/>
  <c r="V28" i="11"/>
  <c r="V100" i="11" s="1"/>
  <c r="X28" i="11"/>
  <c r="V21" i="11"/>
  <c r="V93" i="11" s="1"/>
  <c r="X21" i="11"/>
  <c r="V17" i="11"/>
  <c r="V89" i="11" s="1"/>
  <c r="X17" i="11"/>
  <c r="AY160" i="11"/>
  <c r="AY12" i="11"/>
  <c r="Z156" i="11"/>
  <c r="Z155" i="11"/>
  <c r="Z154" i="11"/>
  <c r="Z153" i="11"/>
  <c r="Z152" i="11"/>
  <c r="Z151" i="11"/>
  <c r="Z150" i="11"/>
  <c r="Z149" i="11"/>
  <c r="Z148" i="11"/>
  <c r="Z147" i="11"/>
  <c r="Z146" i="11"/>
  <c r="Z145" i="11"/>
  <c r="Z144" i="11"/>
  <c r="Z143" i="11"/>
  <c r="Z142" i="11"/>
  <c r="Z141" i="11"/>
  <c r="Z140" i="11"/>
  <c r="Z139" i="11"/>
  <c r="Z138" i="11"/>
  <c r="Z137" i="11"/>
  <c r="Z133" i="11"/>
  <c r="Z132" i="11"/>
  <c r="Z131" i="11"/>
  <c r="Z130" i="11"/>
  <c r="Z129" i="11"/>
  <c r="Z128" i="11"/>
  <c r="Z127" i="11"/>
  <c r="Z126" i="11"/>
  <c r="Z125" i="11"/>
  <c r="Z124" i="11"/>
  <c r="Z123" i="11"/>
  <c r="Z122" i="11"/>
  <c r="Z121" i="11"/>
  <c r="Z120" i="11"/>
  <c r="Z119" i="11"/>
  <c r="Z118" i="11"/>
  <c r="Z117" i="11"/>
  <c r="Z116" i="11"/>
  <c r="Z115" i="11"/>
  <c r="Z114" i="11"/>
  <c r="Z113" i="11"/>
  <c r="Z112" i="11"/>
  <c r="Z111" i="11"/>
  <c r="Z110" i="11"/>
  <c r="Z109" i="11"/>
  <c r="Z108" i="11"/>
  <c r="Z107" i="11"/>
  <c r="Z106" i="11"/>
  <c r="Z105" i="11"/>
  <c r="Z104" i="11"/>
  <c r="Z103" i="11"/>
  <c r="Z102" i="11"/>
  <c r="Z101" i="11"/>
  <c r="Z100" i="11"/>
  <c r="Z99" i="11"/>
  <c r="Z98" i="11"/>
  <c r="Z97" i="11"/>
  <c r="Z96" i="11"/>
  <c r="Z95" i="11"/>
  <c r="Z94" i="11"/>
  <c r="Z93" i="11"/>
  <c r="Z92" i="11"/>
  <c r="Z91" i="11"/>
  <c r="Z90" i="11"/>
  <c r="Z89" i="11"/>
  <c r="Z88" i="11"/>
  <c r="Z87" i="11"/>
  <c r="Z86" i="11"/>
  <c r="Z136" i="11"/>
  <c r="Z135" i="11"/>
  <c r="Z134"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P159" i="36"/>
  <c r="P158" i="36"/>
  <c r="P12" i="36"/>
  <c r="AP160" i="36"/>
  <c r="AP12" i="36"/>
  <c r="V31" i="36"/>
  <c r="V103" i="36" s="1"/>
  <c r="X31" i="36"/>
  <c r="V47" i="36"/>
  <c r="V119" i="36" s="1"/>
  <c r="X47" i="36"/>
  <c r="V63" i="36"/>
  <c r="V135" i="36" s="1"/>
  <c r="X63" i="36"/>
  <c r="V79" i="36"/>
  <c r="V151" i="36" s="1"/>
  <c r="X79" i="36"/>
  <c r="Q159" i="36"/>
  <c r="Q158" i="36"/>
  <c r="Q12" i="36"/>
  <c r="AQ159" i="36"/>
  <c r="AQ158" i="36"/>
  <c r="AQ12" i="36"/>
  <c r="X34" i="36"/>
  <c r="V34" i="36"/>
  <c r="V106" i="36" s="1"/>
  <c r="X50" i="36"/>
  <c r="V50" i="36"/>
  <c r="V122" i="36" s="1"/>
  <c r="X66" i="36"/>
  <c r="V66" i="36"/>
  <c r="V138" i="36" s="1"/>
  <c r="X82" i="36"/>
  <c r="V82" i="36"/>
  <c r="V154" i="36" s="1"/>
  <c r="X160" i="36"/>
  <c r="X12" i="36"/>
  <c r="AX160" i="36"/>
  <c r="AX12" i="36"/>
  <c r="X37" i="36"/>
  <c r="V37" i="36"/>
  <c r="V109" i="36" s="1"/>
  <c r="X53" i="36"/>
  <c r="V53" i="36"/>
  <c r="V125" i="36" s="1"/>
  <c r="X69" i="36"/>
  <c r="V69" i="36"/>
  <c r="V141" i="36" s="1"/>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Z156" i="36"/>
  <c r="Z155" i="36"/>
  <c r="Z154" i="36"/>
  <c r="Z153" i="36"/>
  <c r="Z152" i="36"/>
  <c r="Z151" i="36"/>
  <c r="Z150" i="36"/>
  <c r="Z149" i="36"/>
  <c r="Z148" i="36"/>
  <c r="Z147" i="36"/>
  <c r="Z146"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145" i="36"/>
  <c r="Z144" i="36"/>
  <c r="Z143" i="36"/>
  <c r="AY160" i="36"/>
  <c r="AY12" i="36"/>
  <c r="V17" i="36"/>
  <c r="V89" i="36" s="1"/>
  <c r="X17" i="36"/>
  <c r="V21" i="36"/>
  <c r="V93" i="36" s="1"/>
  <c r="X21" i="36"/>
  <c r="V28" i="36"/>
  <c r="V100" i="36" s="1"/>
  <c r="X28" i="36"/>
  <c r="V44" i="36"/>
  <c r="V116" i="36" s="1"/>
  <c r="X44" i="36"/>
  <c r="V60" i="36"/>
  <c r="V132" i="36" s="1"/>
  <c r="X60" i="36"/>
  <c r="V76" i="36"/>
  <c r="V148" i="36" s="1"/>
  <c r="X76" i="36"/>
  <c r="J160" i="37"/>
  <c r="J12" i="37"/>
  <c r="AJ160" i="37"/>
  <c r="AJ165" i="37" s="1"/>
  <c r="AJ12" i="37"/>
  <c r="V25" i="37"/>
  <c r="V97" i="37" s="1"/>
  <c r="X25" i="37"/>
  <c r="V41" i="37"/>
  <c r="V113" i="37" s="1"/>
  <c r="X41" i="37"/>
  <c r="V57" i="37"/>
  <c r="V129" i="37" s="1"/>
  <c r="X57" i="37"/>
  <c r="V73" i="37"/>
  <c r="V145" i="37" s="1"/>
  <c r="X73" i="37"/>
  <c r="K160" i="37"/>
  <c r="K12" i="37"/>
  <c r="AK160" i="37"/>
  <c r="AK165" i="37" s="1"/>
  <c r="AK12" i="37"/>
  <c r="X14" i="37"/>
  <c r="V14" i="37"/>
  <c r="V86" i="37" s="1"/>
  <c r="X18" i="37"/>
  <c r="V18" i="37"/>
  <c r="V90" i="37" s="1"/>
  <c r="X22" i="37"/>
  <c r="V22" i="37"/>
  <c r="V94" i="37" s="1"/>
  <c r="X32" i="37"/>
  <c r="V32" i="37"/>
  <c r="V104" i="37" s="1"/>
  <c r="X48" i="37"/>
  <c r="V48" i="37"/>
  <c r="V120" i="37" s="1"/>
  <c r="X64" i="37"/>
  <c r="V64" i="37"/>
  <c r="V136" i="37" s="1"/>
  <c r="X80" i="37"/>
  <c r="V80" i="37"/>
  <c r="V152" i="37" s="1"/>
  <c r="P159" i="37"/>
  <c r="P158" i="37"/>
  <c r="P12" i="37"/>
  <c r="AP160" i="37"/>
  <c r="AP12" i="37"/>
  <c r="X31" i="37"/>
  <c r="V31" i="37"/>
  <c r="V103" i="37" s="1"/>
  <c r="X47" i="37"/>
  <c r="V47" i="37"/>
  <c r="V119" i="37" s="1"/>
  <c r="X63" i="37"/>
  <c r="V63" i="37"/>
  <c r="V135" i="37" s="1"/>
  <c r="X79" i="37"/>
  <c r="V79" i="37"/>
  <c r="V151" i="37" s="1"/>
  <c r="Q159" i="37"/>
  <c r="Q158" i="37"/>
  <c r="Q12" i="37"/>
  <c r="AQ159" i="37"/>
  <c r="AQ158" i="37"/>
  <c r="AQ12" i="37"/>
  <c r="V34" i="37"/>
  <c r="V106" i="37" s="1"/>
  <c r="X34" i="37"/>
  <c r="V50" i="37"/>
  <c r="V122" i="37" s="1"/>
  <c r="X50" i="37"/>
  <c r="V66" i="37"/>
  <c r="V138" i="37" s="1"/>
  <c r="X66" i="37"/>
  <c r="V82" i="37"/>
  <c r="V154" i="37" s="1"/>
  <c r="X82" i="37"/>
  <c r="P159" i="38"/>
  <c r="P158" i="38"/>
  <c r="P12" i="38"/>
  <c r="AP160" i="38"/>
  <c r="AP12" i="38"/>
  <c r="V31" i="38"/>
  <c r="V103" i="38" s="1"/>
  <c r="X31" i="38"/>
  <c r="V47" i="38"/>
  <c r="V119" i="38" s="1"/>
  <c r="X47" i="38"/>
  <c r="V63" i="38"/>
  <c r="V135" i="38" s="1"/>
  <c r="X63" i="38"/>
  <c r="V79" i="38"/>
  <c r="V151" i="38" s="1"/>
  <c r="X79" i="38"/>
  <c r="Q159" i="38"/>
  <c r="Q158" i="38"/>
  <c r="Q12" i="38"/>
  <c r="AQ159" i="38"/>
  <c r="AQ158" i="38"/>
  <c r="AQ12" i="38"/>
  <c r="X34" i="38"/>
  <c r="V34" i="38"/>
  <c r="V106" i="38" s="1"/>
  <c r="X50" i="38"/>
  <c r="V50" i="38"/>
  <c r="V122" i="38" s="1"/>
  <c r="X66" i="38"/>
  <c r="V66" i="38"/>
  <c r="V138" i="38" s="1"/>
  <c r="X82" i="38"/>
  <c r="V82" i="38"/>
  <c r="V154" i="38" s="1"/>
  <c r="X160" i="38"/>
  <c r="X12" i="38"/>
  <c r="AX160" i="38"/>
  <c r="AX12" i="38"/>
  <c r="X37" i="38"/>
  <c r="V37" i="38"/>
  <c r="V109" i="38" s="1"/>
  <c r="X53" i="38"/>
  <c r="V53" i="38"/>
  <c r="V125" i="38" s="1"/>
  <c r="X69" i="38"/>
  <c r="V69" i="38"/>
  <c r="V141" i="38" s="1"/>
  <c r="G156" i="38"/>
  <c r="G155" i="38"/>
  <c r="G154" i="38"/>
  <c r="G153" i="38"/>
  <c r="G152" i="38"/>
  <c r="G151" i="38"/>
  <c r="G150" i="38"/>
  <c r="G149" i="38"/>
  <c r="G148" i="38"/>
  <c r="G147" i="38"/>
  <c r="G146" i="38"/>
  <c r="G145" i="38"/>
  <c r="G144" i="38"/>
  <c r="G143" i="38"/>
  <c r="G142" i="38"/>
  <c r="G141" i="38"/>
  <c r="G140" i="38"/>
  <c r="G139" i="38"/>
  <c r="G138" i="38"/>
  <c r="G137" i="38"/>
  <c r="G136" i="38"/>
  <c r="G135" i="38"/>
  <c r="G134" i="38"/>
  <c r="G133" i="38"/>
  <c r="G132" i="38"/>
  <c r="G131" i="38"/>
  <c r="G130" i="38"/>
  <c r="G129" i="38"/>
  <c r="G128" i="38"/>
  <c r="G127" i="38"/>
  <c r="G126" i="38"/>
  <c r="G125" i="38"/>
  <c r="G124" i="38"/>
  <c r="G123" i="38"/>
  <c r="G122" i="38"/>
  <c r="G121" i="38"/>
  <c r="G120" i="38"/>
  <c r="G119" i="38"/>
  <c r="G118" i="38"/>
  <c r="G117" i="38"/>
  <c r="G116" i="38"/>
  <c r="G115" i="38"/>
  <c r="G114" i="38"/>
  <c r="G113" i="38"/>
  <c r="G112" i="38"/>
  <c r="G111" i="38"/>
  <c r="G110" i="38"/>
  <c r="G109" i="38"/>
  <c r="G108" i="38"/>
  <c r="G107" i="38"/>
  <c r="G106" i="38"/>
  <c r="G105" i="38"/>
  <c r="G104" i="38"/>
  <c r="G103" i="38"/>
  <c r="G102" i="38"/>
  <c r="G101" i="38"/>
  <c r="G100" i="38"/>
  <c r="G99" i="38"/>
  <c r="G98" i="38"/>
  <c r="G97" i="38"/>
  <c r="G96" i="38"/>
  <c r="G95" i="38"/>
  <c r="G94" i="38"/>
  <c r="G93" i="38"/>
  <c r="G92" i="38"/>
  <c r="G91" i="38"/>
  <c r="G90" i="38"/>
  <c r="G89" i="38"/>
  <c r="G88" i="38"/>
  <c r="G87" i="38"/>
  <c r="G86" i="38"/>
  <c r="Z156" i="38"/>
  <c r="Z155" i="38"/>
  <c r="Z154" i="38"/>
  <c r="Z153" i="38"/>
  <c r="Z152" i="38"/>
  <c r="Z151" i="38"/>
  <c r="Z150" i="38"/>
  <c r="Z149" i="38"/>
  <c r="Z148" i="38"/>
  <c r="Z147" i="38"/>
  <c r="Z146" i="38"/>
  <c r="Z145" i="38"/>
  <c r="Z144" i="38"/>
  <c r="Z143" i="38"/>
  <c r="Z142" i="38"/>
  <c r="Z141" i="38"/>
  <c r="Z140" i="38"/>
  <c r="Z139" i="38"/>
  <c r="Z138" i="38"/>
  <c r="Z137" i="38"/>
  <c r="Z136" i="38"/>
  <c r="Z135" i="38"/>
  <c r="Z134" i="38"/>
  <c r="Z133" i="38"/>
  <c r="Z132" i="38"/>
  <c r="Z131" i="38"/>
  <c r="Z130" i="38"/>
  <c r="Z129" i="38"/>
  <c r="Z128" i="38"/>
  <c r="Z127" i="38"/>
  <c r="Z126" i="38"/>
  <c r="Z125" i="38"/>
  <c r="Z124" i="38"/>
  <c r="Z123" i="38"/>
  <c r="Z122" i="38"/>
  <c r="Z121" i="38"/>
  <c r="Z120" i="38"/>
  <c r="Z119" i="38"/>
  <c r="Z118" i="38"/>
  <c r="Z117" i="38"/>
  <c r="Z116" i="38"/>
  <c r="Z115" i="38"/>
  <c r="Z114" i="38"/>
  <c r="Z113" i="38"/>
  <c r="Z112" i="38"/>
  <c r="Z111" i="38"/>
  <c r="Z110" i="38"/>
  <c r="Z109" i="38"/>
  <c r="Z108" i="38"/>
  <c r="Z107" i="38"/>
  <c r="Z106" i="38"/>
  <c r="Z105" i="38"/>
  <c r="Z104" i="38"/>
  <c r="Z103" i="38"/>
  <c r="Z102" i="38"/>
  <c r="Z101" i="38"/>
  <c r="Z100" i="38"/>
  <c r="Z99" i="38"/>
  <c r="Z98" i="38"/>
  <c r="Z97" i="38"/>
  <c r="Z96" i="38"/>
  <c r="Z95" i="38"/>
  <c r="Z94" i="38"/>
  <c r="Z93" i="38"/>
  <c r="Z92" i="38"/>
  <c r="Z91" i="38"/>
  <c r="Z90" i="38"/>
  <c r="Z89" i="38"/>
  <c r="Z88" i="38"/>
  <c r="Z87" i="38"/>
  <c r="Z86" i="38"/>
  <c r="AY160" i="38"/>
  <c r="AY12" i="38"/>
  <c r="V17" i="38"/>
  <c r="V89" i="38" s="1"/>
  <c r="X17" i="38"/>
  <c r="V21" i="38"/>
  <c r="V93" i="38" s="1"/>
  <c r="X21" i="38"/>
  <c r="V28" i="38"/>
  <c r="V100" i="38" s="1"/>
  <c r="X28" i="38"/>
  <c r="V44" i="38"/>
  <c r="V116" i="38" s="1"/>
  <c r="X44" i="38"/>
  <c r="V60" i="38"/>
  <c r="V132" i="38" s="1"/>
  <c r="X60" i="38"/>
  <c r="V76" i="38"/>
  <c r="V148" i="38" s="1"/>
  <c r="X76" i="38"/>
  <c r="V73" i="11"/>
  <c r="V145" i="11" s="1"/>
  <c r="X73" i="11"/>
  <c r="V57" i="11"/>
  <c r="V129" i="11" s="1"/>
  <c r="X57" i="11"/>
  <c r="V41" i="11"/>
  <c r="V113" i="11" s="1"/>
  <c r="X41" i="11"/>
  <c r="V25" i="11"/>
  <c r="V97" i="11" s="1"/>
  <c r="X25" i="11"/>
  <c r="AJ160" i="11"/>
  <c r="AJ12" i="11"/>
  <c r="J160" i="11"/>
  <c r="J12" i="11"/>
  <c r="X74" i="11"/>
  <c r="V74" i="11"/>
  <c r="V146" i="11" s="1"/>
  <c r="X58" i="11"/>
  <c r="V58" i="11"/>
  <c r="V130" i="11" s="1"/>
  <c r="X42" i="11"/>
  <c r="V42" i="11"/>
  <c r="V114" i="11" s="1"/>
  <c r="X26" i="11"/>
  <c r="V26" i="11"/>
  <c r="V98" i="11" s="1"/>
  <c r="AI160" i="11"/>
  <c r="AI12" i="11"/>
  <c r="I160" i="11"/>
  <c r="I12" i="11"/>
  <c r="X71" i="11"/>
  <c r="V71" i="11"/>
  <c r="V143" i="11" s="1"/>
  <c r="X55" i="11"/>
  <c r="V55" i="11"/>
  <c r="V127" i="11" s="1"/>
  <c r="X39" i="11"/>
  <c r="V39" i="11"/>
  <c r="V111" i="11" s="1"/>
  <c r="H160" i="11"/>
  <c r="H12" i="11"/>
  <c r="V72" i="11"/>
  <c r="V144" i="11" s="1"/>
  <c r="X72" i="11"/>
  <c r="V56" i="11"/>
  <c r="V128" i="11" s="1"/>
  <c r="X56" i="11"/>
  <c r="V40" i="11"/>
  <c r="V112" i="11" s="1"/>
  <c r="X40" i="11"/>
  <c r="V24" i="11"/>
  <c r="V96" i="11" s="1"/>
  <c r="X24" i="11"/>
  <c r="V20" i="11"/>
  <c r="V92" i="11" s="1"/>
  <c r="X20" i="11"/>
  <c r="V16" i="11"/>
  <c r="V88" i="11" s="1"/>
  <c r="X16" i="11"/>
  <c r="AS158" i="11"/>
  <c r="AS159" i="11"/>
  <c r="AS12" i="11"/>
  <c r="U156" i="11"/>
  <c r="U154" i="11"/>
  <c r="U148" i="11"/>
  <c r="U144" i="11"/>
  <c r="U139" i="11"/>
  <c r="U132" i="11"/>
  <c r="U130" i="11"/>
  <c r="U118" i="11"/>
  <c r="U117" i="11"/>
  <c r="U114" i="11"/>
  <c r="U104" i="11"/>
  <c r="U96" i="11"/>
  <c r="U93" i="11"/>
  <c r="U92" i="11"/>
  <c r="U91" i="11"/>
  <c r="U88" i="11"/>
  <c r="U87" i="11"/>
  <c r="U134" i="11"/>
  <c r="V35" i="36"/>
  <c r="V107" i="36" s="1"/>
  <c r="X35" i="36"/>
  <c r="V51" i="36"/>
  <c r="V123" i="36" s="1"/>
  <c r="X51" i="36"/>
  <c r="V67" i="36"/>
  <c r="V139" i="36" s="1"/>
  <c r="X67" i="36"/>
  <c r="V83" i="36"/>
  <c r="V155" i="36" s="1"/>
  <c r="X83" i="36"/>
  <c r="W160" i="36"/>
  <c r="W12" i="36"/>
  <c r="X38" i="36"/>
  <c r="V38" i="36"/>
  <c r="V110" i="36" s="1"/>
  <c r="X54" i="36"/>
  <c r="V54" i="36"/>
  <c r="V126" i="36" s="1"/>
  <c r="X70" i="36"/>
  <c r="V70" i="36"/>
  <c r="V142" i="36" s="1"/>
  <c r="J160" i="36"/>
  <c r="J12" i="36"/>
  <c r="AJ160" i="36"/>
  <c r="AJ12" i="36"/>
  <c r="X25" i="36"/>
  <c r="V25" i="36"/>
  <c r="V97" i="36" s="1"/>
  <c r="X41" i="36"/>
  <c r="V41" i="36"/>
  <c r="V113" i="36" s="1"/>
  <c r="X57" i="36"/>
  <c r="V57" i="36"/>
  <c r="V129" i="36" s="1"/>
  <c r="X73" i="36"/>
  <c r="V73" i="36"/>
  <c r="V145" i="36" s="1"/>
  <c r="K160" i="36"/>
  <c r="K12" i="36"/>
  <c r="AK160" i="36"/>
  <c r="AK12" i="36"/>
  <c r="V14" i="36"/>
  <c r="V86" i="36" s="1"/>
  <c r="X14" i="36"/>
  <c r="V18" i="36"/>
  <c r="V90" i="36" s="1"/>
  <c r="X18" i="36"/>
  <c r="V22" i="36"/>
  <c r="V94" i="36" s="1"/>
  <c r="X22" i="36"/>
  <c r="V32" i="36"/>
  <c r="V104" i="36" s="1"/>
  <c r="X32" i="36"/>
  <c r="V48" i="36"/>
  <c r="V120" i="36" s="1"/>
  <c r="X48" i="36"/>
  <c r="V64" i="36"/>
  <c r="V136" i="36" s="1"/>
  <c r="X64" i="36"/>
  <c r="V80" i="36"/>
  <c r="V152" i="36" s="1"/>
  <c r="X80" i="36"/>
  <c r="N160" i="37"/>
  <c r="N12" i="37"/>
  <c r="AN159" i="37"/>
  <c r="AN12" i="37"/>
  <c r="V29" i="37"/>
  <c r="V101" i="37" s="1"/>
  <c r="X29" i="37"/>
  <c r="V45" i="37"/>
  <c r="V117" i="37" s="1"/>
  <c r="X45" i="37"/>
  <c r="V61" i="37"/>
  <c r="V133" i="37" s="1"/>
  <c r="X61" i="37"/>
  <c r="V77" i="37"/>
  <c r="V149" i="37" s="1"/>
  <c r="X77" i="37"/>
  <c r="O160" i="37"/>
  <c r="O12" i="37"/>
  <c r="O121" i="37" s="1"/>
  <c r="AO160" i="37"/>
  <c r="AO12" i="37"/>
  <c r="X15" i="37"/>
  <c r="V15" i="37"/>
  <c r="V87" i="37" s="1"/>
  <c r="X19" i="37"/>
  <c r="V19" i="37"/>
  <c r="V91" i="37" s="1"/>
  <c r="X23" i="37"/>
  <c r="V23" i="37"/>
  <c r="V95" i="37" s="1"/>
  <c r="X36" i="37"/>
  <c r="V36" i="37"/>
  <c r="V108" i="37" s="1"/>
  <c r="X52" i="37"/>
  <c r="V52" i="37"/>
  <c r="V124" i="37" s="1"/>
  <c r="X68" i="37"/>
  <c r="V68" i="37"/>
  <c r="V140" i="37" s="1"/>
  <c r="X84" i="37"/>
  <c r="V84" i="37"/>
  <c r="V156" i="37" s="1"/>
  <c r="X35" i="37"/>
  <c r="V35" i="37"/>
  <c r="V107" i="37" s="1"/>
  <c r="X51" i="37"/>
  <c r="V51" i="37"/>
  <c r="V123" i="37" s="1"/>
  <c r="X67" i="37"/>
  <c r="V67" i="37"/>
  <c r="V139" i="37" s="1"/>
  <c r="X83" i="37"/>
  <c r="V83" i="37"/>
  <c r="V155" i="37" s="1"/>
  <c r="W160" i="37"/>
  <c r="W12" i="37"/>
  <c r="V38" i="37"/>
  <c r="V110" i="37" s="1"/>
  <c r="X38" i="37"/>
  <c r="V54" i="37"/>
  <c r="V126" i="37" s="1"/>
  <c r="X54" i="37"/>
  <c r="V70" i="37"/>
  <c r="V142" i="37" s="1"/>
  <c r="X70" i="37"/>
  <c r="V35" i="38"/>
  <c r="V107" i="38" s="1"/>
  <c r="X35" i="38"/>
  <c r="V51" i="38"/>
  <c r="V123" i="38" s="1"/>
  <c r="X51" i="38"/>
  <c r="V67" i="38"/>
  <c r="V139" i="38" s="1"/>
  <c r="X67" i="38"/>
  <c r="V83" i="38"/>
  <c r="V155" i="38" s="1"/>
  <c r="X83" i="38"/>
  <c r="W160" i="38"/>
  <c r="W12" i="38"/>
  <c r="X38" i="38"/>
  <c r="V38" i="38"/>
  <c r="V110" i="38" s="1"/>
  <c r="X54" i="38"/>
  <c r="V54" i="38"/>
  <c r="V126" i="38" s="1"/>
  <c r="X70" i="38"/>
  <c r="V70" i="38"/>
  <c r="V142" i="38" s="1"/>
  <c r="J160" i="38"/>
  <c r="J12" i="38"/>
  <c r="AJ160" i="38"/>
  <c r="AJ12" i="38"/>
  <c r="X25" i="38"/>
  <c r="V25" i="38"/>
  <c r="V97" i="38" s="1"/>
  <c r="X41" i="38"/>
  <c r="V41" i="38"/>
  <c r="V113" i="38" s="1"/>
  <c r="X57" i="38"/>
  <c r="V57" i="38"/>
  <c r="V129" i="38" s="1"/>
  <c r="X73" i="38"/>
  <c r="V73" i="38"/>
  <c r="V145" i="38" s="1"/>
  <c r="K160" i="38"/>
  <c r="K12" i="38"/>
  <c r="AK160" i="38"/>
  <c r="AK165" i="38" s="1"/>
  <c r="AK12" i="38"/>
  <c r="V14" i="38"/>
  <c r="V86" i="38" s="1"/>
  <c r="X14" i="38"/>
  <c r="V18" i="38"/>
  <c r="V90" i="38" s="1"/>
  <c r="X18" i="38"/>
  <c r="V22" i="38"/>
  <c r="V94" i="38" s="1"/>
  <c r="X22" i="38"/>
  <c r="V32" i="38"/>
  <c r="V104" i="38" s="1"/>
  <c r="X32" i="38"/>
  <c r="V48" i="38"/>
  <c r="V120" i="38" s="1"/>
  <c r="X48" i="38"/>
  <c r="V64" i="38"/>
  <c r="V136" i="38" s="1"/>
  <c r="X64" i="38"/>
  <c r="V80" i="38"/>
  <c r="V152" i="38" s="1"/>
  <c r="X80" i="38"/>
  <c r="G160" i="36"/>
  <c r="AC158" i="36"/>
  <c r="M158" i="36"/>
  <c r="AN158" i="11"/>
  <c r="AD14" i="11"/>
  <c r="AH160" i="11"/>
  <c r="G160" i="37"/>
  <c r="AC158" i="37"/>
  <c r="M158" i="37"/>
  <c r="G160" i="38"/>
  <c r="AC158" i="38"/>
  <c r="M158" i="38"/>
  <c r="AA114" i="36" l="1"/>
  <c r="AA146" i="36"/>
  <c r="AA115" i="36"/>
  <c r="AA147" i="36"/>
  <c r="AA116" i="36"/>
  <c r="AA148" i="36"/>
  <c r="AA117" i="36"/>
  <c r="AA149" i="36"/>
  <c r="AA118" i="36"/>
  <c r="AA87" i="36"/>
  <c r="AA151" i="36"/>
  <c r="AA88" i="36"/>
  <c r="AA89" i="36"/>
  <c r="AA107" i="36"/>
  <c r="AA150" i="36"/>
  <c r="AA119" i="36"/>
  <c r="AA152" i="36"/>
  <c r="AA126" i="36"/>
  <c r="AA120" i="36"/>
  <c r="AA153" i="36"/>
  <c r="AA125" i="36"/>
  <c r="AA141" i="36"/>
  <c r="AA121" i="36"/>
  <c r="AA90" i="36"/>
  <c r="AA122" i="36"/>
  <c r="AA154" i="36"/>
  <c r="AA91" i="36"/>
  <c r="AA123" i="36"/>
  <c r="AA155" i="36"/>
  <c r="AA92" i="36"/>
  <c r="AA124" i="36"/>
  <c r="AA156" i="36"/>
  <c r="AA93" i="36"/>
  <c r="AA86" i="36"/>
  <c r="AA94" i="36"/>
  <c r="AA95" i="36"/>
  <c r="AA127" i="36"/>
  <c r="AA128" i="36"/>
  <c r="AA97" i="36"/>
  <c r="AA129" i="36"/>
  <c r="AA130" i="36"/>
  <c r="AA99" i="36"/>
  <c r="AA132" i="36"/>
  <c r="AA134" i="36"/>
  <c r="AA138" i="36"/>
  <c r="AA142" i="36"/>
  <c r="AA143" i="36"/>
  <c r="AA96" i="36"/>
  <c r="AA131" i="36"/>
  <c r="AA133" i="36"/>
  <c r="AA102" i="36"/>
  <c r="AA105" i="36"/>
  <c r="AA106" i="36"/>
  <c r="AA139" i="36"/>
  <c r="AA140" i="36"/>
  <c r="AA109" i="36"/>
  <c r="AA113" i="36"/>
  <c r="AA98" i="36"/>
  <c r="AA100" i="36"/>
  <c r="AA101" i="36"/>
  <c r="AA110" i="36"/>
  <c r="AA111" i="36"/>
  <c r="AA103" i="36"/>
  <c r="AA135" i="36"/>
  <c r="AA104" i="36"/>
  <c r="AA144" i="36"/>
  <c r="AA136" i="36"/>
  <c r="AA108" i="36"/>
  <c r="AA112" i="36"/>
  <c r="AA145" i="36"/>
  <c r="AA137" i="36"/>
  <c r="AA87" i="38"/>
  <c r="AA93" i="38"/>
  <c r="AA94" i="38"/>
  <c r="AA98" i="38"/>
  <c r="AA102" i="38"/>
  <c r="AA86" i="38"/>
  <c r="AA101" i="38"/>
  <c r="AA117" i="38"/>
  <c r="AA106" i="38"/>
  <c r="AA109" i="38"/>
  <c r="AA110" i="38"/>
  <c r="AA114" i="38"/>
  <c r="AA118" i="38"/>
  <c r="AA154" i="38"/>
  <c r="AA122" i="38"/>
  <c r="AA126" i="38"/>
  <c r="AA130" i="38"/>
  <c r="AA134" i="38"/>
  <c r="AA125" i="38"/>
  <c r="AA133" i="38"/>
  <c r="AA138" i="38"/>
  <c r="AA141" i="38"/>
  <c r="AA146" i="38"/>
  <c r="AA142" i="38"/>
  <c r="AA149" i="38"/>
  <c r="AA150" i="38"/>
  <c r="AA156" i="38"/>
  <c r="AA120" i="38"/>
  <c r="AA140" i="38"/>
  <c r="AA104" i="38"/>
  <c r="AA132" i="38"/>
  <c r="AA96" i="38"/>
  <c r="AA116" i="38"/>
  <c r="AA151" i="38"/>
  <c r="AA143" i="38"/>
  <c r="AA135" i="38"/>
  <c r="AA92" i="38"/>
  <c r="AA119" i="38"/>
  <c r="AA147" i="38"/>
  <c r="AA139" i="38"/>
  <c r="AA131" i="38"/>
  <c r="AA123" i="38"/>
  <c r="AA107" i="38"/>
  <c r="AA90" i="38"/>
  <c r="AA145" i="38"/>
  <c r="AA105" i="38"/>
  <c r="AA136" i="38"/>
  <c r="AA148" i="38"/>
  <c r="AA112" i="38"/>
  <c r="AA124" i="38"/>
  <c r="AA88" i="38"/>
  <c r="AA108" i="38"/>
  <c r="AA100" i="38"/>
  <c r="AA127" i="38"/>
  <c r="AA155" i="38"/>
  <c r="AA111" i="38"/>
  <c r="AA103" i="38"/>
  <c r="AA95" i="38"/>
  <c r="AA115" i="38"/>
  <c r="AA99" i="38"/>
  <c r="AA153" i="38"/>
  <c r="AA129" i="38"/>
  <c r="AA113" i="38"/>
  <c r="AA89" i="38"/>
  <c r="AA91" i="38"/>
  <c r="AA121" i="38"/>
  <c r="AA97" i="38"/>
  <c r="AA152" i="38"/>
  <c r="AA128" i="38"/>
  <c r="AA137" i="38"/>
  <c r="AA144" i="38"/>
  <c r="AA96" i="11"/>
  <c r="AA104" i="11"/>
  <c r="AA112" i="11"/>
  <c r="AA120" i="11"/>
  <c r="AA128" i="11"/>
  <c r="AA136" i="11"/>
  <c r="AA144" i="11"/>
  <c r="AA152" i="11"/>
  <c r="AA153" i="11"/>
  <c r="AA138" i="11"/>
  <c r="AA100" i="11"/>
  <c r="AA116" i="11"/>
  <c r="AA148" i="11"/>
  <c r="AA117" i="11"/>
  <c r="AA149" i="11"/>
  <c r="AA94" i="11"/>
  <c r="AA118" i="11"/>
  <c r="AA88" i="11"/>
  <c r="AA119" i="11"/>
  <c r="AA151" i="11"/>
  <c r="AA89" i="11"/>
  <c r="AA97" i="11"/>
  <c r="AA105" i="11"/>
  <c r="AA113" i="11"/>
  <c r="AA121" i="11"/>
  <c r="AA129" i="11"/>
  <c r="AA137" i="11"/>
  <c r="AA145" i="11"/>
  <c r="AA130" i="11"/>
  <c r="AA154" i="11"/>
  <c r="AA124" i="11"/>
  <c r="AA93" i="11"/>
  <c r="AA125" i="11"/>
  <c r="AA102" i="11"/>
  <c r="AA134" i="11"/>
  <c r="AA95" i="11"/>
  <c r="AA127" i="11"/>
  <c r="AA90" i="11"/>
  <c r="AA98" i="11"/>
  <c r="AA106" i="11"/>
  <c r="AA114" i="11"/>
  <c r="AA122" i="11"/>
  <c r="AA146" i="11"/>
  <c r="AA132" i="11"/>
  <c r="AA101" i="11"/>
  <c r="AA141" i="11"/>
  <c r="AA110" i="11"/>
  <c r="AA142" i="11"/>
  <c r="AA103" i="11"/>
  <c r="AA135" i="11"/>
  <c r="AA91" i="11"/>
  <c r="AA99" i="11"/>
  <c r="AA107" i="11"/>
  <c r="AA115" i="11"/>
  <c r="AA123" i="11"/>
  <c r="AA131" i="11"/>
  <c r="AA139" i="11"/>
  <c r="AA147" i="11"/>
  <c r="AA155" i="11"/>
  <c r="AA92" i="11"/>
  <c r="AA108" i="11"/>
  <c r="AA140" i="11"/>
  <c r="AA156" i="11"/>
  <c r="AA109" i="11"/>
  <c r="AA133" i="11"/>
  <c r="AA87" i="11"/>
  <c r="AA126" i="11"/>
  <c r="AA150" i="11"/>
  <c r="AA111" i="11"/>
  <c r="AA143" i="11"/>
  <c r="AA86" i="11"/>
  <c r="M160" i="36"/>
  <c r="AI165" i="38"/>
  <c r="O136" i="38"/>
  <c r="O151" i="38"/>
  <c r="AY165" i="38"/>
  <c r="O121" i="36"/>
  <c r="O94" i="36"/>
  <c r="O155" i="36"/>
  <c r="O112" i="36"/>
  <c r="O116" i="36"/>
  <c r="O138" i="36"/>
  <c r="O129" i="36"/>
  <c r="X153" i="11"/>
  <c r="O115" i="36"/>
  <c r="O152" i="36"/>
  <c r="O103" i="36"/>
  <c r="O141" i="36"/>
  <c r="O126" i="36"/>
  <c r="X136" i="36"/>
  <c r="X116" i="11"/>
  <c r="X117" i="11"/>
  <c r="X96" i="11"/>
  <c r="X90" i="36"/>
  <c r="X99" i="37"/>
  <c r="X129" i="38"/>
  <c r="X104" i="38"/>
  <c r="X139" i="38"/>
  <c r="X100" i="36"/>
  <c r="M165" i="11"/>
  <c r="X131" i="37"/>
  <c r="X148" i="11"/>
  <c r="X91" i="11"/>
  <c r="X139" i="36"/>
  <c r="X128" i="11"/>
  <c r="X90" i="38"/>
  <c r="O149" i="11"/>
  <c r="X109" i="37"/>
  <c r="X107" i="38"/>
  <c r="X108" i="11"/>
  <c r="X90" i="11"/>
  <c r="X140" i="11"/>
  <c r="O94" i="11"/>
  <c r="X97" i="38"/>
  <c r="X93" i="11"/>
  <c r="X136" i="38"/>
  <c r="X126" i="38"/>
  <c r="X88" i="11"/>
  <c r="O146" i="11"/>
  <c r="X121" i="11"/>
  <c r="O133" i="11"/>
  <c r="O150" i="36"/>
  <c r="X97" i="36"/>
  <c r="X109" i="36"/>
  <c r="AL165" i="38"/>
  <c r="AJ165" i="11"/>
  <c r="O104" i="36"/>
  <c r="X127" i="11"/>
  <c r="X98" i="11"/>
  <c r="X130" i="11"/>
  <c r="X97" i="11"/>
  <c r="X129" i="11"/>
  <c r="O132" i="36"/>
  <c r="O89" i="36"/>
  <c r="O154" i="36"/>
  <c r="O119" i="36"/>
  <c r="X99" i="11"/>
  <c r="X131" i="11"/>
  <c r="X118" i="11"/>
  <c r="X150" i="11"/>
  <c r="X149" i="11"/>
  <c r="O128" i="36"/>
  <c r="O88" i="36"/>
  <c r="O137" i="36"/>
  <c r="O102" i="36"/>
  <c r="O131" i="36"/>
  <c r="AL165" i="36"/>
  <c r="X104" i="11"/>
  <c r="X136" i="11"/>
  <c r="X119" i="11"/>
  <c r="X151" i="11"/>
  <c r="X106" i="11"/>
  <c r="X138" i="11"/>
  <c r="O142" i="36"/>
  <c r="O120" i="36"/>
  <c r="O86" i="36"/>
  <c r="O97" i="36"/>
  <c r="O123" i="36"/>
  <c r="X92" i="11"/>
  <c r="X112" i="11"/>
  <c r="X144" i="11"/>
  <c r="O148" i="36"/>
  <c r="O93" i="36"/>
  <c r="O109" i="36"/>
  <c r="O106" i="36"/>
  <c r="O135" i="36"/>
  <c r="X89" i="11"/>
  <c r="X100" i="11"/>
  <c r="X132" i="11"/>
  <c r="X101" i="11"/>
  <c r="X133" i="11"/>
  <c r="O144" i="36"/>
  <c r="O92" i="36"/>
  <c r="O153" i="36"/>
  <c r="O118" i="36"/>
  <c r="O147" i="36"/>
  <c r="X86" i="11"/>
  <c r="X105" i="11"/>
  <c r="X137" i="11"/>
  <c r="AK165" i="36"/>
  <c r="O145" i="36"/>
  <c r="O107" i="36"/>
  <c r="O136" i="36"/>
  <c r="O90" i="36"/>
  <c r="O113" i="36"/>
  <c r="O110" i="36"/>
  <c r="O139" i="36"/>
  <c r="X111" i="11"/>
  <c r="X143" i="11"/>
  <c r="X114" i="11"/>
  <c r="X146" i="11"/>
  <c r="X113" i="11"/>
  <c r="X145" i="11"/>
  <c r="X100" i="38"/>
  <c r="O100" i="36"/>
  <c r="AY165" i="36"/>
  <c r="O125" i="36"/>
  <c r="O122" i="36"/>
  <c r="O151" i="36"/>
  <c r="AL165" i="11"/>
  <c r="X115" i="11"/>
  <c r="X147" i="11"/>
  <c r="X102" i="11"/>
  <c r="X134" i="11"/>
  <c r="O96" i="36"/>
  <c r="O105" i="36"/>
  <c r="O134" i="36"/>
  <c r="O99" i="36"/>
  <c r="X94" i="11"/>
  <c r="X120" i="11"/>
  <c r="X152" i="11"/>
  <c r="X103" i="11"/>
  <c r="X135" i="11"/>
  <c r="X122" i="11"/>
  <c r="X154" i="11"/>
  <c r="AI165" i="36"/>
  <c r="AX165" i="11"/>
  <c r="AI165" i="11"/>
  <c r="AJ165" i="38"/>
  <c r="AY165" i="11"/>
  <c r="O110" i="38"/>
  <c r="X87" i="37"/>
  <c r="O125" i="38"/>
  <c r="O88" i="11"/>
  <c r="O128" i="11"/>
  <c r="X109" i="38"/>
  <c r="O105" i="38"/>
  <c r="O100" i="38"/>
  <c r="O100" i="11"/>
  <c r="O99" i="11"/>
  <c r="O118" i="11"/>
  <c r="O134" i="38"/>
  <c r="O119" i="11"/>
  <c r="O135" i="11"/>
  <c r="O90" i="38"/>
  <c r="O114" i="11"/>
  <c r="O122" i="38"/>
  <c r="O96" i="38"/>
  <c r="O121" i="11"/>
  <c r="O137" i="11"/>
  <c r="O113" i="38"/>
  <c r="O139" i="38"/>
  <c r="O127" i="11"/>
  <c r="O143" i="11"/>
  <c r="O129" i="11"/>
  <c r="O145" i="11"/>
  <c r="X138" i="37"/>
  <c r="X106" i="37"/>
  <c r="X136" i="37"/>
  <c r="X104" i="37"/>
  <c r="X90" i="37"/>
  <c r="O150" i="11"/>
  <c r="O99" i="38"/>
  <c r="AX165" i="38"/>
  <c r="AK165" i="11"/>
  <c r="AX165" i="36"/>
  <c r="AJ165" i="36"/>
  <c r="AN160" i="11"/>
  <c r="O152" i="38"/>
  <c r="O104" i="38"/>
  <c r="M160" i="38"/>
  <c r="O120" i="38"/>
  <c r="O86" i="38"/>
  <c r="O97" i="38"/>
  <c r="O123" i="38"/>
  <c r="O92" i="11"/>
  <c r="O130" i="11"/>
  <c r="O148" i="38"/>
  <c r="O93" i="38"/>
  <c r="O109" i="38"/>
  <c r="O106" i="38"/>
  <c r="O135" i="38"/>
  <c r="O116" i="11"/>
  <c r="O148" i="11"/>
  <c r="O115" i="11"/>
  <c r="O144" i="38"/>
  <c r="O92" i="38"/>
  <c r="O153" i="38"/>
  <c r="O118" i="38"/>
  <c r="O147" i="38"/>
  <c r="O104" i="11"/>
  <c r="O136" i="11"/>
  <c r="O151" i="11"/>
  <c r="O153" i="11"/>
  <c r="O94" i="38"/>
  <c r="O129" i="38"/>
  <c r="O126" i="38"/>
  <c r="O155" i="38"/>
  <c r="O112" i="11"/>
  <c r="O144" i="11"/>
  <c r="O111" i="11"/>
  <c r="O98" i="11"/>
  <c r="O113" i="11"/>
  <c r="O116" i="38"/>
  <c r="O141" i="38"/>
  <c r="O138" i="38"/>
  <c r="O103" i="38"/>
  <c r="O93" i="11"/>
  <c r="O102" i="11"/>
  <c r="O134" i="11"/>
  <c r="O117" i="11"/>
  <c r="O112" i="38"/>
  <c r="O121" i="38"/>
  <c r="O150" i="38"/>
  <c r="O115" i="38"/>
  <c r="O90" i="11"/>
  <c r="O103" i="11"/>
  <c r="O122" i="11"/>
  <c r="O154" i="11"/>
  <c r="O105" i="11"/>
  <c r="O87" i="37"/>
  <c r="O145" i="38"/>
  <c r="O142" i="38"/>
  <c r="O107" i="38"/>
  <c r="O96" i="11"/>
  <c r="O97" i="11"/>
  <c r="O132" i="38"/>
  <c r="O89" i="38"/>
  <c r="O154" i="38"/>
  <c r="O119" i="38"/>
  <c r="O89" i="11"/>
  <c r="O132" i="11"/>
  <c r="O131" i="11"/>
  <c r="O147" i="11"/>
  <c r="O101" i="11"/>
  <c r="O128" i="38"/>
  <c r="O88" i="38"/>
  <c r="O137" i="38"/>
  <c r="O102" i="38"/>
  <c r="O131" i="38"/>
  <c r="O86" i="11"/>
  <c r="O120" i="11"/>
  <c r="O152" i="11"/>
  <c r="O106" i="11"/>
  <c r="O138" i="11"/>
  <c r="X110" i="37"/>
  <c r="X107" i="37"/>
  <c r="X91" i="37"/>
  <c r="X149" i="37"/>
  <c r="X113" i="36"/>
  <c r="X110" i="36"/>
  <c r="X155" i="36"/>
  <c r="X151" i="37"/>
  <c r="X119" i="37"/>
  <c r="X129" i="37"/>
  <c r="X97" i="37"/>
  <c r="X116" i="36"/>
  <c r="X134" i="37"/>
  <c r="X102" i="37"/>
  <c r="X116" i="37"/>
  <c r="X142" i="37"/>
  <c r="X139" i="37"/>
  <c r="X140" i="37"/>
  <c r="X108" i="37"/>
  <c r="X117" i="37"/>
  <c r="X152" i="36"/>
  <c r="X94" i="36"/>
  <c r="M160" i="37"/>
  <c r="M165" i="37" s="1"/>
  <c r="O110" i="37"/>
  <c r="X104" i="36"/>
  <c r="X129" i="36"/>
  <c r="X126" i="36"/>
  <c r="X107" i="36"/>
  <c r="X154" i="37"/>
  <c r="X122" i="37"/>
  <c r="X152" i="37"/>
  <c r="X120" i="37"/>
  <c r="X94" i="37"/>
  <c r="X86" i="37"/>
  <c r="X132" i="36"/>
  <c r="X89" i="36"/>
  <c r="X147" i="37"/>
  <c r="X115" i="37"/>
  <c r="X125" i="37"/>
  <c r="X126" i="37"/>
  <c r="X155" i="37"/>
  <c r="X123" i="37"/>
  <c r="X156" i="37"/>
  <c r="X124" i="37"/>
  <c r="X95" i="37"/>
  <c r="X133" i="37"/>
  <c r="X101" i="37"/>
  <c r="X120" i="36"/>
  <c r="X86" i="36"/>
  <c r="X145" i="36"/>
  <c r="X142" i="36"/>
  <c r="X123" i="36"/>
  <c r="X135" i="37"/>
  <c r="X103" i="37"/>
  <c r="X145" i="37"/>
  <c r="X113" i="37"/>
  <c r="X150" i="37"/>
  <c r="X118" i="37"/>
  <c r="X132" i="37"/>
  <c r="X100" i="37"/>
  <c r="X89" i="37"/>
  <c r="AQ160" i="37"/>
  <c r="AQ374" i="37" s="1"/>
  <c r="X87" i="11"/>
  <c r="O124" i="38"/>
  <c r="T384" i="38"/>
  <c r="T456" i="38" s="1"/>
  <c r="T383" i="38"/>
  <c r="T455" i="38" s="1"/>
  <c r="T382" i="38"/>
  <c r="T454" i="38" s="1"/>
  <c r="T381" i="38"/>
  <c r="T380" i="38"/>
  <c r="T452" i="38" s="1"/>
  <c r="T379" i="38"/>
  <c r="T451" i="38" s="1"/>
  <c r="T378" i="38"/>
  <c r="T450" i="38" s="1"/>
  <c r="T377" i="38"/>
  <c r="T376" i="38"/>
  <c r="T448" i="38" s="1"/>
  <c r="T375" i="38"/>
  <c r="T447" i="38" s="1"/>
  <c r="T374" i="38"/>
  <c r="T446" i="38" s="1"/>
  <c r="T373" i="38"/>
  <c r="T372" i="38"/>
  <c r="T444" i="38" s="1"/>
  <c r="T371" i="38"/>
  <c r="T443" i="38" s="1"/>
  <c r="T370" i="38"/>
  <c r="T442" i="38" s="1"/>
  <c r="T369" i="38"/>
  <c r="T441" i="38" s="1"/>
  <c r="T368" i="38"/>
  <c r="T440" i="38" s="1"/>
  <c r="T367" i="38"/>
  <c r="T439" i="38" s="1"/>
  <c r="T366" i="38"/>
  <c r="T438" i="38" s="1"/>
  <c r="T365" i="38"/>
  <c r="T437" i="38" s="1"/>
  <c r="T364" i="38"/>
  <c r="T436" i="38" s="1"/>
  <c r="T363" i="38"/>
  <c r="T435" i="38" s="1"/>
  <c r="T362" i="38"/>
  <c r="T434" i="38" s="1"/>
  <c r="T361" i="38"/>
  <c r="T433" i="38" s="1"/>
  <c r="T360" i="38"/>
  <c r="T432" i="38" s="1"/>
  <c r="T359" i="38"/>
  <c r="T358" i="38"/>
  <c r="T430" i="38" s="1"/>
  <c r="T357" i="38"/>
  <c r="T429" i="38" s="1"/>
  <c r="T356" i="38"/>
  <c r="T428" i="38" s="1"/>
  <c r="T355" i="38"/>
  <c r="T427" i="38" s="1"/>
  <c r="T354" i="38"/>
  <c r="T426" i="38" s="1"/>
  <c r="T353" i="38"/>
  <c r="T425" i="38" s="1"/>
  <c r="T352" i="38"/>
  <c r="T424" i="38" s="1"/>
  <c r="T351" i="38"/>
  <c r="T423" i="38" s="1"/>
  <c r="T350" i="38"/>
  <c r="T422" i="38" s="1"/>
  <c r="T349" i="38"/>
  <c r="T421" i="38" s="1"/>
  <c r="T348" i="38"/>
  <c r="T420" i="38" s="1"/>
  <c r="T347" i="38"/>
  <c r="T419" i="38" s="1"/>
  <c r="T346" i="38"/>
  <c r="T418" i="38" s="1"/>
  <c r="T345" i="38"/>
  <c r="T417" i="38" s="1"/>
  <c r="T344" i="38"/>
  <c r="T416" i="38" s="1"/>
  <c r="T343" i="38"/>
  <c r="T342" i="38"/>
  <c r="T414" i="38" s="1"/>
  <c r="T341" i="38"/>
  <c r="T413" i="38" s="1"/>
  <c r="T340" i="38"/>
  <c r="T412" i="38" s="1"/>
  <c r="T339" i="38"/>
  <c r="T411" i="38" s="1"/>
  <c r="T338" i="38"/>
  <c r="T410" i="38" s="1"/>
  <c r="T337" i="38"/>
  <c r="T409" i="38" s="1"/>
  <c r="T336" i="38"/>
  <c r="T408" i="38" s="1"/>
  <c r="T335" i="38"/>
  <c r="T407" i="38" s="1"/>
  <c r="T334" i="38"/>
  <c r="T406" i="38" s="1"/>
  <c r="T333" i="38"/>
  <c r="T405" i="38" s="1"/>
  <c r="T332" i="38"/>
  <c r="T404" i="38" s="1"/>
  <c r="T331" i="38"/>
  <c r="T403" i="38" s="1"/>
  <c r="T330" i="38"/>
  <c r="T402" i="38" s="1"/>
  <c r="T329" i="38"/>
  <c r="T328" i="38"/>
  <c r="T400" i="38" s="1"/>
  <c r="T327" i="38"/>
  <c r="T399" i="38" s="1"/>
  <c r="T326" i="38"/>
  <c r="T398" i="38" s="1"/>
  <c r="T325" i="38"/>
  <c r="T397" i="38" s="1"/>
  <c r="T324" i="38"/>
  <c r="T396" i="38" s="1"/>
  <c r="T323" i="38"/>
  <c r="T395" i="38" s="1"/>
  <c r="T322" i="38"/>
  <c r="T394" i="38" s="1"/>
  <c r="T321" i="38"/>
  <c r="T393" i="38" s="1"/>
  <c r="T320" i="38"/>
  <c r="T392" i="38" s="1"/>
  <c r="T319" i="38"/>
  <c r="T391" i="38" s="1"/>
  <c r="T318" i="38"/>
  <c r="T390" i="38" s="1"/>
  <c r="T317" i="38"/>
  <c r="T389" i="38" s="1"/>
  <c r="T316" i="38"/>
  <c r="T388" i="38" s="1"/>
  <c r="T315" i="38"/>
  <c r="T387" i="38" s="1"/>
  <c r="T314" i="38"/>
  <c r="T386" i="38" s="1"/>
  <c r="AU160" i="37"/>
  <c r="AT160" i="37"/>
  <c r="AU160" i="36"/>
  <c r="AT160" i="36"/>
  <c r="T384" i="11"/>
  <c r="T456" i="11" s="1"/>
  <c r="T383" i="11"/>
  <c r="T455" i="11" s="1"/>
  <c r="T382" i="11"/>
  <c r="T454" i="11" s="1"/>
  <c r="T381" i="11"/>
  <c r="T453" i="11" s="1"/>
  <c r="T380" i="11"/>
  <c r="T452" i="11" s="1"/>
  <c r="T379" i="11"/>
  <c r="T451" i="11" s="1"/>
  <c r="T378" i="11"/>
  <c r="T450" i="11" s="1"/>
  <c r="T377" i="11"/>
  <c r="T449" i="11" s="1"/>
  <c r="T376" i="11"/>
  <c r="T448" i="11" s="1"/>
  <c r="T375" i="11"/>
  <c r="T447" i="11" s="1"/>
  <c r="T374" i="11"/>
  <c r="T446" i="11" s="1"/>
  <c r="T373" i="11"/>
  <c r="T445" i="11" s="1"/>
  <c r="T372" i="11"/>
  <c r="T444" i="11" s="1"/>
  <c r="T371" i="11"/>
  <c r="T443" i="11" s="1"/>
  <c r="T370" i="11"/>
  <c r="T442" i="11" s="1"/>
  <c r="T369" i="11"/>
  <c r="T441" i="11" s="1"/>
  <c r="T368" i="11"/>
  <c r="T440" i="11" s="1"/>
  <c r="T367" i="11"/>
  <c r="T439" i="11" s="1"/>
  <c r="T366" i="11"/>
  <c r="T438" i="11" s="1"/>
  <c r="T365" i="11"/>
  <c r="T437" i="11" s="1"/>
  <c r="T364" i="11"/>
  <c r="T436" i="11" s="1"/>
  <c r="T363" i="11"/>
  <c r="T435" i="11" s="1"/>
  <c r="T362" i="11"/>
  <c r="T434" i="11" s="1"/>
  <c r="T361" i="11"/>
  <c r="T433" i="11" s="1"/>
  <c r="T360" i="11"/>
  <c r="T432" i="11" s="1"/>
  <c r="T359" i="11"/>
  <c r="T431" i="11" s="1"/>
  <c r="T358" i="11"/>
  <c r="T430" i="11" s="1"/>
  <c r="T357" i="11"/>
  <c r="T429" i="11" s="1"/>
  <c r="T356" i="11"/>
  <c r="T428" i="11" s="1"/>
  <c r="T355" i="11"/>
  <c r="T427" i="11" s="1"/>
  <c r="T354" i="11"/>
  <c r="T426" i="11" s="1"/>
  <c r="T353" i="11"/>
  <c r="T425" i="11" s="1"/>
  <c r="T352" i="11"/>
  <c r="T424" i="11" s="1"/>
  <c r="T351" i="11"/>
  <c r="T423" i="11" s="1"/>
  <c r="T350" i="11"/>
  <c r="T422" i="11" s="1"/>
  <c r="T349" i="11"/>
  <c r="T421" i="11" s="1"/>
  <c r="T348" i="11"/>
  <c r="T420" i="11" s="1"/>
  <c r="T347" i="11"/>
  <c r="T419" i="11" s="1"/>
  <c r="T346" i="11"/>
  <c r="T418" i="11" s="1"/>
  <c r="T345" i="11"/>
  <c r="T417" i="11" s="1"/>
  <c r="T340" i="11"/>
  <c r="T412" i="11" s="1"/>
  <c r="T336" i="11"/>
  <c r="T408" i="11" s="1"/>
  <c r="T332" i="11"/>
  <c r="T404" i="11" s="1"/>
  <c r="T328" i="11"/>
  <c r="T400" i="11" s="1"/>
  <c r="T344" i="11"/>
  <c r="T416" i="11" s="1"/>
  <c r="T341" i="11"/>
  <c r="T413" i="11" s="1"/>
  <c r="T337" i="11"/>
  <c r="T409" i="11" s="1"/>
  <c r="T333" i="11"/>
  <c r="T405" i="11" s="1"/>
  <c r="T329" i="11"/>
  <c r="T401" i="11" s="1"/>
  <c r="T325" i="11"/>
  <c r="T397" i="11" s="1"/>
  <c r="T324" i="11"/>
  <c r="T396" i="11" s="1"/>
  <c r="T323" i="11"/>
  <c r="T395" i="11" s="1"/>
  <c r="T322" i="11"/>
  <c r="T394" i="11" s="1"/>
  <c r="T321" i="11"/>
  <c r="T393" i="11" s="1"/>
  <c r="T320" i="11"/>
  <c r="T392" i="11" s="1"/>
  <c r="T319" i="11"/>
  <c r="T391" i="11" s="1"/>
  <c r="T318" i="11"/>
  <c r="T390" i="11" s="1"/>
  <c r="T317" i="11"/>
  <c r="T389" i="11" s="1"/>
  <c r="T316" i="11"/>
  <c r="T388" i="11" s="1"/>
  <c r="T315" i="11"/>
  <c r="T387" i="11" s="1"/>
  <c r="T314" i="11"/>
  <c r="T386" i="11" s="1"/>
  <c r="T343" i="11"/>
  <c r="T415" i="11" s="1"/>
  <c r="T338" i="11"/>
  <c r="T410" i="11" s="1"/>
  <c r="T334" i="11"/>
  <c r="T406" i="11" s="1"/>
  <c r="T330" i="11"/>
  <c r="T402" i="11" s="1"/>
  <c r="T326" i="11"/>
  <c r="T398" i="11" s="1"/>
  <c r="T342" i="11"/>
  <c r="T414" i="11" s="1"/>
  <c r="T339" i="11"/>
  <c r="T411" i="11" s="1"/>
  <c r="T335" i="11"/>
  <c r="T407" i="11" s="1"/>
  <c r="T331" i="11"/>
  <c r="T403" i="11" s="1"/>
  <c r="T327" i="11"/>
  <c r="T399" i="11" s="1"/>
  <c r="X152" i="38"/>
  <c r="X94" i="38"/>
  <c r="X113" i="38"/>
  <c r="X110" i="38"/>
  <c r="X155" i="38"/>
  <c r="T401" i="38"/>
  <c r="AU160" i="38"/>
  <c r="AT160" i="38"/>
  <c r="S384" i="37"/>
  <c r="S456" i="37" s="1"/>
  <c r="S383" i="37"/>
  <c r="S455" i="37" s="1"/>
  <c r="S382" i="37"/>
  <c r="S454" i="37" s="1"/>
  <c r="S381" i="37"/>
  <c r="S453" i="37" s="1"/>
  <c r="S380" i="37"/>
  <c r="S452" i="37" s="1"/>
  <c r="S379" i="37"/>
  <c r="S451" i="37" s="1"/>
  <c r="S378" i="37"/>
  <c r="S450" i="37" s="1"/>
  <c r="S377" i="37"/>
  <c r="S449" i="37" s="1"/>
  <c r="S376" i="37"/>
  <c r="S448" i="37" s="1"/>
  <c r="S373" i="37"/>
  <c r="S445" i="37" s="1"/>
  <c r="S372" i="37"/>
  <c r="S444" i="37" s="1"/>
  <c r="S371" i="37"/>
  <c r="S443" i="37" s="1"/>
  <c r="S370" i="37"/>
  <c r="S442" i="37" s="1"/>
  <c r="S369" i="37"/>
  <c r="S441" i="37" s="1"/>
  <c r="S368" i="37"/>
  <c r="S367" i="37"/>
  <c r="S439" i="37" s="1"/>
  <c r="S366" i="37"/>
  <c r="S438" i="37" s="1"/>
  <c r="S365" i="37"/>
  <c r="S437" i="37" s="1"/>
  <c r="S364" i="37"/>
  <c r="S436" i="37" s="1"/>
  <c r="S363" i="37"/>
  <c r="S435" i="37" s="1"/>
  <c r="S362" i="37"/>
  <c r="S434" i="37" s="1"/>
  <c r="S361" i="37"/>
  <c r="S433" i="37" s="1"/>
  <c r="S360" i="37"/>
  <c r="S359" i="37"/>
  <c r="S431" i="37" s="1"/>
  <c r="S358" i="37"/>
  <c r="S430" i="37" s="1"/>
  <c r="S357" i="37"/>
  <c r="S429" i="37" s="1"/>
  <c r="S356" i="37"/>
  <c r="S428" i="37" s="1"/>
  <c r="S355" i="37"/>
  <c r="S427" i="37" s="1"/>
  <c r="S354" i="37"/>
  <c r="S426" i="37" s="1"/>
  <c r="S353" i="37"/>
  <c r="S352" i="37"/>
  <c r="S424" i="37" s="1"/>
  <c r="S351" i="37"/>
  <c r="S423" i="37" s="1"/>
  <c r="S350" i="37"/>
  <c r="S422" i="37" s="1"/>
  <c r="S349" i="37"/>
  <c r="S421" i="37" s="1"/>
  <c r="S348" i="37"/>
  <c r="S347" i="37"/>
  <c r="S419" i="37" s="1"/>
  <c r="S346" i="37"/>
  <c r="S418" i="37" s="1"/>
  <c r="S345" i="37"/>
  <c r="S417" i="37" s="1"/>
  <c r="S344" i="37"/>
  <c r="S416" i="37" s="1"/>
  <c r="S343" i="37"/>
  <c r="S415" i="37" s="1"/>
  <c r="S342" i="37"/>
  <c r="S414" i="37" s="1"/>
  <c r="S341" i="37"/>
  <c r="S413" i="37" s="1"/>
  <c r="S340" i="37"/>
  <c r="S412" i="37" s="1"/>
  <c r="S339" i="37"/>
  <c r="S411" i="37" s="1"/>
  <c r="S338" i="37"/>
  <c r="S410" i="37" s="1"/>
  <c r="S337" i="37"/>
  <c r="S409" i="37" s="1"/>
  <c r="S336" i="37"/>
  <c r="S335" i="37"/>
  <c r="S407" i="37" s="1"/>
  <c r="S334" i="37"/>
  <c r="S406" i="37" s="1"/>
  <c r="S333" i="37"/>
  <c r="S405" i="37" s="1"/>
  <c r="S332" i="37"/>
  <c r="S404" i="37" s="1"/>
  <c r="S331" i="37"/>
  <c r="S403" i="37" s="1"/>
  <c r="S330" i="37"/>
  <c r="S402" i="37" s="1"/>
  <c r="S329" i="37"/>
  <c r="S401" i="37" s="1"/>
  <c r="S328" i="37"/>
  <c r="S327" i="37"/>
  <c r="S399" i="37" s="1"/>
  <c r="S326" i="37"/>
  <c r="S398" i="37" s="1"/>
  <c r="S325" i="37"/>
  <c r="S397" i="37" s="1"/>
  <c r="S324" i="37"/>
  <c r="S396" i="37" s="1"/>
  <c r="S323" i="37"/>
  <c r="S395" i="37" s="1"/>
  <c r="S322" i="37"/>
  <c r="S394" i="37" s="1"/>
  <c r="S321" i="37"/>
  <c r="S320" i="37"/>
  <c r="S392" i="37" s="1"/>
  <c r="S319" i="37"/>
  <c r="S391" i="37" s="1"/>
  <c r="S318" i="37"/>
  <c r="S390" i="37" s="1"/>
  <c r="S317" i="37"/>
  <c r="S316" i="37"/>
  <c r="S388" i="37" s="1"/>
  <c r="S315" i="37"/>
  <c r="S387" i="37" s="1"/>
  <c r="S314" i="37"/>
  <c r="S386" i="37" s="1"/>
  <c r="S374" i="37"/>
  <c r="S446" i="37" s="1"/>
  <c r="S375" i="37"/>
  <c r="S447" i="37" s="1"/>
  <c r="S384" i="36"/>
  <c r="S456" i="36" s="1"/>
  <c r="S383" i="36"/>
  <c r="S455" i="36" s="1"/>
  <c r="S382" i="36"/>
  <c r="S454" i="36" s="1"/>
  <c r="S381" i="36"/>
  <c r="S453" i="36" s="1"/>
  <c r="S380" i="36"/>
  <c r="S452" i="36" s="1"/>
  <c r="S379" i="36"/>
  <c r="S451" i="36" s="1"/>
  <c r="S378" i="36"/>
  <c r="S450" i="36" s="1"/>
  <c r="S377" i="36"/>
  <c r="S449" i="36" s="1"/>
  <c r="S376" i="36"/>
  <c r="S448" i="36" s="1"/>
  <c r="S375" i="36"/>
  <c r="S447" i="36" s="1"/>
  <c r="S374" i="36"/>
  <c r="S446" i="36" s="1"/>
  <c r="S373" i="36"/>
  <c r="S445" i="36" s="1"/>
  <c r="S372" i="36"/>
  <c r="S444" i="36" s="1"/>
  <c r="S371" i="36"/>
  <c r="S443" i="36" s="1"/>
  <c r="S370" i="36"/>
  <c r="S442" i="36" s="1"/>
  <c r="S369" i="36"/>
  <c r="S441" i="36" s="1"/>
  <c r="S368" i="36"/>
  <c r="S440" i="36" s="1"/>
  <c r="S367" i="36"/>
  <c r="S439" i="36" s="1"/>
  <c r="S366" i="36"/>
  <c r="S438" i="36" s="1"/>
  <c r="S365" i="36"/>
  <c r="S437" i="36" s="1"/>
  <c r="S364" i="36"/>
  <c r="S436" i="36" s="1"/>
  <c r="S363" i="36"/>
  <c r="S435" i="36" s="1"/>
  <c r="S362" i="36"/>
  <c r="S434" i="36" s="1"/>
  <c r="S361" i="36"/>
  <c r="S433" i="36" s="1"/>
  <c r="S360" i="36"/>
  <c r="S432" i="36" s="1"/>
  <c r="S359" i="36"/>
  <c r="S431" i="36" s="1"/>
  <c r="S358" i="36"/>
  <c r="S430" i="36" s="1"/>
  <c r="S357" i="36"/>
  <c r="S429" i="36" s="1"/>
  <c r="S356" i="36"/>
  <c r="S428" i="36" s="1"/>
  <c r="S355" i="36"/>
  <c r="S427" i="36" s="1"/>
  <c r="S354" i="36"/>
  <c r="S426" i="36" s="1"/>
  <c r="S353" i="36"/>
  <c r="S425" i="36" s="1"/>
  <c r="S352" i="36"/>
  <c r="S424" i="36" s="1"/>
  <c r="S351" i="36"/>
  <c r="S423" i="36" s="1"/>
  <c r="S350" i="36"/>
  <c r="S422" i="36" s="1"/>
  <c r="S349" i="36"/>
  <c r="S421" i="36" s="1"/>
  <c r="S348" i="36"/>
  <c r="S420" i="36" s="1"/>
  <c r="S347" i="36"/>
  <c r="S419" i="36" s="1"/>
  <c r="S346" i="36"/>
  <c r="S418" i="36" s="1"/>
  <c r="S345" i="36"/>
  <c r="S417" i="36" s="1"/>
  <c r="S344" i="36"/>
  <c r="S416" i="36" s="1"/>
  <c r="S343" i="36"/>
  <c r="S415" i="36" s="1"/>
  <c r="S342" i="36"/>
  <c r="S414" i="36" s="1"/>
  <c r="S341" i="36"/>
  <c r="S413" i="36" s="1"/>
  <c r="S340" i="36"/>
  <c r="S412" i="36" s="1"/>
  <c r="S339" i="36"/>
  <c r="S411" i="36" s="1"/>
  <c r="S338" i="36"/>
  <c r="S410" i="36" s="1"/>
  <c r="S337" i="36"/>
  <c r="S409" i="36" s="1"/>
  <c r="S336" i="36"/>
  <c r="S408" i="36" s="1"/>
  <c r="S335" i="36"/>
  <c r="S407" i="36" s="1"/>
  <c r="S334" i="36"/>
  <c r="S406" i="36" s="1"/>
  <c r="S333" i="36"/>
  <c r="S405" i="36" s="1"/>
  <c r="S332" i="36"/>
  <c r="S404" i="36" s="1"/>
  <c r="S331" i="36"/>
  <c r="S403" i="36" s="1"/>
  <c r="S330" i="36"/>
  <c r="S402" i="36" s="1"/>
  <c r="S329" i="36"/>
  <c r="S401" i="36" s="1"/>
  <c r="S328" i="36"/>
  <c r="S400" i="36" s="1"/>
  <c r="S327" i="36"/>
  <c r="S399" i="36" s="1"/>
  <c r="S326" i="36"/>
  <c r="S398" i="36" s="1"/>
  <c r="S323" i="36"/>
  <c r="S395" i="36" s="1"/>
  <c r="S319" i="36"/>
  <c r="S391" i="36" s="1"/>
  <c r="S316" i="36"/>
  <c r="S388" i="36" s="1"/>
  <c r="S314" i="36"/>
  <c r="S386" i="36" s="1"/>
  <c r="S322" i="36"/>
  <c r="S394" i="36" s="1"/>
  <c r="S318" i="36"/>
  <c r="S390" i="36" s="1"/>
  <c r="S325" i="36"/>
  <c r="S397" i="36" s="1"/>
  <c r="S321" i="36"/>
  <c r="S393" i="36" s="1"/>
  <c r="S317" i="36"/>
  <c r="S389" i="36" s="1"/>
  <c r="S315" i="36"/>
  <c r="S387" i="36" s="1"/>
  <c r="S324" i="36"/>
  <c r="S396" i="36" s="1"/>
  <c r="S320" i="36"/>
  <c r="S392" i="36" s="1"/>
  <c r="AT160" i="11"/>
  <c r="AU160" i="11"/>
  <c r="X89" i="38"/>
  <c r="X132" i="38"/>
  <c r="X141" i="38"/>
  <c r="X120" i="38"/>
  <c r="X86" i="38"/>
  <c r="X145" i="38"/>
  <c r="X142" i="38"/>
  <c r="X123" i="38"/>
  <c r="X148" i="38"/>
  <c r="X93" i="38"/>
  <c r="T415" i="38"/>
  <c r="T431" i="38"/>
  <c r="T445" i="38"/>
  <c r="T449" i="38"/>
  <c r="T453" i="38"/>
  <c r="S384" i="38"/>
  <c r="S456" i="38" s="1"/>
  <c r="S383" i="38"/>
  <c r="S455" i="38" s="1"/>
  <c r="S382" i="38"/>
  <c r="S454" i="38" s="1"/>
  <c r="S381" i="38"/>
  <c r="S453" i="38" s="1"/>
  <c r="S380" i="38"/>
  <c r="S452" i="38" s="1"/>
  <c r="S379" i="38"/>
  <c r="S451" i="38" s="1"/>
  <c r="S378" i="38"/>
  <c r="S450" i="38" s="1"/>
  <c r="S377" i="38"/>
  <c r="S449" i="38" s="1"/>
  <c r="S376" i="38"/>
  <c r="S448" i="38" s="1"/>
  <c r="S375" i="38"/>
  <c r="S447" i="38" s="1"/>
  <c r="S374" i="38"/>
  <c r="S446" i="38" s="1"/>
  <c r="S373" i="38"/>
  <c r="S445" i="38" s="1"/>
  <c r="S372" i="38"/>
  <c r="S371" i="38"/>
  <c r="S443" i="38" s="1"/>
  <c r="S370" i="38"/>
  <c r="S369" i="38"/>
  <c r="S441" i="38" s="1"/>
  <c r="S368" i="38"/>
  <c r="S440" i="38" s="1"/>
  <c r="S367" i="38"/>
  <c r="S366" i="38"/>
  <c r="S438" i="38" s="1"/>
  <c r="S365" i="38"/>
  <c r="S437" i="38" s="1"/>
  <c r="S364" i="38"/>
  <c r="S436" i="38" s="1"/>
  <c r="S363" i="38"/>
  <c r="S435" i="38" s="1"/>
  <c r="S362" i="38"/>
  <c r="S434" i="38" s="1"/>
  <c r="S361" i="38"/>
  <c r="S433" i="38" s="1"/>
  <c r="S360" i="38"/>
  <c r="S359" i="38"/>
  <c r="S431" i="38" s="1"/>
  <c r="S358" i="38"/>
  <c r="S430" i="38" s="1"/>
  <c r="S357" i="38"/>
  <c r="S429" i="38" s="1"/>
  <c r="S356" i="38"/>
  <c r="S428" i="38" s="1"/>
  <c r="S355" i="38"/>
  <c r="S427" i="38" s="1"/>
  <c r="S354" i="38"/>
  <c r="S426" i="38" s="1"/>
  <c r="S353" i="38"/>
  <c r="S425" i="38" s="1"/>
  <c r="S352" i="38"/>
  <c r="S424" i="38" s="1"/>
  <c r="S351" i="38"/>
  <c r="S423" i="38" s="1"/>
  <c r="S350" i="38"/>
  <c r="S422" i="38" s="1"/>
  <c r="S349" i="38"/>
  <c r="S421" i="38" s="1"/>
  <c r="S348" i="38"/>
  <c r="S420" i="38" s="1"/>
  <c r="S347" i="38"/>
  <c r="S419" i="38" s="1"/>
  <c r="S346" i="38"/>
  <c r="S418" i="38" s="1"/>
  <c r="S345" i="38"/>
  <c r="S417" i="38" s="1"/>
  <c r="S344" i="38"/>
  <c r="S416" i="38" s="1"/>
  <c r="S343" i="38"/>
  <c r="S415" i="38" s="1"/>
  <c r="S342" i="38"/>
  <c r="S414" i="38" s="1"/>
  <c r="S341" i="38"/>
  <c r="S413" i="38" s="1"/>
  <c r="S340" i="38"/>
  <c r="S412" i="38" s="1"/>
  <c r="S339" i="38"/>
  <c r="S411" i="38" s="1"/>
  <c r="S338" i="38"/>
  <c r="S337" i="38"/>
  <c r="S409" i="38" s="1"/>
  <c r="S336" i="38"/>
  <c r="S408" i="38" s="1"/>
  <c r="S335" i="38"/>
  <c r="S334" i="38"/>
  <c r="S333" i="38"/>
  <c r="S405" i="38" s="1"/>
  <c r="S332" i="38"/>
  <c r="S404" i="38" s="1"/>
  <c r="S331" i="38"/>
  <c r="S403" i="38" s="1"/>
  <c r="S330" i="38"/>
  <c r="S402" i="38" s="1"/>
  <c r="S329" i="38"/>
  <c r="S401" i="38" s="1"/>
  <c r="S328" i="38"/>
  <c r="S400" i="38" s="1"/>
  <c r="S327" i="38"/>
  <c r="S399" i="38" s="1"/>
  <c r="S326" i="38"/>
  <c r="S398" i="38" s="1"/>
  <c r="S325" i="38"/>
  <c r="S397" i="38" s="1"/>
  <c r="S324" i="38"/>
  <c r="S396" i="38" s="1"/>
  <c r="S323" i="38"/>
  <c r="S395" i="38" s="1"/>
  <c r="S322" i="38"/>
  <c r="S394" i="38" s="1"/>
  <c r="S321" i="38"/>
  <c r="S393" i="38" s="1"/>
  <c r="S320" i="38"/>
  <c r="S392" i="38" s="1"/>
  <c r="S319" i="38"/>
  <c r="S391" i="38" s="1"/>
  <c r="S318" i="38"/>
  <c r="S390" i="38" s="1"/>
  <c r="S317" i="38"/>
  <c r="S389" i="38" s="1"/>
  <c r="S316" i="38"/>
  <c r="S388" i="38" s="1"/>
  <c r="S315" i="38"/>
  <c r="S387" i="38" s="1"/>
  <c r="S314" i="38"/>
  <c r="S386" i="38" s="1"/>
  <c r="T384" i="37"/>
  <c r="T456" i="37" s="1"/>
  <c r="T383" i="37"/>
  <c r="T455" i="37" s="1"/>
  <c r="T382" i="37"/>
  <c r="T454" i="37" s="1"/>
  <c r="T381" i="37"/>
  <c r="T453" i="37" s="1"/>
  <c r="T380" i="37"/>
  <c r="T452" i="37" s="1"/>
  <c r="T379" i="37"/>
  <c r="T451" i="37" s="1"/>
  <c r="T378" i="37"/>
  <c r="T450" i="37" s="1"/>
  <c r="T377" i="37"/>
  <c r="T449" i="37" s="1"/>
  <c r="T376" i="37"/>
  <c r="T448" i="37" s="1"/>
  <c r="T375" i="37"/>
  <c r="T447" i="37" s="1"/>
  <c r="T374" i="37"/>
  <c r="T446" i="37" s="1"/>
  <c r="T373" i="37"/>
  <c r="T445" i="37" s="1"/>
  <c r="T372" i="37"/>
  <c r="T444" i="37" s="1"/>
  <c r="T371" i="37"/>
  <c r="T443" i="37" s="1"/>
  <c r="T370" i="37"/>
  <c r="T442" i="37" s="1"/>
  <c r="T369" i="37"/>
  <c r="T441" i="37" s="1"/>
  <c r="T368" i="37"/>
  <c r="T440" i="37" s="1"/>
  <c r="T367" i="37"/>
  <c r="T439" i="37" s="1"/>
  <c r="T366" i="37"/>
  <c r="T438" i="37" s="1"/>
  <c r="T365" i="37"/>
  <c r="T437" i="37" s="1"/>
  <c r="T364" i="37"/>
  <c r="T436" i="37" s="1"/>
  <c r="T363" i="37"/>
  <c r="T435" i="37" s="1"/>
  <c r="T362" i="37"/>
  <c r="T434" i="37" s="1"/>
  <c r="T361" i="37"/>
  <c r="T433" i="37" s="1"/>
  <c r="T360" i="37"/>
  <c r="T432" i="37" s="1"/>
  <c r="T359" i="37"/>
  <c r="T431" i="37" s="1"/>
  <c r="T358" i="37"/>
  <c r="T430" i="37" s="1"/>
  <c r="T357" i="37"/>
  <c r="T429" i="37" s="1"/>
  <c r="T356" i="37"/>
  <c r="T428" i="37" s="1"/>
  <c r="T355" i="37"/>
  <c r="T427" i="37" s="1"/>
  <c r="T354" i="37"/>
  <c r="T426" i="37" s="1"/>
  <c r="T353" i="37"/>
  <c r="T425" i="37" s="1"/>
  <c r="T352" i="37"/>
  <c r="T424" i="37" s="1"/>
  <c r="T351" i="37"/>
  <c r="T423" i="37" s="1"/>
  <c r="T350" i="37"/>
  <c r="T422" i="37" s="1"/>
  <c r="T349" i="37"/>
  <c r="T421" i="37" s="1"/>
  <c r="T348" i="37"/>
  <c r="T420" i="37" s="1"/>
  <c r="T347" i="37"/>
  <c r="T419" i="37" s="1"/>
  <c r="T346" i="37"/>
  <c r="T418" i="37" s="1"/>
  <c r="T345" i="37"/>
  <c r="T417" i="37" s="1"/>
  <c r="T344" i="37"/>
  <c r="T416" i="37" s="1"/>
  <c r="T343" i="37"/>
  <c r="T415" i="37" s="1"/>
  <c r="T342" i="37"/>
  <c r="T414" i="37" s="1"/>
  <c r="T341" i="37"/>
  <c r="T413" i="37" s="1"/>
  <c r="T340" i="37"/>
  <c r="T412" i="37" s="1"/>
  <c r="T339" i="37"/>
  <c r="T411" i="37" s="1"/>
  <c r="T338" i="37"/>
  <c r="T410" i="37" s="1"/>
  <c r="T337" i="37"/>
  <c r="T409" i="37" s="1"/>
  <c r="T336" i="37"/>
  <c r="T408" i="37" s="1"/>
  <c r="T335" i="37"/>
  <c r="T407" i="37" s="1"/>
  <c r="T334" i="37"/>
  <c r="T406" i="37" s="1"/>
  <c r="T333" i="37"/>
  <c r="T405" i="37" s="1"/>
  <c r="T332" i="37"/>
  <c r="T404" i="37" s="1"/>
  <c r="T331" i="37"/>
  <c r="T403" i="37" s="1"/>
  <c r="T330" i="37"/>
  <c r="T402" i="37" s="1"/>
  <c r="T329" i="37"/>
  <c r="T401" i="37" s="1"/>
  <c r="T328" i="37"/>
  <c r="T400" i="37" s="1"/>
  <c r="T327" i="37"/>
  <c r="T399" i="37" s="1"/>
  <c r="T326" i="37"/>
  <c r="T398" i="37" s="1"/>
  <c r="T325" i="37"/>
  <c r="T397" i="37" s="1"/>
  <c r="T324" i="37"/>
  <c r="T396" i="37" s="1"/>
  <c r="T323" i="37"/>
  <c r="T395" i="37" s="1"/>
  <c r="T322" i="37"/>
  <c r="T394" i="37" s="1"/>
  <c r="T321" i="37"/>
  <c r="T393" i="37" s="1"/>
  <c r="T320" i="37"/>
  <c r="T392" i="37" s="1"/>
  <c r="T319" i="37"/>
  <c r="T391" i="37" s="1"/>
  <c r="T318" i="37"/>
  <c r="T390" i="37" s="1"/>
  <c r="T317" i="37"/>
  <c r="T389" i="37" s="1"/>
  <c r="T316" i="37"/>
  <c r="T388" i="37" s="1"/>
  <c r="T315" i="37"/>
  <c r="T387" i="37" s="1"/>
  <c r="T314" i="37"/>
  <c r="T386" i="37" s="1"/>
  <c r="T384" i="36"/>
  <c r="T456" i="36" s="1"/>
  <c r="T383" i="36"/>
  <c r="T455" i="36" s="1"/>
  <c r="T382" i="36"/>
  <c r="T454" i="36" s="1"/>
  <c r="T381" i="36"/>
  <c r="T453" i="36" s="1"/>
  <c r="T380" i="36"/>
  <c r="T452" i="36" s="1"/>
  <c r="T379" i="36"/>
  <c r="T451" i="36" s="1"/>
  <c r="T378" i="36"/>
  <c r="T450" i="36" s="1"/>
  <c r="T377" i="36"/>
  <c r="T449" i="36" s="1"/>
  <c r="T376" i="36"/>
  <c r="T448" i="36" s="1"/>
  <c r="T375" i="36"/>
  <c r="T447" i="36" s="1"/>
  <c r="T374" i="36"/>
  <c r="T446" i="36" s="1"/>
  <c r="T373" i="36"/>
  <c r="T445" i="36" s="1"/>
  <c r="T372" i="36"/>
  <c r="T444" i="36" s="1"/>
  <c r="T371" i="36"/>
  <c r="T443" i="36" s="1"/>
  <c r="T370" i="36"/>
  <c r="T442" i="36" s="1"/>
  <c r="T369" i="36"/>
  <c r="T441" i="36" s="1"/>
  <c r="T368" i="36"/>
  <c r="T440" i="36" s="1"/>
  <c r="T367" i="36"/>
  <c r="T439" i="36" s="1"/>
  <c r="T366" i="36"/>
  <c r="T438" i="36" s="1"/>
  <c r="T365" i="36"/>
  <c r="T437" i="36" s="1"/>
  <c r="T364" i="36"/>
  <c r="T436" i="36" s="1"/>
  <c r="T363" i="36"/>
  <c r="T435" i="36" s="1"/>
  <c r="T362" i="36"/>
  <c r="T434" i="36" s="1"/>
  <c r="T361" i="36"/>
  <c r="T433" i="36" s="1"/>
  <c r="T360" i="36"/>
  <c r="T432" i="36" s="1"/>
  <c r="T359" i="36"/>
  <c r="T431" i="36" s="1"/>
  <c r="T358" i="36"/>
  <c r="T430" i="36" s="1"/>
  <c r="T357" i="36"/>
  <c r="T429" i="36" s="1"/>
  <c r="T356" i="36"/>
  <c r="T428" i="36" s="1"/>
  <c r="T355" i="36"/>
  <c r="T427" i="36" s="1"/>
  <c r="T354" i="36"/>
  <c r="T426" i="36" s="1"/>
  <c r="T353" i="36"/>
  <c r="T425" i="36" s="1"/>
  <c r="T352" i="36"/>
  <c r="T424" i="36" s="1"/>
  <c r="T351" i="36"/>
  <c r="T423" i="36" s="1"/>
  <c r="T350" i="36"/>
  <c r="T422" i="36" s="1"/>
  <c r="T349" i="36"/>
  <c r="T421" i="36" s="1"/>
  <c r="T348" i="36"/>
  <c r="T420" i="36" s="1"/>
  <c r="T347" i="36"/>
  <c r="T419" i="36" s="1"/>
  <c r="T346" i="36"/>
  <c r="T418" i="36" s="1"/>
  <c r="T345" i="36"/>
  <c r="T417" i="36" s="1"/>
  <c r="T344" i="36"/>
  <c r="T416" i="36" s="1"/>
  <c r="T343" i="36"/>
  <c r="T415" i="36" s="1"/>
  <c r="T342" i="36"/>
  <c r="T414" i="36" s="1"/>
  <c r="T341" i="36"/>
  <c r="T413" i="36" s="1"/>
  <c r="T340" i="36"/>
  <c r="T412" i="36" s="1"/>
  <c r="T339" i="36"/>
  <c r="T411" i="36" s="1"/>
  <c r="T338" i="36"/>
  <c r="T410" i="36" s="1"/>
  <c r="T337" i="36"/>
  <c r="T409" i="36" s="1"/>
  <c r="T336" i="36"/>
  <c r="T408" i="36" s="1"/>
  <c r="T335" i="36"/>
  <c r="T407" i="36" s="1"/>
  <c r="T334" i="36"/>
  <c r="T406" i="36" s="1"/>
  <c r="T333" i="36"/>
  <c r="T405" i="36" s="1"/>
  <c r="T332" i="36"/>
  <c r="T404" i="36" s="1"/>
  <c r="T331" i="36"/>
  <c r="T403" i="36" s="1"/>
  <c r="T330" i="36"/>
  <c r="T402" i="36" s="1"/>
  <c r="T329" i="36"/>
  <c r="T401" i="36" s="1"/>
  <c r="T328" i="36"/>
  <c r="T400" i="36" s="1"/>
  <c r="T327" i="36"/>
  <c r="T399" i="36" s="1"/>
  <c r="T326" i="36"/>
  <c r="T398" i="36" s="1"/>
  <c r="T325" i="36"/>
  <c r="T397" i="36" s="1"/>
  <c r="T324" i="36"/>
  <c r="T396" i="36" s="1"/>
  <c r="T323" i="36"/>
  <c r="T395" i="36" s="1"/>
  <c r="T322" i="36"/>
  <c r="T394" i="36" s="1"/>
  <c r="T321" i="36"/>
  <c r="T393" i="36" s="1"/>
  <c r="T320" i="36"/>
  <c r="T392" i="36" s="1"/>
  <c r="T319" i="36"/>
  <c r="T391" i="36" s="1"/>
  <c r="T318" i="36"/>
  <c r="T390" i="36" s="1"/>
  <c r="T317" i="36"/>
  <c r="T389" i="36" s="1"/>
  <c r="T316" i="36"/>
  <c r="T388" i="36" s="1"/>
  <c r="T315" i="36"/>
  <c r="T387" i="36" s="1"/>
  <c r="T314" i="36"/>
  <c r="T386" i="36" s="1"/>
  <c r="S384" i="11"/>
  <c r="S456" i="11" s="1"/>
  <c r="S383" i="11"/>
  <c r="S455" i="11" s="1"/>
  <c r="S382" i="11"/>
  <c r="S454" i="11" s="1"/>
  <c r="S381" i="11"/>
  <c r="S453" i="11" s="1"/>
  <c r="S380" i="11"/>
  <c r="S452" i="11" s="1"/>
  <c r="S379" i="11"/>
  <c r="S451" i="11" s="1"/>
  <c r="S378" i="11"/>
  <c r="S450" i="11" s="1"/>
  <c r="S377" i="11"/>
  <c r="S449" i="11" s="1"/>
  <c r="S376" i="11"/>
  <c r="S448" i="11" s="1"/>
  <c r="S375" i="11"/>
  <c r="S447" i="11" s="1"/>
  <c r="S374" i="11"/>
  <c r="S446" i="11" s="1"/>
  <c r="S373" i="11"/>
  <c r="S445" i="11" s="1"/>
  <c r="S372" i="11"/>
  <c r="S444" i="11" s="1"/>
  <c r="S371" i="11"/>
  <c r="S443" i="11" s="1"/>
  <c r="S370" i="11"/>
  <c r="S442" i="11" s="1"/>
  <c r="S369" i="11"/>
  <c r="S441" i="11" s="1"/>
  <c r="S368" i="11"/>
  <c r="S440" i="11" s="1"/>
  <c r="S367" i="11"/>
  <c r="S439" i="11" s="1"/>
  <c r="S366" i="11"/>
  <c r="S438" i="11" s="1"/>
  <c r="S365" i="11"/>
  <c r="S437" i="11" s="1"/>
  <c r="S364" i="11"/>
  <c r="S436" i="11" s="1"/>
  <c r="S363" i="11"/>
  <c r="S435" i="11" s="1"/>
  <c r="S362" i="11"/>
  <c r="S434" i="11" s="1"/>
  <c r="S361" i="11"/>
  <c r="S433" i="11" s="1"/>
  <c r="S360" i="11"/>
  <c r="S432" i="11" s="1"/>
  <c r="S359" i="11"/>
  <c r="S431" i="11" s="1"/>
  <c r="S358" i="11"/>
  <c r="S430" i="11" s="1"/>
  <c r="S357" i="11"/>
  <c r="S429" i="11" s="1"/>
  <c r="S356" i="11"/>
  <c r="S428" i="11" s="1"/>
  <c r="S355" i="11"/>
  <c r="S427" i="11" s="1"/>
  <c r="S354" i="11"/>
  <c r="S426" i="11" s="1"/>
  <c r="S353" i="11"/>
  <c r="S425" i="11" s="1"/>
  <c r="S352" i="11"/>
  <c r="S424" i="11" s="1"/>
  <c r="S351" i="11"/>
  <c r="S423" i="11" s="1"/>
  <c r="S350" i="11"/>
  <c r="S422" i="11" s="1"/>
  <c r="S349" i="11"/>
  <c r="S421" i="11" s="1"/>
  <c r="S348" i="11"/>
  <c r="S420" i="11" s="1"/>
  <c r="S347" i="11"/>
  <c r="S419" i="11" s="1"/>
  <c r="S346" i="11"/>
  <c r="S418" i="11" s="1"/>
  <c r="S345" i="11"/>
  <c r="S417" i="11" s="1"/>
  <c r="S344" i="11"/>
  <c r="S416" i="11" s="1"/>
  <c r="S343" i="11"/>
  <c r="S415" i="11" s="1"/>
  <c r="S342" i="11"/>
  <c r="S414" i="11" s="1"/>
  <c r="S339" i="11"/>
  <c r="S411" i="11" s="1"/>
  <c r="S335" i="11"/>
  <c r="S407" i="11" s="1"/>
  <c r="S331" i="11"/>
  <c r="S403" i="11" s="1"/>
  <c r="S327" i="11"/>
  <c r="S399" i="11" s="1"/>
  <c r="S340" i="11"/>
  <c r="S412" i="11" s="1"/>
  <c r="S336" i="11"/>
  <c r="S408" i="11" s="1"/>
  <c r="S332" i="11"/>
  <c r="S404" i="11" s="1"/>
  <c r="S328" i="11"/>
  <c r="S400" i="11" s="1"/>
  <c r="S341" i="11"/>
  <c r="S413" i="11" s="1"/>
  <c r="S337" i="11"/>
  <c r="S409" i="11" s="1"/>
  <c r="S333" i="11"/>
  <c r="S405" i="11" s="1"/>
  <c r="S329" i="11"/>
  <c r="S401" i="11" s="1"/>
  <c r="S325" i="11"/>
  <c r="S397" i="11" s="1"/>
  <c r="S324" i="11"/>
  <c r="S396" i="11" s="1"/>
  <c r="S323" i="11"/>
  <c r="S395" i="11" s="1"/>
  <c r="S322" i="11"/>
  <c r="S394" i="11" s="1"/>
  <c r="S321" i="11"/>
  <c r="S393" i="11" s="1"/>
  <c r="S320" i="11"/>
  <c r="S392" i="11" s="1"/>
  <c r="S319" i="11"/>
  <c r="S391" i="11" s="1"/>
  <c r="S318" i="11"/>
  <c r="S390" i="11" s="1"/>
  <c r="S317" i="11"/>
  <c r="S389" i="11" s="1"/>
  <c r="S316" i="11"/>
  <c r="S388" i="11" s="1"/>
  <c r="S315" i="11"/>
  <c r="S387" i="11" s="1"/>
  <c r="S314" i="11"/>
  <c r="S386" i="11" s="1"/>
  <c r="S338" i="11"/>
  <c r="S410" i="11" s="1"/>
  <c r="S334" i="11"/>
  <c r="S406" i="11" s="1"/>
  <c r="S330" i="11"/>
  <c r="S402" i="11" s="1"/>
  <c r="S326" i="11"/>
  <c r="S398" i="11" s="1"/>
  <c r="S440" i="37"/>
  <c r="S408" i="37"/>
  <c r="S420" i="37"/>
  <c r="S393" i="37"/>
  <c r="S432" i="37"/>
  <c r="S400" i="37"/>
  <c r="S425" i="37"/>
  <c r="S389" i="37"/>
  <c r="O140" i="36"/>
  <c r="X95" i="11"/>
  <c r="X124" i="11"/>
  <c r="O108" i="36"/>
  <c r="O156" i="38"/>
  <c r="O140" i="38"/>
  <c r="O95" i="38"/>
  <c r="S406" i="38"/>
  <c r="S410" i="38"/>
  <c r="S442" i="38"/>
  <c r="S407" i="38"/>
  <c r="S439" i="38"/>
  <c r="S432" i="38"/>
  <c r="S444" i="38"/>
  <c r="AQ160" i="11"/>
  <c r="O91" i="38"/>
  <c r="X155" i="11"/>
  <c r="Q160" i="38"/>
  <c r="Q343" i="38" s="1"/>
  <c r="AR160" i="36"/>
  <c r="AR378" i="36" s="1"/>
  <c r="O142" i="37"/>
  <c r="O139" i="37"/>
  <c r="X125" i="36"/>
  <c r="X141" i="36"/>
  <c r="P160" i="37"/>
  <c r="P343" i="37" s="1"/>
  <c r="AR160" i="11"/>
  <c r="O123" i="37"/>
  <c r="P160" i="11"/>
  <c r="P376" i="11" s="1"/>
  <c r="X110" i="11"/>
  <c r="R160" i="36"/>
  <c r="R384" i="36" s="1"/>
  <c r="O108" i="38"/>
  <c r="X107" i="11"/>
  <c r="X139" i="11"/>
  <c r="X126" i="11"/>
  <c r="O155" i="37"/>
  <c r="O107" i="37"/>
  <c r="O156" i="37"/>
  <c r="AS160" i="11"/>
  <c r="X125" i="11"/>
  <c r="O108" i="37"/>
  <c r="O124" i="37"/>
  <c r="O91" i="37"/>
  <c r="O140" i="37"/>
  <c r="Q160" i="36"/>
  <c r="Q383" i="36" s="1"/>
  <c r="O87" i="38"/>
  <c r="O117" i="38"/>
  <c r="O130" i="38"/>
  <c r="O133" i="38"/>
  <c r="O98" i="38"/>
  <c r="O111" i="38"/>
  <c r="O149" i="37"/>
  <c r="AS160" i="36"/>
  <c r="AS375" i="36" s="1"/>
  <c r="O101" i="38"/>
  <c r="O114" i="38"/>
  <c r="O127" i="38"/>
  <c r="O91" i="11"/>
  <c r="K165" i="38"/>
  <c r="J165" i="38"/>
  <c r="O126" i="37"/>
  <c r="O95" i="37"/>
  <c r="O133" i="37"/>
  <c r="K165" i="36"/>
  <c r="J165" i="36"/>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I165" i="11"/>
  <c r="J165" i="11"/>
  <c r="X116" i="38"/>
  <c r="L172" i="38"/>
  <c r="L244" i="38" s="1"/>
  <c r="L316" i="38" s="1"/>
  <c r="L176" i="38"/>
  <c r="L248" i="38" s="1"/>
  <c r="L320" i="38" s="1"/>
  <c r="L180" i="38"/>
  <c r="L252" i="38" s="1"/>
  <c r="L324" i="38" s="1"/>
  <c r="L184" i="38"/>
  <c r="L256" i="38" s="1"/>
  <c r="L328" i="38" s="1"/>
  <c r="L188" i="38"/>
  <c r="L260" i="38" s="1"/>
  <c r="L332" i="38" s="1"/>
  <c r="L192" i="38"/>
  <c r="L264" i="38" s="1"/>
  <c r="L336" i="38" s="1"/>
  <c r="L196" i="38"/>
  <c r="L268" i="38" s="1"/>
  <c r="L340" i="38" s="1"/>
  <c r="L200" i="38"/>
  <c r="L272" i="38" s="1"/>
  <c r="L344" i="38" s="1"/>
  <c r="L204" i="38"/>
  <c r="L276" i="38" s="1"/>
  <c r="L348" i="38" s="1"/>
  <c r="L208" i="38"/>
  <c r="L280" i="38" s="1"/>
  <c r="L352" i="38" s="1"/>
  <c r="L212" i="38"/>
  <c r="L284" i="38" s="1"/>
  <c r="L356" i="38" s="1"/>
  <c r="L216" i="38"/>
  <c r="L288" i="38" s="1"/>
  <c r="L360" i="38" s="1"/>
  <c r="L220" i="38"/>
  <c r="L292" i="38" s="1"/>
  <c r="L364" i="38" s="1"/>
  <c r="L224" i="38"/>
  <c r="L296" i="38" s="1"/>
  <c r="L368" i="38" s="1"/>
  <c r="L228" i="38"/>
  <c r="L300" i="38" s="1"/>
  <c r="L372" i="38" s="1"/>
  <c r="L232" i="38"/>
  <c r="L304" i="38" s="1"/>
  <c r="L376" i="38" s="1"/>
  <c r="L236" i="38"/>
  <c r="L308" i="38" s="1"/>
  <c r="L380" i="38" s="1"/>
  <c r="L240" i="38"/>
  <c r="L312" i="38" s="1"/>
  <c r="L384" i="38" s="1"/>
  <c r="X125" i="38"/>
  <c r="X165" i="38"/>
  <c r="X122" i="38"/>
  <c r="Q156" i="38"/>
  <c r="Q155" i="38"/>
  <c r="Q154" i="38"/>
  <c r="Q153" i="38"/>
  <c r="Q152" i="38"/>
  <c r="Q151" i="38"/>
  <c r="Q150" i="38"/>
  <c r="Q149" i="38"/>
  <c r="Q148" i="38"/>
  <c r="Q147" i="38"/>
  <c r="Q146" i="38"/>
  <c r="Q145" i="38"/>
  <c r="Q144" i="38"/>
  <c r="Q143" i="38"/>
  <c r="Q142" i="38"/>
  <c r="Q141" i="38"/>
  <c r="Q140" i="38"/>
  <c r="Q139" i="38"/>
  <c r="Q138" i="38"/>
  <c r="Q137" i="38"/>
  <c r="Q136" i="38"/>
  <c r="Q135" i="38"/>
  <c r="Q134" i="38"/>
  <c r="Q133" i="38"/>
  <c r="Q132" i="38"/>
  <c r="Q131" i="38"/>
  <c r="Q130" i="38"/>
  <c r="Q129" i="38"/>
  <c r="Q128" i="38"/>
  <c r="Q127" i="38"/>
  <c r="Q126" i="38"/>
  <c r="Q125" i="38"/>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X103" i="38"/>
  <c r="AP381" i="38"/>
  <c r="AP377" i="38"/>
  <c r="AP373" i="38"/>
  <c r="AP379" i="38"/>
  <c r="AP376" i="38"/>
  <c r="AP374" i="38"/>
  <c r="AP371" i="38"/>
  <c r="AP375" i="38"/>
  <c r="AP372" i="38"/>
  <c r="AP384" i="38"/>
  <c r="AP382" i="38"/>
  <c r="AP383" i="38"/>
  <c r="AP380" i="38"/>
  <c r="AP378" i="38"/>
  <c r="AP370" i="38"/>
  <c r="AP366" i="38"/>
  <c r="AP362" i="38"/>
  <c r="AP358" i="38"/>
  <c r="AP354" i="38"/>
  <c r="AP350" i="38"/>
  <c r="AP369" i="38"/>
  <c r="AP367" i="38"/>
  <c r="AP356" i="38"/>
  <c r="AP353" i="38"/>
  <c r="AP351" i="38"/>
  <c r="AP368" i="38"/>
  <c r="AP365" i="38"/>
  <c r="AP363" i="38"/>
  <c r="AP352" i="38"/>
  <c r="AP348" i="38"/>
  <c r="AP364" i="38"/>
  <c r="AP361" i="38"/>
  <c r="AP359" i="38"/>
  <c r="AP349" i="38"/>
  <c r="AP355" i="38"/>
  <c r="AP344" i="38"/>
  <c r="AP340" i="38"/>
  <c r="AP336" i="38"/>
  <c r="AP332" i="38"/>
  <c r="AP328" i="38"/>
  <c r="AP324" i="38"/>
  <c r="AP320" i="38"/>
  <c r="AP316" i="38"/>
  <c r="AP357" i="38"/>
  <c r="AP345" i="38"/>
  <c r="AP341" i="38"/>
  <c r="AP337" i="38"/>
  <c r="AP333" i="38"/>
  <c r="AP329" i="38"/>
  <c r="AP325" i="38"/>
  <c r="AP321" i="38"/>
  <c r="AP317" i="38"/>
  <c r="AP346" i="38"/>
  <c r="AP342" i="38"/>
  <c r="AP338" i="38"/>
  <c r="AP334" i="38"/>
  <c r="AP330" i="38"/>
  <c r="AP326" i="38"/>
  <c r="AP322" i="38"/>
  <c r="AP318" i="38"/>
  <c r="AP314" i="38"/>
  <c r="AP360" i="38"/>
  <c r="AP347" i="38"/>
  <c r="AP343" i="38"/>
  <c r="AP339" i="38"/>
  <c r="AP335" i="38"/>
  <c r="AP331" i="38"/>
  <c r="AP327" i="38"/>
  <c r="AP323" i="38"/>
  <c r="AP319" i="38"/>
  <c r="AP315" i="38"/>
  <c r="O138" i="37"/>
  <c r="Q160" i="37"/>
  <c r="O103" i="37"/>
  <c r="P156" i="37"/>
  <c r="P155" i="37"/>
  <c r="P154" i="37"/>
  <c r="P153" i="37"/>
  <c r="P152" i="37"/>
  <c r="P151" i="37"/>
  <c r="P150" i="37"/>
  <c r="P149" i="37"/>
  <c r="P148" i="37"/>
  <c r="P147" i="37"/>
  <c r="P146" i="37"/>
  <c r="P145" i="37"/>
  <c r="P144" i="37"/>
  <c r="P143" i="37"/>
  <c r="P142" i="37"/>
  <c r="P141" i="37"/>
  <c r="P140" i="37"/>
  <c r="P139" i="37"/>
  <c r="P138" i="37"/>
  <c r="P137" i="37"/>
  <c r="P136" i="37"/>
  <c r="P135" i="37"/>
  <c r="P134" i="37"/>
  <c r="P133" i="37"/>
  <c r="P132" i="37"/>
  <c r="P131" i="37"/>
  <c r="P130" i="37"/>
  <c r="P129" i="37"/>
  <c r="P128" i="37"/>
  <c r="P127" i="37"/>
  <c r="P126" i="37"/>
  <c r="P125" i="37"/>
  <c r="P124" i="37"/>
  <c r="P123" i="37"/>
  <c r="P122" i="37"/>
  <c r="P121" i="37"/>
  <c r="P120" i="37"/>
  <c r="P119" i="37"/>
  <c r="P118" i="37"/>
  <c r="P117" i="37"/>
  <c r="P116" i="37"/>
  <c r="P115" i="37"/>
  <c r="P114" i="37"/>
  <c r="P113" i="37"/>
  <c r="P112" i="37"/>
  <c r="P111" i="37"/>
  <c r="P110" i="37"/>
  <c r="P109" i="37"/>
  <c r="P108" i="37"/>
  <c r="P107" i="37"/>
  <c r="P106" i="37"/>
  <c r="P105" i="37"/>
  <c r="P104" i="37"/>
  <c r="P103" i="37"/>
  <c r="P102" i="37"/>
  <c r="P101" i="37"/>
  <c r="P100" i="37"/>
  <c r="P99" i="37"/>
  <c r="P98" i="37"/>
  <c r="P97" i="37"/>
  <c r="P96" i="37"/>
  <c r="P95" i="37"/>
  <c r="P94" i="37"/>
  <c r="P93" i="37"/>
  <c r="P92" i="37"/>
  <c r="P91" i="37"/>
  <c r="P90" i="37"/>
  <c r="P89" i="37"/>
  <c r="P88" i="37"/>
  <c r="P87" i="37"/>
  <c r="P86" i="37"/>
  <c r="O152" i="37"/>
  <c r="O94" i="37"/>
  <c r="O129" i="37"/>
  <c r="X148" i="36"/>
  <c r="X93" i="36"/>
  <c r="L227" i="36"/>
  <c r="L299" i="36" s="1"/>
  <c r="L371" i="36" s="1"/>
  <c r="L171" i="36"/>
  <c r="L243" i="36" s="1"/>
  <c r="L315" i="36" s="1"/>
  <c r="L175" i="36"/>
  <c r="L247" i="36" s="1"/>
  <c r="L319" i="36" s="1"/>
  <c r="L179" i="36"/>
  <c r="L251" i="36" s="1"/>
  <c r="L323" i="36" s="1"/>
  <c r="L183" i="36"/>
  <c r="L255" i="36" s="1"/>
  <c r="L327" i="36" s="1"/>
  <c r="L187" i="36"/>
  <c r="L259" i="36" s="1"/>
  <c r="L331" i="36" s="1"/>
  <c r="L191" i="36"/>
  <c r="L263" i="36" s="1"/>
  <c r="L335" i="36" s="1"/>
  <c r="L195" i="36"/>
  <c r="L267" i="36" s="1"/>
  <c r="L339" i="36" s="1"/>
  <c r="L199" i="36"/>
  <c r="L271" i="36" s="1"/>
  <c r="L343" i="36" s="1"/>
  <c r="L203" i="36"/>
  <c r="L275" i="36" s="1"/>
  <c r="L347" i="36" s="1"/>
  <c r="L207" i="36"/>
  <c r="L279" i="36" s="1"/>
  <c r="L351" i="36" s="1"/>
  <c r="L211" i="36"/>
  <c r="L283" i="36" s="1"/>
  <c r="L355" i="36" s="1"/>
  <c r="L215" i="36"/>
  <c r="L287" i="36" s="1"/>
  <c r="L359" i="36" s="1"/>
  <c r="L219" i="36"/>
  <c r="L291" i="36" s="1"/>
  <c r="L363" i="36" s="1"/>
  <c r="L223" i="36"/>
  <c r="L295" i="36" s="1"/>
  <c r="L367" i="36" s="1"/>
  <c r="L230" i="36"/>
  <c r="L302" i="36" s="1"/>
  <c r="L374" i="36" s="1"/>
  <c r="L234" i="36"/>
  <c r="L306" i="36" s="1"/>
  <c r="L378" i="36" s="1"/>
  <c r="L238" i="36"/>
  <c r="L310" i="36" s="1"/>
  <c r="L382" i="36" s="1"/>
  <c r="X154" i="36"/>
  <c r="AQ160" i="36"/>
  <c r="X135" i="36"/>
  <c r="P160" i="36"/>
  <c r="L170" i="11"/>
  <c r="L242" i="11" s="1"/>
  <c r="L314" i="11" s="1"/>
  <c r="L174" i="11"/>
  <c r="L246" i="11" s="1"/>
  <c r="L318" i="11" s="1"/>
  <c r="L178" i="11"/>
  <c r="L250" i="11" s="1"/>
  <c r="L322" i="11" s="1"/>
  <c r="L182" i="11"/>
  <c r="L254" i="11" s="1"/>
  <c r="L326" i="11" s="1"/>
  <c r="L186" i="11"/>
  <c r="L258" i="11" s="1"/>
  <c r="L330" i="11" s="1"/>
  <c r="L190" i="11"/>
  <c r="L262" i="11" s="1"/>
  <c r="L334" i="11" s="1"/>
  <c r="L194" i="11"/>
  <c r="L266" i="11" s="1"/>
  <c r="L338" i="11" s="1"/>
  <c r="L198" i="11"/>
  <c r="L270" i="11" s="1"/>
  <c r="L342" i="11" s="1"/>
  <c r="L202" i="11"/>
  <c r="L274" i="11" s="1"/>
  <c r="L346" i="11" s="1"/>
  <c r="L206" i="11"/>
  <c r="L278" i="11" s="1"/>
  <c r="L350" i="11" s="1"/>
  <c r="L210" i="11"/>
  <c r="L282" i="11" s="1"/>
  <c r="L354" i="11" s="1"/>
  <c r="L214" i="11"/>
  <c r="L286" i="11" s="1"/>
  <c r="L358" i="11" s="1"/>
  <c r="L221" i="11"/>
  <c r="L293" i="11" s="1"/>
  <c r="L365" i="11" s="1"/>
  <c r="L225" i="11"/>
  <c r="L297" i="11" s="1"/>
  <c r="L369" i="11" s="1"/>
  <c r="L229" i="11"/>
  <c r="L301" i="11" s="1"/>
  <c r="L373" i="11" s="1"/>
  <c r="L233" i="11"/>
  <c r="L305" i="11" s="1"/>
  <c r="L377" i="11" s="1"/>
  <c r="L237" i="11"/>
  <c r="L309" i="11" s="1"/>
  <c r="L381" i="11" s="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X144" i="38"/>
  <c r="X92" i="38"/>
  <c r="AS160" i="38"/>
  <c r="X137" i="38"/>
  <c r="R160" i="38"/>
  <c r="X102" i="38"/>
  <c r="X147" i="38"/>
  <c r="O102" i="37"/>
  <c r="O131" i="37"/>
  <c r="X148" i="37"/>
  <c r="O100" i="37"/>
  <c r="X93" i="37"/>
  <c r="L171" i="37"/>
  <c r="L175" i="37"/>
  <c r="L179" i="37"/>
  <c r="L183" i="37"/>
  <c r="L187" i="37"/>
  <c r="L191" i="37"/>
  <c r="L195" i="37"/>
  <c r="L199" i="37"/>
  <c r="L203" i="37"/>
  <c r="L207" i="37"/>
  <c r="L211" i="37"/>
  <c r="L215" i="37"/>
  <c r="L219" i="37"/>
  <c r="L223" i="37"/>
  <c r="L227" i="37"/>
  <c r="L231" i="37"/>
  <c r="L235" i="37"/>
  <c r="L240" i="37"/>
  <c r="X141" i="37"/>
  <c r="O125" i="37"/>
  <c r="X165" i="37"/>
  <c r="X128" i="36"/>
  <c r="X88" i="36"/>
  <c r="X121" i="36"/>
  <c r="R156" i="36"/>
  <c r="R155" i="36"/>
  <c r="R154" i="36"/>
  <c r="R153" i="36"/>
  <c r="R152" i="36"/>
  <c r="R151" i="36"/>
  <c r="R150" i="36"/>
  <c r="R149" i="36"/>
  <c r="R148" i="36"/>
  <c r="R147" i="36"/>
  <c r="R146" i="36"/>
  <c r="R145" i="36"/>
  <c r="R144" i="36"/>
  <c r="R143" i="36"/>
  <c r="R142" i="36"/>
  <c r="R141" i="36"/>
  <c r="R140" i="36"/>
  <c r="R139" i="36"/>
  <c r="R138" i="36"/>
  <c r="R137" i="36"/>
  <c r="R136" i="36"/>
  <c r="R135" i="36"/>
  <c r="R134" i="36"/>
  <c r="R133" i="36"/>
  <c r="R132" i="36"/>
  <c r="R131" i="36"/>
  <c r="R130" i="36"/>
  <c r="R129" i="36"/>
  <c r="R128" i="36"/>
  <c r="R127" i="36"/>
  <c r="R126" i="36"/>
  <c r="R125" i="36"/>
  <c r="R124" i="36"/>
  <c r="R123" i="36"/>
  <c r="R122" i="36"/>
  <c r="R121" i="36"/>
  <c r="R120" i="36"/>
  <c r="R119" i="36"/>
  <c r="R118" i="36"/>
  <c r="R117" i="36"/>
  <c r="R116" i="36"/>
  <c r="R115" i="36"/>
  <c r="R114" i="36"/>
  <c r="R113" i="36"/>
  <c r="R112" i="36"/>
  <c r="R111" i="36"/>
  <c r="R110" i="36"/>
  <c r="R109" i="36"/>
  <c r="R108" i="36"/>
  <c r="R107" i="36"/>
  <c r="R106" i="36"/>
  <c r="R105" i="36"/>
  <c r="R104" i="36"/>
  <c r="R103" i="36"/>
  <c r="R102" i="36"/>
  <c r="R101" i="36"/>
  <c r="R100" i="36"/>
  <c r="R99" i="36"/>
  <c r="R98" i="36"/>
  <c r="R97" i="36"/>
  <c r="R96" i="36"/>
  <c r="R95" i="36"/>
  <c r="R94" i="36"/>
  <c r="R93" i="36"/>
  <c r="R92" i="36"/>
  <c r="R91" i="36"/>
  <c r="R90" i="36"/>
  <c r="R89" i="36"/>
  <c r="R88" i="36"/>
  <c r="R87" i="36"/>
  <c r="R86" i="36"/>
  <c r="X150" i="36"/>
  <c r="X131" i="36"/>
  <c r="K165"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AP381" i="11"/>
  <c r="AP377" i="11"/>
  <c r="AP373" i="11"/>
  <c r="AP369" i="11"/>
  <c r="AP382" i="11"/>
  <c r="AP378" i="11"/>
  <c r="AP374" i="11"/>
  <c r="AP370" i="11"/>
  <c r="AP366" i="11"/>
  <c r="AP383" i="11"/>
  <c r="AP379" i="11"/>
  <c r="AP375" i="11"/>
  <c r="AP371" i="11"/>
  <c r="AP367" i="11"/>
  <c r="AP363" i="11"/>
  <c r="AP384" i="11"/>
  <c r="AP380" i="11"/>
  <c r="AP376" i="11"/>
  <c r="AP372" i="11"/>
  <c r="AP368" i="11"/>
  <c r="AP364" i="11"/>
  <c r="AP359" i="11"/>
  <c r="AP355" i="11"/>
  <c r="AP351" i="11"/>
  <c r="AP347" i="11"/>
  <c r="AP343" i="11"/>
  <c r="AP339" i="11"/>
  <c r="AP335" i="11"/>
  <c r="AP331" i="11"/>
  <c r="AP327" i="11"/>
  <c r="AP323" i="11"/>
  <c r="AP319" i="11"/>
  <c r="AP315" i="11"/>
  <c r="AP360" i="11"/>
  <c r="AP356" i="11"/>
  <c r="AP352" i="11"/>
  <c r="AP348" i="11"/>
  <c r="AP344" i="11"/>
  <c r="AP340" i="11"/>
  <c r="AP336" i="11"/>
  <c r="AP332" i="11"/>
  <c r="AP328" i="11"/>
  <c r="AP324" i="11"/>
  <c r="AP320" i="11"/>
  <c r="AP316" i="11"/>
  <c r="AP361" i="11"/>
  <c r="AP357" i="11"/>
  <c r="AP353" i="11"/>
  <c r="AP349" i="11"/>
  <c r="AP345" i="11"/>
  <c r="AP341" i="11"/>
  <c r="AP337" i="11"/>
  <c r="AP333" i="11"/>
  <c r="AP329" i="11"/>
  <c r="AP325" i="11"/>
  <c r="AP321" i="11"/>
  <c r="AP317" i="11"/>
  <c r="AP365" i="11"/>
  <c r="AP362" i="11"/>
  <c r="AP358" i="11"/>
  <c r="AP354" i="11"/>
  <c r="AP350" i="11"/>
  <c r="AP346" i="11"/>
  <c r="AP342" i="11"/>
  <c r="AP338" i="11"/>
  <c r="AP334" i="11"/>
  <c r="AP330" i="11"/>
  <c r="AP326" i="11"/>
  <c r="AP322" i="11"/>
  <c r="AP318" i="11"/>
  <c r="AP314" i="11"/>
  <c r="R160" i="11"/>
  <c r="X140" i="38"/>
  <c r="X91" i="38"/>
  <c r="O149" i="38"/>
  <c r="X101" i="38"/>
  <c r="N156" i="38"/>
  <c r="N155" i="38"/>
  <c r="N154" i="38"/>
  <c r="N153" i="38"/>
  <c r="N152" i="38"/>
  <c r="N151" i="38"/>
  <c r="N150" i="38"/>
  <c r="N149" i="38"/>
  <c r="N148" i="38"/>
  <c r="N147" i="38"/>
  <c r="N146" i="38"/>
  <c r="N145" i="38"/>
  <c r="N144" i="38"/>
  <c r="N143" i="38"/>
  <c r="N142" i="38"/>
  <c r="N141" i="38"/>
  <c r="N140" i="38"/>
  <c r="N139" i="38"/>
  <c r="N138" i="38"/>
  <c r="N137" i="38"/>
  <c r="N136" i="38"/>
  <c r="N135" i="38"/>
  <c r="N134" i="38"/>
  <c r="N133" i="38"/>
  <c r="N132" i="38"/>
  <c r="N131" i="38"/>
  <c r="N130" i="38"/>
  <c r="N129" i="38"/>
  <c r="N128" i="38"/>
  <c r="N127" i="38"/>
  <c r="N126" i="38"/>
  <c r="N125" i="38"/>
  <c r="N124" i="38"/>
  <c r="N123" i="38"/>
  <c r="N122" i="38"/>
  <c r="N121" i="38"/>
  <c r="N120" i="38"/>
  <c r="N119" i="38"/>
  <c r="N118" i="38"/>
  <c r="N117" i="38"/>
  <c r="N116" i="38"/>
  <c r="N115" i="38"/>
  <c r="N114" i="38"/>
  <c r="N113" i="38"/>
  <c r="N112" i="38"/>
  <c r="N111" i="38"/>
  <c r="N110" i="38"/>
  <c r="N109" i="38"/>
  <c r="N108" i="38"/>
  <c r="N107" i="38"/>
  <c r="N106" i="38"/>
  <c r="N105" i="38"/>
  <c r="N104" i="38"/>
  <c r="N103" i="38"/>
  <c r="N102" i="38"/>
  <c r="N101" i="38"/>
  <c r="N100" i="38"/>
  <c r="N99" i="38"/>
  <c r="N98" i="38"/>
  <c r="N97" i="38"/>
  <c r="N96" i="38"/>
  <c r="N95" i="38"/>
  <c r="N94" i="38"/>
  <c r="N93" i="38"/>
  <c r="N92" i="38"/>
  <c r="N91" i="38"/>
  <c r="N90" i="38"/>
  <c r="N89" i="38"/>
  <c r="N88" i="38"/>
  <c r="N87" i="38"/>
  <c r="N86" i="38"/>
  <c r="O146" i="38"/>
  <c r="X98" i="38"/>
  <c r="I156" i="38"/>
  <c r="I155" i="38"/>
  <c r="I154" i="38"/>
  <c r="I153" i="38"/>
  <c r="I152" i="38"/>
  <c r="I151" i="38"/>
  <c r="I150" i="38"/>
  <c r="I149" i="38"/>
  <c r="I148" i="38"/>
  <c r="I147" i="38"/>
  <c r="I146" i="38"/>
  <c r="I145" i="38"/>
  <c r="I144" i="38"/>
  <c r="I143" i="38"/>
  <c r="I142" i="38"/>
  <c r="I141" i="38"/>
  <c r="I140" i="38"/>
  <c r="I139" i="38"/>
  <c r="I138" i="38"/>
  <c r="I137" i="38"/>
  <c r="I136" i="38"/>
  <c r="I135" i="38"/>
  <c r="I134" i="38"/>
  <c r="I133" i="38"/>
  <c r="I132" i="38"/>
  <c r="I131" i="38"/>
  <c r="I130" i="38"/>
  <c r="I129" i="38"/>
  <c r="I128" i="38"/>
  <c r="I127" i="38"/>
  <c r="I126" i="38"/>
  <c r="I125" i="38"/>
  <c r="I124" i="38"/>
  <c r="I123" i="38"/>
  <c r="I122" i="38"/>
  <c r="I121" i="38"/>
  <c r="I120" i="38"/>
  <c r="I119" i="38"/>
  <c r="I118" i="38"/>
  <c r="I117" i="38"/>
  <c r="I116" i="38"/>
  <c r="I115" i="38"/>
  <c r="I114" i="38"/>
  <c r="I113" i="38"/>
  <c r="I112" i="38"/>
  <c r="I111" i="38"/>
  <c r="I110" i="38"/>
  <c r="I109" i="38"/>
  <c r="I108" i="38"/>
  <c r="I107" i="38"/>
  <c r="I106" i="38"/>
  <c r="I105" i="38"/>
  <c r="I104" i="38"/>
  <c r="I103" i="38"/>
  <c r="I102" i="38"/>
  <c r="I101" i="38"/>
  <c r="I100" i="38"/>
  <c r="I99" i="38"/>
  <c r="I98" i="38"/>
  <c r="I97" i="38"/>
  <c r="I96" i="38"/>
  <c r="I95" i="38"/>
  <c r="I94" i="38"/>
  <c r="I93" i="38"/>
  <c r="I92" i="38"/>
  <c r="I91" i="38"/>
  <c r="I90" i="38"/>
  <c r="I89" i="38"/>
  <c r="I88" i="38"/>
  <c r="I87" i="38"/>
  <c r="I86" i="38"/>
  <c r="X111" i="38"/>
  <c r="U160" i="38"/>
  <c r="AW160" i="38"/>
  <c r="AW165" i="38" s="1"/>
  <c r="H165" i="38"/>
  <c r="AV160" i="38"/>
  <c r="AV165" i="38" s="1"/>
  <c r="V160" i="38"/>
  <c r="X130" i="37"/>
  <c r="O114" i="37"/>
  <c r="I165" i="37"/>
  <c r="O111" i="37"/>
  <c r="O128" i="37"/>
  <c r="X112" i="37"/>
  <c r="O88" i="37"/>
  <c r="AS160" i="37"/>
  <c r="X153" i="37"/>
  <c r="O137" i="37"/>
  <c r="R160" i="37"/>
  <c r="O156" i="36"/>
  <c r="X124" i="36"/>
  <c r="O95" i="36"/>
  <c r="X87" i="36"/>
  <c r="AO382" i="36"/>
  <c r="AO378" i="36"/>
  <c r="AO383" i="36"/>
  <c r="AO379" i="36"/>
  <c r="AO375" i="36"/>
  <c r="AO384" i="36"/>
  <c r="AO380" i="36"/>
  <c r="AO376" i="36"/>
  <c r="AO381" i="36"/>
  <c r="AO377" i="36"/>
  <c r="AO371" i="36"/>
  <c r="AO367" i="36"/>
  <c r="AO363" i="36"/>
  <c r="AO359" i="36"/>
  <c r="AO355" i="36"/>
  <c r="AO351" i="36"/>
  <c r="AO347" i="36"/>
  <c r="AO343" i="36"/>
  <c r="AO339" i="36"/>
  <c r="AO335" i="36"/>
  <c r="AO331" i="36"/>
  <c r="AO327" i="36"/>
  <c r="AO323" i="36"/>
  <c r="AO319" i="36"/>
  <c r="AO315" i="36"/>
  <c r="AO372" i="36"/>
  <c r="AO368" i="36"/>
  <c r="AO364" i="36"/>
  <c r="AO360" i="36"/>
  <c r="AO356" i="36"/>
  <c r="AO352" i="36"/>
  <c r="AO348" i="36"/>
  <c r="AO344" i="36"/>
  <c r="AO340" i="36"/>
  <c r="AO336" i="36"/>
  <c r="AO332" i="36"/>
  <c r="AO328" i="36"/>
  <c r="AO324" i="36"/>
  <c r="AO320" i="36"/>
  <c r="AO316" i="36"/>
  <c r="AO373" i="36"/>
  <c r="AO369" i="36"/>
  <c r="AO365" i="36"/>
  <c r="AO361" i="36"/>
  <c r="AO357" i="36"/>
  <c r="AO353" i="36"/>
  <c r="AO349" i="36"/>
  <c r="AO345" i="36"/>
  <c r="AO341" i="36"/>
  <c r="AO337" i="36"/>
  <c r="AO333" i="36"/>
  <c r="AO329" i="36"/>
  <c r="AO325" i="36"/>
  <c r="AO321" i="36"/>
  <c r="AO317" i="36"/>
  <c r="AO374" i="36"/>
  <c r="AO370" i="36"/>
  <c r="AO366" i="36"/>
  <c r="AO362" i="36"/>
  <c r="AO358" i="36"/>
  <c r="AO354" i="36"/>
  <c r="AO350" i="36"/>
  <c r="AO346" i="36"/>
  <c r="AO342" i="36"/>
  <c r="AO338" i="36"/>
  <c r="AO334" i="36"/>
  <c r="AO330" i="36"/>
  <c r="AO326" i="36"/>
  <c r="AO322" i="36"/>
  <c r="AO318" i="36"/>
  <c r="AO314" i="36"/>
  <c r="X149" i="36"/>
  <c r="O133" i="36"/>
  <c r="X146" i="36"/>
  <c r="O130" i="36"/>
  <c r="O12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O95" i="11"/>
  <c r="X156" i="11"/>
  <c r="O107" i="11"/>
  <c r="X123" i="11"/>
  <c r="W165" i="11"/>
  <c r="O126" i="11"/>
  <c r="X142" i="11"/>
  <c r="X141" i="11"/>
  <c r="W156" i="37"/>
  <c r="W155" i="37"/>
  <c r="W154" i="37"/>
  <c r="W153" i="37"/>
  <c r="W152" i="37"/>
  <c r="W151" i="37"/>
  <c r="W150" i="37"/>
  <c r="W149" i="37"/>
  <c r="W148" i="37"/>
  <c r="W147" i="37"/>
  <c r="W146" i="37"/>
  <c r="W145" i="37"/>
  <c r="W144" i="37"/>
  <c r="W143" i="37"/>
  <c r="W142" i="37"/>
  <c r="W141" i="37"/>
  <c r="W140" i="37"/>
  <c r="W139" i="37"/>
  <c r="W138" i="37"/>
  <c r="W137" i="37"/>
  <c r="W136" i="37"/>
  <c r="W135" i="37"/>
  <c r="W134" i="37"/>
  <c r="W133" i="37"/>
  <c r="W132" i="37"/>
  <c r="W131" i="37"/>
  <c r="W130" i="37"/>
  <c r="W129" i="37"/>
  <c r="W128" i="37"/>
  <c r="W127" i="37"/>
  <c r="W126" i="37"/>
  <c r="W125" i="37"/>
  <c r="W124" i="37"/>
  <c r="W123" i="37"/>
  <c r="W122" i="37"/>
  <c r="W121" i="37"/>
  <c r="W120" i="37"/>
  <c r="W119" i="37"/>
  <c r="W118" i="37"/>
  <c r="W117" i="37"/>
  <c r="W116" i="37"/>
  <c r="W115" i="37"/>
  <c r="W114" i="37"/>
  <c r="W113" i="37"/>
  <c r="W112" i="37"/>
  <c r="W111" i="37"/>
  <c r="W110" i="37"/>
  <c r="W109" i="37"/>
  <c r="W108" i="37"/>
  <c r="W107" i="37"/>
  <c r="W106" i="37"/>
  <c r="W105" i="37"/>
  <c r="W104" i="37"/>
  <c r="W103" i="37"/>
  <c r="W102" i="37"/>
  <c r="W101" i="37"/>
  <c r="W100" i="37"/>
  <c r="W99" i="37"/>
  <c r="W98" i="37"/>
  <c r="W97" i="37"/>
  <c r="W96" i="37"/>
  <c r="W95" i="37"/>
  <c r="W94" i="37"/>
  <c r="W93" i="37"/>
  <c r="W92" i="37"/>
  <c r="W91" i="37"/>
  <c r="W90" i="37"/>
  <c r="W89" i="37"/>
  <c r="W88" i="37"/>
  <c r="W87" i="37"/>
  <c r="W86" i="37"/>
  <c r="AO383" i="37"/>
  <c r="AO384" i="37"/>
  <c r="AO380" i="37"/>
  <c r="AO376" i="37"/>
  <c r="AO372" i="37"/>
  <c r="AO368" i="37"/>
  <c r="AO364" i="37"/>
  <c r="AO360" i="37"/>
  <c r="AO356" i="37"/>
  <c r="AO352" i="37"/>
  <c r="AO348" i="37"/>
  <c r="AO344" i="37"/>
  <c r="AO340" i="37"/>
  <c r="AO336" i="37"/>
  <c r="AO332" i="37"/>
  <c r="AO328" i="37"/>
  <c r="AO324" i="37"/>
  <c r="AO320" i="37"/>
  <c r="AO316" i="37"/>
  <c r="AO381" i="37"/>
  <c r="AO377" i="37"/>
  <c r="AO373" i="37"/>
  <c r="AO369" i="37"/>
  <c r="AO365" i="37"/>
  <c r="AO361" i="37"/>
  <c r="AO357" i="37"/>
  <c r="AO353" i="37"/>
  <c r="AO349" i="37"/>
  <c r="AO345" i="37"/>
  <c r="AO341" i="37"/>
  <c r="AO337" i="37"/>
  <c r="AO333" i="37"/>
  <c r="AO329" i="37"/>
  <c r="AO325" i="37"/>
  <c r="AO321" i="37"/>
  <c r="AO317" i="37"/>
  <c r="AO382" i="37"/>
  <c r="AO378" i="37"/>
  <c r="AO374" i="37"/>
  <c r="AO370" i="37"/>
  <c r="AO366" i="37"/>
  <c r="AO362" i="37"/>
  <c r="AO358" i="37"/>
  <c r="AO354" i="37"/>
  <c r="AO350" i="37"/>
  <c r="AO346" i="37"/>
  <c r="AO342" i="37"/>
  <c r="AO338" i="37"/>
  <c r="AO334" i="37"/>
  <c r="AO330" i="37"/>
  <c r="AO326" i="37"/>
  <c r="AO322" i="37"/>
  <c r="AO379" i="37"/>
  <c r="AO375" i="37"/>
  <c r="AO371" i="37"/>
  <c r="AO367" i="37"/>
  <c r="AO363" i="37"/>
  <c r="AO359" i="37"/>
  <c r="AO355" i="37"/>
  <c r="AO351" i="37"/>
  <c r="AO347" i="37"/>
  <c r="AO343" i="37"/>
  <c r="AO339" i="37"/>
  <c r="AO335" i="37"/>
  <c r="AO331" i="37"/>
  <c r="AO327" i="37"/>
  <c r="AO323" i="37"/>
  <c r="AO319" i="37"/>
  <c r="AO315" i="37"/>
  <c r="AO314" i="37"/>
  <c r="AO318" i="37"/>
  <c r="H165" i="11"/>
  <c r="AV160" i="11"/>
  <c r="V160" i="11"/>
  <c r="U160" i="11"/>
  <c r="AW160" i="11"/>
  <c r="L173" i="38"/>
  <c r="L245" i="38" s="1"/>
  <c r="L317" i="38" s="1"/>
  <c r="L177" i="38"/>
  <c r="L249" i="38" s="1"/>
  <c r="L321" i="38" s="1"/>
  <c r="L181" i="38"/>
  <c r="L253" i="38" s="1"/>
  <c r="L325" i="38" s="1"/>
  <c r="L185" i="38"/>
  <c r="L257" i="38" s="1"/>
  <c r="L329" i="38" s="1"/>
  <c r="L189" i="38"/>
  <c r="L261" i="38" s="1"/>
  <c r="L333" i="38" s="1"/>
  <c r="L193" i="38"/>
  <c r="L265" i="38" s="1"/>
  <c r="L337" i="38" s="1"/>
  <c r="L197" i="38"/>
  <c r="L269" i="38" s="1"/>
  <c r="L341" i="38" s="1"/>
  <c r="L201" i="38"/>
  <c r="L273" i="38" s="1"/>
  <c r="L345" i="38" s="1"/>
  <c r="L205" i="38"/>
  <c r="L277" i="38" s="1"/>
  <c r="L349" i="38" s="1"/>
  <c r="L209" i="38"/>
  <c r="L281" i="38" s="1"/>
  <c r="L353" i="38" s="1"/>
  <c r="L213" i="38"/>
  <c r="L285" i="38" s="1"/>
  <c r="L357" i="38" s="1"/>
  <c r="L217" i="38"/>
  <c r="L289" i="38" s="1"/>
  <c r="L361" i="38" s="1"/>
  <c r="L221" i="38"/>
  <c r="L293" i="38" s="1"/>
  <c r="L365" i="38" s="1"/>
  <c r="L225" i="38"/>
  <c r="L297" i="38" s="1"/>
  <c r="L369" i="38" s="1"/>
  <c r="L229" i="38"/>
  <c r="L301" i="38" s="1"/>
  <c r="L373" i="38" s="1"/>
  <c r="L233" i="38"/>
  <c r="L305" i="38" s="1"/>
  <c r="L377" i="38" s="1"/>
  <c r="L237" i="38"/>
  <c r="L309" i="38" s="1"/>
  <c r="L381" i="38" s="1"/>
  <c r="X138" i="38"/>
  <c r="Q384" i="38"/>
  <c r="Q379" i="38"/>
  <c r="X119" i="38"/>
  <c r="P156" i="38"/>
  <c r="P155" i="38"/>
  <c r="P154" i="38"/>
  <c r="P153" i="38"/>
  <c r="P152" i="38"/>
  <c r="P151" i="38"/>
  <c r="P150" i="38"/>
  <c r="P149" i="38"/>
  <c r="P148" i="38"/>
  <c r="P147" i="38"/>
  <c r="P146" i="38"/>
  <c r="P145" i="38"/>
  <c r="P144" i="38"/>
  <c r="P143" i="38"/>
  <c r="P142" i="38"/>
  <c r="P141" i="38"/>
  <c r="P140" i="38"/>
  <c r="P139" i="38"/>
  <c r="P138" i="38"/>
  <c r="P137" i="38"/>
  <c r="P136" i="38"/>
  <c r="P135" i="38"/>
  <c r="P134" i="38"/>
  <c r="P133" i="38"/>
  <c r="P132" i="38"/>
  <c r="P131" i="38"/>
  <c r="P130" i="38"/>
  <c r="P129" i="38"/>
  <c r="P128" i="38"/>
  <c r="P127" i="38"/>
  <c r="P126" i="38"/>
  <c r="P125" i="38"/>
  <c r="P124" i="38"/>
  <c r="P123" i="38"/>
  <c r="P122" i="38"/>
  <c r="P121" i="38"/>
  <c r="P120" i="38"/>
  <c r="P119" i="38"/>
  <c r="P118" i="38"/>
  <c r="P117" i="38"/>
  <c r="P116" i="38"/>
  <c r="P115" i="38"/>
  <c r="P114" i="38"/>
  <c r="P113" i="38"/>
  <c r="P112" i="38"/>
  <c r="P111" i="38"/>
  <c r="P110" i="38"/>
  <c r="P109" i="38"/>
  <c r="P108" i="38"/>
  <c r="P107" i="38"/>
  <c r="P106" i="38"/>
  <c r="P105" i="38"/>
  <c r="P104" i="38"/>
  <c r="P103" i="38"/>
  <c r="P102" i="38"/>
  <c r="P101" i="38"/>
  <c r="P100" i="38"/>
  <c r="P99" i="38"/>
  <c r="P98" i="38"/>
  <c r="P97" i="38"/>
  <c r="P96" i="38"/>
  <c r="P95" i="38"/>
  <c r="P94" i="38"/>
  <c r="P93" i="38"/>
  <c r="P92" i="38"/>
  <c r="P91" i="38"/>
  <c r="P90" i="38"/>
  <c r="P89" i="38"/>
  <c r="P88" i="38"/>
  <c r="P87" i="38"/>
  <c r="P86" i="38"/>
  <c r="O119" i="37"/>
  <c r="O104" i="37"/>
  <c r="O145" i="37"/>
  <c r="L228" i="36"/>
  <c r="L300" i="36" s="1"/>
  <c r="L372" i="36" s="1"/>
  <c r="L172" i="36"/>
  <c r="L244" i="36" s="1"/>
  <c r="L316" i="36" s="1"/>
  <c r="L176" i="36"/>
  <c r="L248" i="36" s="1"/>
  <c r="L320" i="36" s="1"/>
  <c r="L180" i="36"/>
  <c r="L252" i="36" s="1"/>
  <c r="L324" i="36" s="1"/>
  <c r="L184" i="36"/>
  <c r="L256" i="36" s="1"/>
  <c r="L328" i="36" s="1"/>
  <c r="L188" i="36"/>
  <c r="L260" i="36" s="1"/>
  <c r="L332" i="36" s="1"/>
  <c r="L192" i="36"/>
  <c r="L264" i="36" s="1"/>
  <c r="L336" i="36" s="1"/>
  <c r="L196" i="36"/>
  <c r="L268" i="36" s="1"/>
  <c r="L340" i="36" s="1"/>
  <c r="L200" i="36"/>
  <c r="L272" i="36" s="1"/>
  <c r="L344" i="36" s="1"/>
  <c r="L204" i="36"/>
  <c r="L276" i="36" s="1"/>
  <c r="L348" i="36" s="1"/>
  <c r="L208" i="36"/>
  <c r="L280" i="36" s="1"/>
  <c r="L352" i="36" s="1"/>
  <c r="L212" i="36"/>
  <c r="L284" i="36" s="1"/>
  <c r="L356" i="36" s="1"/>
  <c r="L216" i="36"/>
  <c r="L288" i="36" s="1"/>
  <c r="L360" i="36" s="1"/>
  <c r="L220" i="36"/>
  <c r="L292" i="36" s="1"/>
  <c r="L364" i="36" s="1"/>
  <c r="L224" i="36"/>
  <c r="L296" i="36" s="1"/>
  <c r="L368" i="36" s="1"/>
  <c r="L231" i="36"/>
  <c r="L303" i="36" s="1"/>
  <c r="L375" i="36" s="1"/>
  <c r="L235" i="36"/>
  <c r="L307" i="36" s="1"/>
  <c r="L379" i="36" s="1"/>
  <c r="L239" i="36"/>
  <c r="L311" i="36" s="1"/>
  <c r="L383" i="36" s="1"/>
  <c r="X106" i="36"/>
  <c r="X151" i="36"/>
  <c r="L218" i="11"/>
  <c r="L290" i="11" s="1"/>
  <c r="L362" i="11" s="1"/>
  <c r="L171" i="11"/>
  <c r="L243" i="11" s="1"/>
  <c r="L315" i="11" s="1"/>
  <c r="L175" i="11"/>
  <c r="L247" i="11" s="1"/>
  <c r="L319" i="11" s="1"/>
  <c r="L179" i="11"/>
  <c r="L251" i="11" s="1"/>
  <c r="L323" i="11" s="1"/>
  <c r="L183" i="11"/>
  <c r="L255" i="11" s="1"/>
  <c r="L327" i="11" s="1"/>
  <c r="L187" i="11"/>
  <c r="L259" i="11" s="1"/>
  <c r="L331" i="11" s="1"/>
  <c r="L191" i="11"/>
  <c r="L263" i="11" s="1"/>
  <c r="L335" i="11" s="1"/>
  <c r="L195" i="11"/>
  <c r="L267" i="11" s="1"/>
  <c r="L339" i="11" s="1"/>
  <c r="L199" i="11"/>
  <c r="L271" i="11" s="1"/>
  <c r="L343" i="11" s="1"/>
  <c r="L203" i="11"/>
  <c r="L275" i="11" s="1"/>
  <c r="L347" i="11" s="1"/>
  <c r="L207" i="11"/>
  <c r="L279" i="11" s="1"/>
  <c r="L351" i="11" s="1"/>
  <c r="L211" i="11"/>
  <c r="L283" i="11" s="1"/>
  <c r="L355" i="11" s="1"/>
  <c r="L215" i="11"/>
  <c r="L287" i="11" s="1"/>
  <c r="L359" i="11" s="1"/>
  <c r="L222" i="11"/>
  <c r="L294" i="11" s="1"/>
  <c r="L366" i="11" s="1"/>
  <c r="L226" i="11"/>
  <c r="L298" i="11" s="1"/>
  <c r="L370" i="11" s="1"/>
  <c r="L230" i="11"/>
  <c r="L302" i="11" s="1"/>
  <c r="L374" i="11" s="1"/>
  <c r="L234" i="11"/>
  <c r="L306" i="11" s="1"/>
  <c r="L378" i="11" s="1"/>
  <c r="L238" i="11"/>
  <c r="L310" i="11" s="1"/>
  <c r="L382" i="11" s="1"/>
  <c r="N381" i="11"/>
  <c r="N377" i="11"/>
  <c r="N373" i="11"/>
  <c r="N369" i="11"/>
  <c r="N382" i="11"/>
  <c r="N378" i="11"/>
  <c r="N374" i="11"/>
  <c r="N370" i="11"/>
  <c r="N366" i="11"/>
  <c r="N383" i="11"/>
  <c r="N379" i="11"/>
  <c r="N375" i="11"/>
  <c r="N371" i="11"/>
  <c r="N367" i="11"/>
  <c r="N363" i="11"/>
  <c r="N384" i="11"/>
  <c r="N380" i="11"/>
  <c r="N376" i="11"/>
  <c r="N372" i="11"/>
  <c r="N368" i="11"/>
  <c r="N364" i="11"/>
  <c r="N359" i="11"/>
  <c r="N355" i="11"/>
  <c r="N351" i="11"/>
  <c r="N347" i="11"/>
  <c r="N343" i="11"/>
  <c r="N339" i="11"/>
  <c r="N335" i="11"/>
  <c r="N331" i="11"/>
  <c r="N327" i="11"/>
  <c r="N323" i="11"/>
  <c r="N319" i="11"/>
  <c r="N315" i="11"/>
  <c r="N360" i="11"/>
  <c r="N356" i="11"/>
  <c r="N352" i="11"/>
  <c r="N348" i="11"/>
  <c r="N344" i="11"/>
  <c r="N340" i="11"/>
  <c r="N336" i="11"/>
  <c r="N332" i="11"/>
  <c r="N328" i="11"/>
  <c r="N324" i="11"/>
  <c r="N320" i="11"/>
  <c r="N316" i="11"/>
  <c r="N365" i="11"/>
  <c r="N437" i="11" s="1"/>
  <c r="N361" i="11"/>
  <c r="N357" i="11"/>
  <c r="N353" i="11"/>
  <c r="N349" i="11"/>
  <c r="N345" i="11"/>
  <c r="N341" i="11"/>
  <c r="N337" i="11"/>
  <c r="N333" i="11"/>
  <c r="N329" i="11"/>
  <c r="N325" i="11"/>
  <c r="N321" i="11"/>
  <c r="N317" i="11"/>
  <c r="N362" i="11"/>
  <c r="N358" i="11"/>
  <c r="N354" i="11"/>
  <c r="N350" i="11"/>
  <c r="N346" i="11"/>
  <c r="N342" i="11"/>
  <c r="N338" i="11"/>
  <c r="N334" i="11"/>
  <c r="N330" i="11"/>
  <c r="N326" i="11"/>
  <c r="N322" i="11"/>
  <c r="N318" i="11"/>
  <c r="N314" i="11"/>
  <c r="X96" i="38"/>
  <c r="X153" i="38"/>
  <c r="X118" i="38"/>
  <c r="X99" i="38"/>
  <c r="O118" i="37"/>
  <c r="O147" i="37"/>
  <c r="O116" i="37"/>
  <c r="L172" i="37"/>
  <c r="L176" i="37"/>
  <c r="L180" i="37"/>
  <c r="L184" i="37"/>
  <c r="L188" i="37"/>
  <c r="L192" i="37"/>
  <c r="L196" i="37"/>
  <c r="L200" i="37"/>
  <c r="L204" i="37"/>
  <c r="L208" i="37"/>
  <c r="L212" i="37"/>
  <c r="L216" i="37"/>
  <c r="L220" i="37"/>
  <c r="L224" i="37"/>
  <c r="L228" i="37"/>
  <c r="L232" i="37"/>
  <c r="L236" i="37"/>
  <c r="O141" i="37"/>
  <c r="X144" i="36"/>
  <c r="X92" i="36"/>
  <c r="X137" i="36"/>
  <c r="X102" i="36"/>
  <c r="X147" i="36"/>
  <c r="Q156" i="11"/>
  <c r="Q155" i="11"/>
  <c r="Q154" i="11"/>
  <c r="Q153" i="11"/>
  <c r="Q152" i="11"/>
  <c r="Q151" i="11"/>
  <c r="Q150" i="11"/>
  <c r="Q149" i="11"/>
  <c r="Q148" i="11"/>
  <c r="Q147" i="11"/>
  <c r="Q146" i="11"/>
  <c r="Q145" i="11"/>
  <c r="Q144" i="11"/>
  <c r="Q143" i="11"/>
  <c r="Q142" i="11"/>
  <c r="Q141" i="11"/>
  <c r="Q140" i="11"/>
  <c r="Q139" i="11"/>
  <c r="Q138" i="11"/>
  <c r="Q137" i="11"/>
  <c r="Q133" i="11"/>
  <c r="Q132" i="11"/>
  <c r="Q131" i="11"/>
  <c r="Q130" i="11"/>
  <c r="Q129" i="11"/>
  <c r="Q128" i="11"/>
  <c r="Q127" i="11"/>
  <c r="Q126" i="11"/>
  <c r="Q125" i="11"/>
  <c r="Q124" i="11"/>
  <c r="Q123" i="11"/>
  <c r="Q122" i="11"/>
  <c r="Q121" i="11"/>
  <c r="Q120" i="11"/>
  <c r="Q119" i="11"/>
  <c r="Q118" i="11"/>
  <c r="Q117" i="11"/>
  <c r="Q116" i="11"/>
  <c r="Q115" i="11"/>
  <c r="Q114" i="11"/>
  <c r="Q113" i="11"/>
  <c r="Q112" i="11"/>
  <c r="Q111" i="11"/>
  <c r="Q110" i="11"/>
  <c r="Q109" i="11"/>
  <c r="Q108" i="11"/>
  <c r="Q107" i="11"/>
  <c r="Q106" i="11"/>
  <c r="Q105" i="11"/>
  <c r="Q104" i="11"/>
  <c r="Q103" i="11"/>
  <c r="Q102" i="11"/>
  <c r="Q101" i="11"/>
  <c r="Q100" i="11"/>
  <c r="Q99" i="11"/>
  <c r="Q98" i="11"/>
  <c r="Q97" i="11"/>
  <c r="Q96" i="11"/>
  <c r="Q95" i="11"/>
  <c r="Q94" i="11"/>
  <c r="Q93" i="11"/>
  <c r="Q92" i="11"/>
  <c r="Q91" i="11"/>
  <c r="Q90" i="11"/>
  <c r="Q89" i="11"/>
  <c r="Q88" i="11"/>
  <c r="Q87" i="11"/>
  <c r="Q86" i="11"/>
  <c r="Q136" i="11"/>
  <c r="Q135" i="11"/>
  <c r="Q134" i="11"/>
  <c r="X95" i="38"/>
  <c r="O382" i="38"/>
  <c r="O378" i="38"/>
  <c r="O374" i="38"/>
  <c r="O383" i="38"/>
  <c r="O376" i="38"/>
  <c r="O373" i="38"/>
  <c r="O372" i="38"/>
  <c r="O379" i="38"/>
  <c r="O451" i="38" s="1"/>
  <c r="O384" i="38"/>
  <c r="O381" i="38"/>
  <c r="O375" i="38"/>
  <c r="O380" i="38"/>
  <c r="O377" i="38"/>
  <c r="O371" i="38"/>
  <c r="O443" i="38" s="1"/>
  <c r="O367" i="38"/>
  <c r="O363" i="38"/>
  <c r="O359" i="38"/>
  <c r="O355" i="38"/>
  <c r="O351" i="38"/>
  <c r="O370" i="38"/>
  <c r="O364" i="38"/>
  <c r="O436" i="38" s="1"/>
  <c r="O369" i="38"/>
  <c r="O366" i="38"/>
  <c r="O360" i="38"/>
  <c r="O353" i="38"/>
  <c r="O350" i="38"/>
  <c r="O365" i="38"/>
  <c r="O362" i="38"/>
  <c r="O356" i="38"/>
  <c r="O349" i="38"/>
  <c r="O368" i="38"/>
  <c r="O361" i="38"/>
  <c r="O358" i="38"/>
  <c r="O352" i="38"/>
  <c r="O357" i="38"/>
  <c r="O347" i="38"/>
  <c r="O345" i="38"/>
  <c r="O341" i="38"/>
  <c r="O337" i="38"/>
  <c r="O333" i="38"/>
  <c r="O329" i="38"/>
  <c r="O325" i="38"/>
  <c r="O321" i="38"/>
  <c r="O317" i="38"/>
  <c r="O346" i="38"/>
  <c r="O342" i="38"/>
  <c r="O338" i="38"/>
  <c r="O334" i="38"/>
  <c r="O330" i="38"/>
  <c r="O326" i="38"/>
  <c r="O322" i="38"/>
  <c r="O318" i="38"/>
  <c r="O348" i="38"/>
  <c r="O343" i="38"/>
  <c r="O339" i="38"/>
  <c r="O335" i="38"/>
  <c r="O331" i="38"/>
  <c r="O327" i="38"/>
  <c r="O323" i="38"/>
  <c r="O319" i="38"/>
  <c r="O315" i="38"/>
  <c r="O354" i="38"/>
  <c r="O344" i="38"/>
  <c r="O340" i="38"/>
  <c r="O336" i="38"/>
  <c r="O332" i="38"/>
  <c r="O328" i="38"/>
  <c r="O324" i="38"/>
  <c r="O320" i="38"/>
  <c r="O316" i="38"/>
  <c r="O314" i="38"/>
  <c r="X117" i="38"/>
  <c r="N381" i="38"/>
  <c r="N377" i="38"/>
  <c r="N373" i="38"/>
  <c r="N382" i="38"/>
  <c r="N380" i="38"/>
  <c r="N383" i="38"/>
  <c r="N378" i="38"/>
  <c r="N376" i="38"/>
  <c r="N372" i="38"/>
  <c r="N379" i="38"/>
  <c r="N374" i="38"/>
  <c r="N384" i="38"/>
  <c r="N375" i="38"/>
  <c r="N370" i="38"/>
  <c r="N366" i="38"/>
  <c r="N362" i="38"/>
  <c r="N358" i="38"/>
  <c r="N354" i="38"/>
  <c r="N350" i="38"/>
  <c r="N368" i="38"/>
  <c r="N363" i="38"/>
  <c r="N364" i="38"/>
  <c r="N359" i="38"/>
  <c r="N357" i="38"/>
  <c r="N371" i="38"/>
  <c r="N369" i="38"/>
  <c r="N360" i="38"/>
  <c r="N355" i="38"/>
  <c r="N353" i="38"/>
  <c r="N367" i="38"/>
  <c r="N365" i="38"/>
  <c r="N356" i="38"/>
  <c r="N351" i="38"/>
  <c r="N349" i="38"/>
  <c r="N361" i="38"/>
  <c r="N344" i="38"/>
  <c r="N340" i="38"/>
  <c r="N336" i="38"/>
  <c r="N332" i="38"/>
  <c r="N328" i="38"/>
  <c r="N324" i="38"/>
  <c r="N320" i="38"/>
  <c r="N316" i="38"/>
  <c r="N347" i="38"/>
  <c r="N345" i="38"/>
  <c r="N341" i="38"/>
  <c r="N337" i="38"/>
  <c r="N333" i="38"/>
  <c r="N329" i="38"/>
  <c r="N325" i="38"/>
  <c r="N321" i="38"/>
  <c r="N317" i="38"/>
  <c r="N346" i="38"/>
  <c r="N342" i="38"/>
  <c r="N338" i="38"/>
  <c r="N334" i="38"/>
  <c r="N330" i="38"/>
  <c r="N326" i="38"/>
  <c r="N322" i="38"/>
  <c r="N318" i="38"/>
  <c r="N352" i="38"/>
  <c r="N348" i="38"/>
  <c r="N343" i="38"/>
  <c r="N339" i="38"/>
  <c r="N335" i="38"/>
  <c r="N331" i="38"/>
  <c r="N327" i="38"/>
  <c r="N323" i="38"/>
  <c r="N319" i="38"/>
  <c r="N315" i="38"/>
  <c r="N314" i="38"/>
  <c r="X114" i="38"/>
  <c r="I165" i="38"/>
  <c r="X127" i="38"/>
  <c r="X146" i="37"/>
  <c r="O130" i="37"/>
  <c r="O127" i="37"/>
  <c r="X111" i="37"/>
  <c r="O144" i="37"/>
  <c r="X128" i="37"/>
  <c r="O92" i="37"/>
  <c r="X88" i="37"/>
  <c r="O153" i="37"/>
  <c r="X105" i="37"/>
  <c r="X140" i="36"/>
  <c r="X91" i="36"/>
  <c r="O149" i="36"/>
  <c r="X101" i="36"/>
  <c r="N156" i="36"/>
  <c r="N155" i="36"/>
  <c r="N154" i="36"/>
  <c r="N153" i="36"/>
  <c r="N152" i="36"/>
  <c r="N151" i="36"/>
  <c r="N150" i="36"/>
  <c r="N149" i="36"/>
  <c r="N148" i="36"/>
  <c r="N147" i="36"/>
  <c r="N146" i="36"/>
  <c r="N145" i="36"/>
  <c r="N144" i="36"/>
  <c r="N143" i="36"/>
  <c r="N142" i="36"/>
  <c r="N141" i="36"/>
  <c r="N140" i="36"/>
  <c r="N139" i="36"/>
  <c r="N138" i="36"/>
  <c r="N137" i="36"/>
  <c r="N136" i="36"/>
  <c r="N135" i="36"/>
  <c r="N134" i="36"/>
  <c r="N133" i="36"/>
  <c r="N132" i="36"/>
  <c r="N131" i="36"/>
  <c r="N130" i="36"/>
  <c r="N129" i="36"/>
  <c r="N128" i="36"/>
  <c r="N127" i="36"/>
  <c r="N126" i="36"/>
  <c r="N125" i="36"/>
  <c r="N124" i="36"/>
  <c r="N123" i="36"/>
  <c r="N122" i="36"/>
  <c r="N121" i="36"/>
  <c r="N120" i="36"/>
  <c r="N119" i="36"/>
  <c r="N118" i="36"/>
  <c r="N117" i="36"/>
  <c r="N116" i="36"/>
  <c r="N115" i="36"/>
  <c r="N114" i="36"/>
  <c r="N113" i="36"/>
  <c r="N112" i="36"/>
  <c r="N111" i="36"/>
  <c r="N110" i="36"/>
  <c r="N109" i="36"/>
  <c r="N108" i="36"/>
  <c r="N107" i="36"/>
  <c r="N106" i="36"/>
  <c r="N105" i="36"/>
  <c r="N104" i="36"/>
  <c r="N103" i="36"/>
  <c r="N102" i="36"/>
  <c r="N101" i="36"/>
  <c r="N100" i="36"/>
  <c r="N99" i="36"/>
  <c r="N98" i="36"/>
  <c r="N97" i="36"/>
  <c r="N96" i="36"/>
  <c r="N95" i="36"/>
  <c r="N94" i="36"/>
  <c r="N93" i="36"/>
  <c r="N92" i="36"/>
  <c r="N91" i="36"/>
  <c r="N90" i="36"/>
  <c r="N89" i="36"/>
  <c r="N88" i="36"/>
  <c r="N87" i="36"/>
  <c r="N86" i="36"/>
  <c r="O146" i="36"/>
  <c r="X98" i="36"/>
  <c r="I156" i="36"/>
  <c r="I155" i="36"/>
  <c r="I154" i="36"/>
  <c r="I153" i="36"/>
  <c r="I152" i="36"/>
  <c r="I151" i="36"/>
  <c r="I150" i="36"/>
  <c r="I149" i="36"/>
  <c r="I148" i="36"/>
  <c r="I147" i="36"/>
  <c r="I146" i="36"/>
  <c r="I145" i="36"/>
  <c r="I144" i="36"/>
  <c r="I143" i="36"/>
  <c r="I142" i="36"/>
  <c r="I141" i="36"/>
  <c r="I140" i="36"/>
  <c r="I139" i="36"/>
  <c r="I138" i="36"/>
  <c r="I137" i="36"/>
  <c r="I136" i="36"/>
  <c r="I135" i="36"/>
  <c r="I134" i="36"/>
  <c r="I133" i="36"/>
  <c r="I132" i="36"/>
  <c r="I131" i="36"/>
  <c r="I130" i="36"/>
  <c r="I129" i="36"/>
  <c r="I128" i="36"/>
  <c r="I127" i="36"/>
  <c r="I126" i="36"/>
  <c r="I125" i="36"/>
  <c r="I124" i="36"/>
  <c r="I123" i="36"/>
  <c r="I122" i="36"/>
  <c r="I121" i="36"/>
  <c r="I120" i="36"/>
  <c r="I119" i="36"/>
  <c r="I118" i="36"/>
  <c r="I117" i="36"/>
  <c r="I116" i="36"/>
  <c r="I115" i="36"/>
  <c r="I114" i="36"/>
  <c r="I113" i="36"/>
  <c r="I112" i="36"/>
  <c r="I111" i="36"/>
  <c r="I110" i="36"/>
  <c r="I109" i="36"/>
  <c r="I108" i="36"/>
  <c r="I107" i="36"/>
  <c r="I106" i="36"/>
  <c r="I105" i="36"/>
  <c r="I104" i="36"/>
  <c r="I103" i="36"/>
  <c r="I102" i="36"/>
  <c r="I101" i="36"/>
  <c r="I100" i="36"/>
  <c r="I99" i="36"/>
  <c r="I98" i="36"/>
  <c r="I97" i="36"/>
  <c r="I96" i="36"/>
  <c r="I95" i="36"/>
  <c r="I94" i="36"/>
  <c r="I93" i="36"/>
  <c r="I92" i="36"/>
  <c r="I91" i="36"/>
  <c r="I90" i="36"/>
  <c r="I89" i="36"/>
  <c r="I88" i="36"/>
  <c r="I87" i="36"/>
  <c r="I86" i="36"/>
  <c r="O143" i="36"/>
  <c r="X111" i="36"/>
  <c r="U160" i="36"/>
  <c r="AW160" i="36"/>
  <c r="H165" i="36"/>
  <c r="AV160" i="36"/>
  <c r="V160" i="36"/>
  <c r="AO384" i="11"/>
  <c r="AO380" i="11"/>
  <c r="AO376" i="11"/>
  <c r="AO372" i="11"/>
  <c r="AO368" i="11"/>
  <c r="AO381" i="11"/>
  <c r="AO377" i="11"/>
  <c r="AO373" i="11"/>
  <c r="AO369" i="11"/>
  <c r="AO365" i="11"/>
  <c r="AO382" i="11"/>
  <c r="AO378" i="11"/>
  <c r="AO374" i="11"/>
  <c r="AO370" i="11"/>
  <c r="AO366" i="11"/>
  <c r="AO383" i="11"/>
  <c r="AO379" i="11"/>
  <c r="AO375" i="11"/>
  <c r="AO371" i="11"/>
  <c r="AO367" i="11"/>
  <c r="AO363" i="11"/>
  <c r="AO362" i="11"/>
  <c r="AO358" i="11"/>
  <c r="AO354" i="11"/>
  <c r="AO350" i="11"/>
  <c r="AO346" i="11"/>
  <c r="AO342" i="11"/>
  <c r="AO338" i="11"/>
  <c r="AO334" i="11"/>
  <c r="AO330" i="11"/>
  <c r="AO326" i="11"/>
  <c r="AO322" i="11"/>
  <c r="AO318" i="11"/>
  <c r="AO314" i="11"/>
  <c r="AO359" i="11"/>
  <c r="AO355" i="11"/>
  <c r="AO351" i="11"/>
  <c r="AO347" i="11"/>
  <c r="AO343" i="11"/>
  <c r="AO339" i="11"/>
  <c r="AO335" i="11"/>
  <c r="AO331" i="11"/>
  <c r="AO327" i="11"/>
  <c r="AO323" i="11"/>
  <c r="AO319" i="11"/>
  <c r="AO315" i="11"/>
  <c r="AO364" i="11"/>
  <c r="AO360" i="11"/>
  <c r="AO356" i="11"/>
  <c r="AO352" i="11"/>
  <c r="AO348" i="11"/>
  <c r="AO344" i="11"/>
  <c r="AO340" i="11"/>
  <c r="AO336" i="11"/>
  <c r="AO332" i="11"/>
  <c r="AO328" i="11"/>
  <c r="AO324" i="11"/>
  <c r="AO320" i="11"/>
  <c r="AO316" i="11"/>
  <c r="AO361" i="11"/>
  <c r="AO357" i="11"/>
  <c r="AO353" i="11"/>
  <c r="AO349" i="11"/>
  <c r="AO345" i="11"/>
  <c r="AO341" i="11"/>
  <c r="AO337" i="11"/>
  <c r="AO333" i="11"/>
  <c r="AO329" i="11"/>
  <c r="AO325" i="11"/>
  <c r="AO321" i="11"/>
  <c r="AO317" i="11"/>
  <c r="O110" i="11"/>
  <c r="O142" i="11"/>
  <c r="W156" i="38"/>
  <c r="W155" i="38"/>
  <c r="W154" i="38"/>
  <c r="W153" i="38"/>
  <c r="W152" i="38"/>
  <c r="W151" i="38"/>
  <c r="W150" i="38"/>
  <c r="W149" i="38"/>
  <c r="W148" i="38"/>
  <c r="W147" i="38"/>
  <c r="W146" i="38"/>
  <c r="W145" i="38"/>
  <c r="W144" i="38"/>
  <c r="W143" i="38"/>
  <c r="W142" i="38"/>
  <c r="W141" i="38"/>
  <c r="W140" i="38"/>
  <c r="W139" i="38"/>
  <c r="W138" i="38"/>
  <c r="W137" i="38"/>
  <c r="W136" i="38"/>
  <c r="W135" i="38"/>
  <c r="W134" i="38"/>
  <c r="W133" i="38"/>
  <c r="W132" i="38"/>
  <c r="W131" i="38"/>
  <c r="W130" i="38"/>
  <c r="W129" i="38"/>
  <c r="W128" i="38"/>
  <c r="W127" i="38"/>
  <c r="W126" i="38"/>
  <c r="W125" i="38"/>
  <c r="W124" i="38"/>
  <c r="W123" i="38"/>
  <c r="W122" i="38"/>
  <c r="W121" i="38"/>
  <c r="W120" i="38"/>
  <c r="W119" i="38"/>
  <c r="W118" i="38"/>
  <c r="W117" i="38"/>
  <c r="W116" i="38"/>
  <c r="W115" i="38"/>
  <c r="W114" i="38"/>
  <c r="W113" i="38"/>
  <c r="W112" i="38"/>
  <c r="W111" i="38"/>
  <c r="W110" i="38"/>
  <c r="W109" i="38"/>
  <c r="W108" i="38"/>
  <c r="W107" i="38"/>
  <c r="W106" i="38"/>
  <c r="W105" i="38"/>
  <c r="W104" i="38"/>
  <c r="W103" i="38"/>
  <c r="W102" i="38"/>
  <c r="W101" i="38"/>
  <c r="W100" i="38"/>
  <c r="W99" i="38"/>
  <c r="W98" i="38"/>
  <c r="W97" i="38"/>
  <c r="W96" i="38"/>
  <c r="W95" i="38"/>
  <c r="W94" i="38"/>
  <c r="W93" i="38"/>
  <c r="W92" i="38"/>
  <c r="W91" i="38"/>
  <c r="W90" i="38"/>
  <c r="W89" i="38"/>
  <c r="W88" i="38"/>
  <c r="W87" i="38"/>
  <c r="W86" i="38"/>
  <c r="W165" i="37"/>
  <c r="O101" i="37"/>
  <c r="N155" i="37"/>
  <c r="N156" i="37"/>
  <c r="N154" i="37"/>
  <c r="N153" i="37"/>
  <c r="N152" i="37"/>
  <c r="N151" i="37"/>
  <c r="N150" i="37"/>
  <c r="N149" i="37"/>
  <c r="N148" i="37"/>
  <c r="N147" i="37"/>
  <c r="N146" i="37"/>
  <c r="N145" i="37"/>
  <c r="N144" i="37"/>
  <c r="N143" i="37"/>
  <c r="N142" i="37"/>
  <c r="N141" i="37"/>
  <c r="N140" i="37"/>
  <c r="N139" i="37"/>
  <c r="N138" i="37"/>
  <c r="N137" i="37"/>
  <c r="N136" i="37"/>
  <c r="N135" i="37"/>
  <c r="N134" i="37"/>
  <c r="N133" i="37"/>
  <c r="N132" i="37"/>
  <c r="N131" i="37"/>
  <c r="N130" i="37"/>
  <c r="N129" i="37"/>
  <c r="N128" i="37"/>
  <c r="N127" i="37"/>
  <c r="N126" i="37"/>
  <c r="N125" i="37"/>
  <c r="N124" i="37"/>
  <c r="N123" i="37"/>
  <c r="N122" i="37"/>
  <c r="N121" i="37"/>
  <c r="N120" i="37"/>
  <c r="N119" i="37"/>
  <c r="N118" i="37"/>
  <c r="N117" i="37"/>
  <c r="N116" i="37"/>
  <c r="N115" i="37"/>
  <c r="N114" i="37"/>
  <c r="N113" i="37"/>
  <c r="N112" i="37"/>
  <c r="N111" i="37"/>
  <c r="N110" i="37"/>
  <c r="N109" i="37"/>
  <c r="N108" i="37"/>
  <c r="N107" i="37"/>
  <c r="N106" i="37"/>
  <c r="N105" i="37"/>
  <c r="N104" i="37"/>
  <c r="N103" i="37"/>
  <c r="N102" i="37"/>
  <c r="N101" i="37"/>
  <c r="N100" i="37"/>
  <c r="N99" i="37"/>
  <c r="N98" i="37"/>
  <c r="N97" i="37"/>
  <c r="N96" i="37"/>
  <c r="N95" i="37"/>
  <c r="N94" i="37"/>
  <c r="N93" i="37"/>
  <c r="N92" i="37"/>
  <c r="N91" i="37"/>
  <c r="N90" i="37"/>
  <c r="N89" i="37"/>
  <c r="N88" i="37"/>
  <c r="N87" i="37"/>
  <c r="N86" i="37"/>
  <c r="W156" i="36"/>
  <c r="W155" i="36"/>
  <c r="W154" i="36"/>
  <c r="W153" i="36"/>
  <c r="W152" i="36"/>
  <c r="W151" i="36"/>
  <c r="W150" i="36"/>
  <c r="W149" i="36"/>
  <c r="W148" i="36"/>
  <c r="W147" i="36"/>
  <c r="W146" i="36"/>
  <c r="W145" i="36"/>
  <c r="W144" i="36"/>
  <c r="W143" i="36"/>
  <c r="W142" i="36"/>
  <c r="W141" i="36"/>
  <c r="W140" i="36"/>
  <c r="W139" i="36"/>
  <c r="W138" i="36"/>
  <c r="W137" i="36"/>
  <c r="W136" i="36"/>
  <c r="W135" i="36"/>
  <c r="W134" i="36"/>
  <c r="W133" i="36"/>
  <c r="W132" i="36"/>
  <c r="W131" i="36"/>
  <c r="W130" i="36"/>
  <c r="W129" i="36"/>
  <c r="W128" i="36"/>
  <c r="W127" i="36"/>
  <c r="W126" i="36"/>
  <c r="W125" i="36"/>
  <c r="W124" i="36"/>
  <c r="W123" i="36"/>
  <c r="W122" i="36"/>
  <c r="W121" i="36"/>
  <c r="W120" i="36"/>
  <c r="W119" i="36"/>
  <c r="W118" i="36"/>
  <c r="W117" i="36"/>
  <c r="W116" i="36"/>
  <c r="W115" i="36"/>
  <c r="W114" i="36"/>
  <c r="W113" i="36"/>
  <c r="W112" i="36"/>
  <c r="W111" i="36"/>
  <c r="W110" i="36"/>
  <c r="W109" i="36"/>
  <c r="W108" i="36"/>
  <c r="W107" i="36"/>
  <c r="W106" i="36"/>
  <c r="W105" i="36"/>
  <c r="W104" i="36"/>
  <c r="W103" i="36"/>
  <c r="W102" i="36"/>
  <c r="W101" i="36"/>
  <c r="W100" i="36"/>
  <c r="W99" i="36"/>
  <c r="W98" i="36"/>
  <c r="W97" i="36"/>
  <c r="W96" i="36"/>
  <c r="W95" i="36"/>
  <c r="W94" i="36"/>
  <c r="W93" i="36"/>
  <c r="W92" i="36"/>
  <c r="W91" i="36"/>
  <c r="W90" i="36"/>
  <c r="W89" i="36"/>
  <c r="W88" i="36"/>
  <c r="W87" i="36"/>
  <c r="W86" i="36"/>
  <c r="L170" i="38"/>
  <c r="L242" i="38" s="1"/>
  <c r="L314" i="38" s="1"/>
  <c r="L174" i="38"/>
  <c r="L246" i="38" s="1"/>
  <c r="L318" i="38" s="1"/>
  <c r="L178" i="38"/>
  <c r="L250" i="38" s="1"/>
  <c r="L322" i="38" s="1"/>
  <c r="L182" i="38"/>
  <c r="L254" i="38" s="1"/>
  <c r="L326" i="38" s="1"/>
  <c r="L186" i="38"/>
  <c r="L258" i="38" s="1"/>
  <c r="L330" i="38" s="1"/>
  <c r="L190" i="38"/>
  <c r="L262" i="38" s="1"/>
  <c r="L334" i="38" s="1"/>
  <c r="L194" i="38"/>
  <c r="L266" i="38" s="1"/>
  <c r="L338" i="38" s="1"/>
  <c r="L198" i="38"/>
  <c r="L270" i="38" s="1"/>
  <c r="L342" i="38" s="1"/>
  <c r="L202" i="38"/>
  <c r="L274" i="38" s="1"/>
  <c r="L346" i="38" s="1"/>
  <c r="L206" i="38"/>
  <c r="L278" i="38" s="1"/>
  <c r="L350" i="38" s="1"/>
  <c r="L210" i="38"/>
  <c r="L282" i="38" s="1"/>
  <c r="L354" i="38" s="1"/>
  <c r="L214" i="38"/>
  <c r="L286" i="38" s="1"/>
  <c r="L358" i="38" s="1"/>
  <c r="L218" i="38"/>
  <c r="L290" i="38" s="1"/>
  <c r="L362" i="38" s="1"/>
  <c r="L222" i="38"/>
  <c r="L294" i="38" s="1"/>
  <c r="L366" i="38" s="1"/>
  <c r="L226" i="38"/>
  <c r="L298" i="38" s="1"/>
  <c r="L370" i="38" s="1"/>
  <c r="L230" i="38"/>
  <c r="L302" i="38" s="1"/>
  <c r="L374" i="38" s="1"/>
  <c r="L234" i="38"/>
  <c r="L306" i="38" s="1"/>
  <c r="L378" i="38" s="1"/>
  <c r="L238" i="38"/>
  <c r="L310" i="38" s="1"/>
  <c r="L382" i="38" s="1"/>
  <c r="X154" i="38"/>
  <c r="AQ160" i="38"/>
  <c r="X135" i="38"/>
  <c r="P160" i="38"/>
  <c r="O154" i="37"/>
  <c r="O106" i="37"/>
  <c r="O135" i="37"/>
  <c r="O120" i="37"/>
  <c r="O86" i="37"/>
  <c r="K156" i="37"/>
  <c r="K155" i="37"/>
  <c r="K154" i="37"/>
  <c r="K153" i="37"/>
  <c r="K152" i="37"/>
  <c r="K151" i="37"/>
  <c r="K150" i="37"/>
  <c r="K149" i="37"/>
  <c r="K148" i="37"/>
  <c r="K147" i="37"/>
  <c r="K146" i="37"/>
  <c r="K145" i="37"/>
  <c r="K144" i="37"/>
  <c r="K143" i="37"/>
  <c r="K142" i="37"/>
  <c r="K141" i="37"/>
  <c r="K140" i="37"/>
  <c r="K139" i="37"/>
  <c r="K138" i="37"/>
  <c r="K137" i="37"/>
  <c r="K136" i="37"/>
  <c r="K135" i="37"/>
  <c r="K134" i="37"/>
  <c r="K133" i="37"/>
  <c r="K132" i="37"/>
  <c r="K131" i="37"/>
  <c r="K130" i="37"/>
  <c r="K129" i="37"/>
  <c r="K128" i="37"/>
  <c r="K127" i="37"/>
  <c r="K126" i="37"/>
  <c r="K125" i="37"/>
  <c r="K124" i="37"/>
  <c r="K123" i="37"/>
  <c r="K122" i="37"/>
  <c r="K121" i="37"/>
  <c r="K120" i="37"/>
  <c r="K119" i="37"/>
  <c r="K118" i="37"/>
  <c r="K117" i="37"/>
  <c r="K116" i="37"/>
  <c r="K115" i="37"/>
  <c r="K114" i="37"/>
  <c r="K113" i="37"/>
  <c r="K112" i="37"/>
  <c r="K111" i="37"/>
  <c r="K110" i="37"/>
  <c r="K109" i="37"/>
  <c r="K108" i="37"/>
  <c r="K107" i="37"/>
  <c r="K106" i="37"/>
  <c r="K105" i="37"/>
  <c r="K104" i="37"/>
  <c r="K103" i="37"/>
  <c r="K102" i="37"/>
  <c r="K101" i="37"/>
  <c r="K100" i="37"/>
  <c r="K99" i="37"/>
  <c r="K98" i="37"/>
  <c r="K97" i="37"/>
  <c r="K96" i="37"/>
  <c r="K95" i="37"/>
  <c r="K94" i="37"/>
  <c r="K93" i="37"/>
  <c r="K92" i="37"/>
  <c r="K91" i="37"/>
  <c r="K90" i="37"/>
  <c r="K89" i="37"/>
  <c r="K88" i="37"/>
  <c r="K87" i="37"/>
  <c r="K86" i="37"/>
  <c r="O97" i="37"/>
  <c r="J154" i="37"/>
  <c r="J155" i="37"/>
  <c r="J156" i="37"/>
  <c r="J153" i="37"/>
  <c r="J152" i="37"/>
  <c r="J151" i="37"/>
  <c r="J150" i="37"/>
  <c r="J149" i="37"/>
  <c r="J148" i="37"/>
  <c r="J147" i="37"/>
  <c r="J146" i="37"/>
  <c r="J145" i="37"/>
  <c r="J144" i="37"/>
  <c r="J143" i="37"/>
  <c r="J142" i="37"/>
  <c r="J141" i="37"/>
  <c r="J140" i="37"/>
  <c r="J139" i="37"/>
  <c r="J138" i="37"/>
  <c r="J137" i="37"/>
  <c r="J136" i="37"/>
  <c r="J135" i="37"/>
  <c r="J134" i="37"/>
  <c r="J133" i="37"/>
  <c r="J132" i="37"/>
  <c r="J131" i="37"/>
  <c r="J130" i="37"/>
  <c r="J129" i="37"/>
  <c r="J128" i="37"/>
  <c r="J127" i="37"/>
  <c r="J126" i="37"/>
  <c r="J125" i="37"/>
  <c r="J124" i="37"/>
  <c r="J123" i="37"/>
  <c r="J122" i="37"/>
  <c r="J121" i="37"/>
  <c r="J120" i="37"/>
  <c r="J119" i="37"/>
  <c r="J118" i="37"/>
  <c r="J117" i="37"/>
  <c r="J116" i="37"/>
  <c r="J115" i="37"/>
  <c r="J114" i="37"/>
  <c r="J113" i="37"/>
  <c r="J112" i="37"/>
  <c r="J111" i="37"/>
  <c r="J110" i="37"/>
  <c r="J109" i="37"/>
  <c r="J108" i="37"/>
  <c r="J107" i="37"/>
  <c r="J106" i="37"/>
  <c r="J105" i="37"/>
  <c r="J104" i="37"/>
  <c r="J103" i="37"/>
  <c r="J102" i="37"/>
  <c r="J101" i="37"/>
  <c r="J100" i="37"/>
  <c r="J99" i="37"/>
  <c r="J98" i="37"/>
  <c r="J97" i="37"/>
  <c r="J96" i="37"/>
  <c r="J95" i="37"/>
  <c r="J94" i="37"/>
  <c r="J93" i="37"/>
  <c r="J92" i="37"/>
  <c r="J91" i="37"/>
  <c r="J90" i="37"/>
  <c r="J89" i="37"/>
  <c r="J88" i="37"/>
  <c r="J87" i="37"/>
  <c r="J86" i="37"/>
  <c r="L229" i="36"/>
  <c r="L301" i="36" s="1"/>
  <c r="L373" i="36" s="1"/>
  <c r="L173" i="36"/>
  <c r="L245" i="36" s="1"/>
  <c r="L317" i="36" s="1"/>
  <c r="L177" i="36"/>
  <c r="L249" i="36" s="1"/>
  <c r="L321" i="36" s="1"/>
  <c r="L181" i="36"/>
  <c r="L253" i="36" s="1"/>
  <c r="L325" i="36" s="1"/>
  <c r="L185" i="36"/>
  <c r="L257" i="36" s="1"/>
  <c r="L329" i="36" s="1"/>
  <c r="L189" i="36"/>
  <c r="L261" i="36" s="1"/>
  <c r="L333" i="36" s="1"/>
  <c r="L193" i="36"/>
  <c r="L265" i="36" s="1"/>
  <c r="L337" i="36" s="1"/>
  <c r="L197" i="36"/>
  <c r="L269" i="36" s="1"/>
  <c r="L341" i="36" s="1"/>
  <c r="L201" i="36"/>
  <c r="L273" i="36" s="1"/>
  <c r="L345" i="36" s="1"/>
  <c r="L205" i="36"/>
  <c r="L277" i="36" s="1"/>
  <c r="L349" i="36" s="1"/>
  <c r="L209" i="36"/>
  <c r="L281" i="36" s="1"/>
  <c r="L353" i="36" s="1"/>
  <c r="L213" i="36"/>
  <c r="L285" i="36" s="1"/>
  <c r="L357" i="36" s="1"/>
  <c r="L217" i="36"/>
  <c r="L289" i="36" s="1"/>
  <c r="L361" i="36" s="1"/>
  <c r="L221" i="36"/>
  <c r="L293" i="36" s="1"/>
  <c r="L365" i="36" s="1"/>
  <c r="L225" i="36"/>
  <c r="L297" i="36" s="1"/>
  <c r="L369" i="36" s="1"/>
  <c r="L232" i="36"/>
  <c r="L304" i="36" s="1"/>
  <c r="L376" i="36" s="1"/>
  <c r="L236" i="36"/>
  <c r="L308" i="36" s="1"/>
  <c r="L380" i="36" s="1"/>
  <c r="L240" i="36"/>
  <c r="L312" i="36" s="1"/>
  <c r="L384" i="36" s="1"/>
  <c r="X165" i="36"/>
  <c r="X122" i="36"/>
  <c r="Q156" i="36"/>
  <c r="Q155" i="36"/>
  <c r="Q154" i="36"/>
  <c r="Q153" i="36"/>
  <c r="Q152" i="36"/>
  <c r="Q151" i="36"/>
  <c r="Q150" i="36"/>
  <c r="Q149" i="36"/>
  <c r="Q148" i="36"/>
  <c r="Q147" i="36"/>
  <c r="Q146"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3" i="36"/>
  <c r="Q102" i="36"/>
  <c r="Q101" i="36"/>
  <c r="Q100" i="36"/>
  <c r="Q99" i="36"/>
  <c r="Q98" i="36"/>
  <c r="Q97" i="36"/>
  <c r="Q96" i="36"/>
  <c r="Q95" i="36"/>
  <c r="Q94" i="36"/>
  <c r="Q93" i="36"/>
  <c r="Q92" i="36"/>
  <c r="Q91" i="36"/>
  <c r="Q90" i="36"/>
  <c r="Q89" i="36"/>
  <c r="Q88" i="36"/>
  <c r="Q87" i="36"/>
  <c r="Q86" i="36"/>
  <c r="Q145" i="36"/>
  <c r="Q144" i="36"/>
  <c r="X103" i="36"/>
  <c r="AP383" i="36"/>
  <c r="AP379" i="36"/>
  <c r="AP375" i="36"/>
  <c r="AP384" i="36"/>
  <c r="AP380" i="36"/>
  <c r="AP376" i="36"/>
  <c r="AP381" i="36"/>
  <c r="AP377" i="36"/>
  <c r="AP382" i="36"/>
  <c r="AP378" i="36"/>
  <c r="AP372" i="36"/>
  <c r="AP368" i="36"/>
  <c r="AP364" i="36"/>
  <c r="AP360" i="36"/>
  <c r="AP356" i="36"/>
  <c r="AP352" i="36"/>
  <c r="AP348" i="36"/>
  <c r="AP344" i="36"/>
  <c r="AP340" i="36"/>
  <c r="AP336" i="36"/>
  <c r="AP332" i="36"/>
  <c r="AP328" i="36"/>
  <c r="AP324" i="36"/>
  <c r="AP320" i="36"/>
  <c r="AP316" i="36"/>
  <c r="AP373" i="36"/>
  <c r="AP369" i="36"/>
  <c r="AP365" i="36"/>
  <c r="AP361" i="36"/>
  <c r="AP357" i="36"/>
  <c r="AP353" i="36"/>
  <c r="AP349" i="36"/>
  <c r="AP345" i="36"/>
  <c r="AP341" i="36"/>
  <c r="AP337" i="36"/>
  <c r="AP333" i="36"/>
  <c r="AP329" i="36"/>
  <c r="AP325" i="36"/>
  <c r="AP321" i="36"/>
  <c r="AP317" i="36"/>
  <c r="AP374" i="36"/>
  <c r="AP370" i="36"/>
  <c r="AP366" i="36"/>
  <c r="AP362" i="36"/>
  <c r="AP358" i="36"/>
  <c r="AP354" i="36"/>
  <c r="AP350" i="36"/>
  <c r="AP346" i="36"/>
  <c r="AP342" i="36"/>
  <c r="AP338" i="36"/>
  <c r="AP334" i="36"/>
  <c r="AP330" i="36"/>
  <c r="AP326" i="36"/>
  <c r="AP322" i="36"/>
  <c r="AP318" i="36"/>
  <c r="AP314" i="36"/>
  <c r="AP371" i="36"/>
  <c r="AP367" i="36"/>
  <c r="AP363" i="36"/>
  <c r="AP359" i="36"/>
  <c r="AP355" i="36"/>
  <c r="AP351" i="36"/>
  <c r="AP347" i="36"/>
  <c r="AP343" i="36"/>
  <c r="AP339" i="36"/>
  <c r="AP335" i="36"/>
  <c r="AP331" i="36"/>
  <c r="AP327" i="36"/>
  <c r="AP323" i="36"/>
  <c r="AP319" i="36"/>
  <c r="AP315" i="36"/>
  <c r="L219" i="11"/>
  <c r="L291" i="11" s="1"/>
  <c r="L363" i="11" s="1"/>
  <c r="L172" i="11"/>
  <c r="L244" i="11" s="1"/>
  <c r="L316" i="11" s="1"/>
  <c r="L176" i="11"/>
  <c r="L248" i="11" s="1"/>
  <c r="L320" i="11" s="1"/>
  <c r="L180" i="11"/>
  <c r="L252" i="11" s="1"/>
  <c r="L324" i="11" s="1"/>
  <c r="L184" i="11"/>
  <c r="L256" i="11" s="1"/>
  <c r="L328" i="11" s="1"/>
  <c r="L188" i="11"/>
  <c r="L260" i="11" s="1"/>
  <c r="L332" i="11" s="1"/>
  <c r="L192" i="11"/>
  <c r="L264" i="11" s="1"/>
  <c r="L336" i="11" s="1"/>
  <c r="L196" i="11"/>
  <c r="L268" i="11" s="1"/>
  <c r="L340" i="11" s="1"/>
  <c r="L200" i="11"/>
  <c r="L272" i="11" s="1"/>
  <c r="L344" i="11" s="1"/>
  <c r="L204" i="11"/>
  <c r="L276" i="11" s="1"/>
  <c r="L348" i="11" s="1"/>
  <c r="L208" i="11"/>
  <c r="L280" i="11" s="1"/>
  <c r="L352" i="11" s="1"/>
  <c r="L212" i="11"/>
  <c r="L284" i="11" s="1"/>
  <c r="L356" i="11" s="1"/>
  <c r="L216" i="11"/>
  <c r="L288" i="11" s="1"/>
  <c r="L360" i="11" s="1"/>
  <c r="L223" i="11"/>
  <c r="L295" i="11" s="1"/>
  <c r="L367" i="11" s="1"/>
  <c r="L227" i="11"/>
  <c r="L299" i="11" s="1"/>
  <c r="L371" i="11" s="1"/>
  <c r="L231" i="11"/>
  <c r="L303" i="11" s="1"/>
  <c r="L375" i="11" s="1"/>
  <c r="L235" i="11"/>
  <c r="L307" i="11" s="1"/>
  <c r="L379" i="11" s="1"/>
  <c r="L239" i="11"/>
  <c r="L311" i="11" s="1"/>
  <c r="L383" i="11" s="1"/>
  <c r="M156" i="11"/>
  <c r="M155" i="11"/>
  <c r="M154" i="11"/>
  <c r="M153" i="11"/>
  <c r="M152" i="11"/>
  <c r="M236" i="11" s="1"/>
  <c r="M308" i="11" s="1"/>
  <c r="M380" i="11" s="1"/>
  <c r="M452" i="11" s="1"/>
  <c r="M151" i="11"/>
  <c r="M150" i="11"/>
  <c r="M149" i="11"/>
  <c r="M148" i="11"/>
  <c r="M147" i="11"/>
  <c r="M146" i="11"/>
  <c r="M145" i="11"/>
  <c r="M144" i="11"/>
  <c r="M228" i="11" s="1"/>
  <c r="M300" i="11" s="1"/>
  <c r="M372" i="11" s="1"/>
  <c r="M444" i="11" s="1"/>
  <c r="M143" i="11"/>
  <c r="M142" i="11"/>
  <c r="M141" i="11"/>
  <c r="M140" i="11"/>
  <c r="M139" i="11"/>
  <c r="M138" i="11"/>
  <c r="M133" i="11"/>
  <c r="M132" i="11"/>
  <c r="M216" i="11" s="1"/>
  <c r="M288" i="11" s="1"/>
  <c r="M360" i="11" s="1"/>
  <c r="M432" i="11" s="1"/>
  <c r="M131" i="11"/>
  <c r="M130" i="11"/>
  <c r="M129" i="11"/>
  <c r="M128" i="11"/>
  <c r="M127" i="11"/>
  <c r="M126" i="11"/>
  <c r="M125" i="11"/>
  <c r="M124" i="11"/>
  <c r="M208" i="11" s="1"/>
  <c r="M280" i="11" s="1"/>
  <c r="M352" i="11" s="1"/>
  <c r="M424" i="11" s="1"/>
  <c r="M123" i="11"/>
  <c r="M122" i="11"/>
  <c r="M121" i="11"/>
  <c r="M120" i="11"/>
  <c r="M119" i="11"/>
  <c r="M118" i="11"/>
  <c r="M117" i="11"/>
  <c r="M116" i="11"/>
  <c r="M200" i="11" s="1"/>
  <c r="M272" i="11" s="1"/>
  <c r="M344" i="11" s="1"/>
  <c r="M416" i="11" s="1"/>
  <c r="M115" i="11"/>
  <c r="M114" i="11"/>
  <c r="M113" i="11"/>
  <c r="M112" i="11"/>
  <c r="M111" i="11"/>
  <c r="M110" i="11"/>
  <c r="M109" i="11"/>
  <c r="M108" i="11"/>
  <c r="M192" i="11" s="1"/>
  <c r="M264" i="11" s="1"/>
  <c r="M336" i="11" s="1"/>
  <c r="M408" i="11" s="1"/>
  <c r="M107" i="11"/>
  <c r="M106" i="11"/>
  <c r="M105" i="11"/>
  <c r="M104" i="11"/>
  <c r="M103" i="11"/>
  <c r="M102" i="11"/>
  <c r="M101" i="11"/>
  <c r="M100" i="11"/>
  <c r="M184" i="11" s="1"/>
  <c r="M256" i="11" s="1"/>
  <c r="M328" i="11" s="1"/>
  <c r="M400" i="11" s="1"/>
  <c r="M99" i="11"/>
  <c r="M98" i="11"/>
  <c r="M97" i="11"/>
  <c r="M96" i="11"/>
  <c r="M95" i="11"/>
  <c r="M94" i="11"/>
  <c r="M93" i="11"/>
  <c r="M92" i="11"/>
  <c r="M176" i="11" s="1"/>
  <c r="M248" i="11" s="1"/>
  <c r="M320" i="11" s="1"/>
  <c r="M392" i="11" s="1"/>
  <c r="M91" i="11"/>
  <c r="M90" i="11"/>
  <c r="M89" i="11"/>
  <c r="M88" i="11"/>
  <c r="M87" i="11"/>
  <c r="M86" i="11"/>
  <c r="M137" i="11"/>
  <c r="M136" i="11"/>
  <c r="M220" i="11" s="1"/>
  <c r="M292" i="11" s="1"/>
  <c r="M364" i="11" s="1"/>
  <c r="M436" i="11" s="1"/>
  <c r="M135" i="11"/>
  <c r="M134" i="11"/>
  <c r="X112" i="38"/>
  <c r="X105" i="38"/>
  <c r="AR160" i="38"/>
  <c r="X134" i="38"/>
  <c r="M156" i="38"/>
  <c r="M155" i="38"/>
  <c r="M154" i="38"/>
  <c r="M153" i="38"/>
  <c r="M152" i="38"/>
  <c r="M151" i="38"/>
  <c r="M150" i="38"/>
  <c r="M149" i="38"/>
  <c r="M148" i="38"/>
  <c r="M147" i="38"/>
  <c r="M146" i="38"/>
  <c r="M145" i="38"/>
  <c r="M144" i="38"/>
  <c r="M143" i="38"/>
  <c r="M142" i="38"/>
  <c r="M141" i="38"/>
  <c r="M140" i="38"/>
  <c r="M139" i="38"/>
  <c r="M138" i="38"/>
  <c r="M137" i="38"/>
  <c r="M136" i="38"/>
  <c r="M135" i="38"/>
  <c r="M134" i="38"/>
  <c r="M133" i="38"/>
  <c r="M132" i="38"/>
  <c r="M131" i="38"/>
  <c r="M130" i="38"/>
  <c r="M129" i="38"/>
  <c r="M128" i="38"/>
  <c r="M127" i="38"/>
  <c r="M126" i="38"/>
  <c r="M125" i="38"/>
  <c r="M124" i="38"/>
  <c r="M123" i="38"/>
  <c r="M122" i="38"/>
  <c r="M121" i="38"/>
  <c r="M120" i="38"/>
  <c r="M119" i="38"/>
  <c r="M118" i="38"/>
  <c r="M117" i="38"/>
  <c r="M116" i="38"/>
  <c r="M115" i="38"/>
  <c r="M114" i="38"/>
  <c r="M113" i="38"/>
  <c r="M112" i="38"/>
  <c r="M111" i="38"/>
  <c r="M110" i="38"/>
  <c r="M109" i="38"/>
  <c r="M108" i="38"/>
  <c r="M107" i="38"/>
  <c r="M106" i="38"/>
  <c r="M105" i="38"/>
  <c r="M104" i="38"/>
  <c r="M103" i="38"/>
  <c r="M102" i="38"/>
  <c r="M101" i="38"/>
  <c r="M100" i="38"/>
  <c r="M99" i="38"/>
  <c r="M98" i="38"/>
  <c r="M97" i="38"/>
  <c r="M96" i="38"/>
  <c r="M95" i="38"/>
  <c r="M94" i="38"/>
  <c r="M93" i="38"/>
  <c r="M92" i="38"/>
  <c r="M91" i="38"/>
  <c r="M90" i="38"/>
  <c r="M89" i="38"/>
  <c r="M88" i="38"/>
  <c r="M87" i="38"/>
  <c r="M86" i="38"/>
  <c r="X115" i="38"/>
  <c r="O134" i="37"/>
  <c r="M156" i="37"/>
  <c r="M155" i="37"/>
  <c r="M153" i="37"/>
  <c r="M152" i="37"/>
  <c r="M151" i="37"/>
  <c r="M150" i="37"/>
  <c r="M149" i="37"/>
  <c r="M148" i="37"/>
  <c r="M147" i="37"/>
  <c r="M146" i="37"/>
  <c r="M145" i="37"/>
  <c r="M144" i="37"/>
  <c r="M143" i="37"/>
  <c r="M142" i="37"/>
  <c r="M141" i="37"/>
  <c r="M140" i="37"/>
  <c r="M139" i="37"/>
  <c r="M138" i="37"/>
  <c r="M137" i="37"/>
  <c r="M136" i="37"/>
  <c r="M135" i="37"/>
  <c r="M134" i="37"/>
  <c r="M133" i="37"/>
  <c r="M132" i="37"/>
  <c r="M131" i="37"/>
  <c r="M130" i="37"/>
  <c r="M129" i="37"/>
  <c r="M128" i="37"/>
  <c r="M127" i="37"/>
  <c r="M126" i="37"/>
  <c r="M125" i="37"/>
  <c r="M124" i="37"/>
  <c r="M123" i="37"/>
  <c r="M122" i="37"/>
  <c r="M121" i="37"/>
  <c r="M120" i="37"/>
  <c r="M119" i="37"/>
  <c r="M118" i="37"/>
  <c r="M117" i="37"/>
  <c r="M116" i="37"/>
  <c r="M115" i="37"/>
  <c r="M114" i="37"/>
  <c r="M113" i="37"/>
  <c r="M112" i="37"/>
  <c r="M111" i="37"/>
  <c r="M110" i="37"/>
  <c r="M109" i="37"/>
  <c r="M108" i="37"/>
  <c r="M107" i="37"/>
  <c r="M106" i="37"/>
  <c r="M105" i="37"/>
  <c r="M104" i="37"/>
  <c r="M103" i="37"/>
  <c r="M102" i="37"/>
  <c r="M101" i="37"/>
  <c r="M100" i="37"/>
  <c r="M99" i="37"/>
  <c r="M98" i="37"/>
  <c r="M97" i="37"/>
  <c r="M96" i="37"/>
  <c r="M95" i="37"/>
  <c r="M94" i="37"/>
  <c r="M93" i="37"/>
  <c r="M92" i="37"/>
  <c r="M91" i="37"/>
  <c r="M90" i="37"/>
  <c r="M89" i="37"/>
  <c r="M88" i="37"/>
  <c r="M87" i="37"/>
  <c r="M86" i="37"/>
  <c r="M154" i="37"/>
  <c r="O99" i="37"/>
  <c r="O132" i="37"/>
  <c r="O89" i="37"/>
  <c r="L237" i="37"/>
  <c r="L173" i="37"/>
  <c r="L177" i="37"/>
  <c r="L181" i="37"/>
  <c r="L185" i="37"/>
  <c r="L189" i="37"/>
  <c r="L193" i="37"/>
  <c r="L197" i="37"/>
  <c r="L201" i="37"/>
  <c r="L205" i="37"/>
  <c r="L209" i="37"/>
  <c r="L213" i="37"/>
  <c r="L217" i="37"/>
  <c r="L221" i="37"/>
  <c r="L225" i="37"/>
  <c r="L229" i="37"/>
  <c r="L233" i="37"/>
  <c r="L238" i="37"/>
  <c r="X96" i="36"/>
  <c r="X153" i="36"/>
  <c r="X118" i="36"/>
  <c r="X99" i="36"/>
  <c r="Q160" i="11"/>
  <c r="X108" i="38"/>
  <c r="X133" i="38"/>
  <c r="X130" i="38"/>
  <c r="X143" i="38"/>
  <c r="O146" i="37"/>
  <c r="X98" i="37"/>
  <c r="O143" i="37"/>
  <c r="X127" i="37"/>
  <c r="H156" i="37"/>
  <c r="H155"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87" i="37"/>
  <c r="H86" i="37"/>
  <c r="H154" i="37"/>
  <c r="X144" i="37"/>
  <c r="O96" i="37"/>
  <c r="X92" i="37"/>
  <c r="X121" i="37"/>
  <c r="O105" i="37"/>
  <c r="AR160" i="37"/>
  <c r="X156" i="36"/>
  <c r="O124" i="36"/>
  <c r="X95" i="36"/>
  <c r="O87" i="36"/>
  <c r="O384" i="36"/>
  <c r="O380" i="36"/>
  <c r="O452" i="36" s="1"/>
  <c r="O376" i="36"/>
  <c r="O448" i="36" s="1"/>
  <c r="O381" i="36"/>
  <c r="O453" i="36" s="1"/>
  <c r="O377" i="36"/>
  <c r="O382" i="36"/>
  <c r="O378" i="36"/>
  <c r="O450" i="36" s="1"/>
  <c r="O383" i="36"/>
  <c r="O379" i="36"/>
  <c r="O375" i="36"/>
  <c r="O373" i="36"/>
  <c r="O445" i="36" s="1"/>
  <c r="O369" i="36"/>
  <c r="O441" i="36" s="1"/>
  <c r="O365" i="36"/>
  <c r="O361" i="36"/>
  <c r="O357" i="36"/>
  <c r="O353" i="36"/>
  <c r="O349" i="36"/>
  <c r="O345" i="36"/>
  <c r="O341" i="36"/>
  <c r="O413" i="36" s="1"/>
  <c r="O337" i="36"/>
  <c r="O409" i="36" s="1"/>
  <c r="O333" i="36"/>
  <c r="O329" i="36"/>
  <c r="O325" i="36"/>
  <c r="O321" i="36"/>
  <c r="O393" i="36" s="1"/>
  <c r="O317" i="36"/>
  <c r="O374" i="36"/>
  <c r="O370" i="36"/>
  <c r="O442" i="36" s="1"/>
  <c r="O366" i="36"/>
  <c r="O362" i="36"/>
  <c r="O358" i="36"/>
  <c r="O354" i="36"/>
  <c r="O426" i="36" s="1"/>
  <c r="O350" i="36"/>
  <c r="O346" i="36"/>
  <c r="O342" i="36"/>
  <c r="O338" i="36"/>
  <c r="O334" i="36"/>
  <c r="O330" i="36"/>
  <c r="O402" i="36" s="1"/>
  <c r="O326" i="36"/>
  <c r="O322" i="36"/>
  <c r="O394" i="36" s="1"/>
  <c r="O318" i="36"/>
  <c r="O314" i="36"/>
  <c r="O386" i="36" s="1"/>
  <c r="O371" i="36"/>
  <c r="O367" i="36"/>
  <c r="O439" i="36" s="1"/>
  <c r="O363" i="36"/>
  <c r="O435" i="36" s="1"/>
  <c r="O359" i="36"/>
  <c r="O355" i="36"/>
  <c r="O351" i="36"/>
  <c r="O347" i="36"/>
  <c r="O343" i="36"/>
  <c r="O415" i="36" s="1"/>
  <c r="O339" i="36"/>
  <c r="O411" i="36" s="1"/>
  <c r="O335" i="36"/>
  <c r="O331" i="36"/>
  <c r="O327" i="36"/>
  <c r="O323" i="36"/>
  <c r="O319" i="36"/>
  <c r="O315" i="36"/>
  <c r="O372" i="36"/>
  <c r="O444" i="36" s="1"/>
  <c r="O368" i="36"/>
  <c r="O364" i="36"/>
  <c r="O360" i="36"/>
  <c r="O356" i="36"/>
  <c r="O352" i="36"/>
  <c r="O348" i="36"/>
  <c r="O344" i="36"/>
  <c r="O416" i="36" s="1"/>
  <c r="O340" i="36"/>
  <c r="O336" i="36"/>
  <c r="O332" i="36"/>
  <c r="O328" i="36"/>
  <c r="O400" i="36" s="1"/>
  <c r="O324" i="36"/>
  <c r="O320" i="36"/>
  <c r="O316" i="36"/>
  <c r="X117" i="36"/>
  <c r="O101" i="36"/>
  <c r="N383" i="36"/>
  <c r="N379" i="36"/>
  <c r="N384" i="36"/>
  <c r="N380" i="36"/>
  <c r="N376" i="36"/>
  <c r="N381" i="36"/>
  <c r="N377" i="36"/>
  <c r="N382" i="36"/>
  <c r="N378" i="36"/>
  <c r="N372" i="36"/>
  <c r="N368" i="36"/>
  <c r="N364" i="36"/>
  <c r="N360" i="36"/>
  <c r="N356" i="36"/>
  <c r="N352" i="36"/>
  <c r="N348" i="36"/>
  <c r="N344" i="36"/>
  <c r="N340" i="36"/>
  <c r="N336" i="36"/>
  <c r="N332" i="36"/>
  <c r="N328" i="36"/>
  <c r="N324" i="36"/>
  <c r="N320" i="36"/>
  <c r="N316" i="36"/>
  <c r="N373" i="36"/>
  <c r="N369" i="36"/>
  <c r="N365" i="36"/>
  <c r="N361" i="36"/>
  <c r="N357" i="36"/>
  <c r="N353" i="36"/>
  <c r="N349" i="36"/>
  <c r="N345" i="36"/>
  <c r="N341" i="36"/>
  <c r="N337" i="36"/>
  <c r="N333" i="36"/>
  <c r="N329" i="36"/>
  <c r="N325" i="36"/>
  <c r="N321" i="36"/>
  <c r="N317" i="36"/>
  <c r="N375" i="36"/>
  <c r="N374" i="36"/>
  <c r="N370" i="36"/>
  <c r="N366" i="36"/>
  <c r="N362" i="36"/>
  <c r="N358" i="36"/>
  <c r="N354" i="36"/>
  <c r="N350" i="36"/>
  <c r="N346" i="36"/>
  <c r="N342" i="36"/>
  <c r="N338" i="36"/>
  <c r="N334" i="36"/>
  <c r="N330" i="36"/>
  <c r="N326" i="36"/>
  <c r="N322" i="36"/>
  <c r="N318" i="36"/>
  <c r="N314" i="36"/>
  <c r="N371" i="36"/>
  <c r="N367" i="36"/>
  <c r="N363" i="36"/>
  <c r="N359" i="36"/>
  <c r="N355" i="36"/>
  <c r="N351" i="36"/>
  <c r="N347" i="36"/>
  <c r="N343" i="36"/>
  <c r="N339" i="36"/>
  <c r="N335" i="36"/>
  <c r="N331" i="36"/>
  <c r="N327" i="36"/>
  <c r="N323" i="36"/>
  <c r="N319" i="36"/>
  <c r="N315" i="36"/>
  <c r="X114" i="36"/>
  <c r="O98" i="36"/>
  <c r="I165" i="36"/>
  <c r="X127" i="36"/>
  <c r="O87" i="11"/>
  <c r="O124" i="11"/>
  <c r="O156" i="11"/>
  <c r="O155" i="11"/>
  <c r="X109" i="11"/>
  <c r="O125" i="11"/>
  <c r="O141" i="11"/>
  <c r="K156" i="38"/>
  <c r="K155" i="38"/>
  <c r="K154" i="38"/>
  <c r="K153" i="38"/>
  <c r="K152" i="38"/>
  <c r="K151" i="38"/>
  <c r="K150" i="38"/>
  <c r="K149" i="38"/>
  <c r="K148" i="38"/>
  <c r="K147" i="38"/>
  <c r="K146" i="38"/>
  <c r="K145" i="38"/>
  <c r="K144" i="38"/>
  <c r="K143" i="38"/>
  <c r="K142" i="38"/>
  <c r="K141" i="38"/>
  <c r="K140" i="38"/>
  <c r="K139" i="38"/>
  <c r="K138" i="38"/>
  <c r="K137" i="38"/>
  <c r="K136" i="38"/>
  <c r="K135" i="38"/>
  <c r="K134" i="38"/>
  <c r="K133" i="38"/>
  <c r="K132" i="38"/>
  <c r="K131" i="38"/>
  <c r="K130" i="38"/>
  <c r="K129" i="38"/>
  <c r="K128" i="38"/>
  <c r="K127" i="38"/>
  <c r="K126" i="38"/>
  <c r="K125" i="38"/>
  <c r="K124" i="38"/>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J156" i="38"/>
  <c r="J155" i="38"/>
  <c r="J154" i="38"/>
  <c r="J153" i="38"/>
  <c r="J152" i="38"/>
  <c r="J151" i="38"/>
  <c r="J150" i="38"/>
  <c r="J149" i="38"/>
  <c r="J148" i="38"/>
  <c r="J147" i="38"/>
  <c r="J231" i="38" s="1"/>
  <c r="J303" i="38" s="1"/>
  <c r="J375" i="38" s="1"/>
  <c r="J447" i="38" s="1"/>
  <c r="J146" i="38"/>
  <c r="J145" i="38"/>
  <c r="J144" i="38"/>
  <c r="J143" i="38"/>
  <c r="J227" i="38" s="1"/>
  <c r="J299" i="38" s="1"/>
  <c r="J371" i="38" s="1"/>
  <c r="J443" i="38" s="1"/>
  <c r="J142" i="38"/>
  <c r="J141" i="38"/>
  <c r="J140" i="38"/>
  <c r="J139" i="38"/>
  <c r="J223" i="38" s="1"/>
  <c r="J295" i="38" s="1"/>
  <c r="J367" i="38" s="1"/>
  <c r="J439" i="38" s="1"/>
  <c r="J138" i="38"/>
  <c r="J137" i="38"/>
  <c r="J136" i="38"/>
  <c r="J135" i="38"/>
  <c r="J219" i="38" s="1"/>
  <c r="J291" i="38" s="1"/>
  <c r="J363" i="38" s="1"/>
  <c r="J435" i="38" s="1"/>
  <c r="J134" i="38"/>
  <c r="J133" i="38"/>
  <c r="J132" i="38"/>
  <c r="J131" i="38"/>
  <c r="J215" i="38" s="1"/>
  <c r="J287" i="38" s="1"/>
  <c r="J359" i="38" s="1"/>
  <c r="J431" i="38" s="1"/>
  <c r="J130" i="38"/>
  <c r="J129" i="38"/>
  <c r="J128" i="38"/>
  <c r="J127" i="38"/>
  <c r="J211" i="38" s="1"/>
  <c r="J283" i="38" s="1"/>
  <c r="J355" i="38" s="1"/>
  <c r="J427" i="38" s="1"/>
  <c r="J126" i="38"/>
  <c r="J125" i="38"/>
  <c r="J124" i="38"/>
  <c r="J123" i="38"/>
  <c r="J207" i="38" s="1"/>
  <c r="J279" i="38" s="1"/>
  <c r="J351" i="38" s="1"/>
  <c r="J423" i="38" s="1"/>
  <c r="J122" i="38"/>
  <c r="J121" i="38"/>
  <c r="J120" i="38"/>
  <c r="J119" i="38"/>
  <c r="J203" i="38" s="1"/>
  <c r="J275" i="38" s="1"/>
  <c r="J347" i="38" s="1"/>
  <c r="J419" i="38" s="1"/>
  <c r="J118" i="38"/>
  <c r="J117" i="38"/>
  <c r="J116" i="38"/>
  <c r="J115" i="38"/>
  <c r="J199" i="38" s="1"/>
  <c r="J271" i="38" s="1"/>
  <c r="J343" i="38" s="1"/>
  <c r="J415" i="38" s="1"/>
  <c r="J114" i="38"/>
  <c r="J113" i="38"/>
  <c r="J112" i="38"/>
  <c r="J111" i="38"/>
  <c r="J195" i="38" s="1"/>
  <c r="J267" i="38" s="1"/>
  <c r="J339" i="38" s="1"/>
  <c r="J411" i="38" s="1"/>
  <c r="J110" i="38"/>
  <c r="J109" i="38"/>
  <c r="J108" i="38"/>
  <c r="J107" i="38"/>
  <c r="J191" i="38" s="1"/>
  <c r="J263" i="38" s="1"/>
  <c r="J335" i="38" s="1"/>
  <c r="J407" i="38" s="1"/>
  <c r="J106" i="38"/>
  <c r="J105" i="38"/>
  <c r="J104" i="38"/>
  <c r="J103" i="38"/>
  <c r="J187" i="38" s="1"/>
  <c r="J259" i="38" s="1"/>
  <c r="J331" i="38" s="1"/>
  <c r="J403" i="38" s="1"/>
  <c r="J102" i="38"/>
  <c r="J101" i="38"/>
  <c r="J100" i="38"/>
  <c r="J99" i="38"/>
  <c r="J183" i="38" s="1"/>
  <c r="J255" i="38" s="1"/>
  <c r="J327" i="38" s="1"/>
  <c r="J399" i="38" s="1"/>
  <c r="J98" i="38"/>
  <c r="J97" i="38"/>
  <c r="J96" i="38"/>
  <c r="J95" i="38"/>
  <c r="J179" i="38" s="1"/>
  <c r="J251" i="38" s="1"/>
  <c r="J323" i="38" s="1"/>
  <c r="J395" i="38" s="1"/>
  <c r="J94" i="38"/>
  <c r="J93" i="38"/>
  <c r="J92" i="38"/>
  <c r="J91" i="38"/>
  <c r="J175" i="38" s="1"/>
  <c r="J247" i="38" s="1"/>
  <c r="J319" i="38" s="1"/>
  <c r="J391" i="38" s="1"/>
  <c r="J90" i="38"/>
  <c r="J89" i="38"/>
  <c r="J88" i="38"/>
  <c r="J87" i="38"/>
  <c r="J171" i="38" s="1"/>
  <c r="J243" i="38" s="1"/>
  <c r="J315" i="38" s="1"/>
  <c r="J387" i="38" s="1"/>
  <c r="J86" i="38"/>
  <c r="W165" i="38"/>
  <c r="O384" i="37"/>
  <c r="O382" i="37"/>
  <c r="O378" i="37"/>
  <c r="O374" i="37"/>
  <c r="O370" i="37"/>
  <c r="O366" i="37"/>
  <c r="O362" i="37"/>
  <c r="O358" i="37"/>
  <c r="O354" i="37"/>
  <c r="O426" i="37" s="1"/>
  <c r="O350" i="37"/>
  <c r="O346" i="37"/>
  <c r="O342" i="37"/>
  <c r="O338" i="37"/>
  <c r="O334" i="37"/>
  <c r="O330" i="37"/>
  <c r="O326" i="37"/>
  <c r="O322" i="37"/>
  <c r="O318" i="37"/>
  <c r="O314" i="37"/>
  <c r="O379" i="37"/>
  <c r="O375" i="37"/>
  <c r="O371" i="37"/>
  <c r="O367" i="37"/>
  <c r="O363" i="37"/>
  <c r="O359" i="37"/>
  <c r="O355" i="37"/>
  <c r="O351" i="37"/>
  <c r="O423" i="37" s="1"/>
  <c r="O347" i="37"/>
  <c r="O343" i="37"/>
  <c r="O339" i="37"/>
  <c r="O335" i="37"/>
  <c r="O331" i="37"/>
  <c r="O327" i="37"/>
  <c r="O323" i="37"/>
  <c r="O319" i="37"/>
  <c r="O315" i="37"/>
  <c r="O380" i="37"/>
  <c r="O376" i="37"/>
  <c r="O372" i="37"/>
  <c r="O368" i="37"/>
  <c r="O364" i="37"/>
  <c r="O360" i="37"/>
  <c r="O356" i="37"/>
  <c r="O352" i="37"/>
  <c r="O348" i="37"/>
  <c r="O344" i="37"/>
  <c r="O340" i="37"/>
  <c r="O336" i="37"/>
  <c r="O408" i="37" s="1"/>
  <c r="O332" i="37"/>
  <c r="O328" i="37"/>
  <c r="O324" i="37"/>
  <c r="O383" i="37"/>
  <c r="O381" i="37"/>
  <c r="O377" i="37"/>
  <c r="O373" i="37"/>
  <c r="O369" i="37"/>
  <c r="O365" i="37"/>
  <c r="O361" i="37"/>
  <c r="O357" i="37"/>
  <c r="O353" i="37"/>
  <c r="O349" i="37"/>
  <c r="O421" i="37" s="1"/>
  <c r="O345" i="37"/>
  <c r="O341" i="37"/>
  <c r="O337" i="37"/>
  <c r="O333" i="37"/>
  <c r="O329" i="37"/>
  <c r="O325" i="37"/>
  <c r="O321" i="37"/>
  <c r="O317" i="37"/>
  <c r="O316" i="37"/>
  <c r="O320" i="37"/>
  <c r="O117" i="37"/>
  <c r="N383" i="37"/>
  <c r="N384" i="37"/>
  <c r="N381" i="37"/>
  <c r="N377" i="37"/>
  <c r="N373" i="37"/>
  <c r="N369" i="37"/>
  <c r="N365" i="37"/>
  <c r="N361" i="37"/>
  <c r="N357" i="37"/>
  <c r="N353" i="37"/>
  <c r="N349" i="37"/>
  <c r="N345" i="37"/>
  <c r="N341" i="37"/>
  <c r="N337" i="37"/>
  <c r="N333" i="37"/>
  <c r="N329" i="37"/>
  <c r="N325" i="37"/>
  <c r="N321" i="37"/>
  <c r="N317" i="37"/>
  <c r="N382" i="37"/>
  <c r="N378" i="37"/>
  <c r="N374" i="37"/>
  <c r="N370" i="37"/>
  <c r="N366" i="37"/>
  <c r="N362" i="37"/>
  <c r="N358" i="37"/>
  <c r="N354" i="37"/>
  <c r="N350" i="37"/>
  <c r="N346" i="37"/>
  <c r="N342" i="37"/>
  <c r="N414" i="37" s="1"/>
  <c r="N338" i="37"/>
  <c r="N334" i="37"/>
  <c r="N330" i="37"/>
  <c r="N326" i="37"/>
  <c r="N322" i="37"/>
  <c r="N318" i="37"/>
  <c r="N314" i="37"/>
  <c r="N379" i="37"/>
  <c r="N375" i="37"/>
  <c r="N371" i="37"/>
  <c r="N367" i="37"/>
  <c r="N363" i="37"/>
  <c r="N359" i="37"/>
  <c r="N355" i="37"/>
  <c r="N351" i="37"/>
  <c r="N347" i="37"/>
  <c r="N343" i="37"/>
  <c r="N339" i="37"/>
  <c r="N335" i="37"/>
  <c r="N331" i="37"/>
  <c r="N327" i="37"/>
  <c r="N323" i="37"/>
  <c r="N380" i="37"/>
  <c r="N376" i="37"/>
  <c r="N372" i="37"/>
  <c r="N368" i="37"/>
  <c r="N364" i="37"/>
  <c r="N360" i="37"/>
  <c r="N356" i="37"/>
  <c r="N352" i="37"/>
  <c r="N348" i="37"/>
  <c r="N344" i="37"/>
  <c r="N340" i="37"/>
  <c r="N336" i="37"/>
  <c r="N332" i="37"/>
  <c r="N328" i="37"/>
  <c r="N324" i="37"/>
  <c r="N320" i="37"/>
  <c r="N316" i="37"/>
  <c r="N319" i="37"/>
  <c r="N315" i="37"/>
  <c r="K156" i="36"/>
  <c r="K155" i="36"/>
  <c r="K154" i="36"/>
  <c r="K153" i="36"/>
  <c r="K152" i="36"/>
  <c r="K151" i="36"/>
  <c r="K150" i="36"/>
  <c r="K149" i="36"/>
  <c r="K148" i="36"/>
  <c r="K147" i="36"/>
  <c r="K146" i="36"/>
  <c r="K145" i="36"/>
  <c r="K144" i="36"/>
  <c r="K143" i="36"/>
  <c r="K142" i="36"/>
  <c r="K141" i="36"/>
  <c r="K140" i="36"/>
  <c r="K139" i="36"/>
  <c r="K138" i="36"/>
  <c r="K137" i="36"/>
  <c r="K136" i="36"/>
  <c r="K135" i="36"/>
  <c r="K134" i="36"/>
  <c r="K133" i="36"/>
  <c r="K132" i="36"/>
  <c r="K131" i="36"/>
  <c r="K130" i="36"/>
  <c r="K129" i="36"/>
  <c r="K128" i="36"/>
  <c r="K127" i="36"/>
  <c r="K126" i="36"/>
  <c r="K125" i="36"/>
  <c r="K124" i="36"/>
  <c r="K123" i="36"/>
  <c r="K122" i="36"/>
  <c r="K121" i="36"/>
  <c r="K120" i="36"/>
  <c r="K119" i="36"/>
  <c r="K118" i="36"/>
  <c r="K117" i="36"/>
  <c r="K116" i="36"/>
  <c r="K115" i="36"/>
  <c r="K114" i="36"/>
  <c r="K113" i="36"/>
  <c r="K112" i="36"/>
  <c r="K111" i="36"/>
  <c r="K110" i="36"/>
  <c r="K109" i="36"/>
  <c r="K108" i="36"/>
  <c r="K107" i="36"/>
  <c r="K106" i="36"/>
  <c r="K105" i="36"/>
  <c r="K104" i="36"/>
  <c r="K103" i="36"/>
  <c r="K102" i="36"/>
  <c r="K101" i="36"/>
  <c r="K100" i="36"/>
  <c r="K99" i="36"/>
  <c r="K98" i="36"/>
  <c r="K97" i="36"/>
  <c r="K96" i="36"/>
  <c r="K95" i="36"/>
  <c r="K94" i="36"/>
  <c r="K93" i="36"/>
  <c r="K92" i="36"/>
  <c r="K91" i="36"/>
  <c r="K90" i="36"/>
  <c r="K89" i="36"/>
  <c r="K88" i="36"/>
  <c r="K87" i="36"/>
  <c r="K86" i="36"/>
  <c r="J156" i="36"/>
  <c r="J240" i="36" s="1"/>
  <c r="J312" i="36" s="1"/>
  <c r="J384" i="36" s="1"/>
  <c r="J456" i="36" s="1"/>
  <c r="J155" i="36"/>
  <c r="J239" i="36" s="1"/>
  <c r="J311" i="36" s="1"/>
  <c r="J383" i="36" s="1"/>
  <c r="J455" i="36" s="1"/>
  <c r="J154" i="36"/>
  <c r="J238" i="36" s="1"/>
  <c r="J310" i="36" s="1"/>
  <c r="J382" i="36" s="1"/>
  <c r="J454" i="36" s="1"/>
  <c r="J153" i="36"/>
  <c r="J237" i="36" s="1"/>
  <c r="J309" i="36" s="1"/>
  <c r="J381" i="36" s="1"/>
  <c r="J453" i="36" s="1"/>
  <c r="J152" i="36"/>
  <c r="J236" i="36" s="1"/>
  <c r="J308" i="36" s="1"/>
  <c r="J380" i="36" s="1"/>
  <c r="J452" i="36" s="1"/>
  <c r="J151" i="36"/>
  <c r="J235" i="36" s="1"/>
  <c r="J307" i="36" s="1"/>
  <c r="J379" i="36" s="1"/>
  <c r="J451" i="36" s="1"/>
  <c r="J150" i="36"/>
  <c r="J234" i="36" s="1"/>
  <c r="J306" i="36" s="1"/>
  <c r="J378" i="36" s="1"/>
  <c r="J450" i="36" s="1"/>
  <c r="J149" i="36"/>
  <c r="J233" i="36" s="1"/>
  <c r="J305" i="36" s="1"/>
  <c r="J377" i="36" s="1"/>
  <c r="J449" i="36" s="1"/>
  <c r="J148" i="36"/>
  <c r="J232" i="36" s="1"/>
  <c r="J304" i="36" s="1"/>
  <c r="J376" i="36" s="1"/>
  <c r="J448" i="36" s="1"/>
  <c r="J147" i="36"/>
  <c r="J231" i="36" s="1"/>
  <c r="J303" i="36" s="1"/>
  <c r="J375" i="36" s="1"/>
  <c r="J447" i="36" s="1"/>
  <c r="J146" i="36"/>
  <c r="J230" i="36" s="1"/>
  <c r="J302" i="36" s="1"/>
  <c r="J374" i="36" s="1"/>
  <c r="J446" i="36" s="1"/>
  <c r="J145" i="36"/>
  <c r="J229" i="36" s="1"/>
  <c r="J301" i="36" s="1"/>
  <c r="J373" i="36" s="1"/>
  <c r="J445" i="36" s="1"/>
  <c r="J144" i="36"/>
  <c r="J228" i="36" s="1"/>
  <c r="J300" i="36" s="1"/>
  <c r="J372" i="36" s="1"/>
  <c r="J444" i="36" s="1"/>
  <c r="J143" i="36"/>
  <c r="J227" i="36" s="1"/>
  <c r="J299" i="36" s="1"/>
  <c r="J371" i="36" s="1"/>
  <c r="J443" i="36" s="1"/>
  <c r="J142" i="36"/>
  <c r="J226" i="36" s="1"/>
  <c r="J298" i="36" s="1"/>
  <c r="J370" i="36" s="1"/>
  <c r="J442" i="36" s="1"/>
  <c r="J141" i="36"/>
  <c r="J225" i="36" s="1"/>
  <c r="J297" i="36" s="1"/>
  <c r="J369" i="36" s="1"/>
  <c r="J441" i="36" s="1"/>
  <c r="J140" i="36"/>
  <c r="J224" i="36" s="1"/>
  <c r="J296" i="36" s="1"/>
  <c r="J368" i="36" s="1"/>
  <c r="J440" i="36" s="1"/>
  <c r="J139" i="36"/>
  <c r="J223" i="36" s="1"/>
  <c r="J295" i="36" s="1"/>
  <c r="J367" i="36" s="1"/>
  <c r="J439" i="36" s="1"/>
  <c r="J138" i="36"/>
  <c r="J222" i="36" s="1"/>
  <c r="J294" i="36" s="1"/>
  <c r="J366" i="36" s="1"/>
  <c r="J438" i="36" s="1"/>
  <c r="J137" i="36"/>
  <c r="J221" i="36" s="1"/>
  <c r="J293" i="36" s="1"/>
  <c r="J365" i="36" s="1"/>
  <c r="J437" i="36" s="1"/>
  <c r="J136" i="36"/>
  <c r="J220" i="36" s="1"/>
  <c r="J292" i="36" s="1"/>
  <c r="J364" i="36" s="1"/>
  <c r="J436" i="36" s="1"/>
  <c r="J135" i="36"/>
  <c r="J219" i="36" s="1"/>
  <c r="J291" i="36" s="1"/>
  <c r="J363" i="36" s="1"/>
  <c r="J435" i="36" s="1"/>
  <c r="J134" i="36"/>
  <c r="J218" i="36" s="1"/>
  <c r="J290" i="36" s="1"/>
  <c r="J362" i="36" s="1"/>
  <c r="J434" i="36" s="1"/>
  <c r="J133" i="36"/>
  <c r="J217" i="36" s="1"/>
  <c r="J289" i="36" s="1"/>
  <c r="J361" i="36" s="1"/>
  <c r="J433" i="36" s="1"/>
  <c r="J132" i="36"/>
  <c r="J216" i="36" s="1"/>
  <c r="J288" i="36" s="1"/>
  <c r="J360" i="36" s="1"/>
  <c r="J432" i="36" s="1"/>
  <c r="J131" i="36"/>
  <c r="J215" i="36" s="1"/>
  <c r="J287" i="36" s="1"/>
  <c r="J359" i="36" s="1"/>
  <c r="J431" i="36" s="1"/>
  <c r="J130" i="36"/>
  <c r="J214" i="36" s="1"/>
  <c r="J286" i="36" s="1"/>
  <c r="J358" i="36" s="1"/>
  <c r="J430" i="36" s="1"/>
  <c r="J129" i="36"/>
  <c r="J213" i="36" s="1"/>
  <c r="J285" i="36" s="1"/>
  <c r="J357" i="36" s="1"/>
  <c r="J429" i="36" s="1"/>
  <c r="J128" i="36"/>
  <c r="J212" i="36" s="1"/>
  <c r="J284" i="36" s="1"/>
  <c r="J356" i="36" s="1"/>
  <c r="J428" i="36" s="1"/>
  <c r="J127" i="36"/>
  <c r="J211" i="36" s="1"/>
  <c r="J283" i="36" s="1"/>
  <c r="J355" i="36" s="1"/>
  <c r="J427" i="36" s="1"/>
  <c r="J126" i="36"/>
  <c r="J210" i="36" s="1"/>
  <c r="J282" i="36" s="1"/>
  <c r="J354" i="36" s="1"/>
  <c r="J426" i="36" s="1"/>
  <c r="J125" i="36"/>
  <c r="J209" i="36" s="1"/>
  <c r="J281" i="36" s="1"/>
  <c r="J353" i="36" s="1"/>
  <c r="J425" i="36" s="1"/>
  <c r="J124" i="36"/>
  <c r="J208" i="36" s="1"/>
  <c r="J280" i="36" s="1"/>
  <c r="J352" i="36" s="1"/>
  <c r="J424" i="36" s="1"/>
  <c r="J123" i="36"/>
  <c r="J207" i="36" s="1"/>
  <c r="J279" i="36" s="1"/>
  <c r="J351" i="36" s="1"/>
  <c r="J423" i="36" s="1"/>
  <c r="J122" i="36"/>
  <c r="J206" i="36" s="1"/>
  <c r="J278" i="36" s="1"/>
  <c r="J350" i="36" s="1"/>
  <c r="J422" i="36" s="1"/>
  <c r="J121" i="36"/>
  <c r="J205" i="36" s="1"/>
  <c r="J277" i="36" s="1"/>
  <c r="J349" i="36" s="1"/>
  <c r="J421" i="36" s="1"/>
  <c r="J120" i="36"/>
  <c r="J204" i="36" s="1"/>
  <c r="J276" i="36" s="1"/>
  <c r="J348" i="36" s="1"/>
  <c r="J420" i="36" s="1"/>
  <c r="J119" i="36"/>
  <c r="J203" i="36" s="1"/>
  <c r="J275" i="36" s="1"/>
  <c r="J347" i="36" s="1"/>
  <c r="J419" i="36" s="1"/>
  <c r="J118" i="36"/>
  <c r="J202" i="36" s="1"/>
  <c r="J274" i="36" s="1"/>
  <c r="J346" i="36" s="1"/>
  <c r="J418" i="36" s="1"/>
  <c r="J117" i="36"/>
  <c r="J201" i="36" s="1"/>
  <c r="J273" i="36" s="1"/>
  <c r="J345" i="36" s="1"/>
  <c r="J417" i="36" s="1"/>
  <c r="J116" i="36"/>
  <c r="J200" i="36" s="1"/>
  <c r="J272" i="36" s="1"/>
  <c r="J344" i="36" s="1"/>
  <c r="J416" i="36" s="1"/>
  <c r="J115" i="36"/>
  <c r="J199" i="36" s="1"/>
  <c r="J271" i="36" s="1"/>
  <c r="J343" i="36" s="1"/>
  <c r="J415" i="36" s="1"/>
  <c r="J114" i="36"/>
  <c r="J198" i="36" s="1"/>
  <c r="J270" i="36" s="1"/>
  <c r="J342" i="36" s="1"/>
  <c r="J414" i="36" s="1"/>
  <c r="J113" i="36"/>
  <c r="J197" i="36" s="1"/>
  <c r="J269" i="36" s="1"/>
  <c r="J341" i="36" s="1"/>
  <c r="J413" i="36" s="1"/>
  <c r="J112" i="36"/>
  <c r="J196" i="36" s="1"/>
  <c r="J268" i="36" s="1"/>
  <c r="J340" i="36" s="1"/>
  <c r="J412" i="36" s="1"/>
  <c r="J111" i="36"/>
  <c r="J195" i="36" s="1"/>
  <c r="J267" i="36" s="1"/>
  <c r="J339" i="36" s="1"/>
  <c r="J411" i="36" s="1"/>
  <c r="J110" i="36"/>
  <c r="J194" i="36" s="1"/>
  <c r="J266" i="36" s="1"/>
  <c r="J338" i="36" s="1"/>
  <c r="J410" i="36" s="1"/>
  <c r="J109" i="36"/>
  <c r="J193" i="36" s="1"/>
  <c r="J265" i="36" s="1"/>
  <c r="J337" i="36" s="1"/>
  <c r="J409" i="36" s="1"/>
  <c r="J108" i="36"/>
  <c r="J192" i="36" s="1"/>
  <c r="J264" i="36" s="1"/>
  <c r="J336" i="36" s="1"/>
  <c r="J408" i="36" s="1"/>
  <c r="J107" i="36"/>
  <c r="J191" i="36" s="1"/>
  <c r="J263" i="36" s="1"/>
  <c r="J335" i="36" s="1"/>
  <c r="J407" i="36" s="1"/>
  <c r="J106" i="36"/>
  <c r="J190" i="36" s="1"/>
  <c r="J262" i="36" s="1"/>
  <c r="J334" i="36" s="1"/>
  <c r="J406" i="36" s="1"/>
  <c r="J105" i="36"/>
  <c r="J189" i="36" s="1"/>
  <c r="J261" i="36" s="1"/>
  <c r="J333" i="36" s="1"/>
  <c r="J405" i="36" s="1"/>
  <c r="J104" i="36"/>
  <c r="J188" i="36" s="1"/>
  <c r="J260" i="36" s="1"/>
  <c r="J332" i="36" s="1"/>
  <c r="J404" i="36" s="1"/>
  <c r="J103" i="36"/>
  <c r="J187" i="36" s="1"/>
  <c r="J259" i="36" s="1"/>
  <c r="J331" i="36" s="1"/>
  <c r="J403" i="36" s="1"/>
  <c r="J102" i="36"/>
  <c r="J186" i="36" s="1"/>
  <c r="J258" i="36" s="1"/>
  <c r="J330" i="36" s="1"/>
  <c r="J402" i="36" s="1"/>
  <c r="J101" i="36"/>
  <c r="J185" i="36" s="1"/>
  <c r="J257" i="36" s="1"/>
  <c r="J329" i="36" s="1"/>
  <c r="J401" i="36" s="1"/>
  <c r="J100" i="36"/>
  <c r="J184" i="36" s="1"/>
  <c r="J256" i="36" s="1"/>
  <c r="J328" i="36" s="1"/>
  <c r="J400" i="36" s="1"/>
  <c r="J99" i="36"/>
  <c r="J183" i="36" s="1"/>
  <c r="J255" i="36" s="1"/>
  <c r="J327" i="36" s="1"/>
  <c r="J399" i="36" s="1"/>
  <c r="J98" i="36"/>
  <c r="J182" i="36" s="1"/>
  <c r="J254" i="36" s="1"/>
  <c r="J326" i="36" s="1"/>
  <c r="J398" i="36" s="1"/>
  <c r="J97" i="36"/>
  <c r="J181" i="36" s="1"/>
  <c r="J253" i="36" s="1"/>
  <c r="J325" i="36" s="1"/>
  <c r="J397" i="36" s="1"/>
  <c r="J96" i="36"/>
  <c r="J180" i="36" s="1"/>
  <c r="J252" i="36" s="1"/>
  <c r="J324" i="36" s="1"/>
  <c r="J396" i="36" s="1"/>
  <c r="J95" i="36"/>
  <c r="J179" i="36" s="1"/>
  <c r="J251" i="36" s="1"/>
  <c r="J323" i="36" s="1"/>
  <c r="J395" i="36" s="1"/>
  <c r="J94" i="36"/>
  <c r="J178" i="36" s="1"/>
  <c r="J250" i="36" s="1"/>
  <c r="J322" i="36" s="1"/>
  <c r="J394" i="36" s="1"/>
  <c r="J93" i="36"/>
  <c r="J177" i="36" s="1"/>
  <c r="J249" i="36" s="1"/>
  <c r="J321" i="36" s="1"/>
  <c r="J393" i="36" s="1"/>
  <c r="J92" i="36"/>
  <c r="J176" i="36" s="1"/>
  <c r="J248" i="36" s="1"/>
  <c r="J320" i="36" s="1"/>
  <c r="J392" i="36" s="1"/>
  <c r="J91" i="36"/>
  <c r="J175" i="36" s="1"/>
  <c r="J247" i="36" s="1"/>
  <c r="J319" i="36" s="1"/>
  <c r="J391" i="36" s="1"/>
  <c r="J90" i="36"/>
  <c r="J174" i="36" s="1"/>
  <c r="J246" i="36" s="1"/>
  <c r="J318" i="36" s="1"/>
  <c r="J390" i="36" s="1"/>
  <c r="J89" i="36"/>
  <c r="J173" i="36" s="1"/>
  <c r="J245" i="36" s="1"/>
  <c r="J317" i="36" s="1"/>
  <c r="J389" i="36" s="1"/>
  <c r="J88" i="36"/>
  <c r="J172" i="36" s="1"/>
  <c r="J87" i="36"/>
  <c r="J171" i="36" s="1"/>
  <c r="J86" i="36"/>
  <c r="J170" i="36" s="1"/>
  <c r="W165" i="36"/>
  <c r="I156" i="11"/>
  <c r="I240" i="11" s="1"/>
  <c r="I312" i="11" s="1"/>
  <c r="I384" i="11" s="1"/>
  <c r="I456" i="11" s="1"/>
  <c r="I155" i="11"/>
  <c r="I154" i="11"/>
  <c r="I153" i="11"/>
  <c r="I237" i="11" s="1"/>
  <c r="I309" i="11" s="1"/>
  <c r="I381" i="11" s="1"/>
  <c r="I453" i="11" s="1"/>
  <c r="I152" i="11"/>
  <c r="I236" i="11" s="1"/>
  <c r="I308" i="11" s="1"/>
  <c r="I380" i="11" s="1"/>
  <c r="I452" i="11" s="1"/>
  <c r="I151" i="11"/>
  <c r="I235" i="11" s="1"/>
  <c r="I307" i="11" s="1"/>
  <c r="I379" i="11" s="1"/>
  <c r="I451" i="11" s="1"/>
  <c r="I150" i="11"/>
  <c r="I234" i="11" s="1"/>
  <c r="I306" i="11" s="1"/>
  <c r="I378" i="11" s="1"/>
  <c r="I450" i="11" s="1"/>
  <c r="I149" i="11"/>
  <c r="I233" i="11" s="1"/>
  <c r="I305" i="11" s="1"/>
  <c r="I377" i="11" s="1"/>
  <c r="I449" i="11" s="1"/>
  <c r="I148" i="11"/>
  <c r="I232" i="11" s="1"/>
  <c r="I304" i="11" s="1"/>
  <c r="I376" i="11" s="1"/>
  <c r="I448" i="11" s="1"/>
  <c r="I147" i="11"/>
  <c r="I231" i="11" s="1"/>
  <c r="I303" i="11" s="1"/>
  <c r="I375" i="11" s="1"/>
  <c r="I447" i="11" s="1"/>
  <c r="I146" i="11"/>
  <c r="I230" i="11" s="1"/>
  <c r="I302" i="11" s="1"/>
  <c r="I374" i="11" s="1"/>
  <c r="I446" i="11" s="1"/>
  <c r="I145" i="11"/>
  <c r="I229" i="11" s="1"/>
  <c r="I301" i="11" s="1"/>
  <c r="I373" i="11" s="1"/>
  <c r="I445" i="11" s="1"/>
  <c r="I144" i="11"/>
  <c r="I228" i="11" s="1"/>
  <c r="I300" i="11" s="1"/>
  <c r="I372" i="11" s="1"/>
  <c r="I444" i="11" s="1"/>
  <c r="I143" i="11"/>
  <c r="I227" i="11" s="1"/>
  <c r="I299" i="11" s="1"/>
  <c r="I371" i="11" s="1"/>
  <c r="I443" i="11" s="1"/>
  <c r="I142" i="11"/>
  <c r="I226" i="11" s="1"/>
  <c r="I298" i="11" s="1"/>
  <c r="I370" i="11" s="1"/>
  <c r="I442" i="11" s="1"/>
  <c r="I141" i="11"/>
  <c r="I225" i="11" s="1"/>
  <c r="I297" i="11" s="1"/>
  <c r="I369" i="11" s="1"/>
  <c r="I441" i="11" s="1"/>
  <c r="I140" i="11"/>
  <c r="I224" i="11" s="1"/>
  <c r="I296" i="11" s="1"/>
  <c r="I368" i="11" s="1"/>
  <c r="I440" i="11" s="1"/>
  <c r="I139" i="11"/>
  <c r="I223" i="11" s="1"/>
  <c r="I295" i="11" s="1"/>
  <c r="I367" i="11" s="1"/>
  <c r="I439" i="11" s="1"/>
  <c r="I138" i="11"/>
  <c r="I222" i="11" s="1"/>
  <c r="I294" i="11" s="1"/>
  <c r="I366" i="11" s="1"/>
  <c r="I438" i="11" s="1"/>
  <c r="I137" i="11"/>
  <c r="I221" i="11" s="1"/>
  <c r="I293" i="11" s="1"/>
  <c r="I365" i="11" s="1"/>
  <c r="I437" i="11" s="1"/>
  <c r="I136" i="11"/>
  <c r="I220" i="11" s="1"/>
  <c r="I292" i="11" s="1"/>
  <c r="I364" i="11" s="1"/>
  <c r="I436" i="11" s="1"/>
  <c r="I135" i="11"/>
  <c r="I219" i="11" s="1"/>
  <c r="I291" i="11" s="1"/>
  <c r="I363" i="11" s="1"/>
  <c r="I435" i="11" s="1"/>
  <c r="I134" i="11"/>
  <c r="I218" i="11" s="1"/>
  <c r="I290" i="11" s="1"/>
  <c r="I362" i="11" s="1"/>
  <c r="I434" i="11" s="1"/>
  <c r="I133" i="11"/>
  <c r="I217" i="11" s="1"/>
  <c r="I289" i="11" s="1"/>
  <c r="I361" i="11" s="1"/>
  <c r="I433" i="11" s="1"/>
  <c r="I132" i="11"/>
  <c r="I216" i="11" s="1"/>
  <c r="I288" i="11" s="1"/>
  <c r="I360" i="11" s="1"/>
  <c r="I432" i="11" s="1"/>
  <c r="I131" i="11"/>
  <c r="I215" i="11" s="1"/>
  <c r="I287" i="11" s="1"/>
  <c r="I359" i="11" s="1"/>
  <c r="I431" i="11" s="1"/>
  <c r="I130" i="11"/>
  <c r="I214" i="11" s="1"/>
  <c r="I286" i="11" s="1"/>
  <c r="I358" i="11" s="1"/>
  <c r="I430" i="11" s="1"/>
  <c r="I129" i="11"/>
  <c r="I213" i="11" s="1"/>
  <c r="I285" i="11" s="1"/>
  <c r="I357" i="11" s="1"/>
  <c r="I429" i="11" s="1"/>
  <c r="I128" i="11"/>
  <c r="I212" i="11" s="1"/>
  <c r="I284" i="11" s="1"/>
  <c r="I356" i="11" s="1"/>
  <c r="I428" i="11" s="1"/>
  <c r="I127" i="11"/>
  <c r="I211" i="11" s="1"/>
  <c r="I283" i="11" s="1"/>
  <c r="I355" i="11" s="1"/>
  <c r="I427" i="11" s="1"/>
  <c r="I126" i="11"/>
  <c r="I210" i="11" s="1"/>
  <c r="I282" i="11" s="1"/>
  <c r="I354" i="11" s="1"/>
  <c r="I426" i="11" s="1"/>
  <c r="I125" i="11"/>
  <c r="I209" i="11" s="1"/>
  <c r="I281" i="11" s="1"/>
  <c r="I353" i="11" s="1"/>
  <c r="I425" i="11" s="1"/>
  <c r="I124" i="11"/>
  <c r="I208" i="11" s="1"/>
  <c r="I280" i="11" s="1"/>
  <c r="I352" i="11" s="1"/>
  <c r="I424" i="11" s="1"/>
  <c r="I123" i="11"/>
  <c r="I122" i="11"/>
  <c r="I206" i="11" s="1"/>
  <c r="I278" i="11" s="1"/>
  <c r="I350" i="11" s="1"/>
  <c r="I422" i="11" s="1"/>
  <c r="I121" i="11"/>
  <c r="I205" i="11" s="1"/>
  <c r="I277" i="11" s="1"/>
  <c r="I349" i="11" s="1"/>
  <c r="I421" i="11" s="1"/>
  <c r="I120" i="11"/>
  <c r="I204" i="11" s="1"/>
  <c r="I276" i="11" s="1"/>
  <c r="I348" i="11" s="1"/>
  <c r="I420" i="11" s="1"/>
  <c r="I119" i="11"/>
  <c r="I203" i="11" s="1"/>
  <c r="I275" i="11" s="1"/>
  <c r="I347" i="11" s="1"/>
  <c r="I419" i="11" s="1"/>
  <c r="I118" i="11"/>
  <c r="I202" i="11" s="1"/>
  <c r="I274" i="11" s="1"/>
  <c r="I346" i="11" s="1"/>
  <c r="I418" i="11" s="1"/>
  <c r="I117" i="11"/>
  <c r="I201" i="11" s="1"/>
  <c r="I273" i="11" s="1"/>
  <c r="I345" i="11" s="1"/>
  <c r="I417" i="11" s="1"/>
  <c r="I116" i="11"/>
  <c r="I200" i="11" s="1"/>
  <c r="I272" i="11" s="1"/>
  <c r="I344" i="11" s="1"/>
  <c r="I416" i="11" s="1"/>
  <c r="I115" i="11"/>
  <c r="I199" i="11" s="1"/>
  <c r="I271" i="11" s="1"/>
  <c r="I343" i="11" s="1"/>
  <c r="I415" i="11" s="1"/>
  <c r="I114" i="11"/>
  <c r="I198" i="11" s="1"/>
  <c r="I270" i="11" s="1"/>
  <c r="I342" i="11" s="1"/>
  <c r="I414" i="11" s="1"/>
  <c r="I113" i="11"/>
  <c r="I197" i="11" s="1"/>
  <c r="I269" i="11" s="1"/>
  <c r="I341" i="11" s="1"/>
  <c r="I413" i="11" s="1"/>
  <c r="I112" i="11"/>
  <c r="I196" i="11" s="1"/>
  <c r="I268" i="11" s="1"/>
  <c r="I340" i="11" s="1"/>
  <c r="I412" i="11" s="1"/>
  <c r="I111" i="11"/>
  <c r="I195" i="11" s="1"/>
  <c r="I267" i="11" s="1"/>
  <c r="I339" i="11" s="1"/>
  <c r="I411" i="11" s="1"/>
  <c r="I110" i="11"/>
  <c r="I194" i="11" s="1"/>
  <c r="I266" i="11" s="1"/>
  <c r="I338" i="11" s="1"/>
  <c r="I410" i="11" s="1"/>
  <c r="I109" i="11"/>
  <c r="I193" i="11" s="1"/>
  <c r="I265" i="11" s="1"/>
  <c r="I337" i="11" s="1"/>
  <c r="I409" i="11" s="1"/>
  <c r="I108" i="11"/>
  <c r="I192" i="11" s="1"/>
  <c r="I264" i="11" s="1"/>
  <c r="I336" i="11" s="1"/>
  <c r="I408" i="11" s="1"/>
  <c r="I107" i="11"/>
  <c r="I191" i="11" s="1"/>
  <c r="I263" i="11" s="1"/>
  <c r="I335" i="11" s="1"/>
  <c r="I407" i="11" s="1"/>
  <c r="I106" i="11"/>
  <c r="I190" i="11" s="1"/>
  <c r="I262" i="11" s="1"/>
  <c r="I334" i="11" s="1"/>
  <c r="I406" i="11" s="1"/>
  <c r="I105" i="11"/>
  <c r="I189" i="11" s="1"/>
  <c r="I261" i="11" s="1"/>
  <c r="I333" i="11" s="1"/>
  <c r="I405" i="11" s="1"/>
  <c r="I104" i="11"/>
  <c r="I188" i="11" s="1"/>
  <c r="I260" i="11" s="1"/>
  <c r="I332" i="11" s="1"/>
  <c r="I404" i="11" s="1"/>
  <c r="I103" i="11"/>
  <c r="I187" i="11" s="1"/>
  <c r="I259" i="11" s="1"/>
  <c r="I331" i="11" s="1"/>
  <c r="I403" i="11" s="1"/>
  <c r="I102" i="11"/>
  <c r="I186" i="11" s="1"/>
  <c r="I258" i="11" s="1"/>
  <c r="I330" i="11" s="1"/>
  <c r="I402" i="11" s="1"/>
  <c r="I101" i="11"/>
  <c r="I185" i="11" s="1"/>
  <c r="I257" i="11" s="1"/>
  <c r="I329" i="11" s="1"/>
  <c r="I401" i="11" s="1"/>
  <c r="I100" i="11"/>
  <c r="I184" i="11" s="1"/>
  <c r="I256" i="11" s="1"/>
  <c r="I328" i="11" s="1"/>
  <c r="I400" i="11" s="1"/>
  <c r="I99" i="11"/>
  <c r="I183" i="11" s="1"/>
  <c r="I255" i="11" s="1"/>
  <c r="I327" i="11" s="1"/>
  <c r="I399" i="11" s="1"/>
  <c r="I98" i="11"/>
  <c r="I182" i="11" s="1"/>
  <c r="I254" i="11" s="1"/>
  <c r="I326" i="11" s="1"/>
  <c r="I398" i="11" s="1"/>
  <c r="I97" i="11"/>
  <c r="I181" i="11" s="1"/>
  <c r="I253" i="11" s="1"/>
  <c r="I325" i="11" s="1"/>
  <c r="I397" i="11" s="1"/>
  <c r="I96" i="11"/>
  <c r="I180" i="11" s="1"/>
  <c r="I252" i="11" s="1"/>
  <c r="I324" i="11" s="1"/>
  <c r="I396" i="11" s="1"/>
  <c r="I95" i="11"/>
  <c r="I179" i="11" s="1"/>
  <c r="I251" i="11" s="1"/>
  <c r="I323" i="11" s="1"/>
  <c r="I395" i="11" s="1"/>
  <c r="I94" i="11"/>
  <c r="I178" i="11" s="1"/>
  <c r="I250" i="11" s="1"/>
  <c r="I322" i="11" s="1"/>
  <c r="I394" i="11" s="1"/>
  <c r="I93" i="11"/>
  <c r="I177" i="11" s="1"/>
  <c r="I249" i="11" s="1"/>
  <c r="I321" i="11" s="1"/>
  <c r="I393" i="11" s="1"/>
  <c r="I92" i="11"/>
  <c r="I176" i="11" s="1"/>
  <c r="I248" i="11" s="1"/>
  <c r="I320" i="11" s="1"/>
  <c r="I392" i="11" s="1"/>
  <c r="I91" i="11"/>
  <c r="I90" i="11"/>
  <c r="I174" i="11" s="1"/>
  <c r="I246" i="11" s="1"/>
  <c r="I318" i="11" s="1"/>
  <c r="I390" i="11" s="1"/>
  <c r="I89" i="11"/>
  <c r="I173" i="11" s="1"/>
  <c r="I245" i="11" s="1"/>
  <c r="I317" i="11" s="1"/>
  <c r="I389" i="11" s="1"/>
  <c r="I88" i="11"/>
  <c r="I172" i="11" s="1"/>
  <c r="I244" i="11" s="1"/>
  <c r="I316" i="11" s="1"/>
  <c r="I388" i="11" s="1"/>
  <c r="I87" i="11"/>
  <c r="I171" i="11" s="1"/>
  <c r="I243" i="11" s="1"/>
  <c r="I315" i="11" s="1"/>
  <c r="I387" i="11" s="1"/>
  <c r="I86" i="11"/>
  <c r="I170" i="11" s="1"/>
  <c r="I242" i="11" s="1"/>
  <c r="I314" i="11" s="1"/>
  <c r="I386" i="11" s="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L171" i="38"/>
  <c r="L243" i="38" s="1"/>
  <c r="L315" i="38" s="1"/>
  <c r="L175" i="38"/>
  <c r="L247" i="38" s="1"/>
  <c r="L319" i="38" s="1"/>
  <c r="L179" i="38"/>
  <c r="L251" i="38" s="1"/>
  <c r="L323" i="38" s="1"/>
  <c r="L183" i="38"/>
  <c r="L255" i="38" s="1"/>
  <c r="L327" i="38" s="1"/>
  <c r="L187" i="38"/>
  <c r="L259" i="38" s="1"/>
  <c r="L331" i="38" s="1"/>
  <c r="L191" i="38"/>
  <c r="L263" i="38" s="1"/>
  <c r="L335" i="38" s="1"/>
  <c r="L195" i="38"/>
  <c r="L267" i="38" s="1"/>
  <c r="L339" i="38" s="1"/>
  <c r="L199" i="38"/>
  <c r="L271" i="38" s="1"/>
  <c r="L343" i="38" s="1"/>
  <c r="L203" i="38"/>
  <c r="L275" i="38" s="1"/>
  <c r="L347" i="38" s="1"/>
  <c r="L207" i="38"/>
  <c r="L279" i="38" s="1"/>
  <c r="L351" i="38" s="1"/>
  <c r="L211" i="38"/>
  <c r="L283" i="38" s="1"/>
  <c r="L355" i="38" s="1"/>
  <c r="L215" i="38"/>
  <c r="L287" i="38" s="1"/>
  <c r="L359" i="38" s="1"/>
  <c r="L219" i="38"/>
  <c r="L291" i="38" s="1"/>
  <c r="L363" i="38" s="1"/>
  <c r="L223" i="38"/>
  <c r="L295" i="38" s="1"/>
  <c r="L367" i="38" s="1"/>
  <c r="L227" i="38"/>
  <c r="L299" i="38" s="1"/>
  <c r="L371" i="38" s="1"/>
  <c r="L231" i="38"/>
  <c r="L303" i="38" s="1"/>
  <c r="L375" i="38" s="1"/>
  <c r="L235" i="38"/>
  <c r="L307" i="38" s="1"/>
  <c r="L379" i="38" s="1"/>
  <c r="L239" i="38"/>
  <c r="L311" i="38" s="1"/>
  <c r="L383" i="38" s="1"/>
  <c r="X106" i="38"/>
  <c r="X151" i="38"/>
  <c r="O122" i="37"/>
  <c r="Q156" i="37"/>
  <c r="Q155" i="37"/>
  <c r="Q153" i="37"/>
  <c r="Q152" i="37"/>
  <c r="Q151" i="37"/>
  <c r="Q150" i="37"/>
  <c r="Q149" i="37"/>
  <c r="Q148" i="37"/>
  <c r="Q147" i="37"/>
  <c r="Q146" i="37"/>
  <c r="Q145" i="37"/>
  <c r="Q144" i="37"/>
  <c r="Q143" i="37"/>
  <c r="Q142" i="37"/>
  <c r="Q141" i="37"/>
  <c r="Q140" i="37"/>
  <c r="Q139" i="37"/>
  <c r="Q138" i="37"/>
  <c r="Q137" i="37"/>
  <c r="Q136" i="37"/>
  <c r="Q135" i="37"/>
  <c r="Q134" i="37"/>
  <c r="Q133" i="37"/>
  <c r="Q132" i="37"/>
  <c r="Q131" i="37"/>
  <c r="Q130" i="37"/>
  <c r="Q129" i="37"/>
  <c r="Q128" i="37"/>
  <c r="Q127" i="37"/>
  <c r="Q126" i="37"/>
  <c r="Q125" i="37"/>
  <c r="Q124" i="37"/>
  <c r="Q123" i="37"/>
  <c r="Q122" i="37"/>
  <c r="Q121" i="37"/>
  <c r="Q120" i="37"/>
  <c r="Q119" i="37"/>
  <c r="Q118" i="37"/>
  <c r="Q117" i="37"/>
  <c r="Q116" i="37"/>
  <c r="Q115" i="37"/>
  <c r="Q114" i="37"/>
  <c r="Q113" i="37"/>
  <c r="Q112" i="37"/>
  <c r="Q111" i="37"/>
  <c r="Q110" i="37"/>
  <c r="Q109" i="37"/>
  <c r="Q108" i="37"/>
  <c r="Q107" i="37"/>
  <c r="Q106" i="37"/>
  <c r="Q105" i="37"/>
  <c r="Q104" i="37"/>
  <c r="Q103" i="37"/>
  <c r="Q102" i="37"/>
  <c r="Q101" i="37"/>
  <c r="Q100" i="37"/>
  <c r="Q99" i="37"/>
  <c r="Q98" i="37"/>
  <c r="Q97" i="37"/>
  <c r="Q96" i="37"/>
  <c r="Q95" i="37"/>
  <c r="Q94" i="37"/>
  <c r="Q93" i="37"/>
  <c r="Q92" i="37"/>
  <c r="Q91" i="37"/>
  <c r="Q90" i="37"/>
  <c r="Q89" i="37"/>
  <c r="Q88" i="37"/>
  <c r="Q87" i="37"/>
  <c r="Q86" i="37"/>
  <c r="Q154" i="37"/>
  <c r="O151" i="37"/>
  <c r="AP383" i="37"/>
  <c r="AP384" i="37"/>
  <c r="AP381" i="37"/>
  <c r="AP377" i="37"/>
  <c r="AP373" i="37"/>
  <c r="AP369" i="37"/>
  <c r="AP365" i="37"/>
  <c r="AP361" i="37"/>
  <c r="AP357" i="37"/>
  <c r="AP353" i="37"/>
  <c r="AP349" i="37"/>
  <c r="AP345" i="37"/>
  <c r="AP341" i="37"/>
  <c r="AP337" i="37"/>
  <c r="AP333" i="37"/>
  <c r="AP329" i="37"/>
  <c r="AP325" i="37"/>
  <c r="AP321" i="37"/>
  <c r="AP317" i="37"/>
  <c r="AP382" i="37"/>
  <c r="AP378" i="37"/>
  <c r="AP374" i="37"/>
  <c r="AP370" i="37"/>
  <c r="AP366" i="37"/>
  <c r="AP362" i="37"/>
  <c r="AP358" i="37"/>
  <c r="AP354" i="37"/>
  <c r="AP350" i="37"/>
  <c r="AP346" i="37"/>
  <c r="AP342" i="37"/>
  <c r="AP338" i="37"/>
  <c r="AP334" i="37"/>
  <c r="AP330" i="37"/>
  <c r="AP326" i="37"/>
  <c r="AP322" i="37"/>
  <c r="AP318" i="37"/>
  <c r="AP314" i="37"/>
  <c r="AP379" i="37"/>
  <c r="AP375" i="37"/>
  <c r="AP371" i="37"/>
  <c r="AP367" i="37"/>
  <c r="AP363" i="37"/>
  <c r="AP359" i="37"/>
  <c r="AP355" i="37"/>
  <c r="AP351" i="37"/>
  <c r="AP347" i="37"/>
  <c r="AP343" i="37"/>
  <c r="AP339" i="37"/>
  <c r="AP335" i="37"/>
  <c r="AP331" i="37"/>
  <c r="AP327" i="37"/>
  <c r="AP323" i="37"/>
  <c r="AP380" i="37"/>
  <c r="AP376" i="37"/>
  <c r="AP372" i="37"/>
  <c r="AP368" i="37"/>
  <c r="AP364" i="37"/>
  <c r="AP360" i="37"/>
  <c r="AP356" i="37"/>
  <c r="AP352" i="37"/>
  <c r="AP348" i="37"/>
  <c r="AP344" i="37"/>
  <c r="AP340" i="37"/>
  <c r="AP336" i="37"/>
  <c r="AP332" i="37"/>
  <c r="AP328" i="37"/>
  <c r="AP324" i="37"/>
  <c r="AP320" i="37"/>
  <c r="AP316" i="37"/>
  <c r="AP315" i="37"/>
  <c r="AP319" i="37"/>
  <c r="O136" i="37"/>
  <c r="O90" i="37"/>
  <c r="K165" i="37"/>
  <c r="O113" i="37"/>
  <c r="J165" i="37"/>
  <c r="L170" i="36"/>
  <c r="L242" i="36" s="1"/>
  <c r="L314" i="36" s="1"/>
  <c r="L174" i="36"/>
  <c r="L246" i="36" s="1"/>
  <c r="L318" i="36" s="1"/>
  <c r="L178" i="36"/>
  <c r="L250" i="36" s="1"/>
  <c r="L322" i="36" s="1"/>
  <c r="L182" i="36"/>
  <c r="L254" i="36" s="1"/>
  <c r="L326" i="36" s="1"/>
  <c r="L186" i="36"/>
  <c r="L258" i="36" s="1"/>
  <c r="L330" i="36" s="1"/>
  <c r="L190" i="36"/>
  <c r="L262" i="36" s="1"/>
  <c r="L334" i="36" s="1"/>
  <c r="L194" i="36"/>
  <c r="L266" i="36" s="1"/>
  <c r="L338" i="36" s="1"/>
  <c r="L198" i="36"/>
  <c r="L270" i="36" s="1"/>
  <c r="L342" i="36" s="1"/>
  <c r="L202" i="36"/>
  <c r="L274" i="36" s="1"/>
  <c r="L346" i="36" s="1"/>
  <c r="L206" i="36"/>
  <c r="L278" i="36" s="1"/>
  <c r="L350" i="36" s="1"/>
  <c r="L210" i="36"/>
  <c r="L282" i="36" s="1"/>
  <c r="L354" i="36" s="1"/>
  <c r="L214" i="36"/>
  <c r="L286" i="36" s="1"/>
  <c r="L358" i="36" s="1"/>
  <c r="L218" i="36"/>
  <c r="L290" i="36" s="1"/>
  <c r="L362" i="36" s="1"/>
  <c r="L222" i="36"/>
  <c r="L294" i="36" s="1"/>
  <c r="L366" i="36" s="1"/>
  <c r="L226" i="36"/>
  <c r="L298" i="36" s="1"/>
  <c r="L370" i="36" s="1"/>
  <c r="L233" i="36"/>
  <c r="L305" i="36" s="1"/>
  <c r="L377" i="36" s="1"/>
  <c r="L237" i="36"/>
  <c r="L309" i="36" s="1"/>
  <c r="L381" i="36" s="1"/>
  <c r="X138" i="36"/>
  <c r="X119" i="36"/>
  <c r="P156" i="36"/>
  <c r="P155" i="36"/>
  <c r="P154" i="36"/>
  <c r="P153" i="36"/>
  <c r="P152" i="36"/>
  <c r="P151" i="36"/>
  <c r="P150" i="36"/>
  <c r="P149" i="36"/>
  <c r="P148" i="36"/>
  <c r="P147" i="36"/>
  <c r="P146" i="36"/>
  <c r="P145" i="36"/>
  <c r="P144" i="36"/>
  <c r="P143" i="36"/>
  <c r="P142" i="36"/>
  <c r="P141" i="36"/>
  <c r="P140" i="36"/>
  <c r="P139" i="36"/>
  <c r="P138" i="36"/>
  <c r="P137" i="36"/>
  <c r="P136" i="36"/>
  <c r="P135" i="36"/>
  <c r="P134" i="36"/>
  <c r="P133" i="36"/>
  <c r="P132" i="36"/>
  <c r="P131" i="36"/>
  <c r="P130" i="36"/>
  <c r="P129" i="36"/>
  <c r="P128" i="36"/>
  <c r="P127" i="36"/>
  <c r="P126" i="36"/>
  <c r="P125" i="36"/>
  <c r="P124" i="36"/>
  <c r="P123" i="36"/>
  <c r="P122" i="36"/>
  <c r="P121" i="36"/>
  <c r="P120" i="36"/>
  <c r="P119" i="36"/>
  <c r="P118" i="36"/>
  <c r="P117" i="36"/>
  <c r="P116" i="36"/>
  <c r="P115" i="36"/>
  <c r="P114" i="36"/>
  <c r="P113" i="36"/>
  <c r="P112" i="36"/>
  <c r="P111" i="36"/>
  <c r="P110" i="36"/>
  <c r="P109" i="36"/>
  <c r="P108" i="36"/>
  <c r="P107" i="36"/>
  <c r="P106" i="36"/>
  <c r="P105" i="36"/>
  <c r="P104" i="36"/>
  <c r="P103" i="36"/>
  <c r="P102" i="36"/>
  <c r="P101" i="36"/>
  <c r="P100" i="36"/>
  <c r="P99" i="36"/>
  <c r="P98" i="36"/>
  <c r="P97" i="36"/>
  <c r="P96" i="36"/>
  <c r="P95" i="36"/>
  <c r="P94" i="36"/>
  <c r="P93" i="36"/>
  <c r="P92" i="36"/>
  <c r="P91" i="36"/>
  <c r="P90" i="36"/>
  <c r="P89" i="36"/>
  <c r="P88" i="36"/>
  <c r="P87" i="36"/>
  <c r="P86" i="36"/>
  <c r="L220" i="11"/>
  <c r="L292" i="11" s="1"/>
  <c r="L364" i="11" s="1"/>
  <c r="L173" i="11"/>
  <c r="L245" i="11" s="1"/>
  <c r="L317" i="11" s="1"/>
  <c r="L177" i="11"/>
  <c r="L249" i="11" s="1"/>
  <c r="L321" i="11" s="1"/>
  <c r="L181" i="11"/>
  <c r="L253" i="11" s="1"/>
  <c r="L325" i="11" s="1"/>
  <c r="L185" i="11"/>
  <c r="L257" i="11" s="1"/>
  <c r="L329" i="11" s="1"/>
  <c r="L189" i="11"/>
  <c r="L261" i="11" s="1"/>
  <c r="L333" i="11" s="1"/>
  <c r="L193" i="11"/>
  <c r="L265" i="11" s="1"/>
  <c r="L337" i="11" s="1"/>
  <c r="L197" i="11"/>
  <c r="L269" i="11" s="1"/>
  <c r="L341" i="11" s="1"/>
  <c r="L201" i="11"/>
  <c r="L273" i="11" s="1"/>
  <c r="L345" i="11" s="1"/>
  <c r="L205" i="11"/>
  <c r="L277" i="11" s="1"/>
  <c r="L349" i="11" s="1"/>
  <c r="L209" i="11"/>
  <c r="L281" i="11" s="1"/>
  <c r="L353" i="11" s="1"/>
  <c r="L213" i="11"/>
  <c r="L285" i="11" s="1"/>
  <c r="L357" i="11" s="1"/>
  <c r="L217" i="11"/>
  <c r="L289" i="11" s="1"/>
  <c r="L361" i="11" s="1"/>
  <c r="L224" i="11"/>
  <c r="L296" i="11" s="1"/>
  <c r="L368" i="11" s="1"/>
  <c r="L228" i="11"/>
  <c r="L300" i="11" s="1"/>
  <c r="L372" i="11" s="1"/>
  <c r="L232" i="11"/>
  <c r="L304" i="11" s="1"/>
  <c r="L376" i="11" s="1"/>
  <c r="L236" i="11"/>
  <c r="L308" i="11" s="1"/>
  <c r="L380" i="11" s="1"/>
  <c r="L240" i="11"/>
  <c r="L312" i="11" s="1"/>
  <c r="L384" i="11" s="1"/>
  <c r="X128" i="38"/>
  <c r="X88" i="38"/>
  <c r="X121" i="38"/>
  <c r="R155" i="38"/>
  <c r="R154" i="38"/>
  <c r="R153" i="38"/>
  <c r="R152" i="38"/>
  <c r="R151" i="38"/>
  <c r="R150" i="38"/>
  <c r="R149" i="38"/>
  <c r="R148" i="38"/>
  <c r="R147" i="38"/>
  <c r="R146" i="38"/>
  <c r="R145" i="38"/>
  <c r="R144" i="38"/>
  <c r="R143" i="38"/>
  <c r="R142" i="38"/>
  <c r="R141" i="38"/>
  <c r="R140" i="38"/>
  <c r="R139" i="38"/>
  <c r="R138" i="38"/>
  <c r="R137" i="38"/>
  <c r="R136" i="38"/>
  <c r="R135" i="38"/>
  <c r="R134" i="38"/>
  <c r="R133" i="38"/>
  <c r="R132" i="38"/>
  <c r="R131" i="38"/>
  <c r="R130" i="38"/>
  <c r="R129" i="38"/>
  <c r="R128" i="38"/>
  <c r="R127" i="38"/>
  <c r="R126" i="38"/>
  <c r="R125" i="38"/>
  <c r="R124" i="38"/>
  <c r="R123" i="38"/>
  <c r="R122" i="38"/>
  <c r="R121" i="38"/>
  <c r="R120" i="38"/>
  <c r="R119" i="38"/>
  <c r="R118" i="38"/>
  <c r="R117" i="38"/>
  <c r="R116" i="38"/>
  <c r="R115" i="38"/>
  <c r="R114" i="38"/>
  <c r="R113" i="38"/>
  <c r="R112" i="38"/>
  <c r="R111" i="38"/>
  <c r="R110" i="38"/>
  <c r="R109" i="38"/>
  <c r="R108" i="38"/>
  <c r="R107" i="38"/>
  <c r="R106" i="38"/>
  <c r="R105" i="38"/>
  <c r="R104" i="38"/>
  <c r="R103" i="38"/>
  <c r="R102" i="38"/>
  <c r="R101" i="38"/>
  <c r="R100" i="38"/>
  <c r="R99" i="38"/>
  <c r="R98" i="38"/>
  <c r="R97" i="38"/>
  <c r="R96" i="38"/>
  <c r="R95" i="38"/>
  <c r="R94" i="38"/>
  <c r="R93" i="38"/>
  <c r="R92" i="38"/>
  <c r="R91" i="38"/>
  <c r="R90" i="38"/>
  <c r="R89" i="38"/>
  <c r="R88" i="38"/>
  <c r="R87" i="38"/>
  <c r="R86" i="38"/>
  <c r="R156" i="38"/>
  <c r="X150" i="38"/>
  <c r="X131" i="38"/>
  <c r="O150" i="37"/>
  <c r="O115" i="37"/>
  <c r="O148" i="37"/>
  <c r="O93" i="37"/>
  <c r="L170" i="37"/>
  <c r="L174" i="37"/>
  <c r="L178" i="37"/>
  <c r="L182" i="37"/>
  <c r="L186" i="37"/>
  <c r="L190" i="37"/>
  <c r="L194" i="37"/>
  <c r="L198" i="37"/>
  <c r="L202" i="37"/>
  <c r="L206" i="37"/>
  <c r="L210" i="37"/>
  <c r="L214" i="37"/>
  <c r="L218" i="37"/>
  <c r="L222" i="37"/>
  <c r="L226" i="37"/>
  <c r="L230" i="37"/>
  <c r="L234" i="37"/>
  <c r="L239" i="37"/>
  <c r="O109" i="37"/>
  <c r="X112" i="36"/>
  <c r="X105" i="36"/>
  <c r="X134" i="36"/>
  <c r="M156" i="36"/>
  <c r="M155" i="36"/>
  <c r="M154" i="36"/>
  <c r="M153" i="36"/>
  <c r="M152" i="36"/>
  <c r="M151" i="36"/>
  <c r="M150" i="36"/>
  <c r="M149" i="36"/>
  <c r="M148" i="36"/>
  <c r="M147" i="36"/>
  <c r="M146" i="36"/>
  <c r="M145" i="36"/>
  <c r="M144" i="36"/>
  <c r="M143" i="36"/>
  <c r="M142" i="36"/>
  <c r="M141" i="36"/>
  <c r="M140" i="36"/>
  <c r="M139" i="36"/>
  <c r="M138" i="36"/>
  <c r="M137" i="36"/>
  <c r="M136" i="36"/>
  <c r="M135" i="36"/>
  <c r="M134" i="36"/>
  <c r="M133" i="36"/>
  <c r="M132" i="36"/>
  <c r="M131" i="36"/>
  <c r="M130" i="36"/>
  <c r="M129" i="36"/>
  <c r="M128" i="36"/>
  <c r="M127" i="36"/>
  <c r="M126" i="36"/>
  <c r="M125" i="36"/>
  <c r="M124" i="36"/>
  <c r="M123" i="36"/>
  <c r="M122" i="36"/>
  <c r="M121" i="36"/>
  <c r="M120" i="36"/>
  <c r="M119" i="36"/>
  <c r="M118" i="36"/>
  <c r="M117" i="36"/>
  <c r="M116" i="36"/>
  <c r="M115" i="36"/>
  <c r="M114" i="36"/>
  <c r="M113" i="36"/>
  <c r="M112" i="36"/>
  <c r="M111" i="36"/>
  <c r="M110" i="36"/>
  <c r="M109" i="36"/>
  <c r="M108" i="36"/>
  <c r="M107" i="36"/>
  <c r="M106" i="36"/>
  <c r="M105" i="36"/>
  <c r="M104" i="36"/>
  <c r="M103" i="36"/>
  <c r="M102" i="36"/>
  <c r="M101" i="36"/>
  <c r="M100" i="36"/>
  <c r="M99" i="36"/>
  <c r="M98" i="36"/>
  <c r="M97" i="36"/>
  <c r="M96" i="36"/>
  <c r="M95" i="36"/>
  <c r="M94" i="36"/>
  <c r="M93" i="36"/>
  <c r="M92" i="36"/>
  <c r="M91" i="36"/>
  <c r="M90" i="36"/>
  <c r="M89" i="36"/>
  <c r="M88" i="36"/>
  <c r="M87" i="36"/>
  <c r="M86" i="36"/>
  <c r="X115" i="36"/>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R156" i="11"/>
  <c r="R155" i="11"/>
  <c r="R154" i="11"/>
  <c r="R153" i="11"/>
  <c r="R152" i="11"/>
  <c r="R151" i="11"/>
  <c r="R150" i="11"/>
  <c r="R149" i="11"/>
  <c r="R148" i="11"/>
  <c r="R147" i="11"/>
  <c r="R146" i="11"/>
  <c r="R145" i="11"/>
  <c r="R144" i="11"/>
  <c r="R143" i="11"/>
  <c r="R142" i="11"/>
  <c r="R141" i="11"/>
  <c r="R140" i="11"/>
  <c r="R139" i="11"/>
  <c r="R138" i="11"/>
  <c r="R137" i="11"/>
  <c r="R136" i="11"/>
  <c r="R135" i="11"/>
  <c r="R134" i="11"/>
  <c r="R133" i="11"/>
  <c r="R132" i="11"/>
  <c r="R131" i="11"/>
  <c r="R130" i="11"/>
  <c r="R129" i="11"/>
  <c r="R128" i="11"/>
  <c r="R127" i="11"/>
  <c r="R126" i="11"/>
  <c r="R125" i="11"/>
  <c r="R124" i="11"/>
  <c r="R123" i="11"/>
  <c r="R122" i="11"/>
  <c r="R121" i="11"/>
  <c r="R120" i="11"/>
  <c r="R119" i="11"/>
  <c r="R118" i="11"/>
  <c r="R117" i="11"/>
  <c r="R116" i="11"/>
  <c r="R115" i="11"/>
  <c r="R114" i="11"/>
  <c r="R113" i="11"/>
  <c r="R112" i="11"/>
  <c r="R111" i="11"/>
  <c r="R110" i="11"/>
  <c r="R109" i="11"/>
  <c r="R108" i="11"/>
  <c r="R107" i="11"/>
  <c r="R106" i="11"/>
  <c r="R105" i="11"/>
  <c r="R104" i="11"/>
  <c r="R103" i="11"/>
  <c r="R102" i="11"/>
  <c r="R101" i="11"/>
  <c r="R100" i="11"/>
  <c r="R99" i="11"/>
  <c r="R98" i="11"/>
  <c r="R97" i="11"/>
  <c r="R96" i="11"/>
  <c r="R95" i="11"/>
  <c r="R94" i="11"/>
  <c r="R93" i="11"/>
  <c r="R92" i="11"/>
  <c r="R91" i="11"/>
  <c r="R90" i="11"/>
  <c r="R89" i="11"/>
  <c r="R88" i="11"/>
  <c r="R87" i="11"/>
  <c r="R86" i="11"/>
  <c r="AR383" i="11"/>
  <c r="AR373" i="11"/>
  <c r="AR353" i="11"/>
  <c r="AR317" i="11"/>
  <c r="AR338" i="11"/>
  <c r="AR359" i="11"/>
  <c r="AR327" i="11"/>
  <c r="AR348" i="11"/>
  <c r="AR316" i="11"/>
  <c r="X156" i="38"/>
  <c r="X124" i="38"/>
  <c r="X87" i="38"/>
  <c r="AO384" i="38"/>
  <c r="AO380" i="38"/>
  <c r="AO376" i="38"/>
  <c r="AO383" i="38"/>
  <c r="AO378" i="38"/>
  <c r="AO373" i="38"/>
  <c r="AO379" i="38"/>
  <c r="AO374" i="38"/>
  <c r="AO381" i="38"/>
  <c r="AO375" i="38"/>
  <c r="AO372" i="38"/>
  <c r="AO382" i="38"/>
  <c r="AO377" i="38"/>
  <c r="AO369" i="38"/>
  <c r="AO365" i="38"/>
  <c r="AO361" i="38"/>
  <c r="AO357" i="38"/>
  <c r="AO353" i="38"/>
  <c r="AO370" i="38"/>
  <c r="AO364" i="38"/>
  <c r="AO366" i="38"/>
  <c r="AO360" i="38"/>
  <c r="AO355" i="38"/>
  <c r="AO350" i="38"/>
  <c r="AO367" i="38"/>
  <c r="AO362" i="38"/>
  <c r="AO356" i="38"/>
  <c r="AO351" i="38"/>
  <c r="AO371" i="38"/>
  <c r="AO368" i="38"/>
  <c r="AO363" i="38"/>
  <c r="AO358" i="38"/>
  <c r="AO352" i="38"/>
  <c r="AO348" i="38"/>
  <c r="AO354" i="38"/>
  <c r="AO349" i="38"/>
  <c r="AO347" i="38"/>
  <c r="AO343" i="38"/>
  <c r="AO339" i="38"/>
  <c r="AO335" i="38"/>
  <c r="AO331" i="38"/>
  <c r="AO327" i="38"/>
  <c r="AO323" i="38"/>
  <c r="AO319" i="38"/>
  <c r="AO344" i="38"/>
  <c r="AO340" i="38"/>
  <c r="AO336" i="38"/>
  <c r="AO332" i="38"/>
  <c r="AO328" i="38"/>
  <c r="AO324" i="38"/>
  <c r="AO320" i="38"/>
  <c r="AO316" i="38"/>
  <c r="AO345" i="38"/>
  <c r="AO341" i="38"/>
  <c r="AO337" i="38"/>
  <c r="AO333" i="38"/>
  <c r="AO329" i="38"/>
  <c r="AO325" i="38"/>
  <c r="AO321" i="38"/>
  <c r="AO317" i="38"/>
  <c r="AO359" i="38"/>
  <c r="AO346" i="38"/>
  <c r="AO342" i="38"/>
  <c r="AO338" i="38"/>
  <c r="AO334" i="38"/>
  <c r="AO330" i="38"/>
  <c r="AO326" i="38"/>
  <c r="AO322" i="38"/>
  <c r="AO318" i="38"/>
  <c r="AO314" i="38"/>
  <c r="AO315" i="38"/>
  <c r="X149" i="38"/>
  <c r="X146" i="38"/>
  <c r="H156" i="38"/>
  <c r="H155" i="38"/>
  <c r="H154" i="38"/>
  <c r="H238" i="38" s="1"/>
  <c r="H310" i="38" s="1"/>
  <c r="H382" i="38" s="1"/>
  <c r="H454" i="38" s="1"/>
  <c r="H153" i="38"/>
  <c r="H237" i="38" s="1"/>
  <c r="H309" i="38" s="1"/>
  <c r="H381" i="38" s="1"/>
  <c r="H453" i="38" s="1"/>
  <c r="H152" i="38"/>
  <c r="H151" i="38"/>
  <c r="H235" i="38" s="1"/>
  <c r="H307" i="38" s="1"/>
  <c r="H379" i="38" s="1"/>
  <c r="H451" i="38" s="1"/>
  <c r="H150" i="38"/>
  <c r="H234" i="38" s="1"/>
  <c r="H306" i="38" s="1"/>
  <c r="H378" i="38" s="1"/>
  <c r="H450" i="38" s="1"/>
  <c r="H149" i="38"/>
  <c r="H233" i="38" s="1"/>
  <c r="H305" i="38" s="1"/>
  <c r="H377" i="38" s="1"/>
  <c r="H449" i="38" s="1"/>
  <c r="H148" i="38"/>
  <c r="H232" i="38" s="1"/>
  <c r="H304" i="38" s="1"/>
  <c r="H376" i="38" s="1"/>
  <c r="H448" i="38" s="1"/>
  <c r="H147" i="38"/>
  <c r="H231" i="38" s="1"/>
  <c r="H303" i="38" s="1"/>
  <c r="H375" i="38" s="1"/>
  <c r="H447" i="38" s="1"/>
  <c r="H146" i="38"/>
  <c r="H230" i="38" s="1"/>
  <c r="H302" i="38" s="1"/>
  <c r="H374" i="38" s="1"/>
  <c r="H446" i="38" s="1"/>
  <c r="H145" i="38"/>
  <c r="H229" i="38" s="1"/>
  <c r="H301" i="38" s="1"/>
  <c r="H373" i="38" s="1"/>
  <c r="H445" i="38" s="1"/>
  <c r="H144" i="38"/>
  <c r="H228" i="38" s="1"/>
  <c r="H300" i="38" s="1"/>
  <c r="H372" i="38" s="1"/>
  <c r="H444" i="38" s="1"/>
  <c r="H143" i="38"/>
  <c r="H227" i="38" s="1"/>
  <c r="H299" i="38" s="1"/>
  <c r="H371" i="38" s="1"/>
  <c r="H443" i="38" s="1"/>
  <c r="H142" i="38"/>
  <c r="H226" i="38" s="1"/>
  <c r="H298" i="38" s="1"/>
  <c r="H370" i="38" s="1"/>
  <c r="H442" i="38" s="1"/>
  <c r="H141" i="38"/>
  <c r="H225" i="38" s="1"/>
  <c r="H297" i="38" s="1"/>
  <c r="H369" i="38" s="1"/>
  <c r="H441" i="38" s="1"/>
  <c r="H140" i="38"/>
  <c r="H224" i="38" s="1"/>
  <c r="H296" i="38" s="1"/>
  <c r="H368" i="38" s="1"/>
  <c r="H440" i="38" s="1"/>
  <c r="H139" i="38"/>
  <c r="H223" i="38" s="1"/>
  <c r="H295" i="38" s="1"/>
  <c r="H367" i="38" s="1"/>
  <c r="H439" i="38" s="1"/>
  <c r="H138" i="38"/>
  <c r="H222" i="38" s="1"/>
  <c r="H294" i="38" s="1"/>
  <c r="H366" i="38" s="1"/>
  <c r="H438" i="38" s="1"/>
  <c r="H137" i="38"/>
  <c r="H221" i="38" s="1"/>
  <c r="H293" i="38" s="1"/>
  <c r="H365" i="38" s="1"/>
  <c r="H437" i="38" s="1"/>
  <c r="H136" i="38"/>
  <c r="H220" i="38" s="1"/>
  <c r="H292" i="38" s="1"/>
  <c r="H364" i="38" s="1"/>
  <c r="H436" i="38" s="1"/>
  <c r="H135" i="38"/>
  <c r="H219" i="38" s="1"/>
  <c r="H291" i="38" s="1"/>
  <c r="H363" i="38" s="1"/>
  <c r="H435" i="38" s="1"/>
  <c r="H134" i="38"/>
  <c r="H218" i="38" s="1"/>
  <c r="H290" i="38" s="1"/>
  <c r="H362" i="38" s="1"/>
  <c r="H434" i="38" s="1"/>
  <c r="H133" i="38"/>
  <c r="H217" i="38" s="1"/>
  <c r="H289" i="38" s="1"/>
  <c r="H361" i="38" s="1"/>
  <c r="H433" i="38" s="1"/>
  <c r="H132" i="38"/>
  <c r="H216" i="38" s="1"/>
  <c r="H288" i="38" s="1"/>
  <c r="H360" i="38" s="1"/>
  <c r="H432" i="38" s="1"/>
  <c r="H131" i="38"/>
  <c r="H215" i="38" s="1"/>
  <c r="H287" i="38" s="1"/>
  <c r="H359" i="38" s="1"/>
  <c r="H431" i="38" s="1"/>
  <c r="H130" i="38"/>
  <c r="H214" i="38" s="1"/>
  <c r="H286" i="38" s="1"/>
  <c r="H358" i="38" s="1"/>
  <c r="H430" i="38" s="1"/>
  <c r="H129" i="38"/>
  <c r="H128" i="38"/>
  <c r="H212" i="38" s="1"/>
  <c r="H284" i="38" s="1"/>
  <c r="H356" i="38" s="1"/>
  <c r="H428" i="38" s="1"/>
  <c r="H127" i="38"/>
  <c r="H211" i="38" s="1"/>
  <c r="H283" i="38" s="1"/>
  <c r="H355" i="38" s="1"/>
  <c r="H427" i="38" s="1"/>
  <c r="H126" i="38"/>
  <c r="H210" i="38" s="1"/>
  <c r="H282" i="38" s="1"/>
  <c r="H354" i="38" s="1"/>
  <c r="H426" i="38" s="1"/>
  <c r="H125" i="38"/>
  <c r="H209" i="38" s="1"/>
  <c r="H281" i="38" s="1"/>
  <c r="H353" i="38" s="1"/>
  <c r="H425" i="38" s="1"/>
  <c r="H124" i="38"/>
  <c r="H208" i="38" s="1"/>
  <c r="H280" i="38" s="1"/>
  <c r="H352" i="38" s="1"/>
  <c r="H424" i="38" s="1"/>
  <c r="H123" i="38"/>
  <c r="H207" i="38" s="1"/>
  <c r="H279" i="38" s="1"/>
  <c r="H351" i="38" s="1"/>
  <c r="H423" i="38" s="1"/>
  <c r="H122" i="38"/>
  <c r="H206" i="38" s="1"/>
  <c r="H278" i="38" s="1"/>
  <c r="H350" i="38" s="1"/>
  <c r="H422" i="38" s="1"/>
  <c r="H121" i="38"/>
  <c r="H205" i="38" s="1"/>
  <c r="H277" i="38" s="1"/>
  <c r="H349" i="38" s="1"/>
  <c r="H421" i="38" s="1"/>
  <c r="H120" i="38"/>
  <c r="H204" i="38" s="1"/>
  <c r="H276" i="38" s="1"/>
  <c r="H348" i="38" s="1"/>
  <c r="H420" i="38" s="1"/>
  <c r="H119" i="38"/>
  <c r="H203" i="38" s="1"/>
  <c r="H275" i="38" s="1"/>
  <c r="H347" i="38" s="1"/>
  <c r="H419" i="38" s="1"/>
  <c r="H118" i="38"/>
  <c r="H202" i="38" s="1"/>
  <c r="H274" i="38" s="1"/>
  <c r="H346" i="38" s="1"/>
  <c r="H418" i="38" s="1"/>
  <c r="H117" i="38"/>
  <c r="H201" i="38" s="1"/>
  <c r="H273" i="38" s="1"/>
  <c r="H345" i="38" s="1"/>
  <c r="H417" i="38" s="1"/>
  <c r="H116" i="38"/>
  <c r="H200" i="38" s="1"/>
  <c r="H272" i="38" s="1"/>
  <c r="H344" i="38" s="1"/>
  <c r="H416" i="38" s="1"/>
  <c r="H115" i="38"/>
  <c r="H199" i="38" s="1"/>
  <c r="H271" i="38" s="1"/>
  <c r="H343" i="38" s="1"/>
  <c r="H415" i="38" s="1"/>
  <c r="H114" i="38"/>
  <c r="H198" i="38" s="1"/>
  <c r="H270" i="38" s="1"/>
  <c r="H342" i="38" s="1"/>
  <c r="H414" i="38" s="1"/>
  <c r="H113" i="38"/>
  <c r="H197" i="38" s="1"/>
  <c r="H269" i="38" s="1"/>
  <c r="H341" i="38" s="1"/>
  <c r="H413" i="38" s="1"/>
  <c r="H112" i="38"/>
  <c r="H196" i="38" s="1"/>
  <c r="H268" i="38" s="1"/>
  <c r="H340" i="38" s="1"/>
  <c r="H412" i="38" s="1"/>
  <c r="H111" i="38"/>
  <c r="H195" i="38" s="1"/>
  <c r="H267" i="38" s="1"/>
  <c r="H339" i="38" s="1"/>
  <c r="H411" i="38" s="1"/>
  <c r="H110" i="38"/>
  <c r="H194" i="38" s="1"/>
  <c r="H266" i="38" s="1"/>
  <c r="H338" i="38" s="1"/>
  <c r="H410" i="38" s="1"/>
  <c r="H109" i="38"/>
  <c r="H193" i="38" s="1"/>
  <c r="H265" i="38" s="1"/>
  <c r="H337" i="38" s="1"/>
  <c r="H409" i="38" s="1"/>
  <c r="H108" i="38"/>
  <c r="H192" i="38" s="1"/>
  <c r="H264" i="38" s="1"/>
  <c r="H336" i="38" s="1"/>
  <c r="H408" i="38" s="1"/>
  <c r="H107" i="38"/>
  <c r="H191" i="38" s="1"/>
  <c r="H263" i="38" s="1"/>
  <c r="H335" i="38" s="1"/>
  <c r="H407" i="38" s="1"/>
  <c r="H106" i="38"/>
  <c r="H190" i="38" s="1"/>
  <c r="H262" i="38" s="1"/>
  <c r="H334" i="38" s="1"/>
  <c r="H406" i="38" s="1"/>
  <c r="H105" i="38"/>
  <c r="H189" i="38" s="1"/>
  <c r="H261" i="38" s="1"/>
  <c r="H333" i="38" s="1"/>
  <c r="H405" i="38" s="1"/>
  <c r="H104" i="38"/>
  <c r="H188" i="38" s="1"/>
  <c r="H260" i="38" s="1"/>
  <c r="H332" i="38" s="1"/>
  <c r="H404" i="38" s="1"/>
  <c r="H103" i="38"/>
  <c r="H187" i="38" s="1"/>
  <c r="H259" i="38" s="1"/>
  <c r="H331" i="38" s="1"/>
  <c r="H403" i="38" s="1"/>
  <c r="H102" i="38"/>
  <c r="H186" i="38" s="1"/>
  <c r="H258" i="38" s="1"/>
  <c r="H330" i="38" s="1"/>
  <c r="H402" i="38" s="1"/>
  <c r="H101" i="38"/>
  <c r="H185" i="38" s="1"/>
  <c r="H257" i="38" s="1"/>
  <c r="H329" i="38" s="1"/>
  <c r="H401" i="38" s="1"/>
  <c r="H100" i="38"/>
  <c r="H184" i="38" s="1"/>
  <c r="H256" i="38" s="1"/>
  <c r="H328" i="38" s="1"/>
  <c r="H400" i="38" s="1"/>
  <c r="H99" i="38"/>
  <c r="H183" i="38" s="1"/>
  <c r="H255" i="38" s="1"/>
  <c r="H327" i="38" s="1"/>
  <c r="H399" i="38" s="1"/>
  <c r="H98" i="38"/>
  <c r="H182" i="38" s="1"/>
  <c r="H254" i="38" s="1"/>
  <c r="H326" i="38" s="1"/>
  <c r="H398" i="38" s="1"/>
  <c r="H97" i="38"/>
  <c r="H96" i="38"/>
  <c r="H180" i="38" s="1"/>
  <c r="H252" i="38" s="1"/>
  <c r="H324" i="38" s="1"/>
  <c r="H396" i="38" s="1"/>
  <c r="H95" i="38"/>
  <c r="H179" i="38" s="1"/>
  <c r="H251" i="38" s="1"/>
  <c r="H323" i="38" s="1"/>
  <c r="H395" i="38" s="1"/>
  <c r="H94" i="38"/>
  <c r="H178" i="38" s="1"/>
  <c r="H250" i="38" s="1"/>
  <c r="H322" i="38" s="1"/>
  <c r="H394" i="38" s="1"/>
  <c r="H93" i="38"/>
  <c r="H177" i="38" s="1"/>
  <c r="H249" i="38" s="1"/>
  <c r="H321" i="38" s="1"/>
  <c r="H393" i="38" s="1"/>
  <c r="H92" i="38"/>
  <c r="H176" i="38" s="1"/>
  <c r="H248" i="38" s="1"/>
  <c r="H320" i="38" s="1"/>
  <c r="H392" i="38" s="1"/>
  <c r="H91" i="38"/>
  <c r="H175" i="38" s="1"/>
  <c r="H247" i="38" s="1"/>
  <c r="H319" i="38" s="1"/>
  <c r="H391" i="38" s="1"/>
  <c r="H90" i="38"/>
  <c r="H174" i="38" s="1"/>
  <c r="H246" i="38" s="1"/>
  <c r="H318" i="38" s="1"/>
  <c r="H390" i="38" s="1"/>
  <c r="H89" i="38"/>
  <c r="H173" i="38" s="1"/>
  <c r="H245" i="38" s="1"/>
  <c r="H317" i="38" s="1"/>
  <c r="H389" i="38" s="1"/>
  <c r="H88" i="38"/>
  <c r="H172" i="38" s="1"/>
  <c r="H244" i="38" s="1"/>
  <c r="H316" i="38" s="1"/>
  <c r="H388" i="38" s="1"/>
  <c r="H87" i="38"/>
  <c r="H171" i="38" s="1"/>
  <c r="H243" i="38" s="1"/>
  <c r="H315" i="38" s="1"/>
  <c r="H387" i="38" s="1"/>
  <c r="H86" i="38"/>
  <c r="H170" i="38" s="1"/>
  <c r="H242" i="38" s="1"/>
  <c r="H314" i="38" s="1"/>
  <c r="H386" i="38" s="1"/>
  <c r="X114" i="37"/>
  <c r="O98" i="37"/>
  <c r="I156" i="37"/>
  <c r="I155"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154" i="37"/>
  <c r="X143" i="37"/>
  <c r="U160" i="37"/>
  <c r="AW160" i="37"/>
  <c r="AW165" i="37" s="1"/>
  <c r="H165" i="37"/>
  <c r="AV160" i="37"/>
  <c r="AV165" i="37" s="1"/>
  <c r="V160" i="37"/>
  <c r="O112" i="37"/>
  <c r="X96" i="37"/>
  <c r="X137" i="37"/>
  <c r="R155" i="37"/>
  <c r="R154" i="37"/>
  <c r="R156" i="37"/>
  <c r="R153" i="37"/>
  <c r="R152" i="37"/>
  <c r="R151" i="37"/>
  <c r="R150" i="37"/>
  <c r="R149" i="37"/>
  <c r="R148" i="37"/>
  <c r="R147" i="37"/>
  <c r="R146" i="37"/>
  <c r="R145" i="37"/>
  <c r="R144" i="37"/>
  <c r="R143" i="37"/>
  <c r="R142" i="37"/>
  <c r="R141" i="37"/>
  <c r="R140" i="37"/>
  <c r="R139" i="37"/>
  <c r="R138" i="37"/>
  <c r="R137" i="37"/>
  <c r="R136" i="37"/>
  <c r="R135" i="37"/>
  <c r="R134" i="37"/>
  <c r="R133" i="37"/>
  <c r="R132" i="37"/>
  <c r="R131" i="37"/>
  <c r="R130" i="37"/>
  <c r="R129" i="37"/>
  <c r="R128" i="37"/>
  <c r="R127" i="37"/>
  <c r="R126" i="37"/>
  <c r="R125" i="37"/>
  <c r="R124" i="37"/>
  <c r="R123" i="37"/>
  <c r="R122" i="37"/>
  <c r="R121" i="37"/>
  <c r="R120" i="37"/>
  <c r="R119" i="37"/>
  <c r="R118" i="37"/>
  <c r="R117" i="37"/>
  <c r="R116" i="37"/>
  <c r="R115" i="37"/>
  <c r="R114" i="37"/>
  <c r="R113" i="37"/>
  <c r="R112" i="37"/>
  <c r="R111" i="37"/>
  <c r="R110" i="37"/>
  <c r="R109" i="37"/>
  <c r="R108" i="37"/>
  <c r="R107" i="37"/>
  <c r="R106" i="37"/>
  <c r="R105" i="37"/>
  <c r="R104" i="37"/>
  <c r="R103" i="37"/>
  <c r="R102" i="37"/>
  <c r="R101" i="37"/>
  <c r="R100" i="37"/>
  <c r="R99" i="37"/>
  <c r="R98" i="37"/>
  <c r="R97" i="37"/>
  <c r="R96" i="37"/>
  <c r="R95" i="37"/>
  <c r="R94" i="37"/>
  <c r="R93" i="37"/>
  <c r="R92" i="37"/>
  <c r="R91" i="37"/>
  <c r="R90" i="37"/>
  <c r="R89" i="37"/>
  <c r="R88" i="37"/>
  <c r="R87" i="37"/>
  <c r="R86" i="37"/>
  <c r="X108" i="36"/>
  <c r="O91" i="36"/>
  <c r="X133" i="36"/>
  <c r="O117" i="36"/>
  <c r="X130" i="36"/>
  <c r="O114" i="36"/>
  <c r="X143" i="36"/>
  <c r="O382" i="11"/>
  <c r="O378" i="11"/>
  <c r="O374" i="11"/>
  <c r="O370" i="11"/>
  <c r="O383" i="11"/>
  <c r="O379" i="11"/>
  <c r="O375" i="11"/>
  <c r="O371" i="11"/>
  <c r="O367" i="11"/>
  <c r="O384" i="11"/>
  <c r="O380" i="11"/>
  <c r="O376" i="11"/>
  <c r="O372" i="11"/>
  <c r="O368" i="11"/>
  <c r="O364" i="11"/>
  <c r="O381" i="11"/>
  <c r="O377" i="11"/>
  <c r="O449" i="11" s="1"/>
  <c r="O373" i="11"/>
  <c r="O445" i="11" s="1"/>
  <c r="O369" i="11"/>
  <c r="O365" i="11"/>
  <c r="O363" i="11"/>
  <c r="O360" i="11"/>
  <c r="O356" i="11"/>
  <c r="O352" i="11"/>
  <c r="O348" i="11"/>
  <c r="O344" i="11"/>
  <c r="O416" i="11" s="1"/>
  <c r="O340" i="11"/>
  <c r="O336" i="11"/>
  <c r="O332" i="11"/>
  <c r="O328" i="11"/>
  <c r="O400" i="11" s="1"/>
  <c r="O324" i="11"/>
  <c r="O320" i="11"/>
  <c r="O316" i="11"/>
  <c r="O361" i="11"/>
  <c r="O357" i="11"/>
  <c r="O353" i="11"/>
  <c r="O349" i="11"/>
  <c r="O345" i="11"/>
  <c r="O417" i="11" s="1"/>
  <c r="O341" i="11"/>
  <c r="O337" i="11"/>
  <c r="O409" i="11" s="1"/>
  <c r="O333" i="11"/>
  <c r="O329" i="11"/>
  <c r="O401" i="11" s="1"/>
  <c r="O325" i="11"/>
  <c r="O321" i="11"/>
  <c r="O317" i="11"/>
  <c r="O362" i="11"/>
  <c r="O358" i="11"/>
  <c r="O354" i="11"/>
  <c r="O426" i="11" s="1"/>
  <c r="O350" i="11"/>
  <c r="O346" i="11"/>
  <c r="O342" i="11"/>
  <c r="O338" i="11"/>
  <c r="O334" i="11"/>
  <c r="O330" i="11"/>
  <c r="O326" i="11"/>
  <c r="O322" i="11"/>
  <c r="O318" i="11"/>
  <c r="O314" i="11"/>
  <c r="O366" i="11"/>
  <c r="O359" i="11"/>
  <c r="O355" i="11"/>
  <c r="O351" i="11"/>
  <c r="O347" i="11"/>
  <c r="O343" i="11"/>
  <c r="O339" i="11"/>
  <c r="O335" i="11"/>
  <c r="O331" i="11"/>
  <c r="O327" i="11"/>
  <c r="O399" i="11" s="1"/>
  <c r="O323" i="11"/>
  <c r="O319" i="11"/>
  <c r="O391" i="11" s="1"/>
  <c r="O315" i="11"/>
  <c r="O108" i="11"/>
  <c r="O140" i="11"/>
  <c r="O123" i="11"/>
  <c r="O139" i="11"/>
  <c r="W156" i="11"/>
  <c r="W155" i="11"/>
  <c r="W239" i="11" s="1"/>
  <c r="W311" i="11" s="1"/>
  <c r="W383" i="11" s="1"/>
  <c r="W455" i="11" s="1"/>
  <c r="W154" i="11"/>
  <c r="W153" i="11"/>
  <c r="W152" i="11"/>
  <c r="W236" i="11" s="1"/>
  <c r="W308" i="11" s="1"/>
  <c r="W380" i="11" s="1"/>
  <c r="W452" i="11" s="1"/>
  <c r="W151" i="11"/>
  <c r="W235" i="11" s="1"/>
  <c r="W307" i="11" s="1"/>
  <c r="W379" i="11" s="1"/>
  <c r="W451" i="11" s="1"/>
  <c r="W150" i="11"/>
  <c r="W149" i="11"/>
  <c r="W148" i="11"/>
  <c r="W232" i="11" s="1"/>
  <c r="W304" i="11" s="1"/>
  <c r="W376" i="11" s="1"/>
  <c r="W448" i="11" s="1"/>
  <c r="W147" i="11"/>
  <c r="W231" i="11" s="1"/>
  <c r="W303" i="11" s="1"/>
  <c r="W375" i="11" s="1"/>
  <c r="W447" i="11" s="1"/>
  <c r="W146" i="11"/>
  <c r="W145" i="11"/>
  <c r="W144" i="11"/>
  <c r="W143" i="11"/>
  <c r="W227" i="11" s="1"/>
  <c r="W299" i="11" s="1"/>
  <c r="W371" i="11" s="1"/>
  <c r="W443" i="11" s="1"/>
  <c r="W142" i="11"/>
  <c r="W141" i="11"/>
  <c r="W140" i="11"/>
  <c r="W224" i="11" s="1"/>
  <c r="W296" i="11" s="1"/>
  <c r="W368" i="11" s="1"/>
  <c r="W440" i="11" s="1"/>
  <c r="W139" i="11"/>
  <c r="W223" i="11" s="1"/>
  <c r="W295" i="11" s="1"/>
  <c r="W367" i="11" s="1"/>
  <c r="W439" i="11" s="1"/>
  <c r="W138" i="11"/>
  <c r="W137" i="11"/>
  <c r="W136" i="11"/>
  <c r="W220" i="11" s="1"/>
  <c r="W292" i="11" s="1"/>
  <c r="W364" i="11" s="1"/>
  <c r="W436" i="11" s="1"/>
  <c r="W135" i="11"/>
  <c r="W219" i="11" s="1"/>
  <c r="W291" i="11" s="1"/>
  <c r="W363" i="11" s="1"/>
  <c r="W435" i="11" s="1"/>
  <c r="W134" i="11"/>
  <c r="W133" i="11"/>
  <c r="W132" i="11"/>
  <c r="W216" i="11" s="1"/>
  <c r="W288" i="11" s="1"/>
  <c r="W360" i="11" s="1"/>
  <c r="W432" i="11" s="1"/>
  <c r="W131" i="11"/>
  <c r="W215" i="11" s="1"/>
  <c r="W287" i="11" s="1"/>
  <c r="W359" i="11" s="1"/>
  <c r="W431" i="11" s="1"/>
  <c r="W130" i="11"/>
  <c r="W129" i="11"/>
  <c r="W128" i="11"/>
  <c r="W212" i="11" s="1"/>
  <c r="W284" i="11" s="1"/>
  <c r="W356" i="11" s="1"/>
  <c r="W428" i="11" s="1"/>
  <c r="W127" i="11"/>
  <c r="W211" i="11" s="1"/>
  <c r="W283" i="11" s="1"/>
  <c r="W355" i="11" s="1"/>
  <c r="W427" i="11" s="1"/>
  <c r="W126" i="11"/>
  <c r="W125" i="11"/>
  <c r="W124" i="11"/>
  <c r="W123" i="11"/>
  <c r="W207" i="11" s="1"/>
  <c r="W279" i="11" s="1"/>
  <c r="W351" i="11" s="1"/>
  <c r="W423" i="11" s="1"/>
  <c r="W122" i="11"/>
  <c r="W121" i="11"/>
  <c r="W120" i="11"/>
  <c r="W204" i="11" s="1"/>
  <c r="W276" i="11" s="1"/>
  <c r="W348" i="11" s="1"/>
  <c r="W420" i="11" s="1"/>
  <c r="W119" i="11"/>
  <c r="W203" i="11" s="1"/>
  <c r="W275" i="11" s="1"/>
  <c r="W347" i="11" s="1"/>
  <c r="W419" i="11" s="1"/>
  <c r="W118" i="11"/>
  <c r="W117" i="11"/>
  <c r="W116" i="11"/>
  <c r="W200" i="11" s="1"/>
  <c r="W272" i="11" s="1"/>
  <c r="W344" i="11" s="1"/>
  <c r="W416" i="11" s="1"/>
  <c r="W115" i="11"/>
  <c r="W199" i="11" s="1"/>
  <c r="W271" i="11" s="1"/>
  <c r="W343" i="11" s="1"/>
  <c r="W415" i="11" s="1"/>
  <c r="W114" i="11"/>
  <c r="W113" i="11"/>
  <c r="W112" i="11"/>
  <c r="W111" i="11"/>
  <c r="W195" i="11" s="1"/>
  <c r="W267" i="11" s="1"/>
  <c r="W339" i="11" s="1"/>
  <c r="W411" i="11" s="1"/>
  <c r="W110" i="11"/>
  <c r="W109" i="11"/>
  <c r="W108" i="11"/>
  <c r="W192" i="11" s="1"/>
  <c r="W264" i="11" s="1"/>
  <c r="W336" i="11" s="1"/>
  <c r="W408" i="11" s="1"/>
  <c r="W107" i="11"/>
  <c r="W191" i="11" s="1"/>
  <c r="W263" i="11" s="1"/>
  <c r="W335" i="11" s="1"/>
  <c r="W407" i="11" s="1"/>
  <c r="W106" i="11"/>
  <c r="W105" i="11"/>
  <c r="W104" i="11"/>
  <c r="W188" i="11" s="1"/>
  <c r="W260" i="11" s="1"/>
  <c r="W332" i="11" s="1"/>
  <c r="W404" i="11" s="1"/>
  <c r="W103" i="11"/>
  <c r="W187" i="11" s="1"/>
  <c r="W259" i="11" s="1"/>
  <c r="W331" i="11" s="1"/>
  <c r="W403" i="11" s="1"/>
  <c r="W102" i="11"/>
  <c r="W101" i="11"/>
  <c r="W100" i="11"/>
  <c r="W184" i="11" s="1"/>
  <c r="W256" i="11" s="1"/>
  <c r="W328" i="11" s="1"/>
  <c r="W400" i="11" s="1"/>
  <c r="W99" i="11"/>
  <c r="W183" i="11" s="1"/>
  <c r="W255" i="11" s="1"/>
  <c r="W327" i="11" s="1"/>
  <c r="W399" i="11" s="1"/>
  <c r="W98" i="11"/>
  <c r="W97" i="11"/>
  <c r="W96" i="11"/>
  <c r="W180" i="11" s="1"/>
  <c r="W252" i="11" s="1"/>
  <c r="W324" i="11" s="1"/>
  <c r="W396" i="11" s="1"/>
  <c r="W95" i="11"/>
  <c r="W179" i="11" s="1"/>
  <c r="W251" i="11" s="1"/>
  <c r="W323" i="11" s="1"/>
  <c r="W395" i="11" s="1"/>
  <c r="W94" i="11"/>
  <c r="W93" i="11"/>
  <c r="W92" i="11"/>
  <c r="W91" i="11"/>
  <c r="W175" i="11" s="1"/>
  <c r="W247" i="11" s="1"/>
  <c r="W319" i="11" s="1"/>
  <c r="W391" i="11" s="1"/>
  <c r="W90" i="11"/>
  <c r="W89" i="11"/>
  <c r="W88" i="11"/>
  <c r="W172" i="11" s="1"/>
  <c r="W244" i="11" s="1"/>
  <c r="W316" i="11" s="1"/>
  <c r="W388" i="11" s="1"/>
  <c r="W87" i="11"/>
  <c r="W171" i="11" s="1"/>
  <c r="W243" i="11" s="1"/>
  <c r="W315" i="11" s="1"/>
  <c r="W387" i="11" s="1"/>
  <c r="W86" i="11"/>
  <c r="X165" i="11"/>
  <c r="AN158" i="38"/>
  <c r="AN160" i="38" s="1"/>
  <c r="AH160" i="38"/>
  <c r="AD14" i="38"/>
  <c r="AE22" i="11"/>
  <c r="BD22" i="11" s="1"/>
  <c r="AE18" i="11"/>
  <c r="BD18" i="11" s="1"/>
  <c r="AE14" i="11"/>
  <c r="BD14" i="11" s="1"/>
  <c r="AE21" i="11"/>
  <c r="BD21" i="11" s="1"/>
  <c r="AE17" i="11"/>
  <c r="BD17" i="11" s="1"/>
  <c r="AE84" i="11"/>
  <c r="BD84" i="11" s="1"/>
  <c r="AE83" i="11"/>
  <c r="BD83" i="11" s="1"/>
  <c r="AE82" i="11"/>
  <c r="BD82" i="11" s="1"/>
  <c r="AE81" i="11"/>
  <c r="BD81" i="11" s="1"/>
  <c r="AE80" i="11"/>
  <c r="BD80" i="11" s="1"/>
  <c r="AE79" i="11"/>
  <c r="BD79" i="11" s="1"/>
  <c r="AE78" i="11"/>
  <c r="BD78" i="11" s="1"/>
  <c r="AE77" i="11"/>
  <c r="BD77" i="11" s="1"/>
  <c r="AE76" i="11"/>
  <c r="BD76" i="11" s="1"/>
  <c r="AE75" i="11"/>
  <c r="BD75" i="11" s="1"/>
  <c r="AE74" i="11"/>
  <c r="BD74" i="11" s="1"/>
  <c r="AE73" i="11"/>
  <c r="BD73" i="11" s="1"/>
  <c r="AE72" i="11"/>
  <c r="BD72" i="11" s="1"/>
  <c r="AE71" i="11"/>
  <c r="BD71" i="11" s="1"/>
  <c r="AE70" i="11"/>
  <c r="BD70" i="11" s="1"/>
  <c r="AE69" i="11"/>
  <c r="BD69" i="11" s="1"/>
  <c r="AE68" i="11"/>
  <c r="BD68" i="11" s="1"/>
  <c r="AE67" i="11"/>
  <c r="BD67" i="11" s="1"/>
  <c r="AE66" i="11"/>
  <c r="BD66" i="11" s="1"/>
  <c r="AE65" i="11"/>
  <c r="BD65" i="11" s="1"/>
  <c r="AE64" i="11"/>
  <c r="BD64" i="11" s="1"/>
  <c r="AE63" i="11"/>
  <c r="BD63" i="11" s="1"/>
  <c r="AE62" i="11"/>
  <c r="BD62" i="11" s="1"/>
  <c r="AE61" i="11"/>
  <c r="BD61" i="11" s="1"/>
  <c r="AE60" i="11"/>
  <c r="BD60" i="11" s="1"/>
  <c r="AE59" i="11"/>
  <c r="BD59" i="11" s="1"/>
  <c r="AE58" i="11"/>
  <c r="BD58" i="11" s="1"/>
  <c r="AE57" i="11"/>
  <c r="BD57" i="11" s="1"/>
  <c r="AE56" i="11"/>
  <c r="BD56" i="11" s="1"/>
  <c r="AE55" i="11"/>
  <c r="BD55" i="11" s="1"/>
  <c r="AE54" i="11"/>
  <c r="BD54" i="11" s="1"/>
  <c r="AE53" i="11"/>
  <c r="BD53" i="11" s="1"/>
  <c r="AE52" i="11"/>
  <c r="BD52" i="11" s="1"/>
  <c r="AE51" i="11"/>
  <c r="BD51" i="11" s="1"/>
  <c r="AE50" i="11"/>
  <c r="BD50" i="11" s="1"/>
  <c r="AE49" i="11"/>
  <c r="BD49" i="11" s="1"/>
  <c r="AE48" i="11"/>
  <c r="BD48" i="11" s="1"/>
  <c r="AE47" i="11"/>
  <c r="BD47" i="11" s="1"/>
  <c r="AE46" i="11"/>
  <c r="BD46" i="11" s="1"/>
  <c r="AE45" i="11"/>
  <c r="BD45" i="11" s="1"/>
  <c r="AE44" i="11"/>
  <c r="BD44" i="11" s="1"/>
  <c r="AE43" i="11"/>
  <c r="BD43" i="11" s="1"/>
  <c r="AE42" i="11"/>
  <c r="BD42" i="11" s="1"/>
  <c r="AE41" i="11"/>
  <c r="BD41" i="11" s="1"/>
  <c r="AE40" i="11"/>
  <c r="BD40" i="11" s="1"/>
  <c r="AE39" i="11"/>
  <c r="BD39" i="11" s="1"/>
  <c r="AE38" i="11"/>
  <c r="BD38" i="11" s="1"/>
  <c r="AE37" i="11"/>
  <c r="BD37" i="11" s="1"/>
  <c r="AE36" i="11"/>
  <c r="BD36" i="11" s="1"/>
  <c r="AE35" i="11"/>
  <c r="BD35" i="11" s="1"/>
  <c r="AE34" i="11"/>
  <c r="BD34" i="11" s="1"/>
  <c r="AE33" i="11"/>
  <c r="BD33" i="11" s="1"/>
  <c r="AE32" i="11"/>
  <c r="BD32" i="11" s="1"/>
  <c r="AE31" i="11"/>
  <c r="BD31" i="11" s="1"/>
  <c r="AE30" i="11"/>
  <c r="BD30" i="11" s="1"/>
  <c r="AE29" i="11"/>
  <c r="BD29" i="11" s="1"/>
  <c r="AE28" i="11"/>
  <c r="BD28" i="11" s="1"/>
  <c r="AE27" i="11"/>
  <c r="BD27" i="11" s="1"/>
  <c r="AE26" i="11"/>
  <c r="BD26" i="11" s="1"/>
  <c r="AE25" i="11"/>
  <c r="BD25" i="11" s="1"/>
  <c r="AE24" i="11"/>
  <c r="BD24" i="11" s="1"/>
  <c r="AE20" i="11"/>
  <c r="BD20" i="11" s="1"/>
  <c r="AE16" i="11"/>
  <c r="BD16" i="11" s="1"/>
  <c r="AE23" i="11"/>
  <c r="BD23" i="11" s="1"/>
  <c r="AE19" i="11"/>
  <c r="BD19" i="11" s="1"/>
  <c r="AE15" i="11"/>
  <c r="BD15" i="11" s="1"/>
  <c r="G165" i="36"/>
  <c r="G165" i="38"/>
  <c r="G238" i="11"/>
  <c r="G310" i="11" s="1"/>
  <c r="G382" i="11" s="1"/>
  <c r="G454" i="11" s="1"/>
  <c r="G234" i="11"/>
  <c r="G306" i="11" s="1"/>
  <c r="G378" i="11" s="1"/>
  <c r="G450" i="11" s="1"/>
  <c r="G230" i="11"/>
  <c r="G302" i="11" s="1"/>
  <c r="G374" i="11" s="1"/>
  <c r="G446" i="11" s="1"/>
  <c r="G226" i="11"/>
  <c r="G298" i="11" s="1"/>
  <c r="G370" i="11" s="1"/>
  <c r="G442" i="11" s="1"/>
  <c r="G222" i="11"/>
  <c r="G294" i="11" s="1"/>
  <c r="G366" i="11" s="1"/>
  <c r="G438" i="11" s="1"/>
  <c r="G218" i="11"/>
  <c r="G290" i="11" s="1"/>
  <c r="G362" i="11" s="1"/>
  <c r="G434" i="11" s="1"/>
  <c r="G214" i="11"/>
  <c r="G286" i="11" s="1"/>
  <c r="G358" i="11" s="1"/>
  <c r="G430" i="11" s="1"/>
  <c r="G210" i="11"/>
  <c r="G282" i="11" s="1"/>
  <c r="G354" i="11" s="1"/>
  <c r="G426" i="11" s="1"/>
  <c r="G206" i="11"/>
  <c r="G278" i="11" s="1"/>
  <c r="G350" i="11" s="1"/>
  <c r="G422" i="11" s="1"/>
  <c r="G202" i="11"/>
  <c r="G274" i="11" s="1"/>
  <c r="G346" i="11" s="1"/>
  <c r="G418" i="11" s="1"/>
  <c r="G198" i="11"/>
  <c r="G270" i="11" s="1"/>
  <c r="G342" i="11" s="1"/>
  <c r="G414" i="11" s="1"/>
  <c r="G194" i="11"/>
  <c r="G266" i="11" s="1"/>
  <c r="G338" i="11" s="1"/>
  <c r="G410" i="11" s="1"/>
  <c r="G190" i="11"/>
  <c r="G262" i="11" s="1"/>
  <c r="G334" i="11" s="1"/>
  <c r="G406" i="11" s="1"/>
  <c r="G186" i="11"/>
  <c r="G258" i="11" s="1"/>
  <c r="G330" i="11" s="1"/>
  <c r="G402" i="11" s="1"/>
  <c r="G182" i="11"/>
  <c r="G254" i="11" s="1"/>
  <c r="G326" i="11" s="1"/>
  <c r="G398" i="11" s="1"/>
  <c r="G178" i="11"/>
  <c r="G250" i="11" s="1"/>
  <c r="G322" i="11" s="1"/>
  <c r="G394" i="11" s="1"/>
  <c r="G174" i="11"/>
  <c r="G246" i="11" s="1"/>
  <c r="G318" i="11" s="1"/>
  <c r="G390" i="11" s="1"/>
  <c r="G170" i="11"/>
  <c r="G242" i="11" s="1"/>
  <c r="G314" i="11" s="1"/>
  <c r="G386" i="11" s="1"/>
  <c r="G239" i="11"/>
  <c r="G311" i="11" s="1"/>
  <c r="G383" i="11" s="1"/>
  <c r="G455" i="11" s="1"/>
  <c r="G235" i="11"/>
  <c r="G307" i="11" s="1"/>
  <c r="G379" i="11" s="1"/>
  <c r="G451" i="11" s="1"/>
  <c r="G231" i="11"/>
  <c r="G303" i="11" s="1"/>
  <c r="G375" i="11" s="1"/>
  <c r="G447" i="11" s="1"/>
  <c r="G227" i="11"/>
  <c r="G299" i="11" s="1"/>
  <c r="G371" i="11" s="1"/>
  <c r="G443" i="11" s="1"/>
  <c r="G223" i="11"/>
  <c r="G295" i="11" s="1"/>
  <c r="G367" i="11" s="1"/>
  <c r="G439" i="11" s="1"/>
  <c r="G219" i="11"/>
  <c r="G291" i="11" s="1"/>
  <c r="G363" i="11" s="1"/>
  <c r="G435" i="11" s="1"/>
  <c r="G215" i="11"/>
  <c r="G287" i="11" s="1"/>
  <c r="G359" i="11" s="1"/>
  <c r="G431" i="11" s="1"/>
  <c r="G211" i="11"/>
  <c r="G283" i="11" s="1"/>
  <c r="G355" i="11" s="1"/>
  <c r="G427" i="11" s="1"/>
  <c r="G207" i="11"/>
  <c r="G279" i="11" s="1"/>
  <c r="G351" i="11" s="1"/>
  <c r="G423" i="11" s="1"/>
  <c r="G203" i="11"/>
  <c r="G275" i="11" s="1"/>
  <c r="G347" i="11" s="1"/>
  <c r="G419" i="11" s="1"/>
  <c r="G199" i="11"/>
  <c r="G271" i="11" s="1"/>
  <c r="G343" i="11" s="1"/>
  <c r="G415" i="11" s="1"/>
  <c r="G195" i="11"/>
  <c r="G267" i="11" s="1"/>
  <c r="G339" i="11" s="1"/>
  <c r="G411" i="11" s="1"/>
  <c r="G191" i="11"/>
  <c r="G263" i="11" s="1"/>
  <c r="G335" i="11" s="1"/>
  <c r="G407" i="11" s="1"/>
  <c r="G187" i="11"/>
  <c r="G259" i="11" s="1"/>
  <c r="G331" i="11" s="1"/>
  <c r="G403" i="11" s="1"/>
  <c r="G183" i="11"/>
  <c r="G255" i="11" s="1"/>
  <c r="G327" i="11" s="1"/>
  <c r="G399" i="11" s="1"/>
  <c r="G179" i="11"/>
  <c r="G251" i="11" s="1"/>
  <c r="G323" i="11" s="1"/>
  <c r="G395" i="11" s="1"/>
  <c r="G175" i="11"/>
  <c r="G247" i="11" s="1"/>
  <c r="G319" i="11" s="1"/>
  <c r="G391" i="11" s="1"/>
  <c r="G171" i="11"/>
  <c r="G243" i="11" s="1"/>
  <c r="G315" i="11" s="1"/>
  <c r="G387" i="11" s="1"/>
  <c r="G240" i="11"/>
  <c r="G312" i="11" s="1"/>
  <c r="G384" i="11" s="1"/>
  <c r="G456" i="11" s="1"/>
  <c r="G236" i="11"/>
  <c r="G308" i="11" s="1"/>
  <c r="G380" i="11" s="1"/>
  <c r="G452" i="11" s="1"/>
  <c r="G232" i="11"/>
  <c r="G304" i="11" s="1"/>
  <c r="G376" i="11" s="1"/>
  <c r="G448" i="11" s="1"/>
  <c r="G228" i="11"/>
  <c r="G300" i="11" s="1"/>
  <c r="G372" i="11" s="1"/>
  <c r="G444" i="11" s="1"/>
  <c r="G224" i="11"/>
  <c r="G296" i="11" s="1"/>
  <c r="G368" i="11" s="1"/>
  <c r="G440" i="11" s="1"/>
  <c r="G220" i="11"/>
  <c r="G292" i="11" s="1"/>
  <c r="G364" i="11" s="1"/>
  <c r="G436" i="11" s="1"/>
  <c r="G216" i="11"/>
  <c r="G288" i="11" s="1"/>
  <c r="G360" i="11" s="1"/>
  <c r="G432" i="11" s="1"/>
  <c r="G212" i="11"/>
  <c r="G284" i="11" s="1"/>
  <c r="G356" i="11" s="1"/>
  <c r="G428" i="11" s="1"/>
  <c r="G208" i="11"/>
  <c r="G280" i="11" s="1"/>
  <c r="G352" i="11" s="1"/>
  <c r="G424" i="11" s="1"/>
  <c r="G204" i="11"/>
  <c r="G276" i="11" s="1"/>
  <c r="G348" i="11" s="1"/>
  <c r="G420" i="11" s="1"/>
  <c r="G200" i="11"/>
  <c r="G272" i="11" s="1"/>
  <c r="G344" i="11" s="1"/>
  <c r="G416" i="11" s="1"/>
  <c r="G196" i="11"/>
  <c r="G268" i="11" s="1"/>
  <c r="G340" i="11" s="1"/>
  <c r="G412" i="11" s="1"/>
  <c r="G192" i="11"/>
  <c r="G264" i="11" s="1"/>
  <c r="G336" i="11" s="1"/>
  <c r="G408" i="11" s="1"/>
  <c r="G188" i="11"/>
  <c r="G260" i="11" s="1"/>
  <c r="G332" i="11" s="1"/>
  <c r="G404" i="11" s="1"/>
  <c r="G184" i="11"/>
  <c r="G256" i="11" s="1"/>
  <c r="G328" i="11" s="1"/>
  <c r="G400" i="11" s="1"/>
  <c r="G180" i="11"/>
  <c r="G252" i="11" s="1"/>
  <c r="G324" i="11" s="1"/>
  <c r="G396" i="11" s="1"/>
  <c r="G176" i="11"/>
  <c r="G248" i="11" s="1"/>
  <c r="G320" i="11" s="1"/>
  <c r="G392" i="11" s="1"/>
  <c r="G172" i="11"/>
  <c r="G244" i="11" s="1"/>
  <c r="G316" i="11" s="1"/>
  <c r="G388" i="11" s="1"/>
  <c r="G237" i="11"/>
  <c r="G309" i="11" s="1"/>
  <c r="G381" i="11" s="1"/>
  <c r="G453" i="11" s="1"/>
  <c r="G233" i="11"/>
  <c r="G305" i="11" s="1"/>
  <c r="G377" i="11" s="1"/>
  <c r="G449" i="11" s="1"/>
  <c r="G229" i="11"/>
  <c r="G301" i="11" s="1"/>
  <c r="G373" i="11" s="1"/>
  <c r="G445" i="11" s="1"/>
  <c r="G225" i="11"/>
  <c r="G297" i="11" s="1"/>
  <c r="G369" i="11" s="1"/>
  <c r="G441" i="11" s="1"/>
  <c r="G221" i="11"/>
  <c r="G293" i="11" s="1"/>
  <c r="G365" i="11" s="1"/>
  <c r="G437" i="11" s="1"/>
  <c r="G217" i="11"/>
  <c r="G289" i="11" s="1"/>
  <c r="G361" i="11" s="1"/>
  <c r="G433" i="11" s="1"/>
  <c r="G213" i="11"/>
  <c r="G285" i="11" s="1"/>
  <c r="G357" i="11" s="1"/>
  <c r="G429" i="11" s="1"/>
  <c r="G209" i="11"/>
  <c r="G281" i="11" s="1"/>
  <c r="G353" i="11" s="1"/>
  <c r="G425" i="11" s="1"/>
  <c r="G205" i="11"/>
  <c r="G277" i="11" s="1"/>
  <c r="G349" i="11" s="1"/>
  <c r="G421" i="11" s="1"/>
  <c r="G201" i="11"/>
  <c r="G273" i="11" s="1"/>
  <c r="G345" i="11" s="1"/>
  <c r="G417" i="11" s="1"/>
  <c r="G197" i="11"/>
  <c r="G269" i="11" s="1"/>
  <c r="G341" i="11" s="1"/>
  <c r="G413" i="11" s="1"/>
  <c r="G193" i="11"/>
  <c r="G265" i="11" s="1"/>
  <c r="G337" i="11" s="1"/>
  <c r="G409" i="11" s="1"/>
  <c r="G189" i="11"/>
  <c r="G261" i="11" s="1"/>
  <c r="G333" i="11" s="1"/>
  <c r="G405" i="11" s="1"/>
  <c r="G185" i="11"/>
  <c r="G257" i="11" s="1"/>
  <c r="G329" i="11" s="1"/>
  <c r="G401" i="11" s="1"/>
  <c r="G181" i="11"/>
  <c r="G253" i="11" s="1"/>
  <c r="G325" i="11" s="1"/>
  <c r="G397" i="11" s="1"/>
  <c r="G177" i="11"/>
  <c r="G249" i="11" s="1"/>
  <c r="G321" i="11" s="1"/>
  <c r="G393" i="11" s="1"/>
  <c r="G173" i="11"/>
  <c r="G245" i="11" s="1"/>
  <c r="G317" i="11" s="1"/>
  <c r="G389" i="11" s="1"/>
  <c r="AN158" i="37"/>
  <c r="AN160" i="37" s="1"/>
  <c r="AH160" i="37"/>
  <c r="AD14" i="37"/>
  <c r="M165" i="36"/>
  <c r="M165" i="38"/>
  <c r="G165" i="37"/>
  <c r="AH165" i="11"/>
  <c r="AN158" i="36"/>
  <c r="AN160" i="36" s="1"/>
  <c r="AH160" i="36"/>
  <c r="AD14" i="36"/>
  <c r="AQ321" i="37" l="1"/>
  <c r="AQ324" i="37"/>
  <c r="AQ319" i="37"/>
  <c r="AQ383" i="37"/>
  <c r="N421" i="11"/>
  <c r="X236" i="37"/>
  <c r="X308" i="37" s="1"/>
  <c r="X380" i="37" s="1"/>
  <c r="X452" i="37" s="1"/>
  <c r="AR350" i="36"/>
  <c r="Q351" i="36"/>
  <c r="X174" i="36"/>
  <c r="X246" i="36" s="1"/>
  <c r="X318" i="36" s="1"/>
  <c r="X390" i="36" s="1"/>
  <c r="J239" i="38"/>
  <c r="J311" i="38" s="1"/>
  <c r="J383" i="38" s="1"/>
  <c r="J455" i="38" s="1"/>
  <c r="J235" i="38"/>
  <c r="J307" i="38" s="1"/>
  <c r="J379" i="38" s="1"/>
  <c r="J451" i="38" s="1"/>
  <c r="AR318" i="36"/>
  <c r="Q319" i="36"/>
  <c r="O403" i="36"/>
  <c r="AR380" i="36"/>
  <c r="Q376" i="36"/>
  <c r="Q448" i="36" s="1"/>
  <c r="AR341" i="36"/>
  <c r="AR381" i="36"/>
  <c r="Q342" i="36"/>
  <c r="Q414" i="36" s="1"/>
  <c r="O407" i="37"/>
  <c r="AR373" i="36"/>
  <c r="Q374" i="36"/>
  <c r="Q446" i="36" s="1"/>
  <c r="O455" i="36"/>
  <c r="N393" i="11"/>
  <c r="AR344" i="36"/>
  <c r="Q345" i="36"/>
  <c r="N433" i="38"/>
  <c r="AR315" i="36"/>
  <c r="Q316" i="36"/>
  <c r="AR347" i="36"/>
  <c r="Q348" i="36"/>
  <c r="Q420" i="36" s="1"/>
  <c r="O434" i="36"/>
  <c r="O438" i="38"/>
  <c r="O447" i="36"/>
  <c r="O412" i="36"/>
  <c r="O437" i="11"/>
  <c r="O419" i="36"/>
  <c r="O437" i="38"/>
  <c r="O447" i="38"/>
  <c r="X208" i="37"/>
  <c r="X280" i="37" s="1"/>
  <c r="X352" i="37" s="1"/>
  <c r="X424" i="37" s="1"/>
  <c r="X221" i="37"/>
  <c r="X293" i="37" s="1"/>
  <c r="X365" i="37" s="1"/>
  <c r="X437" i="37" s="1"/>
  <c r="X227" i="37"/>
  <c r="X299" i="37" s="1"/>
  <c r="X371" i="37" s="1"/>
  <c r="X443" i="37" s="1"/>
  <c r="X180" i="37"/>
  <c r="X252" i="37" s="1"/>
  <c r="X324" i="37" s="1"/>
  <c r="X396" i="37" s="1"/>
  <c r="X198" i="37"/>
  <c r="X270" i="37" s="1"/>
  <c r="X342" i="37" s="1"/>
  <c r="X414" i="37" s="1"/>
  <c r="X207" i="37"/>
  <c r="X279" i="37" s="1"/>
  <c r="X351" i="37" s="1"/>
  <c r="X423" i="37" s="1"/>
  <c r="X183" i="37"/>
  <c r="X255" i="37" s="1"/>
  <c r="X327" i="37" s="1"/>
  <c r="X399" i="37" s="1"/>
  <c r="K176" i="36"/>
  <c r="K248" i="36" s="1"/>
  <c r="K320" i="36" s="1"/>
  <c r="K392" i="36" s="1"/>
  <c r="K184" i="36"/>
  <c r="K256" i="36" s="1"/>
  <c r="K328" i="36" s="1"/>
  <c r="K400" i="36" s="1"/>
  <c r="K192" i="36"/>
  <c r="K264" i="36" s="1"/>
  <c r="K336" i="36" s="1"/>
  <c r="K408" i="36" s="1"/>
  <c r="K200" i="36"/>
  <c r="K272" i="36" s="1"/>
  <c r="K344" i="36" s="1"/>
  <c r="K416" i="36" s="1"/>
  <c r="K208" i="36"/>
  <c r="K280" i="36" s="1"/>
  <c r="K352" i="36" s="1"/>
  <c r="K424" i="36" s="1"/>
  <c r="K216" i="36"/>
  <c r="K288" i="36" s="1"/>
  <c r="K360" i="36" s="1"/>
  <c r="K432" i="36" s="1"/>
  <c r="K224" i="36"/>
  <c r="K296" i="36" s="1"/>
  <c r="K368" i="36" s="1"/>
  <c r="K440" i="36" s="1"/>
  <c r="K232" i="36"/>
  <c r="K304" i="36" s="1"/>
  <c r="K376" i="36" s="1"/>
  <c r="K448" i="36" s="1"/>
  <c r="K240" i="36"/>
  <c r="K312" i="36" s="1"/>
  <c r="K384" i="36" s="1"/>
  <c r="K456" i="36" s="1"/>
  <c r="O394" i="11"/>
  <c r="O453" i="11"/>
  <c r="O443" i="11"/>
  <c r="I238" i="37"/>
  <c r="I310" i="37" s="1"/>
  <c r="I382" i="37" s="1"/>
  <c r="I454" i="37" s="1"/>
  <c r="AR333" i="36"/>
  <c r="AR365" i="36"/>
  <c r="AR336" i="36"/>
  <c r="AR368" i="36"/>
  <c r="AR339" i="36"/>
  <c r="AR371" i="36"/>
  <c r="AR342" i="36"/>
  <c r="AR374" i="36"/>
  <c r="AR382" i="36"/>
  <c r="Q334" i="36"/>
  <c r="Q406" i="36" s="1"/>
  <c r="Q366" i="36"/>
  <c r="Q438" i="36" s="1"/>
  <c r="Q337" i="36"/>
  <c r="Q369" i="36"/>
  <c r="Q441" i="36" s="1"/>
  <c r="Q340" i="36"/>
  <c r="Q372" i="36"/>
  <c r="Q343" i="36"/>
  <c r="Q415" i="36" s="1"/>
  <c r="Q377" i="36"/>
  <c r="Q378" i="36"/>
  <c r="O392" i="11"/>
  <c r="AR337" i="36"/>
  <c r="AR369" i="36"/>
  <c r="AR340" i="36"/>
  <c r="AR372" i="36"/>
  <c r="AR343" i="36"/>
  <c r="AR314" i="36"/>
  <c r="AR346" i="36"/>
  <c r="AR376" i="36"/>
  <c r="AR377" i="36"/>
  <c r="Q338" i="36"/>
  <c r="Q410" i="36" s="1"/>
  <c r="Q370" i="36"/>
  <c r="Q341" i="36"/>
  <c r="Q413" i="36" s="1"/>
  <c r="Q373" i="36"/>
  <c r="Q445" i="36" s="1"/>
  <c r="Q344" i="36"/>
  <c r="Q416" i="36" s="1"/>
  <c r="Q315" i="36"/>
  <c r="Q347" i="36"/>
  <c r="Q419" i="36" s="1"/>
  <c r="Q381" i="36"/>
  <c r="Q382" i="36"/>
  <c r="Q454" i="36" s="1"/>
  <c r="O432" i="36"/>
  <c r="O438" i="36"/>
  <c r="O432" i="11"/>
  <c r="AR345" i="36"/>
  <c r="AR316" i="36"/>
  <c r="AR348" i="36"/>
  <c r="AR319" i="36"/>
  <c r="AR351" i="36"/>
  <c r="AR322" i="36"/>
  <c r="AR354" i="36"/>
  <c r="AR384" i="36"/>
  <c r="Q314" i="36"/>
  <c r="Q346" i="36"/>
  <c r="Q317" i="36"/>
  <c r="Q389" i="36" s="1"/>
  <c r="Q349" i="36"/>
  <c r="Q320" i="36"/>
  <c r="Q392" i="36" s="1"/>
  <c r="Q352" i="36"/>
  <c r="Q323" i="36"/>
  <c r="Q355" i="36"/>
  <c r="Q427" i="36" s="1"/>
  <c r="Q380" i="36"/>
  <c r="I173" i="37"/>
  <c r="I245" i="37" s="1"/>
  <c r="I317" i="37" s="1"/>
  <c r="I389" i="37" s="1"/>
  <c r="AR317" i="36"/>
  <c r="AR349" i="36"/>
  <c r="AR320" i="36"/>
  <c r="AR352" i="36"/>
  <c r="AR323" i="36"/>
  <c r="AR355" i="36"/>
  <c r="AR326" i="36"/>
  <c r="AR358" i="36"/>
  <c r="AR375" i="36"/>
  <c r="Q318" i="36"/>
  <c r="Q390" i="36" s="1"/>
  <c r="Q350" i="36"/>
  <c r="Q422" i="36" s="1"/>
  <c r="Q321" i="36"/>
  <c r="Q353" i="36"/>
  <c r="Q324" i="36"/>
  <c r="Q396" i="36" s="1"/>
  <c r="Q356" i="36"/>
  <c r="Q428" i="36" s="1"/>
  <c r="Q327" i="36"/>
  <c r="Q359" i="36"/>
  <c r="Q384" i="36"/>
  <c r="O393" i="11"/>
  <c r="O448" i="11"/>
  <c r="AR321" i="36"/>
  <c r="AR353" i="36"/>
  <c r="AR324" i="36"/>
  <c r="AR356" i="36"/>
  <c r="AR327" i="36"/>
  <c r="AR359" i="36"/>
  <c r="AR330" i="36"/>
  <c r="AR362" i="36"/>
  <c r="AR379" i="36"/>
  <c r="Q322" i="36"/>
  <c r="Q394" i="36" s="1"/>
  <c r="Q354" i="36"/>
  <c r="Q426" i="36" s="1"/>
  <c r="Q325" i="36"/>
  <c r="Q397" i="36" s="1"/>
  <c r="Q357" i="36"/>
  <c r="Q429" i="36" s="1"/>
  <c r="Q328" i="36"/>
  <c r="Q360" i="36"/>
  <c r="Q432" i="36" s="1"/>
  <c r="Q331" i="36"/>
  <c r="Q363" i="36"/>
  <c r="Q375" i="36"/>
  <c r="Q447" i="36" s="1"/>
  <c r="O425" i="36"/>
  <c r="O446" i="11"/>
  <c r="AR325" i="36"/>
  <c r="AR357" i="36"/>
  <c r="AR328" i="36"/>
  <c r="AR360" i="36"/>
  <c r="AR331" i="36"/>
  <c r="AR363" i="36"/>
  <c r="AR334" i="36"/>
  <c r="AR366" i="36"/>
  <c r="AR383" i="36"/>
  <c r="Q326" i="36"/>
  <c r="Q398" i="36" s="1"/>
  <c r="Q358" i="36"/>
  <c r="Q430" i="36" s="1"/>
  <c r="Q329" i="36"/>
  <c r="Q361" i="36"/>
  <c r="Q332" i="36"/>
  <c r="Q404" i="36" s="1"/>
  <c r="Q364" i="36"/>
  <c r="Q335" i="36"/>
  <c r="Q367" i="36"/>
  <c r="Q439" i="36" s="1"/>
  <c r="Q379" i="36"/>
  <c r="O397" i="36"/>
  <c r="AR329" i="36"/>
  <c r="AR361" i="36"/>
  <c r="AR332" i="36"/>
  <c r="AR364" i="36"/>
  <c r="AR335" i="36"/>
  <c r="AR367" i="36"/>
  <c r="AR338" i="36"/>
  <c r="AR370" i="36"/>
  <c r="Q330" i="36"/>
  <c r="Q402" i="36" s="1"/>
  <c r="Q362" i="36"/>
  <c r="Q434" i="36" s="1"/>
  <c r="Q333" i="36"/>
  <c r="Q405" i="36" s="1"/>
  <c r="Q365" i="36"/>
  <c r="Q336" i="36"/>
  <c r="Q408" i="36" s="1"/>
  <c r="Q368" i="36"/>
  <c r="Q440" i="36" s="1"/>
  <c r="Q339" i="36"/>
  <c r="Q371" i="36"/>
  <c r="Q443" i="36" s="1"/>
  <c r="O404" i="36"/>
  <c r="O436" i="36"/>
  <c r="O421" i="36"/>
  <c r="K172" i="36"/>
  <c r="K244" i="36" s="1"/>
  <c r="K316" i="36" s="1"/>
  <c r="K388" i="36" s="1"/>
  <c r="K180" i="36"/>
  <c r="K252" i="36" s="1"/>
  <c r="K324" i="36" s="1"/>
  <c r="K396" i="36" s="1"/>
  <c r="K188" i="36"/>
  <c r="K260" i="36" s="1"/>
  <c r="K332" i="36" s="1"/>
  <c r="K404" i="36" s="1"/>
  <c r="K196" i="36"/>
  <c r="K268" i="36" s="1"/>
  <c r="K340" i="36" s="1"/>
  <c r="K412" i="36" s="1"/>
  <c r="K204" i="36"/>
  <c r="K276" i="36" s="1"/>
  <c r="K348" i="36" s="1"/>
  <c r="K420" i="36" s="1"/>
  <c r="K212" i="36"/>
  <c r="K284" i="36" s="1"/>
  <c r="K356" i="36" s="1"/>
  <c r="K428" i="36" s="1"/>
  <c r="K220" i="36"/>
  <c r="K292" i="36" s="1"/>
  <c r="K364" i="36" s="1"/>
  <c r="K436" i="36" s="1"/>
  <c r="K228" i="36"/>
  <c r="K300" i="36" s="1"/>
  <c r="K372" i="36" s="1"/>
  <c r="K444" i="36" s="1"/>
  <c r="K236" i="36"/>
  <c r="K308" i="36" s="1"/>
  <c r="K380" i="36" s="1"/>
  <c r="K452" i="36" s="1"/>
  <c r="O422" i="36"/>
  <c r="AS335" i="11"/>
  <c r="X200" i="11"/>
  <c r="X272" i="11" s="1"/>
  <c r="X344" i="11" s="1"/>
  <c r="X416" i="11" s="1"/>
  <c r="O428" i="37"/>
  <c r="O388" i="36"/>
  <c r="O423" i="36"/>
  <c r="O429" i="36"/>
  <c r="O400" i="38"/>
  <c r="O407" i="11"/>
  <c r="O433" i="11"/>
  <c r="O454" i="36"/>
  <c r="O444" i="38"/>
  <c r="X230" i="38"/>
  <c r="X302" i="38" s="1"/>
  <c r="X374" i="38" s="1"/>
  <c r="X446" i="38" s="1"/>
  <c r="O396" i="36"/>
  <c r="M221" i="11"/>
  <c r="M293" i="11" s="1"/>
  <c r="M365" i="11" s="1"/>
  <c r="M437" i="11" s="1"/>
  <c r="M177" i="11"/>
  <c r="M249" i="11" s="1"/>
  <c r="M321" i="11" s="1"/>
  <c r="M393" i="11" s="1"/>
  <c r="M185" i="11"/>
  <c r="M257" i="11" s="1"/>
  <c r="M329" i="11" s="1"/>
  <c r="M401" i="11" s="1"/>
  <c r="M193" i="11"/>
  <c r="M265" i="11" s="1"/>
  <c r="M337" i="11" s="1"/>
  <c r="M409" i="11" s="1"/>
  <c r="M201" i="11"/>
  <c r="M273" i="11" s="1"/>
  <c r="M345" i="11" s="1"/>
  <c r="M417" i="11" s="1"/>
  <c r="M209" i="11"/>
  <c r="M281" i="11" s="1"/>
  <c r="M353" i="11" s="1"/>
  <c r="M425" i="11" s="1"/>
  <c r="M217" i="11"/>
  <c r="M289" i="11" s="1"/>
  <c r="M361" i="11" s="1"/>
  <c r="M433" i="11" s="1"/>
  <c r="M229" i="11"/>
  <c r="M301" i="11" s="1"/>
  <c r="M373" i="11" s="1"/>
  <c r="M445" i="11" s="1"/>
  <c r="M237" i="11"/>
  <c r="M309" i="11" s="1"/>
  <c r="M381" i="11" s="1"/>
  <c r="M453" i="11" s="1"/>
  <c r="M170" i="11"/>
  <c r="M242" i="11" s="1"/>
  <c r="M314" i="11" s="1"/>
  <c r="M386" i="11" s="1"/>
  <c r="M178" i="11"/>
  <c r="M250" i="11" s="1"/>
  <c r="M322" i="11" s="1"/>
  <c r="M394" i="11" s="1"/>
  <c r="M186" i="11"/>
  <c r="M258" i="11" s="1"/>
  <c r="M330" i="11" s="1"/>
  <c r="M402" i="11" s="1"/>
  <c r="M194" i="11"/>
  <c r="M266" i="11" s="1"/>
  <c r="M338" i="11" s="1"/>
  <c r="M410" i="11" s="1"/>
  <c r="M202" i="11"/>
  <c r="M274" i="11" s="1"/>
  <c r="M346" i="11" s="1"/>
  <c r="M418" i="11" s="1"/>
  <c r="M210" i="11"/>
  <c r="M282" i="11" s="1"/>
  <c r="M354" i="11" s="1"/>
  <c r="M426" i="11" s="1"/>
  <c r="M222" i="11"/>
  <c r="M294" i="11" s="1"/>
  <c r="M366" i="11" s="1"/>
  <c r="M438" i="11" s="1"/>
  <c r="M230" i="11"/>
  <c r="M302" i="11" s="1"/>
  <c r="M374" i="11" s="1"/>
  <c r="M446" i="11" s="1"/>
  <c r="M238" i="11"/>
  <c r="M310" i="11" s="1"/>
  <c r="M382" i="11" s="1"/>
  <c r="M454" i="11" s="1"/>
  <c r="M171" i="11"/>
  <c r="M243" i="11" s="1"/>
  <c r="M315" i="11" s="1"/>
  <c r="M387" i="11" s="1"/>
  <c r="M179" i="11"/>
  <c r="M251" i="11" s="1"/>
  <c r="M323" i="11" s="1"/>
  <c r="M395" i="11" s="1"/>
  <c r="M187" i="11"/>
  <c r="M259" i="11" s="1"/>
  <c r="M331" i="11" s="1"/>
  <c r="M403" i="11" s="1"/>
  <c r="M195" i="11"/>
  <c r="M267" i="11" s="1"/>
  <c r="M339" i="11" s="1"/>
  <c r="M411" i="11" s="1"/>
  <c r="M203" i="11"/>
  <c r="M275" i="11" s="1"/>
  <c r="M347" i="11" s="1"/>
  <c r="M419" i="11" s="1"/>
  <c r="M211" i="11"/>
  <c r="M283" i="11" s="1"/>
  <c r="M355" i="11" s="1"/>
  <c r="M427" i="11" s="1"/>
  <c r="M223" i="11"/>
  <c r="M295" i="11" s="1"/>
  <c r="M367" i="11" s="1"/>
  <c r="M439" i="11" s="1"/>
  <c r="M231" i="11"/>
  <c r="M303" i="11" s="1"/>
  <c r="M375" i="11" s="1"/>
  <c r="M447" i="11" s="1"/>
  <c r="M239" i="11"/>
  <c r="M311" i="11" s="1"/>
  <c r="M383" i="11" s="1"/>
  <c r="M455" i="11" s="1"/>
  <c r="M172" i="11"/>
  <c r="M244" i="11" s="1"/>
  <c r="M316" i="11" s="1"/>
  <c r="M388" i="11" s="1"/>
  <c r="M180" i="11"/>
  <c r="M252" i="11" s="1"/>
  <c r="M324" i="11" s="1"/>
  <c r="M396" i="11" s="1"/>
  <c r="M188" i="11"/>
  <c r="M260" i="11" s="1"/>
  <c r="M332" i="11" s="1"/>
  <c r="M404" i="11" s="1"/>
  <c r="M196" i="11"/>
  <c r="M268" i="11" s="1"/>
  <c r="M340" i="11" s="1"/>
  <c r="M412" i="11" s="1"/>
  <c r="M204" i="11"/>
  <c r="M276" i="11" s="1"/>
  <c r="M348" i="11" s="1"/>
  <c r="M420" i="11" s="1"/>
  <c r="M212" i="11"/>
  <c r="M284" i="11" s="1"/>
  <c r="M356" i="11" s="1"/>
  <c r="M428" i="11" s="1"/>
  <c r="M224" i="11"/>
  <c r="M296" i="11" s="1"/>
  <c r="M368" i="11" s="1"/>
  <c r="M440" i="11" s="1"/>
  <c r="M232" i="11"/>
  <c r="M304" i="11" s="1"/>
  <c r="M376" i="11" s="1"/>
  <c r="M448" i="11" s="1"/>
  <c r="M240" i="11"/>
  <c r="M312" i="11" s="1"/>
  <c r="M384" i="11" s="1"/>
  <c r="M456" i="11" s="1"/>
  <c r="M181" i="11"/>
  <c r="M253" i="11" s="1"/>
  <c r="M325" i="11" s="1"/>
  <c r="M397" i="11" s="1"/>
  <c r="M189" i="11"/>
  <c r="M261" i="11" s="1"/>
  <c r="M333" i="11" s="1"/>
  <c r="M405" i="11" s="1"/>
  <c r="M197" i="11"/>
  <c r="M269" i="11" s="1"/>
  <c r="M341" i="11" s="1"/>
  <c r="M413" i="11" s="1"/>
  <c r="M213" i="11"/>
  <c r="M285" i="11" s="1"/>
  <c r="M357" i="11" s="1"/>
  <c r="M429" i="11" s="1"/>
  <c r="M225" i="11"/>
  <c r="M297" i="11" s="1"/>
  <c r="M369" i="11" s="1"/>
  <c r="M441" i="11" s="1"/>
  <c r="M233" i="11"/>
  <c r="M305" i="11" s="1"/>
  <c r="M377" i="11" s="1"/>
  <c r="M449" i="11" s="1"/>
  <c r="M218" i="11"/>
  <c r="M290" i="11" s="1"/>
  <c r="M362" i="11" s="1"/>
  <c r="M434" i="11" s="1"/>
  <c r="M174" i="11"/>
  <c r="M246" i="11" s="1"/>
  <c r="M318" i="11" s="1"/>
  <c r="M390" i="11" s="1"/>
  <c r="M182" i="11"/>
  <c r="M254" i="11" s="1"/>
  <c r="M326" i="11" s="1"/>
  <c r="M398" i="11" s="1"/>
  <c r="M190" i="11"/>
  <c r="M262" i="11" s="1"/>
  <c r="M334" i="11" s="1"/>
  <c r="M406" i="11" s="1"/>
  <c r="M198" i="11"/>
  <c r="M270" i="11" s="1"/>
  <c r="M342" i="11" s="1"/>
  <c r="M414" i="11" s="1"/>
  <c r="M206" i="11"/>
  <c r="M278" i="11" s="1"/>
  <c r="M350" i="11" s="1"/>
  <c r="M422" i="11" s="1"/>
  <c r="M214" i="11"/>
  <c r="M286" i="11" s="1"/>
  <c r="M358" i="11" s="1"/>
  <c r="M430" i="11" s="1"/>
  <c r="M226" i="11"/>
  <c r="M298" i="11" s="1"/>
  <c r="M370" i="11" s="1"/>
  <c r="M442" i="11" s="1"/>
  <c r="M234" i="11"/>
  <c r="M306" i="11" s="1"/>
  <c r="M378" i="11" s="1"/>
  <c r="M450" i="11" s="1"/>
  <c r="M219" i="11"/>
  <c r="M291" i="11" s="1"/>
  <c r="M363" i="11" s="1"/>
  <c r="M435" i="11" s="1"/>
  <c r="M175" i="11"/>
  <c r="M247" i="11" s="1"/>
  <c r="M319" i="11" s="1"/>
  <c r="M391" i="11" s="1"/>
  <c r="M183" i="11"/>
  <c r="M255" i="11" s="1"/>
  <c r="M327" i="11" s="1"/>
  <c r="M399" i="11" s="1"/>
  <c r="M191" i="11"/>
  <c r="M263" i="11" s="1"/>
  <c r="M335" i="11" s="1"/>
  <c r="M407" i="11" s="1"/>
  <c r="M199" i="11"/>
  <c r="M271" i="11" s="1"/>
  <c r="M343" i="11" s="1"/>
  <c r="M415" i="11" s="1"/>
  <c r="M207" i="11"/>
  <c r="M279" i="11" s="1"/>
  <c r="M351" i="11" s="1"/>
  <c r="M423" i="11" s="1"/>
  <c r="M215" i="11"/>
  <c r="M287" i="11" s="1"/>
  <c r="M359" i="11" s="1"/>
  <c r="M431" i="11" s="1"/>
  <c r="M227" i="11"/>
  <c r="M299" i="11" s="1"/>
  <c r="M371" i="11" s="1"/>
  <c r="M443" i="11" s="1"/>
  <c r="M235" i="11"/>
  <c r="M307" i="11" s="1"/>
  <c r="M379" i="11" s="1"/>
  <c r="M451" i="11" s="1"/>
  <c r="H236" i="38"/>
  <c r="H308" i="38" s="1"/>
  <c r="H380" i="38" s="1"/>
  <c r="H452" i="38" s="1"/>
  <c r="N449" i="36"/>
  <c r="H239" i="38"/>
  <c r="H311" i="38" s="1"/>
  <c r="H383" i="38" s="1"/>
  <c r="H455" i="38" s="1"/>
  <c r="H240" i="38"/>
  <c r="H312" i="38" s="1"/>
  <c r="H384" i="38" s="1"/>
  <c r="H456" i="38" s="1"/>
  <c r="N425" i="11"/>
  <c r="N432" i="38"/>
  <c r="N456" i="11"/>
  <c r="O414" i="37"/>
  <c r="N401" i="38"/>
  <c r="O434" i="37"/>
  <c r="N424" i="11"/>
  <c r="O392" i="37"/>
  <c r="N405" i="36"/>
  <c r="N437" i="36"/>
  <c r="O446" i="38"/>
  <c r="N404" i="36"/>
  <c r="O402" i="37"/>
  <c r="AQ339" i="11"/>
  <c r="AQ330" i="11"/>
  <c r="AQ344" i="11"/>
  <c r="AQ372" i="11"/>
  <c r="N436" i="36"/>
  <c r="Q350" i="38"/>
  <c r="Q422" i="38" s="1"/>
  <c r="Q367" i="38"/>
  <c r="Q357" i="38"/>
  <c r="Q429" i="38" s="1"/>
  <c r="N389" i="37"/>
  <c r="N421" i="37"/>
  <c r="O406" i="37"/>
  <c r="X176" i="37"/>
  <c r="X248" i="37" s="1"/>
  <c r="X320" i="37" s="1"/>
  <c r="X392" i="37" s="1"/>
  <c r="N453" i="37"/>
  <c r="X228" i="37"/>
  <c r="X300" i="37" s="1"/>
  <c r="X372" i="37" s="1"/>
  <c r="X444" i="37" s="1"/>
  <c r="X189" i="37"/>
  <c r="X261" i="37" s="1"/>
  <c r="X333" i="37" s="1"/>
  <c r="X405" i="37" s="1"/>
  <c r="N393" i="38"/>
  <c r="X197" i="37"/>
  <c r="X269" i="37" s="1"/>
  <c r="X341" i="37" s="1"/>
  <c r="X413" i="37" s="1"/>
  <c r="X172" i="37"/>
  <c r="X244" i="37" s="1"/>
  <c r="X316" i="37" s="1"/>
  <c r="X388" i="37" s="1"/>
  <c r="X171" i="37"/>
  <c r="X243" i="37" s="1"/>
  <c r="X315" i="37" s="1"/>
  <c r="X387" i="37" s="1"/>
  <c r="L281" i="37"/>
  <c r="L353" i="37" s="1"/>
  <c r="L252" i="37"/>
  <c r="L324" i="37" s="1"/>
  <c r="L267" i="37"/>
  <c r="L339" i="37" s="1"/>
  <c r="L277" i="37"/>
  <c r="L349" i="37" s="1"/>
  <c r="L248" i="37"/>
  <c r="L320" i="37" s="1"/>
  <c r="L263" i="37"/>
  <c r="L335" i="37" s="1"/>
  <c r="L273" i="37"/>
  <c r="L345" i="37" s="1"/>
  <c r="L244" i="37"/>
  <c r="L316" i="37" s="1"/>
  <c r="L259" i="37"/>
  <c r="L331" i="37" s="1"/>
  <c r="L269" i="37"/>
  <c r="L341" i="37" s="1"/>
  <c r="L255" i="37"/>
  <c r="L327" i="37" s="1"/>
  <c r="L251" i="37"/>
  <c r="L323" i="37" s="1"/>
  <c r="L247" i="37"/>
  <c r="L319" i="37" s="1"/>
  <c r="L311" i="37"/>
  <c r="L383" i="37" s="1"/>
  <c r="L298" i="37"/>
  <c r="L370" i="37" s="1"/>
  <c r="L257" i="37"/>
  <c r="L329" i="37" s="1"/>
  <c r="L243" i="37"/>
  <c r="L315" i="37" s="1"/>
  <c r="L294" i="37"/>
  <c r="L366" i="37" s="1"/>
  <c r="L253" i="37"/>
  <c r="L325" i="37" s="1"/>
  <c r="L290" i="37"/>
  <c r="L362" i="37" s="1"/>
  <c r="L249" i="37"/>
  <c r="L321" i="37" s="1"/>
  <c r="L286" i="37"/>
  <c r="L358" i="37" s="1"/>
  <c r="L245" i="37"/>
  <c r="L317" i="37" s="1"/>
  <c r="L282" i="37"/>
  <c r="L354" i="37" s="1"/>
  <c r="L309" i="37"/>
  <c r="L381" i="37" s="1"/>
  <c r="L306" i="37"/>
  <c r="L378" i="37" s="1"/>
  <c r="L278" i="37"/>
  <c r="L350" i="37" s="1"/>
  <c r="L274" i="37"/>
  <c r="L346" i="37" s="1"/>
  <c r="L270" i="37"/>
  <c r="L342" i="37" s="1"/>
  <c r="L266" i="37"/>
  <c r="L338" i="37" s="1"/>
  <c r="L262" i="37"/>
  <c r="L334" i="37" s="1"/>
  <c r="L258" i="37"/>
  <c r="L330" i="37" s="1"/>
  <c r="L254" i="37"/>
  <c r="L326" i="37" s="1"/>
  <c r="L265" i="37"/>
  <c r="L337" i="37" s="1"/>
  <c r="L250" i="37"/>
  <c r="L322" i="37" s="1"/>
  <c r="L308" i="37"/>
  <c r="L380" i="37" s="1"/>
  <c r="L246" i="37"/>
  <c r="L318" i="37" s="1"/>
  <c r="L304" i="37"/>
  <c r="L376" i="37" s="1"/>
  <c r="L242" i="37"/>
  <c r="L314" i="37" s="1"/>
  <c r="L300" i="37"/>
  <c r="L372" i="37" s="1"/>
  <c r="L261" i="37"/>
  <c r="L333" i="37" s="1"/>
  <c r="L296" i="37"/>
  <c r="L368" i="37" s="1"/>
  <c r="L312" i="37"/>
  <c r="L384" i="37" s="1"/>
  <c r="L302" i="37"/>
  <c r="L374" i="37" s="1"/>
  <c r="L292" i="37"/>
  <c r="L364" i="37" s="1"/>
  <c r="L307" i="37"/>
  <c r="L379" i="37" s="1"/>
  <c r="L288" i="37"/>
  <c r="L360" i="37" s="1"/>
  <c r="L303" i="37"/>
  <c r="L375" i="37" s="1"/>
  <c r="L284" i="37"/>
  <c r="L356" i="37" s="1"/>
  <c r="L299" i="37"/>
  <c r="L371" i="37" s="1"/>
  <c r="L310" i="37"/>
  <c r="L382" i="37" s="1"/>
  <c r="L280" i="37"/>
  <c r="L352" i="37" s="1"/>
  <c r="L295" i="37"/>
  <c r="L367" i="37" s="1"/>
  <c r="L305" i="37"/>
  <c r="L377" i="37" s="1"/>
  <c r="L276" i="37"/>
  <c r="L348" i="37" s="1"/>
  <c r="L291" i="37"/>
  <c r="L363" i="37" s="1"/>
  <c r="L301" i="37"/>
  <c r="L373" i="37" s="1"/>
  <c r="L272" i="37"/>
  <c r="L344" i="37" s="1"/>
  <c r="L287" i="37"/>
  <c r="L359" i="37" s="1"/>
  <c r="L297" i="37"/>
  <c r="L369" i="37" s="1"/>
  <c r="L268" i="37"/>
  <c r="L340" i="37" s="1"/>
  <c r="L283" i="37"/>
  <c r="L355" i="37" s="1"/>
  <c r="L293" i="37"/>
  <c r="L365" i="37" s="1"/>
  <c r="L264" i="37"/>
  <c r="L336" i="37" s="1"/>
  <c r="L279" i="37"/>
  <c r="L351" i="37" s="1"/>
  <c r="L289" i="37"/>
  <c r="L361" i="37" s="1"/>
  <c r="L260" i="37"/>
  <c r="L332" i="37" s="1"/>
  <c r="L275" i="37"/>
  <c r="L347" i="37" s="1"/>
  <c r="L285" i="37"/>
  <c r="L357" i="37" s="1"/>
  <c r="L256" i="37"/>
  <c r="L328" i="37" s="1"/>
  <c r="L271" i="37"/>
  <c r="L343" i="37" s="1"/>
  <c r="O425" i="11"/>
  <c r="O429" i="37"/>
  <c r="N413" i="38"/>
  <c r="N445" i="38"/>
  <c r="N405" i="11"/>
  <c r="P322" i="11"/>
  <c r="P394" i="11" s="1"/>
  <c r="P329" i="11"/>
  <c r="P358" i="37"/>
  <c r="P430" i="37" s="1"/>
  <c r="P361" i="37"/>
  <c r="P433" i="37" s="1"/>
  <c r="P348" i="37"/>
  <c r="M173" i="11"/>
  <c r="M245" i="11" s="1"/>
  <c r="M317" i="11" s="1"/>
  <c r="M389" i="11" s="1"/>
  <c r="Q456" i="36"/>
  <c r="M205" i="11"/>
  <c r="M277" i="11" s="1"/>
  <c r="M349" i="11" s="1"/>
  <c r="M421" i="11" s="1"/>
  <c r="O395" i="38"/>
  <c r="O424" i="36"/>
  <c r="N420" i="36"/>
  <c r="O387" i="36"/>
  <c r="N409" i="11"/>
  <c r="N440" i="11"/>
  <c r="N417" i="38"/>
  <c r="N452" i="36"/>
  <c r="AS322" i="36"/>
  <c r="AS354" i="36"/>
  <c r="AS325" i="36"/>
  <c r="AS357" i="36"/>
  <c r="N408" i="11"/>
  <c r="O431" i="37"/>
  <c r="AS328" i="36"/>
  <c r="N449" i="38"/>
  <c r="AS360" i="36"/>
  <c r="Q318" i="38"/>
  <c r="Q390" i="38" s="1"/>
  <c r="AS331" i="36"/>
  <c r="Q334" i="38"/>
  <c r="AS363" i="36"/>
  <c r="N441" i="11"/>
  <c r="Q341" i="38"/>
  <c r="Q413" i="38" s="1"/>
  <c r="Q324" i="38"/>
  <c r="Q396" i="38" s="1"/>
  <c r="N388" i="36"/>
  <c r="X237" i="37"/>
  <c r="X309" i="37" s="1"/>
  <c r="X381" i="37" s="1"/>
  <c r="X453" i="37" s="1"/>
  <c r="X212" i="37"/>
  <c r="X284" i="37" s="1"/>
  <c r="X356" i="37" s="1"/>
  <c r="X428" i="37" s="1"/>
  <c r="N417" i="11"/>
  <c r="X196" i="37"/>
  <c r="X268" i="37" s="1"/>
  <c r="X340" i="37" s="1"/>
  <c r="X412" i="37" s="1"/>
  <c r="X211" i="37"/>
  <c r="X283" i="37" s="1"/>
  <c r="X355" i="37" s="1"/>
  <c r="X427" i="37" s="1"/>
  <c r="O437" i="37"/>
  <c r="X205" i="37"/>
  <c r="X277" i="37" s="1"/>
  <c r="X349" i="37" s="1"/>
  <c r="X421" i="37" s="1"/>
  <c r="O395" i="36"/>
  <c r="N405" i="38"/>
  <c r="P316" i="11"/>
  <c r="Q456" i="38"/>
  <c r="P332" i="11"/>
  <c r="P404" i="11" s="1"/>
  <c r="P348" i="11"/>
  <c r="P363" i="11"/>
  <c r="P435" i="11" s="1"/>
  <c r="P323" i="11"/>
  <c r="P395" i="11" s="1"/>
  <c r="O410" i="11"/>
  <c r="H181" i="38"/>
  <c r="H253" i="38" s="1"/>
  <c r="H325" i="38" s="1"/>
  <c r="H397" i="38" s="1"/>
  <c r="H213" i="38"/>
  <c r="H285" i="38" s="1"/>
  <c r="H357" i="38" s="1"/>
  <c r="H429" i="38" s="1"/>
  <c r="P339" i="11"/>
  <c r="P411" i="11" s="1"/>
  <c r="N397" i="11"/>
  <c r="P355" i="11"/>
  <c r="P427" i="11" s="1"/>
  <c r="P338" i="11"/>
  <c r="P410" i="11" s="1"/>
  <c r="P354" i="11"/>
  <c r="P426" i="11" s="1"/>
  <c r="X175" i="38"/>
  <c r="X247" i="38" s="1"/>
  <c r="X319" i="38" s="1"/>
  <c r="X391" i="38" s="1"/>
  <c r="P349" i="11"/>
  <c r="P421" i="11" s="1"/>
  <c r="P366" i="11"/>
  <c r="P438" i="11" s="1"/>
  <c r="N437" i="38"/>
  <c r="P373" i="11"/>
  <c r="P445" i="11" s="1"/>
  <c r="N429" i="11"/>
  <c r="P371" i="11"/>
  <c r="P443" i="11" s="1"/>
  <c r="AQ323" i="11"/>
  <c r="AQ355" i="11"/>
  <c r="N413" i="11"/>
  <c r="N398" i="37"/>
  <c r="N389" i="38"/>
  <c r="AQ314" i="11"/>
  <c r="N397" i="38"/>
  <c r="AQ346" i="11"/>
  <c r="AQ362" i="11"/>
  <c r="Q418" i="36"/>
  <c r="AQ329" i="11"/>
  <c r="AQ345" i="11"/>
  <c r="AQ361" i="11"/>
  <c r="N389" i="36"/>
  <c r="AQ328" i="11"/>
  <c r="N430" i="37"/>
  <c r="I238" i="11"/>
  <c r="I310" i="11" s="1"/>
  <c r="I382" i="11" s="1"/>
  <c r="I454" i="11" s="1"/>
  <c r="N388" i="38"/>
  <c r="AQ360" i="11"/>
  <c r="Q442" i="36"/>
  <c r="I175" i="11"/>
  <c r="I247" i="11" s="1"/>
  <c r="I319" i="11" s="1"/>
  <c r="I391" i="11" s="1"/>
  <c r="I207" i="11"/>
  <c r="I279" i="11" s="1"/>
  <c r="I351" i="11" s="1"/>
  <c r="I423" i="11" s="1"/>
  <c r="I239" i="11"/>
  <c r="I311" i="11" s="1"/>
  <c r="I383" i="11" s="1"/>
  <c r="I455" i="11" s="1"/>
  <c r="AQ377" i="11"/>
  <c r="N446" i="37"/>
  <c r="AQ367" i="11"/>
  <c r="N404" i="38"/>
  <c r="AQ383" i="11"/>
  <c r="AQ382" i="11"/>
  <c r="N421" i="36"/>
  <c r="N445" i="11"/>
  <c r="N421" i="38"/>
  <c r="O445" i="37"/>
  <c r="N453" i="38"/>
  <c r="X231" i="38"/>
  <c r="X303" i="38" s="1"/>
  <c r="X375" i="38" s="1"/>
  <c r="X447" i="38" s="1"/>
  <c r="N409" i="38"/>
  <c r="N433" i="11"/>
  <c r="O397" i="37"/>
  <c r="X195" i="37"/>
  <c r="X267" i="37" s="1"/>
  <c r="X339" i="37" s="1"/>
  <c r="X411" i="37" s="1"/>
  <c r="X215" i="37"/>
  <c r="X287" i="37" s="1"/>
  <c r="X359" i="37" s="1"/>
  <c r="X431" i="37" s="1"/>
  <c r="X190" i="37"/>
  <c r="X262" i="37" s="1"/>
  <c r="X334" i="37" s="1"/>
  <c r="X406" i="37" s="1"/>
  <c r="W196" i="11"/>
  <c r="W268" i="11" s="1"/>
  <c r="W340" i="11" s="1"/>
  <c r="W412" i="11" s="1"/>
  <c r="W228" i="11"/>
  <c r="W300" i="11" s="1"/>
  <c r="W372" i="11" s="1"/>
  <c r="W444" i="11" s="1"/>
  <c r="O424" i="11"/>
  <c r="N392" i="11"/>
  <c r="X182" i="37"/>
  <c r="X254" i="37" s="1"/>
  <c r="X326" i="37" s="1"/>
  <c r="X398" i="37" s="1"/>
  <c r="X230" i="37"/>
  <c r="X302" i="37" s="1"/>
  <c r="X374" i="37" s="1"/>
  <c r="X446" i="37" s="1"/>
  <c r="X214" i="37"/>
  <c r="X286" i="37" s="1"/>
  <c r="X358" i="37" s="1"/>
  <c r="X430" i="37" s="1"/>
  <c r="N405" i="37"/>
  <c r="N449" i="11"/>
  <c r="N453" i="11"/>
  <c r="W176" i="11"/>
  <c r="W248" i="11" s="1"/>
  <c r="W320" i="11" s="1"/>
  <c r="W392" i="11" s="1"/>
  <c r="W208" i="11"/>
  <c r="W280" i="11" s="1"/>
  <c r="W352" i="11" s="1"/>
  <c r="W424" i="11" s="1"/>
  <c r="W240" i="11"/>
  <c r="W312" i="11" s="1"/>
  <c r="W384" i="11" s="1"/>
  <c r="W456" i="11" s="1"/>
  <c r="X193" i="37"/>
  <c r="X265" i="37" s="1"/>
  <c r="X337" i="37" s="1"/>
  <c r="X409" i="37" s="1"/>
  <c r="N425" i="38"/>
  <c r="O430" i="36"/>
  <c r="N437" i="37"/>
  <c r="N441" i="38"/>
  <c r="N389" i="11"/>
  <c r="Q386" i="36"/>
  <c r="Q452" i="36"/>
  <c r="N429" i="38"/>
  <c r="N401" i="11"/>
  <c r="N399" i="36"/>
  <c r="N415" i="36"/>
  <c r="N431" i="36"/>
  <c r="N447" i="36"/>
  <c r="R349" i="36"/>
  <c r="R421" i="36" s="1"/>
  <c r="X187" i="37"/>
  <c r="X259" i="37" s="1"/>
  <c r="X331" i="37" s="1"/>
  <c r="X403" i="37" s="1"/>
  <c r="X217" i="37"/>
  <c r="X289" i="37" s="1"/>
  <c r="X361" i="37" s="1"/>
  <c r="X433" i="37" s="1"/>
  <c r="X170" i="37"/>
  <c r="X242" i="37" s="1"/>
  <c r="X314" i="37" s="1"/>
  <c r="X386" i="37" s="1"/>
  <c r="X206" i="37"/>
  <c r="X278" i="37" s="1"/>
  <c r="X350" i="37" s="1"/>
  <c r="X422" i="37" s="1"/>
  <c r="X186" i="37"/>
  <c r="X258" i="37" s="1"/>
  <c r="X330" i="37" s="1"/>
  <c r="X402" i="37" s="1"/>
  <c r="X213" i="37"/>
  <c r="X285" i="37" s="1"/>
  <c r="X357" i="37" s="1"/>
  <c r="X429" i="37" s="1"/>
  <c r="X191" i="37"/>
  <c r="X263" i="37" s="1"/>
  <c r="X335" i="37" s="1"/>
  <c r="X407" i="37" s="1"/>
  <c r="X222" i="37"/>
  <c r="X294" i="37" s="1"/>
  <c r="X366" i="37" s="1"/>
  <c r="X438" i="37" s="1"/>
  <c r="AQ384" i="37"/>
  <c r="AQ370" i="37"/>
  <c r="AQ354" i="37"/>
  <c r="AQ338" i="37"/>
  <c r="AQ322" i="37"/>
  <c r="AQ379" i="37"/>
  <c r="AQ363" i="37"/>
  <c r="AQ347" i="37"/>
  <c r="AQ331" i="37"/>
  <c r="AQ315" i="37"/>
  <c r="AQ368" i="37"/>
  <c r="AQ352" i="37"/>
  <c r="AQ336" i="37"/>
  <c r="AQ381" i="37"/>
  <c r="AQ365" i="37"/>
  <c r="AQ349" i="37"/>
  <c r="AQ333" i="37"/>
  <c r="AQ317" i="37"/>
  <c r="AQ382" i="37"/>
  <c r="AQ366" i="37"/>
  <c r="AQ350" i="37"/>
  <c r="AQ334" i="37"/>
  <c r="AQ318" i="37"/>
  <c r="AQ375" i="37"/>
  <c r="AQ359" i="37"/>
  <c r="AQ343" i="37"/>
  <c r="AQ327" i="37"/>
  <c r="AQ380" i="37"/>
  <c r="AQ364" i="37"/>
  <c r="AQ348" i="37"/>
  <c r="AQ332" i="37"/>
  <c r="AQ377" i="37"/>
  <c r="AQ361" i="37"/>
  <c r="AQ345" i="37"/>
  <c r="AQ329" i="37"/>
  <c r="AQ316" i="37"/>
  <c r="AQ378" i="37"/>
  <c r="AQ362" i="37"/>
  <c r="AQ346" i="37"/>
  <c r="AQ330" i="37"/>
  <c r="AQ314" i="37"/>
  <c r="AQ371" i="37"/>
  <c r="AQ355" i="37"/>
  <c r="AQ339" i="37"/>
  <c r="AQ323" i="37"/>
  <c r="AQ376" i="37"/>
  <c r="AQ360" i="37"/>
  <c r="AQ344" i="37"/>
  <c r="AQ328" i="37"/>
  <c r="AQ373" i="37"/>
  <c r="AQ357" i="37"/>
  <c r="AQ341" i="37"/>
  <c r="AQ325" i="37"/>
  <c r="AQ320" i="37"/>
  <c r="O415" i="11"/>
  <c r="O431" i="11"/>
  <c r="X227" i="36"/>
  <c r="X299" i="36" s="1"/>
  <c r="X371" i="36" s="1"/>
  <c r="X443" i="36" s="1"/>
  <c r="X217" i="36"/>
  <c r="X289" i="36" s="1"/>
  <c r="X361" i="36" s="1"/>
  <c r="X433" i="36" s="1"/>
  <c r="X173" i="36"/>
  <c r="X245" i="36" s="1"/>
  <c r="X317" i="36" s="1"/>
  <c r="X389" i="36" s="1"/>
  <c r="AQ337" i="37"/>
  <c r="AQ340" i="37"/>
  <c r="AQ335" i="37"/>
  <c r="AQ326" i="37"/>
  <c r="P327" i="37"/>
  <c r="P399" i="37" s="1"/>
  <c r="P332" i="37"/>
  <c r="P404" i="37" s="1"/>
  <c r="P345" i="37"/>
  <c r="P417" i="37" s="1"/>
  <c r="P342" i="37"/>
  <c r="P414" i="37" s="1"/>
  <c r="P375" i="37"/>
  <c r="P447" i="37" s="1"/>
  <c r="P380" i="37"/>
  <c r="P316" i="37"/>
  <c r="P329" i="37"/>
  <c r="P401" i="37" s="1"/>
  <c r="P326" i="37"/>
  <c r="P398" i="37" s="1"/>
  <c r="P359" i="37"/>
  <c r="P431" i="37" s="1"/>
  <c r="P364" i="37"/>
  <c r="P377" i="37"/>
  <c r="P449" i="37" s="1"/>
  <c r="P374" i="37"/>
  <c r="P446" i="37" s="1"/>
  <c r="P317" i="37"/>
  <c r="P389" i="37" s="1"/>
  <c r="O403" i="11"/>
  <c r="O438" i="11"/>
  <c r="O430" i="11"/>
  <c r="O396" i="11"/>
  <c r="O441" i="11"/>
  <c r="Q400" i="36"/>
  <c r="X181" i="36"/>
  <c r="X253" i="36" s="1"/>
  <c r="X325" i="36" s="1"/>
  <c r="X397" i="36" s="1"/>
  <c r="O386" i="38"/>
  <c r="AQ353" i="37"/>
  <c r="AQ356" i="37"/>
  <c r="AQ351" i="37"/>
  <c r="AQ342" i="37"/>
  <c r="X194" i="36"/>
  <c r="X266" i="36" s="1"/>
  <c r="X338" i="36" s="1"/>
  <c r="X410" i="36" s="1"/>
  <c r="X223" i="36"/>
  <c r="X295" i="36" s="1"/>
  <c r="X367" i="36" s="1"/>
  <c r="X439" i="36" s="1"/>
  <c r="X225" i="36"/>
  <c r="X297" i="36" s="1"/>
  <c r="X369" i="36" s="1"/>
  <c r="X441" i="36" s="1"/>
  <c r="X220" i="36"/>
  <c r="X292" i="36" s="1"/>
  <c r="X364" i="36" s="1"/>
  <c r="X436" i="36" s="1"/>
  <c r="O386" i="11"/>
  <c r="O402" i="11"/>
  <c r="O418" i="11"/>
  <c r="O456" i="11"/>
  <c r="O451" i="11"/>
  <c r="X214" i="36"/>
  <c r="X286" i="36" s="1"/>
  <c r="X358" i="36" s="1"/>
  <c r="X430" i="36" s="1"/>
  <c r="X192" i="36"/>
  <c r="X264" i="36" s="1"/>
  <c r="X336" i="36" s="1"/>
  <c r="X408" i="36" s="1"/>
  <c r="AQ369" i="37"/>
  <c r="AQ372" i="37"/>
  <c r="AQ367" i="37"/>
  <c r="AQ358" i="37"/>
  <c r="O395" i="11"/>
  <c r="O411" i="11"/>
  <c r="O427" i="11"/>
  <c r="O421" i="11"/>
  <c r="I172" i="37"/>
  <c r="I244" i="37" s="1"/>
  <c r="I316" i="37" s="1"/>
  <c r="I388" i="37" s="1"/>
  <c r="I176" i="37"/>
  <c r="I248" i="37" s="1"/>
  <c r="I320" i="37" s="1"/>
  <c r="I392" i="37" s="1"/>
  <c r="I180" i="37"/>
  <c r="I252" i="37" s="1"/>
  <c r="I324" i="37" s="1"/>
  <c r="I396" i="37" s="1"/>
  <c r="I184" i="37"/>
  <c r="I256" i="37" s="1"/>
  <c r="I328" i="37" s="1"/>
  <c r="I400" i="37" s="1"/>
  <c r="I188" i="37"/>
  <c r="I260" i="37" s="1"/>
  <c r="I332" i="37" s="1"/>
  <c r="I404" i="37" s="1"/>
  <c r="I192" i="37"/>
  <c r="I264" i="37" s="1"/>
  <c r="I336" i="37" s="1"/>
  <c r="I408" i="37" s="1"/>
  <c r="I196" i="37"/>
  <c r="I268" i="37" s="1"/>
  <c r="I340" i="37" s="1"/>
  <c r="I412" i="37" s="1"/>
  <c r="I200" i="37"/>
  <c r="I272" i="37" s="1"/>
  <c r="I344" i="37" s="1"/>
  <c r="I416" i="37" s="1"/>
  <c r="I204" i="37"/>
  <c r="I276" i="37" s="1"/>
  <c r="I348" i="37" s="1"/>
  <c r="I420" i="37" s="1"/>
  <c r="I208" i="37"/>
  <c r="I280" i="37" s="1"/>
  <c r="I352" i="37" s="1"/>
  <c r="I424" i="37" s="1"/>
  <c r="I212" i="37"/>
  <c r="I284" i="37" s="1"/>
  <c r="I356" i="37" s="1"/>
  <c r="I428" i="37" s="1"/>
  <c r="I216" i="37"/>
  <c r="I288" i="37" s="1"/>
  <c r="I360" i="37" s="1"/>
  <c r="I432" i="37" s="1"/>
  <c r="I220" i="37"/>
  <c r="I292" i="37" s="1"/>
  <c r="I364" i="37" s="1"/>
  <c r="I436" i="37" s="1"/>
  <c r="I224" i="37"/>
  <c r="I296" i="37" s="1"/>
  <c r="I368" i="37" s="1"/>
  <c r="I440" i="37" s="1"/>
  <c r="I228" i="37"/>
  <c r="I300" i="37" s="1"/>
  <c r="I372" i="37" s="1"/>
  <c r="I444" i="37" s="1"/>
  <c r="I232" i="37"/>
  <c r="I304" i="37" s="1"/>
  <c r="I376" i="37" s="1"/>
  <c r="I448" i="37" s="1"/>
  <c r="I236" i="37"/>
  <c r="I308" i="37" s="1"/>
  <c r="I380" i="37" s="1"/>
  <c r="I452" i="37" s="1"/>
  <c r="K173" i="11"/>
  <c r="K245" i="11" s="1"/>
  <c r="K317" i="11" s="1"/>
  <c r="K389" i="11" s="1"/>
  <c r="K177" i="11"/>
  <c r="K249" i="11" s="1"/>
  <c r="K321" i="11" s="1"/>
  <c r="K393" i="11" s="1"/>
  <c r="K181" i="11"/>
  <c r="K253" i="11" s="1"/>
  <c r="K325" i="11" s="1"/>
  <c r="K397" i="11" s="1"/>
  <c r="K185" i="11"/>
  <c r="K257" i="11" s="1"/>
  <c r="K329" i="11" s="1"/>
  <c r="K401" i="11" s="1"/>
  <c r="K189" i="11"/>
  <c r="K261" i="11" s="1"/>
  <c r="K333" i="11" s="1"/>
  <c r="K405" i="11" s="1"/>
  <c r="K193" i="11"/>
  <c r="K265" i="11" s="1"/>
  <c r="K337" i="11" s="1"/>
  <c r="K409" i="11" s="1"/>
  <c r="K197" i="11"/>
  <c r="K269" i="11" s="1"/>
  <c r="K341" i="11" s="1"/>
  <c r="K413" i="11" s="1"/>
  <c r="K201" i="11"/>
  <c r="K273" i="11" s="1"/>
  <c r="K345" i="11" s="1"/>
  <c r="K417" i="11" s="1"/>
  <c r="K205" i="11"/>
  <c r="K277" i="11" s="1"/>
  <c r="K349" i="11" s="1"/>
  <c r="K421" i="11" s="1"/>
  <c r="K209" i="11"/>
  <c r="K281" i="11" s="1"/>
  <c r="K353" i="11" s="1"/>
  <c r="K425" i="11" s="1"/>
  <c r="K213" i="11"/>
  <c r="K285" i="11" s="1"/>
  <c r="K357" i="11" s="1"/>
  <c r="K429" i="11" s="1"/>
  <c r="K217" i="11"/>
  <c r="K289" i="11" s="1"/>
  <c r="K361" i="11" s="1"/>
  <c r="K433" i="11" s="1"/>
  <c r="K221" i="11"/>
  <c r="K293" i="11" s="1"/>
  <c r="K365" i="11" s="1"/>
  <c r="K437" i="11" s="1"/>
  <c r="K225" i="11"/>
  <c r="K297" i="11" s="1"/>
  <c r="K369" i="11" s="1"/>
  <c r="K441" i="11" s="1"/>
  <c r="K229" i="11"/>
  <c r="K301" i="11" s="1"/>
  <c r="K373" i="11" s="1"/>
  <c r="K445" i="11" s="1"/>
  <c r="K233" i="11"/>
  <c r="K305" i="11" s="1"/>
  <c r="K377" i="11" s="1"/>
  <c r="K449" i="11" s="1"/>
  <c r="K237" i="11"/>
  <c r="K309" i="11" s="1"/>
  <c r="K381" i="11" s="1"/>
  <c r="K453" i="11" s="1"/>
  <c r="X199" i="36"/>
  <c r="X271" i="36" s="1"/>
  <c r="X343" i="36" s="1"/>
  <c r="X415" i="36" s="1"/>
  <c r="X218" i="36"/>
  <c r="X290" i="36" s="1"/>
  <c r="X362" i="36" s="1"/>
  <c r="X434" i="36" s="1"/>
  <c r="X189" i="36"/>
  <c r="X261" i="36" s="1"/>
  <c r="X333" i="36" s="1"/>
  <c r="X405" i="36" s="1"/>
  <c r="X203" i="36"/>
  <c r="X275" i="36" s="1"/>
  <c r="X347" i="36" s="1"/>
  <c r="X419" i="36" s="1"/>
  <c r="Q388" i="36"/>
  <c r="Q436" i="36"/>
  <c r="X222" i="36"/>
  <c r="X294" i="36" s="1"/>
  <c r="X366" i="36" s="1"/>
  <c r="X438" i="36" s="1"/>
  <c r="O389" i="37"/>
  <c r="O405" i="37"/>
  <c r="O420" i="37"/>
  <c r="O392" i="36"/>
  <c r="O388" i="38"/>
  <c r="O426" i="38"/>
  <c r="O421" i="38"/>
  <c r="O441" i="38"/>
  <c r="I177" i="37"/>
  <c r="I249" i="37" s="1"/>
  <c r="I321" i="37" s="1"/>
  <c r="I393" i="37" s="1"/>
  <c r="I181" i="37"/>
  <c r="I253" i="37" s="1"/>
  <c r="I325" i="37" s="1"/>
  <c r="I397" i="37" s="1"/>
  <c r="I185" i="37"/>
  <c r="I257" i="37" s="1"/>
  <c r="I329" i="37" s="1"/>
  <c r="I401" i="37" s="1"/>
  <c r="I189" i="37"/>
  <c r="I261" i="37" s="1"/>
  <c r="I333" i="37" s="1"/>
  <c r="I405" i="37" s="1"/>
  <c r="I193" i="37"/>
  <c r="I265" i="37" s="1"/>
  <c r="I337" i="37" s="1"/>
  <c r="I409" i="37" s="1"/>
  <c r="I197" i="37"/>
  <c r="I269" i="37" s="1"/>
  <c r="I341" i="37" s="1"/>
  <c r="I413" i="37" s="1"/>
  <c r="I201" i="37"/>
  <c r="I273" i="37" s="1"/>
  <c r="I345" i="37" s="1"/>
  <c r="I417" i="37" s="1"/>
  <c r="I205" i="37"/>
  <c r="I277" i="37" s="1"/>
  <c r="I349" i="37" s="1"/>
  <c r="I421" i="37" s="1"/>
  <c r="I209" i="37"/>
  <c r="I281" i="37" s="1"/>
  <c r="I353" i="37" s="1"/>
  <c r="I425" i="37" s="1"/>
  <c r="I213" i="37"/>
  <c r="I285" i="37" s="1"/>
  <c r="I357" i="37" s="1"/>
  <c r="I429" i="37" s="1"/>
  <c r="I217" i="37"/>
  <c r="I289" i="37" s="1"/>
  <c r="I361" i="37" s="1"/>
  <c r="I433" i="37" s="1"/>
  <c r="I221" i="37"/>
  <c r="I293" i="37" s="1"/>
  <c r="I365" i="37" s="1"/>
  <c r="I437" i="37" s="1"/>
  <c r="I225" i="37"/>
  <c r="I297" i="37" s="1"/>
  <c r="I369" i="37" s="1"/>
  <c r="I441" i="37" s="1"/>
  <c r="I229" i="37"/>
  <c r="I301" i="37" s="1"/>
  <c r="I373" i="37" s="1"/>
  <c r="I445" i="37" s="1"/>
  <c r="I233" i="37"/>
  <c r="I305" i="37" s="1"/>
  <c r="I377" i="37" s="1"/>
  <c r="I449" i="37" s="1"/>
  <c r="I237" i="37"/>
  <c r="I309" i="37" s="1"/>
  <c r="I381" i="37" s="1"/>
  <c r="I453" i="37" s="1"/>
  <c r="K170" i="11"/>
  <c r="K242" i="11" s="1"/>
  <c r="K314" i="11" s="1"/>
  <c r="K386" i="11" s="1"/>
  <c r="K174" i="11"/>
  <c r="K246" i="11" s="1"/>
  <c r="K318" i="11" s="1"/>
  <c r="K390" i="11" s="1"/>
  <c r="K178" i="11"/>
  <c r="K250" i="11" s="1"/>
  <c r="K322" i="11" s="1"/>
  <c r="K394" i="11" s="1"/>
  <c r="K182" i="11"/>
  <c r="K254" i="11" s="1"/>
  <c r="K326" i="11" s="1"/>
  <c r="K398" i="11" s="1"/>
  <c r="K186" i="11"/>
  <c r="K258" i="11" s="1"/>
  <c r="K330" i="11" s="1"/>
  <c r="K402" i="11" s="1"/>
  <c r="K190" i="11"/>
  <c r="K262" i="11" s="1"/>
  <c r="K334" i="11" s="1"/>
  <c r="K406" i="11" s="1"/>
  <c r="K194" i="11"/>
  <c r="K266" i="11" s="1"/>
  <c r="K338" i="11" s="1"/>
  <c r="K410" i="11" s="1"/>
  <c r="K198" i="11"/>
  <c r="K270" i="11" s="1"/>
  <c r="K342" i="11" s="1"/>
  <c r="K414" i="11" s="1"/>
  <c r="K202" i="11"/>
  <c r="K274" i="11" s="1"/>
  <c r="K346" i="11" s="1"/>
  <c r="K418" i="11" s="1"/>
  <c r="K206" i="11"/>
  <c r="K278" i="11" s="1"/>
  <c r="K350" i="11" s="1"/>
  <c r="K422" i="11" s="1"/>
  <c r="K210" i="11"/>
  <c r="K282" i="11" s="1"/>
  <c r="K354" i="11" s="1"/>
  <c r="K426" i="11" s="1"/>
  <c r="K214" i="11"/>
  <c r="K286" i="11" s="1"/>
  <c r="K358" i="11" s="1"/>
  <c r="K430" i="11" s="1"/>
  <c r="K218" i="11"/>
  <c r="K290" i="11" s="1"/>
  <c r="K362" i="11" s="1"/>
  <c r="K434" i="11" s="1"/>
  <c r="K222" i="11"/>
  <c r="K294" i="11" s="1"/>
  <c r="K366" i="11" s="1"/>
  <c r="K438" i="11" s="1"/>
  <c r="K226" i="11"/>
  <c r="K298" i="11" s="1"/>
  <c r="K370" i="11" s="1"/>
  <c r="K442" i="11" s="1"/>
  <c r="K230" i="11"/>
  <c r="K302" i="11" s="1"/>
  <c r="K374" i="11" s="1"/>
  <c r="K446" i="11" s="1"/>
  <c r="K234" i="11"/>
  <c r="K306" i="11" s="1"/>
  <c r="K378" i="11" s="1"/>
  <c r="K450" i="11" s="1"/>
  <c r="K238" i="11"/>
  <c r="K310" i="11" s="1"/>
  <c r="K382" i="11" s="1"/>
  <c r="K454" i="11" s="1"/>
  <c r="X196" i="36"/>
  <c r="X268" i="36" s="1"/>
  <c r="X340" i="36" s="1"/>
  <c r="X412" i="36" s="1"/>
  <c r="Q424" i="36"/>
  <c r="O387" i="37"/>
  <c r="O419" i="37"/>
  <c r="N386" i="36"/>
  <c r="N402" i="36"/>
  <c r="N418" i="36"/>
  <c r="N434" i="36"/>
  <c r="N454" i="36"/>
  <c r="O428" i="36"/>
  <c r="O431" i="36"/>
  <c r="O389" i="36"/>
  <c r="O405" i="36"/>
  <c r="O451" i="36"/>
  <c r="O449" i="36"/>
  <c r="O418" i="38"/>
  <c r="O425" i="38"/>
  <c r="O454" i="38"/>
  <c r="K171" i="11"/>
  <c r="K243" i="11" s="1"/>
  <c r="K315" i="11" s="1"/>
  <c r="K387" i="11" s="1"/>
  <c r="K175" i="11"/>
  <c r="K247" i="11" s="1"/>
  <c r="K319" i="11" s="1"/>
  <c r="K391" i="11" s="1"/>
  <c r="K179" i="11"/>
  <c r="K251" i="11" s="1"/>
  <c r="K323" i="11" s="1"/>
  <c r="K395" i="11" s="1"/>
  <c r="K183" i="11"/>
  <c r="K255" i="11" s="1"/>
  <c r="K327" i="11" s="1"/>
  <c r="K399" i="11" s="1"/>
  <c r="K187" i="11"/>
  <c r="K259" i="11" s="1"/>
  <c r="K331" i="11" s="1"/>
  <c r="K403" i="11" s="1"/>
  <c r="K191" i="11"/>
  <c r="K263" i="11" s="1"/>
  <c r="K335" i="11" s="1"/>
  <c r="K407" i="11" s="1"/>
  <c r="K195" i="11"/>
  <c r="K267" i="11" s="1"/>
  <c r="K339" i="11" s="1"/>
  <c r="K411" i="11" s="1"/>
  <c r="K199" i="11"/>
  <c r="K271" i="11" s="1"/>
  <c r="K343" i="11" s="1"/>
  <c r="K415" i="11" s="1"/>
  <c r="K203" i="11"/>
  <c r="K275" i="11" s="1"/>
  <c r="K347" i="11" s="1"/>
  <c r="K419" i="11" s="1"/>
  <c r="K207" i="11"/>
  <c r="K279" i="11" s="1"/>
  <c r="K351" i="11" s="1"/>
  <c r="K423" i="11" s="1"/>
  <c r="K211" i="11"/>
  <c r="K283" i="11" s="1"/>
  <c r="K355" i="11" s="1"/>
  <c r="K427" i="11" s="1"/>
  <c r="K215" i="11"/>
  <c r="K287" i="11" s="1"/>
  <c r="K359" i="11" s="1"/>
  <c r="K431" i="11" s="1"/>
  <c r="K219" i="11"/>
  <c r="K291" i="11" s="1"/>
  <c r="K363" i="11" s="1"/>
  <c r="K435" i="11" s="1"/>
  <c r="K223" i="11"/>
  <c r="K295" i="11" s="1"/>
  <c r="K367" i="11" s="1"/>
  <c r="K439" i="11" s="1"/>
  <c r="K227" i="11"/>
  <c r="K299" i="11" s="1"/>
  <c r="K371" i="11" s="1"/>
  <c r="K443" i="11" s="1"/>
  <c r="K231" i="11"/>
  <c r="K303" i="11" s="1"/>
  <c r="K375" i="11" s="1"/>
  <c r="K447" i="11" s="1"/>
  <c r="K235" i="11"/>
  <c r="K307" i="11" s="1"/>
  <c r="K379" i="11" s="1"/>
  <c r="K451" i="11" s="1"/>
  <c r="K239" i="11"/>
  <c r="K311" i="11" s="1"/>
  <c r="K383" i="11" s="1"/>
  <c r="K455" i="11" s="1"/>
  <c r="Q412" i="36"/>
  <c r="Q444" i="36"/>
  <c r="Q450" i="36"/>
  <c r="J172" i="11"/>
  <c r="J244" i="11" s="1"/>
  <c r="J316" i="11" s="1"/>
  <c r="J388" i="11" s="1"/>
  <c r="J176" i="11"/>
  <c r="J248" i="11" s="1"/>
  <c r="J320" i="11" s="1"/>
  <c r="J392" i="11" s="1"/>
  <c r="J180" i="11"/>
  <c r="J252" i="11" s="1"/>
  <c r="J324" i="11" s="1"/>
  <c r="J396" i="11" s="1"/>
  <c r="J184" i="11"/>
  <c r="J256" i="11" s="1"/>
  <c r="J328" i="11" s="1"/>
  <c r="J400" i="11" s="1"/>
  <c r="J188" i="11"/>
  <c r="J260" i="11" s="1"/>
  <c r="J332" i="11" s="1"/>
  <c r="J404" i="11" s="1"/>
  <c r="J192" i="11"/>
  <c r="J264" i="11" s="1"/>
  <c r="J336" i="11" s="1"/>
  <c r="J408" i="11" s="1"/>
  <c r="J196" i="11"/>
  <c r="J268" i="11" s="1"/>
  <c r="J340" i="11" s="1"/>
  <c r="J412" i="11" s="1"/>
  <c r="J200" i="11"/>
  <c r="J272" i="11" s="1"/>
  <c r="J344" i="11" s="1"/>
  <c r="J416" i="11" s="1"/>
  <c r="J204" i="11"/>
  <c r="J276" i="11" s="1"/>
  <c r="J348" i="11" s="1"/>
  <c r="J420" i="11" s="1"/>
  <c r="J208" i="11"/>
  <c r="J280" i="11" s="1"/>
  <c r="J352" i="11" s="1"/>
  <c r="J424" i="11" s="1"/>
  <c r="J212" i="11"/>
  <c r="J284" i="11" s="1"/>
  <c r="J356" i="11" s="1"/>
  <c r="J428" i="11" s="1"/>
  <c r="J216" i="11"/>
  <c r="J288" i="11" s="1"/>
  <c r="J360" i="11" s="1"/>
  <c r="J432" i="11" s="1"/>
  <c r="J220" i="11"/>
  <c r="J292" i="11" s="1"/>
  <c r="J364" i="11" s="1"/>
  <c r="J436" i="11" s="1"/>
  <c r="J224" i="11"/>
  <c r="J296" i="11" s="1"/>
  <c r="J368" i="11" s="1"/>
  <c r="J440" i="11" s="1"/>
  <c r="J228" i="11"/>
  <c r="J300" i="11" s="1"/>
  <c r="J372" i="11" s="1"/>
  <c r="J444" i="11" s="1"/>
  <c r="J232" i="11"/>
  <c r="J304" i="11" s="1"/>
  <c r="J376" i="11" s="1"/>
  <c r="J448" i="11" s="1"/>
  <c r="J236" i="11"/>
  <c r="J308" i="11" s="1"/>
  <c r="J380" i="11" s="1"/>
  <c r="J452" i="11" s="1"/>
  <c r="J240" i="11"/>
  <c r="J312" i="11" s="1"/>
  <c r="J384" i="11" s="1"/>
  <c r="J456" i="11" s="1"/>
  <c r="O418" i="37"/>
  <c r="O390" i="36"/>
  <c r="O406" i="36"/>
  <c r="O390" i="38"/>
  <c r="O406" i="38"/>
  <c r="O405" i="38"/>
  <c r="O452" i="38"/>
  <c r="X204" i="37"/>
  <c r="X276" i="37" s="1"/>
  <c r="X348" i="37" s="1"/>
  <c r="X420" i="37" s="1"/>
  <c r="Q380" i="38"/>
  <c r="Q452" i="38" s="1"/>
  <c r="Q374" i="38"/>
  <c r="Q446" i="38" s="1"/>
  <c r="Q373" i="38"/>
  <c r="Q445" i="38" s="1"/>
  <c r="Q369" i="38"/>
  <c r="Q441" i="38" s="1"/>
  <c r="Q353" i="38"/>
  <c r="Q425" i="38" s="1"/>
  <c r="Q358" i="38"/>
  <c r="Q430" i="38" s="1"/>
  <c r="Q368" i="38"/>
  <c r="Q440" i="38" s="1"/>
  <c r="Q366" i="38"/>
  <c r="Q438" i="38" s="1"/>
  <c r="Q348" i="38"/>
  <c r="Q420" i="38" s="1"/>
  <c r="Q339" i="38"/>
  <c r="Q411" i="38" s="1"/>
  <c r="Q323" i="38"/>
  <c r="Q395" i="38" s="1"/>
  <c r="Q336" i="38"/>
  <c r="Q408" i="38" s="1"/>
  <c r="Q320" i="38"/>
  <c r="Q392" i="38" s="1"/>
  <c r="Q337" i="38"/>
  <c r="Q409" i="38" s="1"/>
  <c r="Q321" i="38"/>
  <c r="Q393" i="38" s="1"/>
  <c r="Q346" i="38"/>
  <c r="Q418" i="38" s="1"/>
  <c r="Q330" i="38"/>
  <c r="Q402" i="38" s="1"/>
  <c r="Q314" i="38"/>
  <c r="Q386" i="38" s="1"/>
  <c r="Q376" i="38"/>
  <c r="Q448" i="38" s="1"/>
  <c r="Q377" i="38"/>
  <c r="Q449" i="38" s="1"/>
  <c r="Q372" i="38"/>
  <c r="Q444" i="38" s="1"/>
  <c r="Q365" i="38"/>
  <c r="Q437" i="38" s="1"/>
  <c r="Q371" i="38"/>
  <c r="Q443" i="38" s="1"/>
  <c r="Q356" i="38"/>
  <c r="Q428" i="38" s="1"/>
  <c r="Q363" i="38"/>
  <c r="Q435" i="38" s="1"/>
  <c r="Q364" i="38"/>
  <c r="Q436" i="38" s="1"/>
  <c r="Q355" i="38"/>
  <c r="Q427" i="38" s="1"/>
  <c r="Q335" i="38"/>
  <c r="Q407" i="38" s="1"/>
  <c r="Q319" i="38"/>
  <c r="Q391" i="38" s="1"/>
  <c r="Q332" i="38"/>
  <c r="Q404" i="38" s="1"/>
  <c r="Q316" i="38"/>
  <c r="Q388" i="38" s="1"/>
  <c r="Q333" i="38"/>
  <c r="Q405" i="38" s="1"/>
  <c r="Q317" i="38"/>
  <c r="Q389" i="38" s="1"/>
  <c r="Q342" i="38"/>
  <c r="Q414" i="38" s="1"/>
  <c r="Q326" i="38"/>
  <c r="Q398" i="38" s="1"/>
  <c r="Q315" i="38"/>
  <c r="Q387" i="38" s="1"/>
  <c r="Q381" i="38"/>
  <c r="Q453" i="38" s="1"/>
  <c r="Q375" i="38"/>
  <c r="Q447" i="38" s="1"/>
  <c r="Q383" i="38"/>
  <c r="Q455" i="38" s="1"/>
  <c r="Q361" i="38"/>
  <c r="Q433" i="38" s="1"/>
  <c r="Q362" i="38"/>
  <c r="Q434" i="38" s="1"/>
  <c r="Q351" i="38"/>
  <c r="Q423" i="38" s="1"/>
  <c r="Q354" i="38"/>
  <c r="Q426" i="38" s="1"/>
  <c r="Q359" i="38"/>
  <c r="Q431" i="38" s="1"/>
  <c r="Q349" i="38"/>
  <c r="Q421" i="38" s="1"/>
  <c r="Q331" i="38"/>
  <c r="Q403" i="38" s="1"/>
  <c r="Q344" i="38"/>
  <c r="Q416" i="38" s="1"/>
  <c r="Q328" i="38"/>
  <c r="Q400" i="38" s="1"/>
  <c r="Q345" i="38"/>
  <c r="Q417" i="38" s="1"/>
  <c r="Q329" i="38"/>
  <c r="Q401" i="38" s="1"/>
  <c r="Q360" i="38"/>
  <c r="Q432" i="38" s="1"/>
  <c r="Q338" i="38"/>
  <c r="Q322" i="38"/>
  <c r="Q394" i="38" s="1"/>
  <c r="AW165" i="36"/>
  <c r="N390" i="38"/>
  <c r="N406" i="38"/>
  <c r="N434" i="38"/>
  <c r="N454" i="38"/>
  <c r="N394" i="11"/>
  <c r="N410" i="11"/>
  <c r="N426" i="11"/>
  <c r="N438" i="11"/>
  <c r="N454" i="11"/>
  <c r="Q347" i="38"/>
  <c r="Q340" i="38"/>
  <c r="Q412" i="38" s="1"/>
  <c r="Q352" i="38"/>
  <c r="Q424" i="38" s="1"/>
  <c r="Q378" i="38"/>
  <c r="Q450" i="38" s="1"/>
  <c r="Q325" i="38"/>
  <c r="Q397" i="38" s="1"/>
  <c r="Q327" i="38"/>
  <c r="Q399" i="38" s="1"/>
  <c r="Q370" i="38"/>
  <c r="Q442" i="38" s="1"/>
  <c r="Q382" i="38"/>
  <c r="Q454" i="38" s="1"/>
  <c r="O389" i="11"/>
  <c r="O404" i="11"/>
  <c r="O455" i="11"/>
  <c r="O454" i="11"/>
  <c r="K173" i="36"/>
  <c r="K245" i="36" s="1"/>
  <c r="K317" i="36" s="1"/>
  <c r="K389" i="36" s="1"/>
  <c r="K177" i="36"/>
  <c r="K249" i="36" s="1"/>
  <c r="K321" i="36" s="1"/>
  <c r="K393" i="36" s="1"/>
  <c r="K181" i="36"/>
  <c r="K253" i="36" s="1"/>
  <c r="K325" i="36" s="1"/>
  <c r="K397" i="36" s="1"/>
  <c r="K185" i="36"/>
  <c r="K257" i="36" s="1"/>
  <c r="K329" i="36" s="1"/>
  <c r="K401" i="36" s="1"/>
  <c r="K189" i="36"/>
  <c r="K261" i="36" s="1"/>
  <c r="K333" i="36" s="1"/>
  <c r="K405" i="36" s="1"/>
  <c r="K193" i="36"/>
  <c r="K265" i="36" s="1"/>
  <c r="K337" i="36" s="1"/>
  <c r="K409" i="36" s="1"/>
  <c r="K197" i="36"/>
  <c r="K269" i="36" s="1"/>
  <c r="K341" i="36" s="1"/>
  <c r="K413" i="36" s="1"/>
  <c r="K201" i="36"/>
  <c r="K273" i="36" s="1"/>
  <c r="K345" i="36" s="1"/>
  <c r="K417" i="36" s="1"/>
  <c r="K205" i="36"/>
  <c r="K277" i="36" s="1"/>
  <c r="K349" i="36" s="1"/>
  <c r="K421" i="36" s="1"/>
  <c r="K209" i="36"/>
  <c r="K281" i="36" s="1"/>
  <c r="K353" i="36" s="1"/>
  <c r="K425" i="36" s="1"/>
  <c r="K213" i="36"/>
  <c r="K285" i="36" s="1"/>
  <c r="K357" i="36" s="1"/>
  <c r="K429" i="36" s="1"/>
  <c r="K217" i="36"/>
  <c r="K289" i="36" s="1"/>
  <c r="K361" i="36" s="1"/>
  <c r="K433" i="36" s="1"/>
  <c r="K221" i="36"/>
  <c r="K293" i="36" s="1"/>
  <c r="K365" i="36" s="1"/>
  <c r="K437" i="36" s="1"/>
  <c r="K225" i="36"/>
  <c r="K297" i="36" s="1"/>
  <c r="K369" i="36" s="1"/>
  <c r="K441" i="36" s="1"/>
  <c r="K229" i="36"/>
  <c r="K301" i="36" s="1"/>
  <c r="K373" i="36" s="1"/>
  <c r="K445" i="36" s="1"/>
  <c r="K233" i="36"/>
  <c r="K305" i="36" s="1"/>
  <c r="K377" i="36" s="1"/>
  <c r="K449" i="36" s="1"/>
  <c r="K237" i="36"/>
  <c r="K309" i="36" s="1"/>
  <c r="K381" i="36" s="1"/>
  <c r="K453" i="36" s="1"/>
  <c r="N407" i="37"/>
  <c r="N423" i="37"/>
  <c r="N439" i="37"/>
  <c r="O449" i="37"/>
  <c r="O438" i="37"/>
  <c r="J172" i="38"/>
  <c r="J244" i="38" s="1"/>
  <c r="J316" i="38" s="1"/>
  <c r="J388" i="38" s="1"/>
  <c r="J176" i="38"/>
  <c r="J248" i="38" s="1"/>
  <c r="J320" i="38" s="1"/>
  <c r="J392" i="38" s="1"/>
  <c r="J180" i="38"/>
  <c r="J252" i="38" s="1"/>
  <c r="J324" i="38" s="1"/>
  <c r="J396" i="38" s="1"/>
  <c r="J184" i="38"/>
  <c r="J256" i="38" s="1"/>
  <c r="J328" i="38" s="1"/>
  <c r="J400" i="38" s="1"/>
  <c r="J188" i="38"/>
  <c r="J260" i="38" s="1"/>
  <c r="J332" i="38" s="1"/>
  <c r="J404" i="38" s="1"/>
  <c r="J192" i="38"/>
  <c r="J264" i="38" s="1"/>
  <c r="J336" i="38" s="1"/>
  <c r="J408" i="38" s="1"/>
  <c r="J196" i="38"/>
  <c r="J268" i="38" s="1"/>
  <c r="J340" i="38" s="1"/>
  <c r="J412" i="38" s="1"/>
  <c r="J200" i="38"/>
  <c r="J272" i="38" s="1"/>
  <c r="J344" i="38" s="1"/>
  <c r="J416" i="38" s="1"/>
  <c r="J204" i="38"/>
  <c r="J276" i="38" s="1"/>
  <c r="J348" i="38" s="1"/>
  <c r="J420" i="38" s="1"/>
  <c r="J208" i="38"/>
  <c r="J280" i="38" s="1"/>
  <c r="J352" i="38" s="1"/>
  <c r="J424" i="38" s="1"/>
  <c r="J212" i="38"/>
  <c r="J284" i="38" s="1"/>
  <c r="J356" i="38" s="1"/>
  <c r="J428" i="38" s="1"/>
  <c r="J216" i="38"/>
  <c r="J288" i="38" s="1"/>
  <c r="J360" i="38" s="1"/>
  <c r="J432" i="38" s="1"/>
  <c r="J220" i="38"/>
  <c r="J292" i="38" s="1"/>
  <c r="J364" i="38" s="1"/>
  <c r="J436" i="38" s="1"/>
  <c r="J224" i="38"/>
  <c r="J296" i="38" s="1"/>
  <c r="J368" i="38" s="1"/>
  <c r="J440" i="38" s="1"/>
  <c r="J228" i="38"/>
  <c r="J300" i="38" s="1"/>
  <c r="J372" i="38" s="1"/>
  <c r="J444" i="38" s="1"/>
  <c r="J232" i="38"/>
  <c r="J304" i="38" s="1"/>
  <c r="J376" i="38" s="1"/>
  <c r="J448" i="38" s="1"/>
  <c r="J236" i="38"/>
  <c r="J308" i="38" s="1"/>
  <c r="J380" i="38" s="1"/>
  <c r="J452" i="38" s="1"/>
  <c r="J240" i="38"/>
  <c r="J312" i="38" s="1"/>
  <c r="J384" i="38" s="1"/>
  <c r="J456" i="38" s="1"/>
  <c r="O420" i="36"/>
  <c r="O407" i="36"/>
  <c r="O410" i="36"/>
  <c r="N386" i="38"/>
  <c r="N394" i="38"/>
  <c r="N410" i="38"/>
  <c r="N422" i="38"/>
  <c r="N438" i="38"/>
  <c r="N446" i="38"/>
  <c r="N450" i="38"/>
  <c r="O394" i="38"/>
  <c r="O410" i="38"/>
  <c r="O393" i="38"/>
  <c r="O440" i="38"/>
  <c r="O423" i="38"/>
  <c r="N398" i="11"/>
  <c r="N414" i="11"/>
  <c r="N430" i="11"/>
  <c r="N442" i="11"/>
  <c r="P415" i="37"/>
  <c r="AS370" i="11"/>
  <c r="AR384" i="11"/>
  <c r="K170" i="36"/>
  <c r="K242" i="36" s="1"/>
  <c r="K314" i="36" s="1"/>
  <c r="K386" i="36" s="1"/>
  <c r="K174" i="36"/>
  <c r="K246" i="36" s="1"/>
  <c r="K318" i="36" s="1"/>
  <c r="K390" i="36" s="1"/>
  <c r="K178" i="36"/>
  <c r="K250" i="36" s="1"/>
  <c r="K322" i="36" s="1"/>
  <c r="K394" i="36" s="1"/>
  <c r="K182" i="36"/>
  <c r="K254" i="36" s="1"/>
  <c r="K326" i="36" s="1"/>
  <c r="K398" i="36" s="1"/>
  <c r="K186" i="36"/>
  <c r="K258" i="36" s="1"/>
  <c r="K330" i="36" s="1"/>
  <c r="K402" i="36" s="1"/>
  <c r="K190" i="36"/>
  <c r="K262" i="36" s="1"/>
  <c r="K334" i="36" s="1"/>
  <c r="K406" i="36" s="1"/>
  <c r="K194" i="36"/>
  <c r="K266" i="36" s="1"/>
  <c r="K338" i="36" s="1"/>
  <c r="K410" i="36" s="1"/>
  <c r="K198" i="36"/>
  <c r="K270" i="36" s="1"/>
  <c r="K342" i="36" s="1"/>
  <c r="K414" i="36" s="1"/>
  <c r="K202" i="36"/>
  <c r="K274" i="36" s="1"/>
  <c r="K346" i="36" s="1"/>
  <c r="K418" i="36" s="1"/>
  <c r="K206" i="36"/>
  <c r="K278" i="36" s="1"/>
  <c r="K350" i="36" s="1"/>
  <c r="K422" i="36" s="1"/>
  <c r="K210" i="36"/>
  <c r="K282" i="36" s="1"/>
  <c r="K354" i="36" s="1"/>
  <c r="K426" i="36" s="1"/>
  <c r="K214" i="36"/>
  <c r="K286" i="36" s="1"/>
  <c r="K358" i="36" s="1"/>
  <c r="K430" i="36" s="1"/>
  <c r="K218" i="36"/>
  <c r="K290" i="36" s="1"/>
  <c r="K362" i="36" s="1"/>
  <c r="K434" i="36" s="1"/>
  <c r="K222" i="36"/>
  <c r="K294" i="36" s="1"/>
  <c r="K366" i="36" s="1"/>
  <c r="K438" i="36" s="1"/>
  <c r="K226" i="36"/>
  <c r="K298" i="36" s="1"/>
  <c r="K370" i="36" s="1"/>
  <c r="K442" i="36" s="1"/>
  <c r="K230" i="36"/>
  <c r="K302" i="36" s="1"/>
  <c r="K374" i="36" s="1"/>
  <c r="K446" i="36" s="1"/>
  <c r="K234" i="36"/>
  <c r="K306" i="36" s="1"/>
  <c r="K378" i="36" s="1"/>
  <c r="K450" i="36" s="1"/>
  <c r="K238" i="36"/>
  <c r="K310" i="36" s="1"/>
  <c r="K382" i="36" s="1"/>
  <c r="K454" i="36" s="1"/>
  <c r="O404" i="37"/>
  <c r="J173" i="38"/>
  <c r="J245" i="38" s="1"/>
  <c r="J317" i="38" s="1"/>
  <c r="J389" i="38" s="1"/>
  <c r="J177" i="38"/>
  <c r="J249" i="38" s="1"/>
  <c r="J321" i="38" s="1"/>
  <c r="J393" i="38" s="1"/>
  <c r="J181" i="38"/>
  <c r="J253" i="38" s="1"/>
  <c r="J325" i="38" s="1"/>
  <c r="J397" i="38" s="1"/>
  <c r="J185" i="38"/>
  <c r="J257" i="38" s="1"/>
  <c r="J329" i="38" s="1"/>
  <c r="J401" i="38" s="1"/>
  <c r="J189" i="38"/>
  <c r="J261" i="38" s="1"/>
  <c r="J333" i="38" s="1"/>
  <c r="J405" i="38" s="1"/>
  <c r="J193" i="38"/>
  <c r="J265" i="38" s="1"/>
  <c r="J337" i="38" s="1"/>
  <c r="J409" i="38" s="1"/>
  <c r="J197" i="38"/>
  <c r="J269" i="38" s="1"/>
  <c r="J341" i="38" s="1"/>
  <c r="J413" i="38" s="1"/>
  <c r="J201" i="38"/>
  <c r="J273" i="38" s="1"/>
  <c r="J345" i="38" s="1"/>
  <c r="J417" i="38" s="1"/>
  <c r="J205" i="38"/>
  <c r="J277" i="38" s="1"/>
  <c r="J349" i="38" s="1"/>
  <c r="J421" i="38" s="1"/>
  <c r="J209" i="38"/>
  <c r="J281" i="38" s="1"/>
  <c r="J353" i="38" s="1"/>
  <c r="J425" i="38" s="1"/>
  <c r="J213" i="38"/>
  <c r="J285" i="38" s="1"/>
  <c r="J357" i="38" s="1"/>
  <c r="J429" i="38" s="1"/>
  <c r="J217" i="38"/>
  <c r="J289" i="38" s="1"/>
  <c r="J361" i="38" s="1"/>
  <c r="J433" i="38" s="1"/>
  <c r="J221" i="38"/>
  <c r="J293" i="38" s="1"/>
  <c r="J365" i="38" s="1"/>
  <c r="J437" i="38" s="1"/>
  <c r="J225" i="38"/>
  <c r="J297" i="38" s="1"/>
  <c r="J369" i="38" s="1"/>
  <c r="J441" i="38" s="1"/>
  <c r="J229" i="38"/>
  <c r="J301" i="38" s="1"/>
  <c r="J373" i="38" s="1"/>
  <c r="J445" i="38" s="1"/>
  <c r="J233" i="38"/>
  <c r="J305" i="38" s="1"/>
  <c r="J377" i="38" s="1"/>
  <c r="J449" i="38" s="1"/>
  <c r="J237" i="38"/>
  <c r="J309" i="38" s="1"/>
  <c r="J381" i="38" s="1"/>
  <c r="J453" i="38" s="1"/>
  <c r="AV165" i="36"/>
  <c r="N398" i="38"/>
  <c r="N414" i="38"/>
  <c r="N426" i="38"/>
  <c r="N442" i="38"/>
  <c r="O399" i="38"/>
  <c r="O413" i="38"/>
  <c r="O422" i="38"/>
  <c r="O427" i="38"/>
  <c r="N386" i="11"/>
  <c r="N402" i="11"/>
  <c r="N418" i="11"/>
  <c r="N434" i="11"/>
  <c r="N446" i="11"/>
  <c r="AV165" i="11"/>
  <c r="O419" i="11"/>
  <c r="O413" i="11"/>
  <c r="O429" i="11"/>
  <c r="O412" i="11"/>
  <c r="O428" i="11"/>
  <c r="O452" i="11"/>
  <c r="K171" i="36"/>
  <c r="K243" i="36" s="1"/>
  <c r="K315" i="36" s="1"/>
  <c r="K387" i="36" s="1"/>
  <c r="K175" i="36"/>
  <c r="K247" i="36" s="1"/>
  <c r="K319" i="36" s="1"/>
  <c r="K391" i="36" s="1"/>
  <c r="K179" i="36"/>
  <c r="K251" i="36" s="1"/>
  <c r="K323" i="36" s="1"/>
  <c r="K395" i="36" s="1"/>
  <c r="K183" i="36"/>
  <c r="K255" i="36" s="1"/>
  <c r="K327" i="36" s="1"/>
  <c r="K399" i="36" s="1"/>
  <c r="K187" i="36"/>
  <c r="K259" i="36" s="1"/>
  <c r="K331" i="36" s="1"/>
  <c r="K403" i="36" s="1"/>
  <c r="K191" i="36"/>
  <c r="K263" i="36" s="1"/>
  <c r="K335" i="36" s="1"/>
  <c r="K407" i="36" s="1"/>
  <c r="K195" i="36"/>
  <c r="K267" i="36" s="1"/>
  <c r="K339" i="36" s="1"/>
  <c r="K411" i="36" s="1"/>
  <c r="K199" i="36"/>
  <c r="K271" i="36" s="1"/>
  <c r="K343" i="36" s="1"/>
  <c r="K415" i="36" s="1"/>
  <c r="K203" i="36"/>
  <c r="K275" i="36" s="1"/>
  <c r="K347" i="36" s="1"/>
  <c r="K419" i="36" s="1"/>
  <c r="K207" i="36"/>
  <c r="K279" i="36" s="1"/>
  <c r="K351" i="36" s="1"/>
  <c r="K423" i="36" s="1"/>
  <c r="K211" i="36"/>
  <c r="K283" i="36" s="1"/>
  <c r="K355" i="36" s="1"/>
  <c r="K427" i="36" s="1"/>
  <c r="K215" i="36"/>
  <c r="K287" i="36" s="1"/>
  <c r="K359" i="36" s="1"/>
  <c r="K431" i="36" s="1"/>
  <c r="K219" i="36"/>
  <c r="K291" i="36" s="1"/>
  <c r="K363" i="36" s="1"/>
  <c r="K435" i="36" s="1"/>
  <c r="K223" i="36"/>
  <c r="K295" i="36" s="1"/>
  <c r="K367" i="36" s="1"/>
  <c r="K439" i="36" s="1"/>
  <c r="K227" i="36"/>
  <c r="K299" i="36" s="1"/>
  <c r="K371" i="36" s="1"/>
  <c r="K443" i="36" s="1"/>
  <c r="K231" i="36"/>
  <c r="K303" i="36" s="1"/>
  <c r="K375" i="36" s="1"/>
  <c r="K447" i="36" s="1"/>
  <c r="K235" i="36"/>
  <c r="K307" i="36" s="1"/>
  <c r="K379" i="36" s="1"/>
  <c r="K451" i="36" s="1"/>
  <c r="K239" i="36"/>
  <c r="K311" i="36" s="1"/>
  <c r="K383" i="36" s="1"/>
  <c r="K455" i="36" s="1"/>
  <c r="O425" i="37"/>
  <c r="O455" i="37"/>
  <c r="O440" i="37"/>
  <c r="J170" i="38"/>
  <c r="J242" i="38" s="1"/>
  <c r="J314" i="38" s="1"/>
  <c r="J386" i="38" s="1"/>
  <c r="J174" i="38"/>
  <c r="J246" i="38" s="1"/>
  <c r="J318" i="38" s="1"/>
  <c r="J390" i="38" s="1"/>
  <c r="J178" i="38"/>
  <c r="J250" i="38" s="1"/>
  <c r="J322" i="38" s="1"/>
  <c r="J394" i="38" s="1"/>
  <c r="J182" i="38"/>
  <c r="J254" i="38" s="1"/>
  <c r="J326" i="38" s="1"/>
  <c r="J398" i="38" s="1"/>
  <c r="J186" i="38"/>
  <c r="J258" i="38" s="1"/>
  <c r="J330" i="38" s="1"/>
  <c r="J402" i="38" s="1"/>
  <c r="J190" i="38"/>
  <c r="J262" i="38" s="1"/>
  <c r="J334" i="38" s="1"/>
  <c r="J406" i="38" s="1"/>
  <c r="J194" i="38"/>
  <c r="J266" i="38" s="1"/>
  <c r="J338" i="38" s="1"/>
  <c r="J410" i="38" s="1"/>
  <c r="J198" i="38"/>
  <c r="J270" i="38" s="1"/>
  <c r="J342" i="38" s="1"/>
  <c r="J414" i="38" s="1"/>
  <c r="J202" i="38"/>
  <c r="J274" i="38" s="1"/>
  <c r="J346" i="38" s="1"/>
  <c r="J418" i="38" s="1"/>
  <c r="J206" i="38"/>
  <c r="J278" i="38" s="1"/>
  <c r="J350" i="38" s="1"/>
  <c r="J422" i="38" s="1"/>
  <c r="J210" i="38"/>
  <c r="J282" i="38" s="1"/>
  <c r="J354" i="38" s="1"/>
  <c r="J426" i="38" s="1"/>
  <c r="J214" i="38"/>
  <c r="J286" i="38" s="1"/>
  <c r="J358" i="38" s="1"/>
  <c r="J430" i="38" s="1"/>
  <c r="J218" i="38"/>
  <c r="J290" i="38" s="1"/>
  <c r="J362" i="38" s="1"/>
  <c r="J434" i="38" s="1"/>
  <c r="J222" i="38"/>
  <c r="J294" i="38" s="1"/>
  <c r="J366" i="38" s="1"/>
  <c r="J438" i="38" s="1"/>
  <c r="J226" i="38"/>
  <c r="J298" i="38" s="1"/>
  <c r="J370" i="38" s="1"/>
  <c r="J442" i="38" s="1"/>
  <c r="J230" i="38"/>
  <c r="J302" i="38" s="1"/>
  <c r="J374" i="38" s="1"/>
  <c r="J446" i="38" s="1"/>
  <c r="J234" i="38"/>
  <c r="J306" i="38" s="1"/>
  <c r="J378" i="38" s="1"/>
  <c r="J450" i="38" s="1"/>
  <c r="J238" i="38"/>
  <c r="J310" i="38" s="1"/>
  <c r="J382" i="38" s="1"/>
  <c r="J454" i="38" s="1"/>
  <c r="O399" i="36"/>
  <c r="O418" i="36"/>
  <c r="O437" i="36"/>
  <c r="N402" i="38"/>
  <c r="N418" i="38"/>
  <c r="N430" i="38"/>
  <c r="O408" i="38"/>
  <c r="O430" i="38"/>
  <c r="O449" i="38"/>
  <c r="N390" i="11"/>
  <c r="N406" i="11"/>
  <c r="N422" i="11"/>
  <c r="N450" i="11"/>
  <c r="AW165" i="11"/>
  <c r="AS376" i="36"/>
  <c r="AQ378" i="11"/>
  <c r="W170" i="11"/>
  <c r="W242" i="11" s="1"/>
  <c r="W314" i="11" s="1"/>
  <c r="W386" i="11" s="1"/>
  <c r="W174" i="11"/>
  <c r="W246" i="11" s="1"/>
  <c r="W318" i="11" s="1"/>
  <c r="W390" i="11" s="1"/>
  <c r="W178" i="11"/>
  <c r="W250" i="11" s="1"/>
  <c r="W322" i="11" s="1"/>
  <c r="W394" i="11" s="1"/>
  <c r="W182" i="11"/>
  <c r="W254" i="11" s="1"/>
  <c r="W326" i="11" s="1"/>
  <c r="W398" i="11" s="1"/>
  <c r="W186" i="11"/>
  <c r="W258" i="11" s="1"/>
  <c r="W330" i="11" s="1"/>
  <c r="W402" i="11" s="1"/>
  <c r="W190" i="11"/>
  <c r="W262" i="11" s="1"/>
  <c r="W334" i="11" s="1"/>
  <c r="W406" i="11" s="1"/>
  <c r="W194" i="11"/>
  <c r="W266" i="11" s="1"/>
  <c r="W338" i="11" s="1"/>
  <c r="W410" i="11" s="1"/>
  <c r="W198" i="11"/>
  <c r="W270" i="11" s="1"/>
  <c r="W342" i="11" s="1"/>
  <c r="W414" i="11" s="1"/>
  <c r="W202" i="11"/>
  <c r="W274" i="11" s="1"/>
  <c r="W346" i="11" s="1"/>
  <c r="W418" i="11" s="1"/>
  <c r="W206" i="11"/>
  <c r="W278" i="11" s="1"/>
  <c r="W350" i="11" s="1"/>
  <c r="W422" i="11" s="1"/>
  <c r="W210" i="11"/>
  <c r="W282" i="11" s="1"/>
  <c r="W354" i="11" s="1"/>
  <c r="W426" i="11" s="1"/>
  <c r="W214" i="11"/>
  <c r="W286" i="11" s="1"/>
  <c r="W358" i="11" s="1"/>
  <c r="W430" i="11" s="1"/>
  <c r="W218" i="11"/>
  <c r="W290" i="11" s="1"/>
  <c r="W362" i="11" s="1"/>
  <c r="W434" i="11" s="1"/>
  <c r="W222" i="11"/>
  <c r="W294" i="11" s="1"/>
  <c r="W366" i="11" s="1"/>
  <c r="W438" i="11" s="1"/>
  <c r="W226" i="11"/>
  <c r="W298" i="11" s="1"/>
  <c r="W370" i="11" s="1"/>
  <c r="W442" i="11" s="1"/>
  <c r="W230" i="11"/>
  <c r="W302" i="11" s="1"/>
  <c r="W374" i="11" s="1"/>
  <c r="W446" i="11" s="1"/>
  <c r="W234" i="11"/>
  <c r="W306" i="11" s="1"/>
  <c r="W378" i="11" s="1"/>
  <c r="W450" i="11" s="1"/>
  <c r="W238" i="11"/>
  <c r="W310" i="11" s="1"/>
  <c r="W382" i="11" s="1"/>
  <c r="W454" i="11" s="1"/>
  <c r="I171" i="37"/>
  <c r="I243" i="37" s="1"/>
  <c r="I315" i="37" s="1"/>
  <c r="I387" i="37" s="1"/>
  <c r="I175" i="37"/>
  <c r="I247" i="37" s="1"/>
  <c r="I319" i="37" s="1"/>
  <c r="I391" i="37" s="1"/>
  <c r="I179" i="37"/>
  <c r="I251" i="37" s="1"/>
  <c r="I323" i="37" s="1"/>
  <c r="I395" i="37" s="1"/>
  <c r="I183" i="37"/>
  <c r="I255" i="37" s="1"/>
  <c r="I327" i="37" s="1"/>
  <c r="I399" i="37" s="1"/>
  <c r="I187" i="37"/>
  <c r="I259" i="37" s="1"/>
  <c r="I331" i="37" s="1"/>
  <c r="I403" i="37" s="1"/>
  <c r="I191" i="37"/>
  <c r="I263" i="37" s="1"/>
  <c r="I335" i="37" s="1"/>
  <c r="I407" i="37" s="1"/>
  <c r="I195" i="37"/>
  <c r="I267" i="37" s="1"/>
  <c r="I339" i="37" s="1"/>
  <c r="I411" i="37" s="1"/>
  <c r="I199" i="37"/>
  <c r="I271" i="37" s="1"/>
  <c r="I343" i="37" s="1"/>
  <c r="I415" i="37" s="1"/>
  <c r="I203" i="37"/>
  <c r="I275" i="37" s="1"/>
  <c r="I347" i="37" s="1"/>
  <c r="I419" i="37" s="1"/>
  <c r="I207" i="37"/>
  <c r="I279" i="37" s="1"/>
  <c r="I351" i="37" s="1"/>
  <c r="I423" i="37" s="1"/>
  <c r="I211" i="37"/>
  <c r="I283" i="37" s="1"/>
  <c r="I355" i="37" s="1"/>
  <c r="I427" i="37" s="1"/>
  <c r="I215" i="37"/>
  <c r="I287" i="37" s="1"/>
  <c r="I359" i="37" s="1"/>
  <c r="I431" i="37" s="1"/>
  <c r="I219" i="37"/>
  <c r="I291" i="37" s="1"/>
  <c r="I363" i="37" s="1"/>
  <c r="I435" i="37" s="1"/>
  <c r="I223" i="37"/>
  <c r="I295" i="37" s="1"/>
  <c r="I367" i="37" s="1"/>
  <c r="I439" i="37" s="1"/>
  <c r="I227" i="37"/>
  <c r="I299" i="37" s="1"/>
  <c r="I371" i="37" s="1"/>
  <c r="I443" i="37" s="1"/>
  <c r="I231" i="37"/>
  <c r="I303" i="37" s="1"/>
  <c r="I375" i="37" s="1"/>
  <c r="I447" i="37" s="1"/>
  <c r="I235" i="37"/>
  <c r="I307" i="37" s="1"/>
  <c r="I379" i="37" s="1"/>
  <c r="I451" i="37" s="1"/>
  <c r="I240" i="37"/>
  <c r="I312" i="37" s="1"/>
  <c r="I384" i="37" s="1"/>
  <c r="I456" i="37" s="1"/>
  <c r="X216" i="37"/>
  <c r="X288" i="37" s="1"/>
  <c r="X360" i="37" s="1"/>
  <c r="X432" i="37" s="1"/>
  <c r="X185" i="37"/>
  <c r="X257" i="37" s="1"/>
  <c r="X329" i="37" s="1"/>
  <c r="X401" i="37" s="1"/>
  <c r="X209" i="37"/>
  <c r="X281" i="37" s="1"/>
  <c r="X353" i="37" s="1"/>
  <c r="X425" i="37" s="1"/>
  <c r="X216" i="36"/>
  <c r="X288" i="36" s="1"/>
  <c r="X360" i="36" s="1"/>
  <c r="X432" i="36" s="1"/>
  <c r="X192" i="37"/>
  <c r="X264" i="37" s="1"/>
  <c r="X336" i="37" s="1"/>
  <c r="X408" i="37" s="1"/>
  <c r="X200" i="37"/>
  <c r="X272" i="37" s="1"/>
  <c r="X344" i="37" s="1"/>
  <c r="X416" i="37" s="1"/>
  <c r="X181" i="37"/>
  <c r="X253" i="37" s="1"/>
  <c r="X325" i="37" s="1"/>
  <c r="X397" i="37" s="1"/>
  <c r="W173" i="11"/>
  <c r="W245" i="11" s="1"/>
  <c r="W317" i="11" s="1"/>
  <c r="W389" i="11" s="1"/>
  <c r="W177" i="11"/>
  <c r="W249" i="11" s="1"/>
  <c r="W321" i="11" s="1"/>
  <c r="W393" i="11" s="1"/>
  <c r="W181" i="11"/>
  <c r="W253" i="11" s="1"/>
  <c r="W325" i="11" s="1"/>
  <c r="W397" i="11" s="1"/>
  <c r="W185" i="11"/>
  <c r="W257" i="11" s="1"/>
  <c r="W329" i="11" s="1"/>
  <c r="W401" i="11" s="1"/>
  <c r="W189" i="11"/>
  <c r="W261" i="11" s="1"/>
  <c r="W333" i="11" s="1"/>
  <c r="W405" i="11" s="1"/>
  <c r="W193" i="11"/>
  <c r="W265" i="11" s="1"/>
  <c r="W337" i="11" s="1"/>
  <c r="W409" i="11" s="1"/>
  <c r="W197" i="11"/>
  <c r="W269" i="11" s="1"/>
  <c r="W341" i="11" s="1"/>
  <c r="W413" i="11" s="1"/>
  <c r="W201" i="11"/>
  <c r="W273" i="11" s="1"/>
  <c r="W345" i="11" s="1"/>
  <c r="W417" i="11" s="1"/>
  <c r="W205" i="11"/>
  <c r="W277" i="11" s="1"/>
  <c r="W349" i="11" s="1"/>
  <c r="W421" i="11" s="1"/>
  <c r="W209" i="11"/>
  <c r="W281" i="11" s="1"/>
  <c r="W353" i="11" s="1"/>
  <c r="W425" i="11" s="1"/>
  <c r="W213" i="11"/>
  <c r="W285" i="11" s="1"/>
  <c r="W357" i="11" s="1"/>
  <c r="W429" i="11" s="1"/>
  <c r="W217" i="11"/>
  <c r="W289" i="11" s="1"/>
  <c r="W361" i="11" s="1"/>
  <c r="W433" i="11" s="1"/>
  <c r="W221" i="11"/>
  <c r="W293" i="11" s="1"/>
  <c r="W365" i="11" s="1"/>
  <c r="W437" i="11" s="1"/>
  <c r="W225" i="11"/>
  <c r="W297" i="11" s="1"/>
  <c r="W369" i="11" s="1"/>
  <c r="W441" i="11" s="1"/>
  <c r="W229" i="11"/>
  <c r="W301" i="11" s="1"/>
  <c r="W373" i="11" s="1"/>
  <c r="W445" i="11" s="1"/>
  <c r="W233" i="11"/>
  <c r="W305" i="11" s="1"/>
  <c r="W377" i="11" s="1"/>
  <c r="W449" i="11" s="1"/>
  <c r="W237" i="11"/>
  <c r="W309" i="11" s="1"/>
  <c r="W381" i="11" s="1"/>
  <c r="W453" i="11" s="1"/>
  <c r="I170" i="37"/>
  <c r="I242" i="37" s="1"/>
  <c r="I314" i="37" s="1"/>
  <c r="I386" i="37" s="1"/>
  <c r="I174" i="37"/>
  <c r="I246" i="37" s="1"/>
  <c r="I318" i="37" s="1"/>
  <c r="I390" i="37" s="1"/>
  <c r="I178" i="37"/>
  <c r="I250" i="37" s="1"/>
  <c r="I322" i="37" s="1"/>
  <c r="I394" i="37" s="1"/>
  <c r="I182" i="37"/>
  <c r="I254" i="37" s="1"/>
  <c r="I326" i="37" s="1"/>
  <c r="I398" i="37" s="1"/>
  <c r="I186" i="37"/>
  <c r="I258" i="37" s="1"/>
  <c r="I330" i="37" s="1"/>
  <c r="I402" i="37" s="1"/>
  <c r="I190" i="37"/>
  <c r="I262" i="37" s="1"/>
  <c r="I334" i="37" s="1"/>
  <c r="I406" i="37" s="1"/>
  <c r="I194" i="37"/>
  <c r="I266" i="37" s="1"/>
  <c r="I338" i="37" s="1"/>
  <c r="I410" i="37" s="1"/>
  <c r="I198" i="37"/>
  <c r="I270" i="37" s="1"/>
  <c r="I342" i="37" s="1"/>
  <c r="I414" i="37" s="1"/>
  <c r="I202" i="37"/>
  <c r="I274" i="37" s="1"/>
  <c r="I346" i="37" s="1"/>
  <c r="I418" i="37" s="1"/>
  <c r="I206" i="37"/>
  <c r="I278" i="37" s="1"/>
  <c r="I350" i="37" s="1"/>
  <c r="I422" i="37" s="1"/>
  <c r="I210" i="37"/>
  <c r="I282" i="37" s="1"/>
  <c r="I354" i="37" s="1"/>
  <c r="I426" i="37" s="1"/>
  <c r="I214" i="37"/>
  <c r="I286" i="37" s="1"/>
  <c r="I358" i="37" s="1"/>
  <c r="I430" i="37" s="1"/>
  <c r="I218" i="37"/>
  <c r="I290" i="37" s="1"/>
  <c r="I362" i="37" s="1"/>
  <c r="I434" i="37" s="1"/>
  <c r="I222" i="37"/>
  <c r="I294" i="37" s="1"/>
  <c r="I366" i="37" s="1"/>
  <c r="I438" i="37" s="1"/>
  <c r="I226" i="37"/>
  <c r="I298" i="37" s="1"/>
  <c r="I370" i="37" s="1"/>
  <c r="I442" i="37" s="1"/>
  <c r="I230" i="37"/>
  <c r="I302" i="37" s="1"/>
  <c r="I374" i="37" s="1"/>
  <c r="I446" i="37" s="1"/>
  <c r="I234" i="37"/>
  <c r="I306" i="37" s="1"/>
  <c r="I378" i="37" s="1"/>
  <c r="I450" i="37" s="1"/>
  <c r="I239" i="37"/>
  <c r="I311" i="37" s="1"/>
  <c r="I383" i="37" s="1"/>
  <c r="I455" i="37" s="1"/>
  <c r="AN165" i="11"/>
  <c r="O398" i="11"/>
  <c r="O414" i="11"/>
  <c r="O397" i="11"/>
  <c r="O447" i="11"/>
  <c r="AR324" i="11"/>
  <c r="AR356" i="11"/>
  <c r="AR335" i="11"/>
  <c r="AR314" i="11"/>
  <c r="AR346" i="11"/>
  <c r="AR325" i="11"/>
  <c r="AR361" i="11"/>
  <c r="AR368" i="11"/>
  <c r="O404" i="38"/>
  <c r="O397" i="38"/>
  <c r="O445" i="38"/>
  <c r="O450" i="38"/>
  <c r="R352" i="36"/>
  <c r="R424" i="36" s="1"/>
  <c r="AS350" i="11"/>
  <c r="O434" i="11"/>
  <c r="O450" i="11"/>
  <c r="X208" i="38"/>
  <c r="X280" i="38" s="1"/>
  <c r="X352" i="38" s="1"/>
  <c r="X424" i="38" s="1"/>
  <c r="AR332" i="11"/>
  <c r="AR367" i="11"/>
  <c r="AR343" i="11"/>
  <c r="AR322" i="11"/>
  <c r="AR354" i="11"/>
  <c r="AR333" i="11"/>
  <c r="AR374" i="11"/>
  <c r="AR380" i="11"/>
  <c r="O443" i="37"/>
  <c r="X179" i="36"/>
  <c r="X251" i="36" s="1"/>
  <c r="X323" i="36" s="1"/>
  <c r="X395" i="36" s="1"/>
  <c r="X180" i="36"/>
  <c r="X252" i="36" s="1"/>
  <c r="X324" i="36" s="1"/>
  <c r="X396" i="36" s="1"/>
  <c r="O448" i="38"/>
  <c r="R343" i="36"/>
  <c r="R415" i="36" s="1"/>
  <c r="AS365" i="11"/>
  <c r="O422" i="11"/>
  <c r="O388" i="11"/>
  <c r="O420" i="11"/>
  <c r="AR340" i="11"/>
  <c r="AR319" i="11"/>
  <c r="AR351" i="11"/>
  <c r="AR330" i="11"/>
  <c r="AR362" i="11"/>
  <c r="AR341" i="11"/>
  <c r="AR365" i="11"/>
  <c r="AR371" i="11"/>
  <c r="X212" i="38"/>
  <c r="X284" i="38" s="1"/>
  <c r="X356" i="38" s="1"/>
  <c r="X428" i="38" s="1"/>
  <c r="O419" i="38"/>
  <c r="O434" i="38"/>
  <c r="O435" i="38"/>
  <c r="O455" i="38"/>
  <c r="R346" i="36"/>
  <c r="R418" i="36" s="1"/>
  <c r="AS320" i="11"/>
  <c r="O387" i="11"/>
  <c r="Q393" i="36"/>
  <c r="Q409" i="36"/>
  <c r="Q425" i="36"/>
  <c r="N401" i="37"/>
  <c r="N417" i="37"/>
  <c r="N433" i="37"/>
  <c r="N449" i="37"/>
  <c r="O399" i="37"/>
  <c r="R456" i="36"/>
  <c r="X173" i="37"/>
  <c r="X245" i="37" s="1"/>
  <c r="X317" i="37" s="1"/>
  <c r="X389" i="37" s="1"/>
  <c r="X234" i="37"/>
  <c r="X306" i="37" s="1"/>
  <c r="X378" i="37" s="1"/>
  <c r="X450" i="37" s="1"/>
  <c r="X219" i="37"/>
  <c r="X291" i="37" s="1"/>
  <c r="X363" i="37" s="1"/>
  <c r="X435" i="37" s="1"/>
  <c r="X179" i="37"/>
  <c r="X251" i="37" s="1"/>
  <c r="X323" i="37" s="1"/>
  <c r="X395" i="37" s="1"/>
  <c r="X231" i="37"/>
  <c r="X303" i="37" s="1"/>
  <c r="X375" i="37" s="1"/>
  <c r="X447" i="37" s="1"/>
  <c r="X178" i="37"/>
  <c r="X250" i="37" s="1"/>
  <c r="X322" i="37" s="1"/>
  <c r="X394" i="37" s="1"/>
  <c r="X218" i="37"/>
  <c r="X290" i="37" s="1"/>
  <c r="X362" i="37" s="1"/>
  <c r="X434" i="37" s="1"/>
  <c r="X203" i="37"/>
  <c r="X275" i="37" s="1"/>
  <c r="X347" i="37" s="1"/>
  <c r="X419" i="37" s="1"/>
  <c r="X194" i="37"/>
  <c r="X266" i="37" s="1"/>
  <c r="X338" i="37" s="1"/>
  <c r="X410" i="37" s="1"/>
  <c r="X188" i="37"/>
  <c r="X260" i="37" s="1"/>
  <c r="X332" i="37" s="1"/>
  <c r="X404" i="37" s="1"/>
  <c r="Q401" i="36"/>
  <c r="Q417" i="36"/>
  <c r="Q433" i="36"/>
  <c r="Q451" i="36"/>
  <c r="N393" i="37"/>
  <c r="N409" i="37"/>
  <c r="N425" i="37"/>
  <c r="N441" i="37"/>
  <c r="O444" i="37"/>
  <c r="Q421" i="36"/>
  <c r="Q437" i="36"/>
  <c r="Q455" i="36"/>
  <c r="N397" i="37"/>
  <c r="N413" i="37"/>
  <c r="N429" i="37"/>
  <c r="N445" i="37"/>
  <c r="O401" i="37"/>
  <c r="O436" i="11"/>
  <c r="X233" i="38"/>
  <c r="X305" i="38" s="1"/>
  <c r="X377" i="38" s="1"/>
  <c r="X449" i="38" s="1"/>
  <c r="X171" i="38"/>
  <c r="X243" i="38" s="1"/>
  <c r="X315" i="38" s="1"/>
  <c r="X387" i="38" s="1"/>
  <c r="AR320" i="11"/>
  <c r="AR336" i="11"/>
  <c r="AR352" i="11"/>
  <c r="AR315" i="11"/>
  <c r="AR331" i="11"/>
  <c r="AR347" i="11"/>
  <c r="AR363" i="11"/>
  <c r="AR326" i="11"/>
  <c r="AR342" i="11"/>
  <c r="AR358" i="11"/>
  <c r="AR321" i="11"/>
  <c r="AR337" i="11"/>
  <c r="AR357" i="11"/>
  <c r="AR378" i="11"/>
  <c r="AR381" i="11"/>
  <c r="X215" i="38"/>
  <c r="X287" i="38" s="1"/>
  <c r="X359" i="38" s="1"/>
  <c r="X431" i="38" s="1"/>
  <c r="O441" i="37"/>
  <c r="X199" i="38"/>
  <c r="X271" i="38" s="1"/>
  <c r="X343" i="38" s="1"/>
  <c r="X415" i="38" s="1"/>
  <c r="X218" i="38"/>
  <c r="X290" i="38" s="1"/>
  <c r="X362" i="38" s="1"/>
  <c r="X434" i="38" s="1"/>
  <c r="R327" i="36"/>
  <c r="R399" i="36" s="1"/>
  <c r="R330" i="36"/>
  <c r="R402" i="36" s="1"/>
  <c r="R333" i="36"/>
  <c r="R405" i="36" s="1"/>
  <c r="R336" i="36"/>
  <c r="R408" i="36" s="1"/>
  <c r="AS353" i="11"/>
  <c r="AS319" i="11"/>
  <c r="AS334" i="11"/>
  <c r="X213" i="38"/>
  <c r="X285" i="38" s="1"/>
  <c r="X357" i="38" s="1"/>
  <c r="X429" i="38" s="1"/>
  <c r="X232" i="38"/>
  <c r="X304" i="38" s="1"/>
  <c r="X376" i="38" s="1"/>
  <c r="X448" i="38" s="1"/>
  <c r="X184" i="38"/>
  <c r="X256" i="38" s="1"/>
  <c r="X328" i="38" s="1"/>
  <c r="X400" i="38" s="1"/>
  <c r="X220" i="38"/>
  <c r="X292" i="38" s="1"/>
  <c r="X364" i="38" s="1"/>
  <c r="X436" i="38" s="1"/>
  <c r="X223" i="38"/>
  <c r="X295" i="38" s="1"/>
  <c r="X367" i="38" s="1"/>
  <c r="X439" i="38" s="1"/>
  <c r="X193" i="38"/>
  <c r="X265" i="38" s="1"/>
  <c r="X337" i="38" s="1"/>
  <c r="X409" i="38" s="1"/>
  <c r="AS372" i="11"/>
  <c r="AS373" i="11"/>
  <c r="AS378" i="11"/>
  <c r="AS383" i="11"/>
  <c r="AS367" i="11"/>
  <c r="AS358" i="11"/>
  <c r="AS342" i="11"/>
  <c r="AS326" i="11"/>
  <c r="AS359" i="11"/>
  <c r="AS343" i="11"/>
  <c r="AS327" i="11"/>
  <c r="AS360" i="11"/>
  <c r="AS344" i="11"/>
  <c r="AS328" i="11"/>
  <c r="AS361" i="11"/>
  <c r="AS345" i="11"/>
  <c r="AS329" i="11"/>
  <c r="AS384" i="11"/>
  <c r="AS368" i="11"/>
  <c r="AS369" i="11"/>
  <c r="AS374" i="11"/>
  <c r="AS379" i="11"/>
  <c r="AS363" i="11"/>
  <c r="AS354" i="11"/>
  <c r="AS338" i="11"/>
  <c r="AS322" i="11"/>
  <c r="AS355" i="11"/>
  <c r="AS339" i="11"/>
  <c r="AS323" i="11"/>
  <c r="AS356" i="11"/>
  <c r="AS340" i="11"/>
  <c r="AS324" i="11"/>
  <c r="AS357" i="11"/>
  <c r="AS341" i="11"/>
  <c r="AS325" i="11"/>
  <c r="AS376" i="11"/>
  <c r="AS377" i="11"/>
  <c r="AS382" i="11"/>
  <c r="AS366" i="11"/>
  <c r="AS371" i="11"/>
  <c r="AS362" i="11"/>
  <c r="AS346" i="11"/>
  <c r="AS330" i="11"/>
  <c r="AS314" i="11"/>
  <c r="AS347" i="11"/>
  <c r="AS331" i="11"/>
  <c r="AS315" i="11"/>
  <c r="AS348" i="11"/>
  <c r="AS332" i="11"/>
  <c r="AS316" i="11"/>
  <c r="AS349" i="11"/>
  <c r="AS333" i="11"/>
  <c r="AS317" i="11"/>
  <c r="R379" i="36"/>
  <c r="R451" i="36" s="1"/>
  <c r="R376" i="36"/>
  <c r="R448" i="36" s="1"/>
  <c r="R378" i="36"/>
  <c r="R450" i="36" s="1"/>
  <c r="R360" i="36"/>
  <c r="R432" i="36" s="1"/>
  <c r="R344" i="36"/>
  <c r="R416" i="36" s="1"/>
  <c r="R328" i="36"/>
  <c r="R400" i="36" s="1"/>
  <c r="R373" i="36"/>
  <c r="R445" i="36" s="1"/>
  <c r="R357" i="36"/>
  <c r="R429" i="36" s="1"/>
  <c r="R341" i="36"/>
  <c r="R413" i="36" s="1"/>
  <c r="R325" i="36"/>
  <c r="R397" i="36" s="1"/>
  <c r="R370" i="36"/>
  <c r="R442" i="36" s="1"/>
  <c r="R354" i="36"/>
  <c r="R426" i="36" s="1"/>
  <c r="R338" i="36"/>
  <c r="R410" i="36" s="1"/>
  <c r="R322" i="36"/>
  <c r="R394" i="36" s="1"/>
  <c r="R367" i="36"/>
  <c r="R439" i="36" s="1"/>
  <c r="R351" i="36"/>
  <c r="R423" i="36" s="1"/>
  <c r="R335" i="36"/>
  <c r="R407" i="36" s="1"/>
  <c r="R319" i="36"/>
  <c r="R391" i="36" s="1"/>
  <c r="R375" i="36"/>
  <c r="R447" i="36" s="1"/>
  <c r="R381" i="36"/>
  <c r="R453" i="36" s="1"/>
  <c r="R372" i="36"/>
  <c r="R444" i="36" s="1"/>
  <c r="R356" i="36"/>
  <c r="R428" i="36" s="1"/>
  <c r="R340" i="36"/>
  <c r="R412" i="36" s="1"/>
  <c r="R324" i="36"/>
  <c r="R396" i="36" s="1"/>
  <c r="R369" i="36"/>
  <c r="R441" i="36" s="1"/>
  <c r="R353" i="36"/>
  <c r="R425" i="36" s="1"/>
  <c r="R337" i="36"/>
  <c r="R409" i="36" s="1"/>
  <c r="R321" i="36"/>
  <c r="R393" i="36" s="1"/>
  <c r="R366" i="36"/>
  <c r="R438" i="36" s="1"/>
  <c r="R350" i="36"/>
  <c r="R422" i="36" s="1"/>
  <c r="R334" i="36"/>
  <c r="R406" i="36" s="1"/>
  <c r="R318" i="36"/>
  <c r="R390" i="36" s="1"/>
  <c r="R363" i="36"/>
  <c r="R435" i="36" s="1"/>
  <c r="R347" i="36"/>
  <c r="R419" i="36" s="1"/>
  <c r="R331" i="36"/>
  <c r="R403" i="36" s="1"/>
  <c r="R315" i="36"/>
  <c r="R387" i="36" s="1"/>
  <c r="R383" i="36"/>
  <c r="R455" i="36" s="1"/>
  <c r="R380" i="36"/>
  <c r="R452" i="36" s="1"/>
  <c r="R382" i="36"/>
  <c r="R454" i="36" s="1"/>
  <c r="R364" i="36"/>
  <c r="R436" i="36" s="1"/>
  <c r="R348" i="36"/>
  <c r="R420" i="36" s="1"/>
  <c r="R332" i="36"/>
  <c r="R404" i="36" s="1"/>
  <c r="R316" i="36"/>
  <c r="R388" i="36" s="1"/>
  <c r="R361" i="36"/>
  <c r="R433" i="36" s="1"/>
  <c r="R345" i="36"/>
  <c r="R417" i="36" s="1"/>
  <c r="R329" i="36"/>
  <c r="R401" i="36" s="1"/>
  <c r="R374" i="36"/>
  <c r="R446" i="36" s="1"/>
  <c r="R358" i="36"/>
  <c r="R430" i="36" s="1"/>
  <c r="R342" i="36"/>
  <c r="R414" i="36" s="1"/>
  <c r="R326" i="36"/>
  <c r="R398" i="36" s="1"/>
  <c r="R371" i="36"/>
  <c r="R443" i="36" s="1"/>
  <c r="R355" i="36"/>
  <c r="R427" i="36" s="1"/>
  <c r="R339" i="36"/>
  <c r="R411" i="36" s="1"/>
  <c r="R323" i="36"/>
  <c r="R395" i="36" s="1"/>
  <c r="AR375" i="11"/>
  <c r="AR376" i="11"/>
  <c r="AR377" i="11"/>
  <c r="AR382" i="11"/>
  <c r="AR366" i="11"/>
  <c r="AR349" i="11"/>
  <c r="X204" i="38"/>
  <c r="X276" i="38" s="1"/>
  <c r="X348" i="38" s="1"/>
  <c r="X420" i="38" s="1"/>
  <c r="O390" i="11"/>
  <c r="O406" i="11"/>
  <c r="O405" i="11"/>
  <c r="O435" i="11"/>
  <c r="O444" i="11"/>
  <c r="X240" i="38"/>
  <c r="X312" i="38" s="1"/>
  <c r="X384" i="38" s="1"/>
  <c r="X456" i="38" s="1"/>
  <c r="AR328" i="11"/>
  <c r="AR344" i="11"/>
  <c r="AR360" i="11"/>
  <c r="AR323" i="11"/>
  <c r="AR339" i="11"/>
  <c r="AR355" i="11"/>
  <c r="AR318" i="11"/>
  <c r="AR334" i="11"/>
  <c r="AR350" i="11"/>
  <c r="AR364" i="11"/>
  <c r="AR329" i="11"/>
  <c r="AR345" i="11"/>
  <c r="AR370" i="11"/>
  <c r="AR369" i="11"/>
  <c r="AR372" i="11"/>
  <c r="AR379" i="11"/>
  <c r="O456" i="36"/>
  <c r="X217" i="38"/>
  <c r="X289" i="38" s="1"/>
  <c r="X361" i="38" s="1"/>
  <c r="X433" i="38" s="1"/>
  <c r="R359" i="36"/>
  <c r="R431" i="36" s="1"/>
  <c r="R362" i="36"/>
  <c r="R434" i="36" s="1"/>
  <c r="R365" i="36"/>
  <c r="R437" i="36" s="1"/>
  <c r="R368" i="36"/>
  <c r="R440" i="36" s="1"/>
  <c r="AS321" i="11"/>
  <c r="AS336" i="11"/>
  <c r="AS351" i="11"/>
  <c r="AS364" i="11"/>
  <c r="AS381" i="11"/>
  <c r="X181" i="38"/>
  <c r="X253" i="38" s="1"/>
  <c r="X325" i="38" s="1"/>
  <c r="X397" i="38" s="1"/>
  <c r="K173" i="38"/>
  <c r="K245" i="38" s="1"/>
  <c r="K317" i="38" s="1"/>
  <c r="K389" i="38" s="1"/>
  <c r="K177" i="38"/>
  <c r="K249" i="38" s="1"/>
  <c r="K321" i="38" s="1"/>
  <c r="K393" i="38" s="1"/>
  <c r="K181" i="38"/>
  <c r="K253" i="38" s="1"/>
  <c r="K325" i="38" s="1"/>
  <c r="K397" i="38" s="1"/>
  <c r="K185" i="38"/>
  <c r="K257" i="38" s="1"/>
  <c r="K329" i="38" s="1"/>
  <c r="K401" i="38" s="1"/>
  <c r="K189" i="38"/>
  <c r="K261" i="38" s="1"/>
  <c r="K333" i="38" s="1"/>
  <c r="K405" i="38" s="1"/>
  <c r="K193" i="38"/>
  <c r="K265" i="38" s="1"/>
  <c r="K337" i="38" s="1"/>
  <c r="K409" i="38" s="1"/>
  <c r="K197" i="38"/>
  <c r="K269" i="38" s="1"/>
  <c r="K341" i="38" s="1"/>
  <c r="K413" i="38" s="1"/>
  <c r="K201" i="38"/>
  <c r="K273" i="38" s="1"/>
  <c r="K345" i="38" s="1"/>
  <c r="K417" i="38" s="1"/>
  <c r="K205" i="38"/>
  <c r="K277" i="38" s="1"/>
  <c r="K349" i="38" s="1"/>
  <c r="K421" i="38" s="1"/>
  <c r="K209" i="38"/>
  <c r="K281" i="38" s="1"/>
  <c r="K353" i="38" s="1"/>
  <c r="K425" i="38" s="1"/>
  <c r="K213" i="38"/>
  <c r="K285" i="38" s="1"/>
  <c r="K357" i="38" s="1"/>
  <c r="K429" i="38" s="1"/>
  <c r="K217" i="38"/>
  <c r="K289" i="38" s="1"/>
  <c r="K361" i="38" s="1"/>
  <c r="K433" i="38" s="1"/>
  <c r="K221" i="38"/>
  <c r="K293" i="38" s="1"/>
  <c r="K365" i="38" s="1"/>
  <c r="K437" i="38" s="1"/>
  <c r="K225" i="38"/>
  <c r="K297" i="38" s="1"/>
  <c r="K369" i="38" s="1"/>
  <c r="K441" i="38" s="1"/>
  <c r="K229" i="38"/>
  <c r="K301" i="38" s="1"/>
  <c r="K373" i="38" s="1"/>
  <c r="K445" i="38" s="1"/>
  <c r="K233" i="38"/>
  <c r="K305" i="38" s="1"/>
  <c r="K377" i="38" s="1"/>
  <c r="K449" i="38" s="1"/>
  <c r="K237" i="38"/>
  <c r="K309" i="38" s="1"/>
  <c r="K381" i="38" s="1"/>
  <c r="K453" i="38" s="1"/>
  <c r="X174" i="38"/>
  <c r="X246" i="38" s="1"/>
  <c r="X318" i="38" s="1"/>
  <c r="X390" i="38" s="1"/>
  <c r="O414" i="38"/>
  <c r="O424" i="38"/>
  <c r="O453" i="38"/>
  <c r="P388" i="11"/>
  <c r="R314" i="36"/>
  <c r="R386" i="36" s="1"/>
  <c r="R317" i="36"/>
  <c r="R389" i="36" s="1"/>
  <c r="R320" i="36"/>
  <c r="R392" i="36" s="1"/>
  <c r="R377" i="36"/>
  <c r="R449" i="36" s="1"/>
  <c r="AS337" i="11"/>
  <c r="AS352" i="11"/>
  <c r="AS318" i="11"/>
  <c r="AS375" i="11"/>
  <c r="AS380" i="11"/>
  <c r="X172" i="38"/>
  <c r="X244" i="38" s="1"/>
  <c r="X316" i="38" s="1"/>
  <c r="X388" i="38" s="1"/>
  <c r="O447" i="37"/>
  <c r="O394" i="37"/>
  <c r="K172" i="38"/>
  <c r="K244" i="38" s="1"/>
  <c r="K316" i="38" s="1"/>
  <c r="K388" i="38" s="1"/>
  <c r="K176" i="38"/>
  <c r="K248" i="38" s="1"/>
  <c r="K320" i="38" s="1"/>
  <c r="K392" i="38" s="1"/>
  <c r="K180" i="38"/>
  <c r="K252" i="38" s="1"/>
  <c r="K324" i="38" s="1"/>
  <c r="K396" i="38" s="1"/>
  <c r="K184" i="38"/>
  <c r="K256" i="38" s="1"/>
  <c r="K328" i="38" s="1"/>
  <c r="K400" i="38" s="1"/>
  <c r="K188" i="38"/>
  <c r="K260" i="38" s="1"/>
  <c r="K332" i="38" s="1"/>
  <c r="K404" i="38" s="1"/>
  <c r="K192" i="38"/>
  <c r="K264" i="38" s="1"/>
  <c r="K336" i="38" s="1"/>
  <c r="K408" i="38" s="1"/>
  <c r="K196" i="38"/>
  <c r="K268" i="38" s="1"/>
  <c r="K340" i="38" s="1"/>
  <c r="K412" i="38" s="1"/>
  <c r="K200" i="38"/>
  <c r="K272" i="38" s="1"/>
  <c r="K344" i="38" s="1"/>
  <c r="K416" i="38" s="1"/>
  <c r="K204" i="38"/>
  <c r="K276" i="38" s="1"/>
  <c r="K348" i="38" s="1"/>
  <c r="K420" i="38" s="1"/>
  <c r="K208" i="38"/>
  <c r="K280" i="38" s="1"/>
  <c r="K352" i="38" s="1"/>
  <c r="K424" i="38" s="1"/>
  <c r="K212" i="38"/>
  <c r="K284" i="38" s="1"/>
  <c r="K356" i="38" s="1"/>
  <c r="K428" i="38" s="1"/>
  <c r="K216" i="38"/>
  <c r="K288" i="38" s="1"/>
  <c r="K360" i="38" s="1"/>
  <c r="K432" i="38" s="1"/>
  <c r="K220" i="38"/>
  <c r="K292" i="38" s="1"/>
  <c r="K364" i="38" s="1"/>
  <c r="K436" i="38" s="1"/>
  <c r="K224" i="38"/>
  <c r="K296" i="38" s="1"/>
  <c r="K368" i="38" s="1"/>
  <c r="K440" i="38" s="1"/>
  <c r="K228" i="38"/>
  <c r="K300" i="38" s="1"/>
  <c r="K372" i="38" s="1"/>
  <c r="K444" i="38" s="1"/>
  <c r="K232" i="38"/>
  <c r="K304" i="38" s="1"/>
  <c r="K376" i="38" s="1"/>
  <c r="K448" i="38" s="1"/>
  <c r="K236" i="38"/>
  <c r="K308" i="38" s="1"/>
  <c r="K380" i="38" s="1"/>
  <c r="K452" i="38" s="1"/>
  <c r="K240" i="38"/>
  <c r="K312" i="38" s="1"/>
  <c r="K384" i="38" s="1"/>
  <c r="K456" i="38" s="1"/>
  <c r="N395" i="36"/>
  <c r="N411" i="36"/>
  <c r="N427" i="36"/>
  <c r="N443" i="36"/>
  <c r="N455" i="36"/>
  <c r="O440" i="36"/>
  <c r="X214" i="38"/>
  <c r="X286" i="38" s="1"/>
  <c r="X358" i="38" s="1"/>
  <c r="X430" i="38" s="1"/>
  <c r="X196" i="38"/>
  <c r="X268" i="38" s="1"/>
  <c r="X340" i="38" s="1"/>
  <c r="X412" i="38" s="1"/>
  <c r="X238" i="38"/>
  <c r="X310" i="38" s="1"/>
  <c r="X382" i="38" s="1"/>
  <c r="X454" i="38" s="1"/>
  <c r="O416" i="38"/>
  <c r="O411" i="38"/>
  <c r="O409" i="38"/>
  <c r="O429" i="38"/>
  <c r="O439" i="38"/>
  <c r="X235" i="38"/>
  <c r="X307" i="38" s="1"/>
  <c r="X379" i="38" s="1"/>
  <c r="X451" i="38" s="1"/>
  <c r="N400" i="37"/>
  <c r="N416" i="37"/>
  <c r="N432" i="37"/>
  <c r="N448" i="37"/>
  <c r="O391" i="37"/>
  <c r="O439" i="37"/>
  <c r="K170" i="38"/>
  <c r="K242" i="38" s="1"/>
  <c r="K314" i="38" s="1"/>
  <c r="K386" i="38" s="1"/>
  <c r="K174" i="38"/>
  <c r="K246" i="38" s="1"/>
  <c r="K318" i="38" s="1"/>
  <c r="K390" i="38" s="1"/>
  <c r="K178" i="38"/>
  <c r="K250" i="38" s="1"/>
  <c r="K322" i="38" s="1"/>
  <c r="K394" i="38" s="1"/>
  <c r="K182" i="38"/>
  <c r="K254" i="38" s="1"/>
  <c r="K326" i="38" s="1"/>
  <c r="K398" i="38" s="1"/>
  <c r="K186" i="38"/>
  <c r="K258" i="38" s="1"/>
  <c r="K330" i="38" s="1"/>
  <c r="K402" i="38" s="1"/>
  <c r="K190" i="38"/>
  <c r="K262" i="38" s="1"/>
  <c r="K334" i="38" s="1"/>
  <c r="K406" i="38" s="1"/>
  <c r="K194" i="38"/>
  <c r="K266" i="38" s="1"/>
  <c r="K338" i="38" s="1"/>
  <c r="K410" i="38" s="1"/>
  <c r="K198" i="38"/>
  <c r="K270" i="38" s="1"/>
  <c r="K342" i="38" s="1"/>
  <c r="K414" i="38" s="1"/>
  <c r="K202" i="38"/>
  <c r="K274" i="38" s="1"/>
  <c r="K346" i="38" s="1"/>
  <c r="K418" i="38" s="1"/>
  <c r="K206" i="38"/>
  <c r="K278" i="38" s="1"/>
  <c r="K350" i="38" s="1"/>
  <c r="K422" i="38" s="1"/>
  <c r="K210" i="38"/>
  <c r="K282" i="38" s="1"/>
  <c r="K354" i="38" s="1"/>
  <c r="K426" i="38" s="1"/>
  <c r="K214" i="38"/>
  <c r="K286" i="38" s="1"/>
  <c r="K358" i="38" s="1"/>
  <c r="K430" i="38" s="1"/>
  <c r="K218" i="38"/>
  <c r="K290" i="38" s="1"/>
  <c r="K362" i="38" s="1"/>
  <c r="K434" i="38" s="1"/>
  <c r="K222" i="38"/>
  <c r="K294" i="38" s="1"/>
  <c r="K366" i="38" s="1"/>
  <c r="K438" i="38" s="1"/>
  <c r="K226" i="38"/>
  <c r="K298" i="38" s="1"/>
  <c r="K370" i="38" s="1"/>
  <c r="K442" i="38" s="1"/>
  <c r="K230" i="38"/>
  <c r="K302" i="38" s="1"/>
  <c r="K374" i="38" s="1"/>
  <c r="K446" i="38" s="1"/>
  <c r="K234" i="38"/>
  <c r="K306" i="38" s="1"/>
  <c r="K378" i="38" s="1"/>
  <c r="K450" i="38" s="1"/>
  <c r="K238" i="38"/>
  <c r="K310" i="38" s="1"/>
  <c r="K382" i="38" s="1"/>
  <c r="K454" i="38" s="1"/>
  <c r="N387" i="36"/>
  <c r="N403" i="36"/>
  <c r="N419" i="36"/>
  <c r="N435" i="36"/>
  <c r="X192" i="38"/>
  <c r="X264" i="38" s="1"/>
  <c r="X336" i="38" s="1"/>
  <c r="X408" i="38" s="1"/>
  <c r="N391" i="38"/>
  <c r="N407" i="38"/>
  <c r="N423" i="38"/>
  <c r="N443" i="38"/>
  <c r="N435" i="38"/>
  <c r="N447" i="38"/>
  <c r="O420" i="38"/>
  <c r="O417" i="38"/>
  <c r="O428" i="38"/>
  <c r="O431" i="38"/>
  <c r="O456" i="38"/>
  <c r="X234" i="38"/>
  <c r="X306" i="38" s="1"/>
  <c r="X378" i="38" s="1"/>
  <c r="X450" i="38" s="1"/>
  <c r="X205" i="38"/>
  <c r="X277" i="38" s="1"/>
  <c r="X349" i="38" s="1"/>
  <c r="X421" i="38" s="1"/>
  <c r="X190" i="38"/>
  <c r="X262" i="38" s="1"/>
  <c r="X334" i="38" s="1"/>
  <c r="X406" i="38" s="1"/>
  <c r="O433" i="37"/>
  <c r="O400" i="37"/>
  <c r="O411" i="37"/>
  <c r="K171" i="38"/>
  <c r="K243" i="38" s="1"/>
  <c r="K315" i="38" s="1"/>
  <c r="K387" i="38" s="1"/>
  <c r="K175" i="38"/>
  <c r="K247" i="38" s="1"/>
  <c r="K319" i="38" s="1"/>
  <c r="K391" i="38" s="1"/>
  <c r="K179" i="38"/>
  <c r="K251" i="38" s="1"/>
  <c r="K323" i="38" s="1"/>
  <c r="K395" i="38" s="1"/>
  <c r="K183" i="38"/>
  <c r="K255" i="38" s="1"/>
  <c r="K327" i="38" s="1"/>
  <c r="K399" i="38" s="1"/>
  <c r="K187" i="38"/>
  <c r="K259" i="38" s="1"/>
  <c r="K331" i="38" s="1"/>
  <c r="K403" i="38" s="1"/>
  <c r="K191" i="38"/>
  <c r="K263" i="38" s="1"/>
  <c r="K335" i="38" s="1"/>
  <c r="K407" i="38" s="1"/>
  <c r="K195" i="38"/>
  <c r="K267" i="38" s="1"/>
  <c r="K339" i="38" s="1"/>
  <c r="K411" i="38" s="1"/>
  <c r="K199" i="38"/>
  <c r="K271" i="38" s="1"/>
  <c r="K343" i="38" s="1"/>
  <c r="K415" i="38" s="1"/>
  <c r="K203" i="38"/>
  <c r="K275" i="38" s="1"/>
  <c r="K347" i="38" s="1"/>
  <c r="K419" i="38" s="1"/>
  <c r="K207" i="38"/>
  <c r="K279" i="38" s="1"/>
  <c r="K351" i="38" s="1"/>
  <c r="K423" i="38" s="1"/>
  <c r="K211" i="38"/>
  <c r="K283" i="38" s="1"/>
  <c r="K355" i="38" s="1"/>
  <c r="K427" i="38" s="1"/>
  <c r="K215" i="38"/>
  <c r="K287" i="38" s="1"/>
  <c r="K359" i="38" s="1"/>
  <c r="K431" i="38" s="1"/>
  <c r="K219" i="38"/>
  <c r="K291" i="38" s="1"/>
  <c r="K363" i="38" s="1"/>
  <c r="K435" i="38" s="1"/>
  <c r="K223" i="38"/>
  <c r="K295" i="38" s="1"/>
  <c r="K367" i="38" s="1"/>
  <c r="K439" i="38" s="1"/>
  <c r="K227" i="38"/>
  <c r="K299" i="38" s="1"/>
  <c r="K371" i="38" s="1"/>
  <c r="K443" i="38" s="1"/>
  <c r="K231" i="38"/>
  <c r="K303" i="38" s="1"/>
  <c r="K375" i="38" s="1"/>
  <c r="K447" i="38" s="1"/>
  <c r="K235" i="38"/>
  <c r="K307" i="38" s="1"/>
  <c r="K379" i="38" s="1"/>
  <c r="K451" i="38" s="1"/>
  <c r="K239" i="38"/>
  <c r="K311" i="38" s="1"/>
  <c r="K383" i="38" s="1"/>
  <c r="K455" i="38" s="1"/>
  <c r="N391" i="36"/>
  <c r="N407" i="36"/>
  <c r="N423" i="36"/>
  <c r="N439" i="36"/>
  <c r="N451" i="36"/>
  <c r="X227" i="38"/>
  <c r="X299" i="38" s="1"/>
  <c r="X371" i="38" s="1"/>
  <c r="X443" i="38" s="1"/>
  <c r="X189" i="38"/>
  <c r="X261" i="38" s="1"/>
  <c r="X333" i="38" s="1"/>
  <c r="X405" i="38" s="1"/>
  <c r="O396" i="38"/>
  <c r="O412" i="38"/>
  <c r="O407" i="38"/>
  <c r="O389" i="38"/>
  <c r="P420" i="11"/>
  <c r="X223" i="37"/>
  <c r="X295" i="37" s="1"/>
  <c r="X367" i="37" s="1"/>
  <c r="X439" i="37" s="1"/>
  <c r="X184" i="37"/>
  <c r="X256" i="37" s="1"/>
  <c r="X328" i="37" s="1"/>
  <c r="X400" i="37" s="1"/>
  <c r="X210" i="37"/>
  <c r="X282" i="37" s="1"/>
  <c r="X354" i="37" s="1"/>
  <c r="X426" i="37" s="1"/>
  <c r="X201" i="37"/>
  <c r="X273" i="37" s="1"/>
  <c r="X345" i="37" s="1"/>
  <c r="X417" i="37" s="1"/>
  <c r="P371" i="37"/>
  <c r="P443" i="37" s="1"/>
  <c r="P355" i="37"/>
  <c r="P427" i="37" s="1"/>
  <c r="P339" i="37"/>
  <c r="P411" i="37" s="1"/>
  <c r="P323" i="37"/>
  <c r="P395" i="37" s="1"/>
  <c r="P376" i="37"/>
  <c r="P448" i="37" s="1"/>
  <c r="P360" i="37"/>
  <c r="P432" i="37" s="1"/>
  <c r="P344" i="37"/>
  <c r="P416" i="37" s="1"/>
  <c r="P328" i="37"/>
  <c r="P400" i="37" s="1"/>
  <c r="P384" i="37"/>
  <c r="P456" i="37" s="1"/>
  <c r="P373" i="37"/>
  <c r="P445" i="37" s="1"/>
  <c r="P357" i="37"/>
  <c r="P429" i="37" s="1"/>
  <c r="P341" i="37"/>
  <c r="P413" i="37" s="1"/>
  <c r="P325" i="37"/>
  <c r="P397" i="37" s="1"/>
  <c r="P370" i="37"/>
  <c r="P442" i="37" s="1"/>
  <c r="P354" i="37"/>
  <c r="P426" i="37" s="1"/>
  <c r="P338" i="37"/>
  <c r="P410" i="37" s="1"/>
  <c r="P322" i="37"/>
  <c r="P394" i="37" s="1"/>
  <c r="P321" i="37"/>
  <c r="P393" i="37" s="1"/>
  <c r="P367" i="37"/>
  <c r="P439" i="37" s="1"/>
  <c r="P351" i="37"/>
  <c r="P423" i="37" s="1"/>
  <c r="P335" i="37"/>
  <c r="P407" i="37" s="1"/>
  <c r="P319" i="37"/>
  <c r="P391" i="37" s="1"/>
  <c r="P372" i="37"/>
  <c r="P444" i="37" s="1"/>
  <c r="P356" i="37"/>
  <c r="P428" i="37" s="1"/>
  <c r="P340" i="37"/>
  <c r="P412" i="37" s="1"/>
  <c r="P324" i="37"/>
  <c r="P396" i="37" s="1"/>
  <c r="P383" i="37"/>
  <c r="P455" i="37" s="1"/>
  <c r="P369" i="37"/>
  <c r="P441" i="37" s="1"/>
  <c r="P353" i="37"/>
  <c r="P425" i="37" s="1"/>
  <c r="P337" i="37"/>
  <c r="P409" i="37" s="1"/>
  <c r="P382" i="37"/>
  <c r="P454" i="37" s="1"/>
  <c r="P366" i="37"/>
  <c r="P438" i="37" s="1"/>
  <c r="P350" i="37"/>
  <c r="P422" i="37" s="1"/>
  <c r="P334" i="37"/>
  <c r="P406" i="37" s="1"/>
  <c r="P318" i="37"/>
  <c r="P390" i="37" s="1"/>
  <c r="P379" i="37"/>
  <c r="P451" i="37" s="1"/>
  <c r="P363" i="37"/>
  <c r="P435" i="37" s="1"/>
  <c r="P347" i="37"/>
  <c r="P419" i="37" s="1"/>
  <c r="P331" i="37"/>
  <c r="P403" i="37" s="1"/>
  <c r="P315" i="37"/>
  <c r="P387" i="37" s="1"/>
  <c r="P368" i="37"/>
  <c r="P440" i="37" s="1"/>
  <c r="P352" i="37"/>
  <c r="P424" i="37" s="1"/>
  <c r="P336" i="37"/>
  <c r="P408" i="37" s="1"/>
  <c r="P320" i="37"/>
  <c r="P392" i="37" s="1"/>
  <c r="P381" i="37"/>
  <c r="P453" i="37" s="1"/>
  <c r="P365" i="37"/>
  <c r="P437" i="37" s="1"/>
  <c r="P349" i="37"/>
  <c r="P421" i="37" s="1"/>
  <c r="P333" i="37"/>
  <c r="P405" i="37" s="1"/>
  <c r="P378" i="37"/>
  <c r="P450" i="37" s="1"/>
  <c r="P362" i="37"/>
  <c r="P434" i="37" s="1"/>
  <c r="P346" i="37"/>
  <c r="P418" i="37" s="1"/>
  <c r="P330" i="37"/>
  <c r="P402" i="37" s="1"/>
  <c r="P314" i="37"/>
  <c r="P386" i="37" s="1"/>
  <c r="K172" i="11"/>
  <c r="K244" i="11" s="1"/>
  <c r="K316" i="11" s="1"/>
  <c r="K388" i="11" s="1"/>
  <c r="K176" i="11"/>
  <c r="K248" i="11" s="1"/>
  <c r="K320" i="11" s="1"/>
  <c r="K392" i="11" s="1"/>
  <c r="K180" i="11"/>
  <c r="K252" i="11" s="1"/>
  <c r="K324" i="11" s="1"/>
  <c r="K396" i="11" s="1"/>
  <c r="K184" i="11"/>
  <c r="K256" i="11" s="1"/>
  <c r="K328" i="11" s="1"/>
  <c r="K400" i="11" s="1"/>
  <c r="K188" i="11"/>
  <c r="K260" i="11" s="1"/>
  <c r="K332" i="11" s="1"/>
  <c r="K404" i="11" s="1"/>
  <c r="K192" i="11"/>
  <c r="K264" i="11" s="1"/>
  <c r="K336" i="11" s="1"/>
  <c r="K408" i="11" s="1"/>
  <c r="K196" i="11"/>
  <c r="K268" i="11" s="1"/>
  <c r="K340" i="11" s="1"/>
  <c r="K412" i="11" s="1"/>
  <c r="K200" i="11"/>
  <c r="K272" i="11" s="1"/>
  <c r="K344" i="11" s="1"/>
  <c r="K416" i="11" s="1"/>
  <c r="K204" i="11"/>
  <c r="K276" i="11" s="1"/>
  <c r="K348" i="11" s="1"/>
  <c r="K420" i="11" s="1"/>
  <c r="K208" i="11"/>
  <c r="K280" i="11" s="1"/>
  <c r="K352" i="11" s="1"/>
  <c r="K424" i="11" s="1"/>
  <c r="K212" i="11"/>
  <c r="K284" i="11" s="1"/>
  <c r="K356" i="11" s="1"/>
  <c r="K428" i="11" s="1"/>
  <c r="K216" i="11"/>
  <c r="K288" i="11" s="1"/>
  <c r="K360" i="11" s="1"/>
  <c r="K432" i="11" s="1"/>
  <c r="K220" i="11"/>
  <c r="K292" i="11" s="1"/>
  <c r="K364" i="11" s="1"/>
  <c r="K436" i="11" s="1"/>
  <c r="K224" i="11"/>
  <c r="K296" i="11" s="1"/>
  <c r="K368" i="11" s="1"/>
  <c r="K440" i="11" s="1"/>
  <c r="K228" i="11"/>
  <c r="K300" i="11" s="1"/>
  <c r="K372" i="11" s="1"/>
  <c r="K444" i="11" s="1"/>
  <c r="K232" i="11"/>
  <c r="K304" i="11" s="1"/>
  <c r="K376" i="11" s="1"/>
  <c r="K448" i="11" s="1"/>
  <c r="K236" i="11"/>
  <c r="K308" i="11" s="1"/>
  <c r="K380" i="11" s="1"/>
  <c r="K452" i="11" s="1"/>
  <c r="K240" i="11"/>
  <c r="K312" i="11" s="1"/>
  <c r="K384" i="11" s="1"/>
  <c r="K456" i="11" s="1"/>
  <c r="Q391" i="36"/>
  <c r="Q407" i="36"/>
  <c r="Q423" i="36"/>
  <c r="J173" i="11"/>
  <c r="J245" i="11" s="1"/>
  <c r="J317" i="11" s="1"/>
  <c r="J389" i="11" s="1"/>
  <c r="J177" i="11"/>
  <c r="J249" i="11" s="1"/>
  <c r="J321" i="11" s="1"/>
  <c r="J393" i="11" s="1"/>
  <c r="J181" i="11"/>
  <c r="J253" i="11" s="1"/>
  <c r="J325" i="11" s="1"/>
  <c r="J397" i="11" s="1"/>
  <c r="J185" i="11"/>
  <c r="J257" i="11" s="1"/>
  <c r="J329" i="11" s="1"/>
  <c r="J401" i="11" s="1"/>
  <c r="J189" i="11"/>
  <c r="J261" i="11" s="1"/>
  <c r="J333" i="11" s="1"/>
  <c r="J405" i="11" s="1"/>
  <c r="J193" i="11"/>
  <c r="J265" i="11" s="1"/>
  <c r="J337" i="11" s="1"/>
  <c r="J409" i="11" s="1"/>
  <c r="J197" i="11"/>
  <c r="J269" i="11" s="1"/>
  <c r="J341" i="11" s="1"/>
  <c r="J413" i="11" s="1"/>
  <c r="J201" i="11"/>
  <c r="J273" i="11" s="1"/>
  <c r="J345" i="11" s="1"/>
  <c r="J417" i="11" s="1"/>
  <c r="J205" i="11"/>
  <c r="J277" i="11" s="1"/>
  <c r="J349" i="11" s="1"/>
  <c r="J421" i="11" s="1"/>
  <c r="J209" i="11"/>
  <c r="J281" i="11" s="1"/>
  <c r="J353" i="11" s="1"/>
  <c r="J425" i="11" s="1"/>
  <c r="J213" i="11"/>
  <c r="J285" i="11" s="1"/>
  <c r="J357" i="11" s="1"/>
  <c r="J429" i="11" s="1"/>
  <c r="J217" i="11"/>
  <c r="J289" i="11" s="1"/>
  <c r="J361" i="11" s="1"/>
  <c r="J433" i="11" s="1"/>
  <c r="J221" i="11"/>
  <c r="J293" i="11" s="1"/>
  <c r="J365" i="11" s="1"/>
  <c r="J437" i="11" s="1"/>
  <c r="J225" i="11"/>
  <c r="J297" i="11" s="1"/>
  <c r="J369" i="11" s="1"/>
  <c r="J441" i="11" s="1"/>
  <c r="J229" i="11"/>
  <c r="J301" i="11" s="1"/>
  <c r="J373" i="11" s="1"/>
  <c r="J445" i="11" s="1"/>
  <c r="J233" i="11"/>
  <c r="J305" i="11" s="1"/>
  <c r="J377" i="11" s="1"/>
  <c r="J449" i="11" s="1"/>
  <c r="J237" i="11"/>
  <c r="J309" i="11" s="1"/>
  <c r="J381" i="11" s="1"/>
  <c r="J453" i="11" s="1"/>
  <c r="N388" i="37"/>
  <c r="N404" i="37"/>
  <c r="N420" i="37"/>
  <c r="N436" i="37"/>
  <c r="N452" i="37"/>
  <c r="N455" i="37"/>
  <c r="O388" i="37"/>
  <c r="O432" i="37"/>
  <c r="O395" i="37"/>
  <c r="N390" i="36"/>
  <c r="N406" i="36"/>
  <c r="N422" i="36"/>
  <c r="N438" i="36"/>
  <c r="N420" i="38"/>
  <c r="N392" i="38"/>
  <c r="N408" i="38"/>
  <c r="N436" i="38"/>
  <c r="O415" i="38"/>
  <c r="O398" i="38"/>
  <c r="N396" i="11"/>
  <c r="N412" i="11"/>
  <c r="N428" i="11"/>
  <c r="N444" i="11"/>
  <c r="J170" i="11"/>
  <c r="J242" i="11" s="1"/>
  <c r="J314" i="11" s="1"/>
  <c r="J386" i="11" s="1"/>
  <c r="J174" i="11"/>
  <c r="J246" i="11" s="1"/>
  <c r="J318" i="11" s="1"/>
  <c r="J390" i="11" s="1"/>
  <c r="J178" i="11"/>
  <c r="J250" i="11" s="1"/>
  <c r="J322" i="11" s="1"/>
  <c r="J394" i="11" s="1"/>
  <c r="J182" i="11"/>
  <c r="J254" i="11" s="1"/>
  <c r="J326" i="11" s="1"/>
  <c r="J398" i="11" s="1"/>
  <c r="J186" i="11"/>
  <c r="J258" i="11" s="1"/>
  <c r="J330" i="11" s="1"/>
  <c r="J402" i="11" s="1"/>
  <c r="J190" i="11"/>
  <c r="J262" i="11" s="1"/>
  <c r="J334" i="11" s="1"/>
  <c r="J406" i="11" s="1"/>
  <c r="J194" i="11"/>
  <c r="J266" i="11" s="1"/>
  <c r="J338" i="11" s="1"/>
  <c r="J410" i="11" s="1"/>
  <c r="J198" i="11"/>
  <c r="J270" i="11" s="1"/>
  <c r="J342" i="11" s="1"/>
  <c r="J414" i="11" s="1"/>
  <c r="J202" i="11"/>
  <c r="J274" i="11" s="1"/>
  <c r="J346" i="11" s="1"/>
  <c r="J418" i="11" s="1"/>
  <c r="J206" i="11"/>
  <c r="J278" i="11" s="1"/>
  <c r="J350" i="11" s="1"/>
  <c r="J422" i="11" s="1"/>
  <c r="J210" i="11"/>
  <c r="J282" i="11" s="1"/>
  <c r="J354" i="11" s="1"/>
  <c r="J426" i="11" s="1"/>
  <c r="J214" i="11"/>
  <c r="J286" i="11" s="1"/>
  <c r="J358" i="11" s="1"/>
  <c r="J430" i="11" s="1"/>
  <c r="J218" i="11"/>
  <c r="J290" i="11" s="1"/>
  <c r="J362" i="11" s="1"/>
  <c r="J434" i="11" s="1"/>
  <c r="J222" i="11"/>
  <c r="J294" i="11" s="1"/>
  <c r="J366" i="11" s="1"/>
  <c r="J438" i="11" s="1"/>
  <c r="J226" i="11"/>
  <c r="J298" i="11" s="1"/>
  <c r="J370" i="11" s="1"/>
  <c r="J442" i="11" s="1"/>
  <c r="J230" i="11"/>
  <c r="J302" i="11" s="1"/>
  <c r="J374" i="11" s="1"/>
  <c r="J446" i="11" s="1"/>
  <c r="J234" i="11"/>
  <c r="J306" i="11" s="1"/>
  <c r="J378" i="11" s="1"/>
  <c r="J450" i="11" s="1"/>
  <c r="J238" i="11"/>
  <c r="J310" i="11" s="1"/>
  <c r="J382" i="11" s="1"/>
  <c r="J454" i="11" s="1"/>
  <c r="N392" i="37"/>
  <c r="N408" i="37"/>
  <c r="N424" i="37"/>
  <c r="N440" i="37"/>
  <c r="O453" i="37"/>
  <c r="O452" i="37"/>
  <c r="O410" i="37"/>
  <c r="O442" i="37"/>
  <c r="O456" i="37"/>
  <c r="N394" i="36"/>
  <c r="N410" i="36"/>
  <c r="N426" i="36"/>
  <c r="N442" i="36"/>
  <c r="N424" i="38"/>
  <c r="N396" i="38"/>
  <c r="N412" i="38"/>
  <c r="N444" i="38"/>
  <c r="N452" i="38"/>
  <c r="O392" i="38"/>
  <c r="O387" i="38"/>
  <c r="O403" i="38"/>
  <c r="O402" i="38"/>
  <c r="O401" i="38"/>
  <c r="N400" i="11"/>
  <c r="N416" i="11"/>
  <c r="N432" i="11"/>
  <c r="N448" i="11"/>
  <c r="Q419" i="38"/>
  <c r="Q415" i="38"/>
  <c r="Q439" i="38"/>
  <c r="Q451" i="38"/>
  <c r="J171" i="11"/>
  <c r="J243" i="11" s="1"/>
  <c r="J315" i="11" s="1"/>
  <c r="J387" i="11" s="1"/>
  <c r="J175" i="11"/>
  <c r="J247" i="11" s="1"/>
  <c r="J319" i="11" s="1"/>
  <c r="J391" i="11" s="1"/>
  <c r="J179" i="11"/>
  <c r="J251" i="11" s="1"/>
  <c r="J323" i="11" s="1"/>
  <c r="J395" i="11" s="1"/>
  <c r="J183" i="11"/>
  <c r="J255" i="11" s="1"/>
  <c r="J327" i="11" s="1"/>
  <c r="J399" i="11" s="1"/>
  <c r="J187" i="11"/>
  <c r="J259" i="11" s="1"/>
  <c r="J331" i="11" s="1"/>
  <c r="J403" i="11" s="1"/>
  <c r="J191" i="11"/>
  <c r="J263" i="11" s="1"/>
  <c r="J335" i="11" s="1"/>
  <c r="J407" i="11" s="1"/>
  <c r="J195" i="11"/>
  <c r="J267" i="11" s="1"/>
  <c r="J339" i="11" s="1"/>
  <c r="J411" i="11" s="1"/>
  <c r="J199" i="11"/>
  <c r="J271" i="11" s="1"/>
  <c r="J343" i="11" s="1"/>
  <c r="J415" i="11" s="1"/>
  <c r="J203" i="11"/>
  <c r="J275" i="11" s="1"/>
  <c r="J347" i="11" s="1"/>
  <c r="J419" i="11" s="1"/>
  <c r="J207" i="11"/>
  <c r="J279" i="11" s="1"/>
  <c r="J351" i="11" s="1"/>
  <c r="J423" i="11" s="1"/>
  <c r="J211" i="11"/>
  <c r="J283" i="11" s="1"/>
  <c r="J355" i="11" s="1"/>
  <c r="J427" i="11" s="1"/>
  <c r="J215" i="11"/>
  <c r="J287" i="11" s="1"/>
  <c r="J359" i="11" s="1"/>
  <c r="J431" i="11" s="1"/>
  <c r="J219" i="11"/>
  <c r="J291" i="11" s="1"/>
  <c r="J363" i="11" s="1"/>
  <c r="J435" i="11" s="1"/>
  <c r="J223" i="11"/>
  <c r="J295" i="11" s="1"/>
  <c r="J367" i="11" s="1"/>
  <c r="J439" i="11" s="1"/>
  <c r="J227" i="11"/>
  <c r="J299" i="11" s="1"/>
  <c r="J371" i="11" s="1"/>
  <c r="J443" i="11" s="1"/>
  <c r="J231" i="11"/>
  <c r="J303" i="11" s="1"/>
  <c r="J375" i="11" s="1"/>
  <c r="J447" i="11" s="1"/>
  <c r="J235" i="11"/>
  <c r="J307" i="11" s="1"/>
  <c r="J379" i="11" s="1"/>
  <c r="J451" i="11" s="1"/>
  <c r="J239" i="11"/>
  <c r="J311" i="11" s="1"/>
  <c r="J383" i="11" s="1"/>
  <c r="J455" i="11" s="1"/>
  <c r="N396" i="37"/>
  <c r="N412" i="37"/>
  <c r="N428" i="37"/>
  <c r="N444" i="37"/>
  <c r="O424" i="37"/>
  <c r="O403" i="37"/>
  <c r="N398" i="36"/>
  <c r="N414" i="36"/>
  <c r="N430" i="36"/>
  <c r="N446" i="36"/>
  <c r="N450" i="36"/>
  <c r="O408" i="36"/>
  <c r="O427" i="36"/>
  <c r="N400" i="38"/>
  <c r="N416" i="38"/>
  <c r="N428" i="38"/>
  <c r="N440" i="38"/>
  <c r="N456" i="38"/>
  <c r="N448" i="38"/>
  <c r="O391" i="38"/>
  <c r="O432" i="38"/>
  <c r="O442" i="38"/>
  <c r="P401" i="11"/>
  <c r="N388" i="11"/>
  <c r="N404" i="11"/>
  <c r="N420" i="11"/>
  <c r="N436" i="11"/>
  <c r="N452" i="11"/>
  <c r="J243" i="36"/>
  <c r="J315" i="36" s="1"/>
  <c r="J387" i="36" s="1"/>
  <c r="J244" i="36"/>
  <c r="J316" i="36" s="1"/>
  <c r="J388" i="36" s="1"/>
  <c r="J242" i="36"/>
  <c r="J314" i="36" s="1"/>
  <c r="J386" i="36" s="1"/>
  <c r="P448" i="11"/>
  <c r="AT384" i="11"/>
  <c r="AT383" i="11"/>
  <c r="AT382" i="11"/>
  <c r="AT381" i="11"/>
  <c r="AT380" i="11"/>
  <c r="AT379" i="11"/>
  <c r="AT378" i="11"/>
  <c r="AT377" i="11"/>
  <c r="AT376" i="11"/>
  <c r="AT375" i="11"/>
  <c r="AT374" i="11"/>
  <c r="AT373" i="11"/>
  <c r="AT372" i="11"/>
  <c r="AT371" i="11"/>
  <c r="AT370" i="11"/>
  <c r="AT369" i="11"/>
  <c r="AT368" i="11"/>
  <c r="AT367" i="11"/>
  <c r="AT366" i="11"/>
  <c r="AT365" i="11"/>
  <c r="AT364" i="11"/>
  <c r="AT363" i="11"/>
  <c r="AT362" i="11"/>
  <c r="AT361" i="11"/>
  <c r="AT360" i="11"/>
  <c r="AT359" i="11"/>
  <c r="AT358" i="11"/>
  <c r="AT357" i="11"/>
  <c r="AT356" i="11"/>
  <c r="AT355" i="11"/>
  <c r="AT354" i="11"/>
  <c r="AT353" i="11"/>
  <c r="AT352" i="11"/>
  <c r="AT351" i="11"/>
  <c r="AT350" i="11"/>
  <c r="AT349" i="11"/>
  <c r="AT348" i="11"/>
  <c r="AT347" i="11"/>
  <c r="AT346" i="11"/>
  <c r="AT345" i="11"/>
  <c r="AT344" i="11"/>
  <c r="AT343" i="11"/>
  <c r="AT342" i="11"/>
  <c r="AT341" i="11"/>
  <c r="AT340" i="11"/>
  <c r="AT339" i="11"/>
  <c r="AT338" i="11"/>
  <c r="AT337" i="11"/>
  <c r="AT336" i="11"/>
  <c r="AT335" i="11"/>
  <c r="AT334" i="11"/>
  <c r="AT333" i="11"/>
  <c r="AT332" i="11"/>
  <c r="AT331" i="11"/>
  <c r="AT330" i="11"/>
  <c r="AT329" i="11"/>
  <c r="AT328" i="11"/>
  <c r="AT327" i="11"/>
  <c r="AT326" i="11"/>
  <c r="AT325" i="11"/>
  <c r="AT324" i="11"/>
  <c r="AT323" i="11"/>
  <c r="AT322" i="11"/>
  <c r="AT321" i="11"/>
  <c r="AT320" i="11"/>
  <c r="AT319" i="11"/>
  <c r="AT318" i="11"/>
  <c r="AT317" i="11"/>
  <c r="AT316" i="11"/>
  <c r="AT315" i="11"/>
  <c r="AT314" i="11"/>
  <c r="AU384" i="38"/>
  <c r="AU383" i="38"/>
  <c r="AU382" i="38"/>
  <c r="AU381" i="38"/>
  <c r="AU380" i="38"/>
  <c r="AU379" i="38"/>
  <c r="AU378" i="38"/>
  <c r="AU377" i="38"/>
  <c r="AU376" i="38"/>
  <c r="AU375" i="38"/>
  <c r="AU374" i="38"/>
  <c r="AU373" i="38"/>
  <c r="AU372" i="38"/>
  <c r="AU371" i="38"/>
  <c r="AU370" i="38"/>
  <c r="AU369" i="38"/>
  <c r="AU368" i="38"/>
  <c r="AU367" i="38"/>
  <c r="AU366" i="38"/>
  <c r="AU365" i="38"/>
  <c r="AU364" i="38"/>
  <c r="AU363" i="38"/>
  <c r="AU362" i="38"/>
  <c r="AU361" i="38"/>
  <c r="AU360" i="38"/>
  <c r="AU359" i="38"/>
  <c r="AU358" i="38"/>
  <c r="AU357" i="38"/>
  <c r="AU356" i="38"/>
  <c r="AU355" i="38"/>
  <c r="AU354" i="38"/>
  <c r="AU353" i="38"/>
  <c r="AU352" i="38"/>
  <c r="AU351" i="38"/>
  <c r="AU350" i="38"/>
  <c r="AU349" i="38"/>
  <c r="AU348" i="38"/>
  <c r="AU347" i="38"/>
  <c r="AU346" i="38"/>
  <c r="AU345" i="38"/>
  <c r="AU344" i="38"/>
  <c r="AU343" i="38"/>
  <c r="AU342" i="38"/>
  <c r="AU341" i="38"/>
  <c r="AU340" i="38"/>
  <c r="AU339" i="38"/>
  <c r="AU338" i="38"/>
  <c r="AU337" i="38"/>
  <c r="AU336" i="38"/>
  <c r="AU335" i="38"/>
  <c r="AU334" i="38"/>
  <c r="AU333" i="38"/>
  <c r="AU332" i="38"/>
  <c r="AU331" i="38"/>
  <c r="AU330" i="38"/>
  <c r="AU329" i="38"/>
  <c r="AU328" i="38"/>
  <c r="AU327" i="38"/>
  <c r="AU326" i="38"/>
  <c r="AU325" i="38"/>
  <c r="AU324" i="38"/>
  <c r="AU323" i="38"/>
  <c r="AU322" i="38"/>
  <c r="AU321" i="38"/>
  <c r="AU320" i="38"/>
  <c r="AU319" i="38"/>
  <c r="AU318" i="38"/>
  <c r="AU317" i="38"/>
  <c r="AU316" i="38"/>
  <c r="AU315" i="38"/>
  <c r="AU314" i="38"/>
  <c r="AT384" i="36"/>
  <c r="AT383" i="36"/>
  <c r="AT382" i="36"/>
  <c r="AT381" i="36"/>
  <c r="AT380" i="36"/>
  <c r="AT379" i="36"/>
  <c r="AT378" i="36"/>
  <c r="AT377" i="36"/>
  <c r="AT376" i="36"/>
  <c r="AT375" i="36"/>
  <c r="AT374" i="36"/>
  <c r="AT373" i="36"/>
  <c r="AT372" i="36"/>
  <c r="AT371" i="36"/>
  <c r="AT370" i="36"/>
  <c r="AT369" i="36"/>
  <c r="AT368" i="36"/>
  <c r="AT367" i="36"/>
  <c r="AT366" i="36"/>
  <c r="AT365" i="36"/>
  <c r="AT364" i="36"/>
  <c r="AT363" i="36"/>
  <c r="AT362" i="36"/>
  <c r="AT361" i="36"/>
  <c r="AT360" i="36"/>
  <c r="AT359" i="36"/>
  <c r="AT358" i="36"/>
  <c r="AT357" i="36"/>
  <c r="AT356" i="36"/>
  <c r="AT355" i="36"/>
  <c r="AT354" i="36"/>
  <c r="AT353" i="36"/>
  <c r="AT352" i="36"/>
  <c r="AT351" i="36"/>
  <c r="AT350" i="36"/>
  <c r="AT349" i="36"/>
  <c r="AT348" i="36"/>
  <c r="AT347" i="36"/>
  <c r="AT346" i="36"/>
  <c r="AT345" i="36"/>
  <c r="AT344" i="36"/>
  <c r="AT343" i="36"/>
  <c r="AT342" i="36"/>
  <c r="AT341" i="36"/>
  <c r="AT340" i="36"/>
  <c r="AT339" i="36"/>
  <c r="AT338" i="36"/>
  <c r="AT337" i="36"/>
  <c r="AT336" i="36"/>
  <c r="AT335" i="36"/>
  <c r="AT334" i="36"/>
  <c r="AT333" i="36"/>
  <c r="AT332" i="36"/>
  <c r="AT331" i="36"/>
  <c r="AT330" i="36"/>
  <c r="AT329" i="36"/>
  <c r="AT328" i="36"/>
  <c r="AT327" i="36"/>
  <c r="AT326" i="36"/>
  <c r="AT325" i="36"/>
  <c r="AT324" i="36"/>
  <c r="AT323" i="36"/>
  <c r="AT322" i="36"/>
  <c r="AT321" i="36"/>
  <c r="AT320" i="36"/>
  <c r="AT319" i="36"/>
  <c r="AT318" i="36"/>
  <c r="AT317" i="36"/>
  <c r="AT316" i="36"/>
  <c r="AT315" i="36"/>
  <c r="AT314" i="36"/>
  <c r="N386" i="37"/>
  <c r="N402" i="37"/>
  <c r="N418" i="37"/>
  <c r="N434" i="37"/>
  <c r="N450" i="37"/>
  <c r="O416" i="37"/>
  <c r="O427" i="37"/>
  <c r="O454" i="37"/>
  <c r="N392" i="36"/>
  <c r="N408" i="36"/>
  <c r="N424" i="36"/>
  <c r="N440" i="36"/>
  <c r="N456" i="36"/>
  <c r="X207" i="38"/>
  <c r="X279" i="38" s="1"/>
  <c r="X351" i="38" s="1"/>
  <c r="X423" i="38" s="1"/>
  <c r="X226" i="38"/>
  <c r="X298" i="38" s="1"/>
  <c r="X370" i="38" s="1"/>
  <c r="X442" i="38" s="1"/>
  <c r="X198" i="38"/>
  <c r="X270" i="38" s="1"/>
  <c r="X342" i="38" s="1"/>
  <c r="X414" i="38" s="1"/>
  <c r="N395" i="38"/>
  <c r="N411" i="38"/>
  <c r="N419" i="38"/>
  <c r="N427" i="38"/>
  <c r="X201" i="38"/>
  <c r="X273" i="38" s="1"/>
  <c r="X345" i="38" s="1"/>
  <c r="X417" i="38" s="1"/>
  <c r="O433" i="38"/>
  <c r="X179" i="38"/>
  <c r="X251" i="38" s="1"/>
  <c r="X323" i="38" s="1"/>
  <c r="X395" i="38" s="1"/>
  <c r="AQ327" i="11"/>
  <c r="AQ343" i="11"/>
  <c r="AQ359" i="11"/>
  <c r="AQ318" i="11"/>
  <c r="AQ334" i="11"/>
  <c r="AQ350" i="11"/>
  <c r="AQ317" i="11"/>
  <c r="AQ333" i="11"/>
  <c r="AQ349" i="11"/>
  <c r="AQ316" i="11"/>
  <c r="AQ332" i="11"/>
  <c r="AQ348" i="11"/>
  <c r="AQ365" i="11"/>
  <c r="AQ381" i="11"/>
  <c r="AQ376" i="11"/>
  <c r="AQ371" i="11"/>
  <c r="AQ370" i="11"/>
  <c r="P320" i="11"/>
  <c r="P392" i="11" s="1"/>
  <c r="P336" i="11"/>
  <c r="P408" i="11" s="1"/>
  <c r="P352" i="11"/>
  <c r="P424" i="11" s="1"/>
  <c r="P367" i="11"/>
  <c r="P439" i="11" s="1"/>
  <c r="P327" i="11"/>
  <c r="P399" i="11" s="1"/>
  <c r="P343" i="11"/>
  <c r="P415" i="11" s="1"/>
  <c r="P359" i="11"/>
  <c r="P431" i="11" s="1"/>
  <c r="P326" i="11"/>
  <c r="P398" i="11" s="1"/>
  <c r="P342" i="11"/>
  <c r="P414" i="11" s="1"/>
  <c r="P362" i="11"/>
  <c r="P434" i="11" s="1"/>
  <c r="P333" i="11"/>
  <c r="P405" i="11" s="1"/>
  <c r="P353" i="11"/>
  <c r="P425" i="11" s="1"/>
  <c r="P374" i="11"/>
  <c r="P446" i="11" s="1"/>
  <c r="P377" i="11"/>
  <c r="P449" i="11" s="1"/>
  <c r="P375" i="11"/>
  <c r="P447" i="11" s="1"/>
  <c r="AS326" i="36"/>
  <c r="AS358" i="36"/>
  <c r="AS329" i="36"/>
  <c r="AS361" i="36"/>
  <c r="AS332" i="36"/>
  <c r="AS364" i="36"/>
  <c r="AS335" i="36"/>
  <c r="AS367" i="36"/>
  <c r="AS379" i="36"/>
  <c r="AU384" i="36"/>
  <c r="AU383" i="36"/>
  <c r="AU382" i="36"/>
  <c r="AU381" i="36"/>
  <c r="AU380" i="36"/>
  <c r="AU379" i="36"/>
  <c r="AU378" i="36"/>
  <c r="AU377" i="36"/>
  <c r="AU376" i="36"/>
  <c r="AU375" i="36"/>
  <c r="AU374" i="36"/>
  <c r="AU373" i="36"/>
  <c r="AU372" i="36"/>
  <c r="AU371" i="36"/>
  <c r="AU370" i="36"/>
  <c r="AU369" i="36"/>
  <c r="AU368" i="36"/>
  <c r="AU367" i="36"/>
  <c r="AU366" i="36"/>
  <c r="AU365" i="36"/>
  <c r="AU364" i="36"/>
  <c r="AU363" i="36"/>
  <c r="AU362" i="36"/>
  <c r="AU361" i="36"/>
  <c r="AU360" i="36"/>
  <c r="AU359" i="36"/>
  <c r="AU358" i="36"/>
  <c r="AU357" i="36"/>
  <c r="AU356" i="36"/>
  <c r="AU355" i="36"/>
  <c r="AU354" i="36"/>
  <c r="AU353" i="36"/>
  <c r="AU352" i="36"/>
  <c r="AU351" i="36"/>
  <c r="AU350" i="36"/>
  <c r="AU349" i="36"/>
  <c r="AU348" i="36"/>
  <c r="AU347" i="36"/>
  <c r="AU346" i="36"/>
  <c r="AU345" i="36"/>
  <c r="AU344" i="36"/>
  <c r="AU343" i="36"/>
  <c r="AU342" i="36"/>
  <c r="AU341" i="36"/>
  <c r="AU340" i="36"/>
  <c r="AU339" i="36"/>
  <c r="AU338" i="36"/>
  <c r="AU337" i="36"/>
  <c r="AU336" i="36"/>
  <c r="AU335" i="36"/>
  <c r="AU334" i="36"/>
  <c r="AU333" i="36"/>
  <c r="AU332" i="36"/>
  <c r="AU331" i="36"/>
  <c r="AU330" i="36"/>
  <c r="AU329" i="36"/>
  <c r="AU328" i="36"/>
  <c r="AU327" i="36"/>
  <c r="AU326" i="36"/>
  <c r="AU325" i="36"/>
  <c r="AU324" i="36"/>
  <c r="AU323" i="36"/>
  <c r="AU322" i="36"/>
  <c r="AU321" i="36"/>
  <c r="AU320" i="36"/>
  <c r="AU319" i="36"/>
  <c r="AU318" i="36"/>
  <c r="AU317" i="36"/>
  <c r="AU315" i="36"/>
  <c r="AU316" i="36"/>
  <c r="AU314" i="36"/>
  <c r="N390" i="37"/>
  <c r="N406" i="37"/>
  <c r="N422" i="37"/>
  <c r="N438" i="37"/>
  <c r="N454" i="37"/>
  <c r="N396" i="36"/>
  <c r="N412" i="36"/>
  <c r="N428" i="36"/>
  <c r="N444" i="36"/>
  <c r="L97" i="37"/>
  <c r="X219" i="38"/>
  <c r="X291" i="38" s="1"/>
  <c r="X363" i="38" s="1"/>
  <c r="X435" i="38" s="1"/>
  <c r="X229" i="38"/>
  <c r="X301" i="38" s="1"/>
  <c r="X373" i="38" s="1"/>
  <c r="X445" i="38" s="1"/>
  <c r="N399" i="38"/>
  <c r="N415" i="38"/>
  <c r="N431" i="38"/>
  <c r="AQ315" i="11"/>
  <c r="AQ331" i="11"/>
  <c r="AQ347" i="11"/>
  <c r="AQ363" i="11"/>
  <c r="AQ322" i="11"/>
  <c r="AQ338" i="11"/>
  <c r="AQ354" i="11"/>
  <c r="AQ321" i="11"/>
  <c r="AQ337" i="11"/>
  <c r="AQ353" i="11"/>
  <c r="AQ320" i="11"/>
  <c r="AQ336" i="11"/>
  <c r="AQ352" i="11"/>
  <c r="AQ369" i="11"/>
  <c r="AQ364" i="11"/>
  <c r="AQ380" i="11"/>
  <c r="AQ375" i="11"/>
  <c r="AQ374" i="11"/>
  <c r="P324" i="11"/>
  <c r="P396" i="11" s="1"/>
  <c r="P340" i="11"/>
  <c r="P412" i="11" s="1"/>
  <c r="P356" i="11"/>
  <c r="P428" i="11" s="1"/>
  <c r="P315" i="11"/>
  <c r="P387" i="11" s="1"/>
  <c r="P331" i="11"/>
  <c r="P403" i="11" s="1"/>
  <c r="P347" i="11"/>
  <c r="P419" i="11" s="1"/>
  <c r="P314" i="11"/>
  <c r="P386" i="11" s="1"/>
  <c r="P330" i="11"/>
  <c r="P402" i="11" s="1"/>
  <c r="P346" i="11"/>
  <c r="P418" i="11" s="1"/>
  <c r="P317" i="11"/>
  <c r="P389" i="11" s="1"/>
  <c r="P337" i="11"/>
  <c r="P409" i="11" s="1"/>
  <c r="P361" i="11"/>
  <c r="P433" i="11" s="1"/>
  <c r="P378" i="11"/>
  <c r="P450" i="11" s="1"/>
  <c r="P372" i="11"/>
  <c r="P444" i="11" s="1"/>
  <c r="AS338" i="36"/>
  <c r="AS370" i="36"/>
  <c r="AS341" i="36"/>
  <c r="AS373" i="36"/>
  <c r="AS344" i="36"/>
  <c r="AS315" i="36"/>
  <c r="AS347" i="36"/>
  <c r="AS381" i="36"/>
  <c r="AS382" i="36"/>
  <c r="X202" i="38"/>
  <c r="X274" i="38" s="1"/>
  <c r="X346" i="38" s="1"/>
  <c r="X418" i="38" s="1"/>
  <c r="N399" i="11"/>
  <c r="N415" i="11"/>
  <c r="N431" i="11"/>
  <c r="N439" i="11"/>
  <c r="N455" i="11"/>
  <c r="AT384" i="37"/>
  <c r="AT383" i="37"/>
  <c r="AT382" i="37"/>
  <c r="AT381" i="37"/>
  <c r="AT380" i="37"/>
  <c r="AT379" i="37"/>
  <c r="AT378" i="37"/>
  <c r="AT377" i="37"/>
  <c r="AT376" i="37"/>
  <c r="AT375" i="37"/>
  <c r="AT374" i="37"/>
  <c r="AT373" i="37"/>
  <c r="AT372" i="37"/>
  <c r="AT371" i="37"/>
  <c r="AT370" i="37"/>
  <c r="AT369" i="37"/>
  <c r="AT368" i="37"/>
  <c r="AT367" i="37"/>
  <c r="AT366" i="37"/>
  <c r="AT365" i="37"/>
  <c r="AT364" i="37"/>
  <c r="AT363" i="37"/>
  <c r="AT362" i="37"/>
  <c r="AT361" i="37"/>
  <c r="AT360" i="37"/>
  <c r="AT359" i="37"/>
  <c r="AT358" i="37"/>
  <c r="AT357" i="37"/>
  <c r="AT356" i="37"/>
  <c r="AT355" i="37"/>
  <c r="AT354" i="37"/>
  <c r="AT353" i="37"/>
  <c r="AT352" i="37"/>
  <c r="AT351" i="37"/>
  <c r="AT350" i="37"/>
  <c r="AT349" i="37"/>
  <c r="AT348" i="37"/>
  <c r="AT347" i="37"/>
  <c r="AT346" i="37"/>
  <c r="AT345" i="37"/>
  <c r="AT344" i="37"/>
  <c r="AT343" i="37"/>
  <c r="AT342" i="37"/>
  <c r="AT341" i="37"/>
  <c r="AT340" i="37"/>
  <c r="AT339" i="37"/>
  <c r="AT338" i="37"/>
  <c r="AT337" i="37"/>
  <c r="AT336" i="37"/>
  <c r="AT335" i="37"/>
  <c r="AT334" i="37"/>
  <c r="AT333" i="37"/>
  <c r="AT332" i="37"/>
  <c r="AT331" i="37"/>
  <c r="AT330" i="37"/>
  <c r="AT329" i="37"/>
  <c r="AT328" i="37"/>
  <c r="AT327" i="37"/>
  <c r="AT326" i="37"/>
  <c r="AT325" i="37"/>
  <c r="AT324" i="37"/>
  <c r="AT323" i="37"/>
  <c r="AT322" i="37"/>
  <c r="AT321" i="37"/>
  <c r="AT320" i="37"/>
  <c r="AT319" i="37"/>
  <c r="AT318" i="37"/>
  <c r="AT317" i="37"/>
  <c r="AT316" i="37"/>
  <c r="AT315" i="37"/>
  <c r="AT314" i="37"/>
  <c r="N394" i="37"/>
  <c r="N410" i="37"/>
  <c r="N426" i="37"/>
  <c r="N442" i="37"/>
  <c r="N400" i="36"/>
  <c r="N416" i="36"/>
  <c r="N432" i="36"/>
  <c r="N448" i="36"/>
  <c r="O443" i="36"/>
  <c r="O433" i="36"/>
  <c r="X177" i="38"/>
  <c r="X249" i="38" s="1"/>
  <c r="X321" i="38" s="1"/>
  <c r="X393" i="38" s="1"/>
  <c r="X170" i="38"/>
  <c r="X242" i="38" s="1"/>
  <c r="X314" i="38" s="1"/>
  <c r="X386" i="38" s="1"/>
  <c r="N387" i="38"/>
  <c r="N403" i="38"/>
  <c r="N439" i="38"/>
  <c r="N451" i="38"/>
  <c r="N455" i="38"/>
  <c r="AQ319" i="11"/>
  <c r="AQ335" i="11"/>
  <c r="AQ351" i="11"/>
  <c r="AQ366" i="11"/>
  <c r="AQ326" i="11"/>
  <c r="AQ342" i="11"/>
  <c r="AQ358" i="11"/>
  <c r="AQ325" i="11"/>
  <c r="AQ341" i="11"/>
  <c r="AQ357" i="11"/>
  <c r="AQ324" i="11"/>
  <c r="AQ340" i="11"/>
  <c r="AQ356" i="11"/>
  <c r="AQ373" i="11"/>
  <c r="AQ368" i="11"/>
  <c r="AQ384" i="11"/>
  <c r="AQ379" i="11"/>
  <c r="P328" i="11"/>
  <c r="P400" i="11" s="1"/>
  <c r="P344" i="11"/>
  <c r="P416" i="11" s="1"/>
  <c r="P360" i="11"/>
  <c r="P432" i="11" s="1"/>
  <c r="P319" i="11"/>
  <c r="P391" i="11" s="1"/>
  <c r="P335" i="11"/>
  <c r="P407" i="11" s="1"/>
  <c r="P351" i="11"/>
  <c r="P423" i="11" s="1"/>
  <c r="P318" i="11"/>
  <c r="P390" i="11" s="1"/>
  <c r="P334" i="11"/>
  <c r="P406" i="11" s="1"/>
  <c r="P350" i="11"/>
  <c r="P422" i="11" s="1"/>
  <c r="P321" i="11"/>
  <c r="P393" i="11" s="1"/>
  <c r="P345" i="11"/>
  <c r="P417" i="11" s="1"/>
  <c r="P364" i="11"/>
  <c r="P436" i="11" s="1"/>
  <c r="P382" i="11"/>
  <c r="P454" i="11" s="1"/>
  <c r="AS342" i="36"/>
  <c r="AS374" i="36"/>
  <c r="AS345" i="36"/>
  <c r="AS316" i="36"/>
  <c r="AS348" i="36"/>
  <c r="AS319" i="36"/>
  <c r="AS351" i="36"/>
  <c r="N387" i="11"/>
  <c r="N403" i="11"/>
  <c r="N419" i="11"/>
  <c r="N443" i="11"/>
  <c r="Q410" i="38"/>
  <c r="AU384" i="11"/>
  <c r="AU383" i="11"/>
  <c r="AU382" i="11"/>
  <c r="AU381" i="11"/>
  <c r="AU380" i="11"/>
  <c r="AU379" i="11"/>
  <c r="AU378" i="11"/>
  <c r="AU377" i="11"/>
  <c r="AU376" i="11"/>
  <c r="AU375" i="11"/>
  <c r="AU374" i="11"/>
  <c r="AU373" i="11"/>
  <c r="AU372" i="11"/>
  <c r="AU371" i="11"/>
  <c r="AU370" i="11"/>
  <c r="AU369" i="11"/>
  <c r="AU368" i="11"/>
  <c r="AU367" i="11"/>
  <c r="AU366" i="11"/>
  <c r="AU365" i="11"/>
  <c r="AU364" i="11"/>
  <c r="AU363" i="11"/>
  <c r="AU362" i="11"/>
  <c r="AU361" i="11"/>
  <c r="AU360" i="11"/>
  <c r="AU359" i="11"/>
  <c r="AU358" i="11"/>
  <c r="AU357" i="11"/>
  <c r="AU356" i="11"/>
  <c r="AU355" i="11"/>
  <c r="AU354" i="11"/>
  <c r="AU353" i="11"/>
  <c r="AU352" i="11"/>
  <c r="AU351" i="11"/>
  <c r="AU350" i="11"/>
  <c r="AU349" i="11"/>
  <c r="AU348" i="11"/>
  <c r="AU347" i="11"/>
  <c r="AU346" i="11"/>
  <c r="AU345" i="11"/>
  <c r="AU344" i="11"/>
  <c r="AU343" i="11"/>
  <c r="AU342" i="11"/>
  <c r="AU341" i="11"/>
  <c r="AU337" i="11"/>
  <c r="AU333" i="11"/>
  <c r="AU329" i="11"/>
  <c r="AU325" i="11"/>
  <c r="AU338" i="11"/>
  <c r="AU334" i="11"/>
  <c r="AU330" i="11"/>
  <c r="AU326" i="11"/>
  <c r="AU339" i="11"/>
  <c r="AU335" i="11"/>
  <c r="AU331" i="11"/>
  <c r="AU327" i="11"/>
  <c r="AU340" i="11"/>
  <c r="AU336" i="11"/>
  <c r="AU332" i="11"/>
  <c r="AU328" i="11"/>
  <c r="AU324" i="11"/>
  <c r="AU323" i="11"/>
  <c r="AU322" i="11"/>
  <c r="AU321" i="11"/>
  <c r="AU320" i="11"/>
  <c r="AU319" i="11"/>
  <c r="AU318" i="11"/>
  <c r="AU317" i="11"/>
  <c r="AU316" i="11"/>
  <c r="AU315" i="11"/>
  <c r="AU314" i="11"/>
  <c r="AT384" i="38"/>
  <c r="AT383" i="38"/>
  <c r="AT382" i="38"/>
  <c r="AT381" i="38"/>
  <c r="AT380" i="38"/>
  <c r="AT379" i="38"/>
  <c r="AT378" i="38"/>
  <c r="AT377" i="38"/>
  <c r="AT376" i="38"/>
  <c r="AT375" i="38"/>
  <c r="AT374" i="38"/>
  <c r="AT373" i="38"/>
  <c r="AT372" i="38"/>
  <c r="AT371" i="38"/>
  <c r="AT370" i="38"/>
  <c r="AT369" i="38"/>
  <c r="AT368" i="38"/>
  <c r="AT367" i="38"/>
  <c r="AT366" i="38"/>
  <c r="AT365" i="38"/>
  <c r="AT364" i="38"/>
  <c r="AT363" i="38"/>
  <c r="AT362" i="38"/>
  <c r="AT361" i="38"/>
  <c r="AT360" i="38"/>
  <c r="AT359" i="38"/>
  <c r="AT358" i="38"/>
  <c r="AT357" i="38"/>
  <c r="AT356" i="38"/>
  <c r="AT355" i="38"/>
  <c r="AT354" i="38"/>
  <c r="AT353" i="38"/>
  <c r="AT352" i="38"/>
  <c r="AT351" i="38"/>
  <c r="AT350" i="38"/>
  <c r="AT349" i="38"/>
  <c r="AT348" i="38"/>
  <c r="AT347" i="38"/>
  <c r="AT346" i="38"/>
  <c r="AT345" i="38"/>
  <c r="AT344" i="38"/>
  <c r="AT343" i="38"/>
  <c r="AT342" i="38"/>
  <c r="AT341" i="38"/>
  <c r="AT340" i="38"/>
  <c r="AT339" i="38"/>
  <c r="AT338" i="38"/>
  <c r="AT337" i="38"/>
  <c r="AT336" i="38"/>
  <c r="AT335" i="38"/>
  <c r="AT334" i="38"/>
  <c r="AT333" i="38"/>
  <c r="AT332" i="38"/>
  <c r="AT331" i="38"/>
  <c r="AT330" i="38"/>
  <c r="AT329" i="38"/>
  <c r="AT328" i="38"/>
  <c r="AT327" i="38"/>
  <c r="AT326" i="38"/>
  <c r="AT325" i="38"/>
  <c r="AT324" i="38"/>
  <c r="AT323" i="38"/>
  <c r="AT322" i="38"/>
  <c r="AT321" i="38"/>
  <c r="AT320" i="38"/>
  <c r="AT319" i="38"/>
  <c r="AT318" i="38"/>
  <c r="AT317" i="38"/>
  <c r="AT316" i="38"/>
  <c r="AT315" i="38"/>
  <c r="AT314" i="38"/>
  <c r="AU384" i="37"/>
  <c r="AU383" i="37"/>
  <c r="AU382" i="37"/>
  <c r="AU381" i="37"/>
  <c r="AU380" i="37"/>
  <c r="AU379" i="37"/>
  <c r="AU378" i="37"/>
  <c r="AU377" i="37"/>
  <c r="AU376" i="37"/>
  <c r="AU375" i="37"/>
  <c r="AU374" i="37"/>
  <c r="AU373" i="37"/>
  <c r="AU372" i="37"/>
  <c r="AU371" i="37"/>
  <c r="AU370" i="37"/>
  <c r="AU369" i="37"/>
  <c r="AU368" i="37"/>
  <c r="AU367" i="37"/>
  <c r="AU366" i="37"/>
  <c r="AU365" i="37"/>
  <c r="AU364" i="37"/>
  <c r="AU363" i="37"/>
  <c r="AU362" i="37"/>
  <c r="AU361" i="37"/>
  <c r="AU360" i="37"/>
  <c r="AU359" i="37"/>
  <c r="AU358" i="37"/>
  <c r="AU357" i="37"/>
  <c r="AU356" i="37"/>
  <c r="AU355" i="37"/>
  <c r="AU354" i="37"/>
  <c r="AU353" i="37"/>
  <c r="AU352" i="37"/>
  <c r="AU351" i="37"/>
  <c r="AU350" i="37"/>
  <c r="AU349" i="37"/>
  <c r="AU348" i="37"/>
  <c r="AU347" i="37"/>
  <c r="AU346" i="37"/>
  <c r="AU345" i="37"/>
  <c r="AU344" i="37"/>
  <c r="AU343" i="37"/>
  <c r="AU342" i="37"/>
  <c r="AU341" i="37"/>
  <c r="AU340" i="37"/>
  <c r="AU339" i="37"/>
  <c r="AU338" i="37"/>
  <c r="AU337" i="37"/>
  <c r="AU336" i="37"/>
  <c r="AU335" i="37"/>
  <c r="AU334" i="37"/>
  <c r="AU333" i="37"/>
  <c r="AU332" i="37"/>
  <c r="AU331" i="37"/>
  <c r="AU330" i="37"/>
  <c r="AU329" i="37"/>
  <c r="AU328" i="37"/>
  <c r="AU327" i="37"/>
  <c r="AU326" i="37"/>
  <c r="AU325" i="37"/>
  <c r="AU324" i="37"/>
  <c r="AU323" i="37"/>
  <c r="AU322" i="37"/>
  <c r="AU321" i="37"/>
  <c r="AU320" i="37"/>
  <c r="AU319" i="37"/>
  <c r="AU318" i="37"/>
  <c r="AU317" i="37"/>
  <c r="AU316" i="37"/>
  <c r="AU315" i="37"/>
  <c r="AU314" i="37"/>
  <c r="X211" i="36"/>
  <c r="X283" i="36" s="1"/>
  <c r="X355" i="36" s="1"/>
  <c r="X427" i="36" s="1"/>
  <c r="X201" i="36"/>
  <c r="X273" i="36" s="1"/>
  <c r="X345" i="36" s="1"/>
  <c r="X417" i="36" s="1"/>
  <c r="X237" i="36"/>
  <c r="X309" i="36" s="1"/>
  <c r="X381" i="36" s="1"/>
  <c r="X453" i="36" s="1"/>
  <c r="X216" i="38"/>
  <c r="X288" i="38" s="1"/>
  <c r="X360" i="38" s="1"/>
  <c r="X432" i="38" s="1"/>
  <c r="X183" i="36"/>
  <c r="X255" i="36" s="1"/>
  <c r="X327" i="36" s="1"/>
  <c r="X399" i="36" s="1"/>
  <c r="X211" i="38"/>
  <c r="X283" i="38" s="1"/>
  <c r="X355" i="38" s="1"/>
  <c r="X427" i="38" s="1"/>
  <c r="X237" i="38"/>
  <c r="X309" i="38" s="1"/>
  <c r="X381" i="38" s="1"/>
  <c r="X453" i="38" s="1"/>
  <c r="X203" i="38"/>
  <c r="X275" i="38" s="1"/>
  <c r="X347" i="38" s="1"/>
  <c r="X419" i="38" s="1"/>
  <c r="X222" i="38"/>
  <c r="X294" i="38" s="1"/>
  <c r="X366" i="38" s="1"/>
  <c r="X438" i="38" s="1"/>
  <c r="O442" i="11"/>
  <c r="Q395" i="36"/>
  <c r="Q411" i="36"/>
  <c r="N395" i="37"/>
  <c r="N411" i="37"/>
  <c r="N427" i="37"/>
  <c r="N443" i="37"/>
  <c r="N393" i="36"/>
  <c r="N409" i="36"/>
  <c r="N425" i="36"/>
  <c r="N441" i="36"/>
  <c r="N453" i="36"/>
  <c r="X194" i="38"/>
  <c r="X266" i="38" s="1"/>
  <c r="X338" i="38" s="1"/>
  <c r="X410" i="38" s="1"/>
  <c r="X188" i="38"/>
  <c r="X260" i="38" s="1"/>
  <c r="X332" i="38" s="1"/>
  <c r="X404" i="38" s="1"/>
  <c r="X225" i="38"/>
  <c r="X297" i="38" s="1"/>
  <c r="X369" i="38" s="1"/>
  <c r="X441" i="38" s="1"/>
  <c r="X210" i="38"/>
  <c r="X282" i="38" s="1"/>
  <c r="X354" i="38" s="1"/>
  <c r="X426" i="38" s="1"/>
  <c r="X173" i="38"/>
  <c r="X245" i="38" s="1"/>
  <c r="X317" i="38" s="1"/>
  <c r="X389" i="38" s="1"/>
  <c r="X191" i="38"/>
  <c r="X263" i="38" s="1"/>
  <c r="X335" i="38" s="1"/>
  <c r="X407" i="38" s="1"/>
  <c r="AS383" i="36"/>
  <c r="AS380" i="36"/>
  <c r="AS371" i="36"/>
  <c r="AS355" i="36"/>
  <c r="AS339" i="36"/>
  <c r="AS323" i="36"/>
  <c r="AS368" i="36"/>
  <c r="AS352" i="36"/>
  <c r="AS336" i="36"/>
  <c r="AS320" i="36"/>
  <c r="AS365" i="36"/>
  <c r="AS349" i="36"/>
  <c r="AS333" i="36"/>
  <c r="AS317" i="36"/>
  <c r="AS362" i="36"/>
  <c r="AS346" i="36"/>
  <c r="AS330" i="36"/>
  <c r="AS314" i="36"/>
  <c r="AS378" i="36"/>
  <c r="AS384" i="36"/>
  <c r="AS377" i="36"/>
  <c r="AS359" i="36"/>
  <c r="AS343" i="36"/>
  <c r="AS327" i="36"/>
  <c r="AS372" i="36"/>
  <c r="AS356" i="36"/>
  <c r="AS340" i="36"/>
  <c r="AS324" i="36"/>
  <c r="AS369" i="36"/>
  <c r="AS353" i="36"/>
  <c r="AS337" i="36"/>
  <c r="AS321" i="36"/>
  <c r="AS366" i="36"/>
  <c r="AS350" i="36"/>
  <c r="AS334" i="36"/>
  <c r="AS318" i="36"/>
  <c r="P379" i="11"/>
  <c r="P451" i="11" s="1"/>
  <c r="P380" i="11"/>
  <c r="P452" i="11" s="1"/>
  <c r="P381" i="11"/>
  <c r="P453" i="11" s="1"/>
  <c r="P365" i="11"/>
  <c r="P437" i="11" s="1"/>
  <c r="P370" i="11"/>
  <c r="P442" i="11" s="1"/>
  <c r="P357" i="11"/>
  <c r="P429" i="11" s="1"/>
  <c r="P341" i="11"/>
  <c r="P413" i="11" s="1"/>
  <c r="P325" i="11"/>
  <c r="P397" i="11" s="1"/>
  <c r="P358" i="11"/>
  <c r="P430" i="11" s="1"/>
  <c r="P383" i="11"/>
  <c r="P455" i="11" s="1"/>
  <c r="P384" i="11"/>
  <c r="P456" i="11" s="1"/>
  <c r="P368" i="11"/>
  <c r="P440" i="11" s="1"/>
  <c r="P369" i="11"/>
  <c r="P441" i="11" s="1"/>
  <c r="Q399" i="36"/>
  <c r="Q431" i="36"/>
  <c r="Q449" i="36"/>
  <c r="N387" i="37"/>
  <c r="N399" i="37"/>
  <c r="N415" i="37"/>
  <c r="N431" i="37"/>
  <c r="N447" i="37"/>
  <c r="O435" i="37"/>
  <c r="O430" i="37"/>
  <c r="O446" i="37"/>
  <c r="N397" i="36"/>
  <c r="N413" i="36"/>
  <c r="N429" i="36"/>
  <c r="N445" i="36"/>
  <c r="O446" i="36"/>
  <c r="Q387" i="36"/>
  <c r="Q403" i="36"/>
  <c r="Q435" i="36"/>
  <c r="Q453" i="36"/>
  <c r="N391" i="37"/>
  <c r="N403" i="37"/>
  <c r="N419" i="37"/>
  <c r="N435" i="37"/>
  <c r="N451" i="37"/>
  <c r="N456" i="37"/>
  <c r="O396" i="37"/>
  <c r="O386" i="37"/>
  <c r="X198" i="36"/>
  <c r="X270" i="36" s="1"/>
  <c r="X342" i="36" s="1"/>
  <c r="X414" i="36" s="1"/>
  <c r="N401" i="36"/>
  <c r="N417" i="36"/>
  <c r="N433" i="36"/>
  <c r="X240" i="36"/>
  <c r="X312" i="36" s="1"/>
  <c r="X384" i="36" s="1"/>
  <c r="X456" i="36" s="1"/>
  <c r="X202" i="36"/>
  <c r="X274" i="36" s="1"/>
  <c r="X346" i="36" s="1"/>
  <c r="X418" i="36" s="1"/>
  <c r="X183" i="38"/>
  <c r="X255" i="38" s="1"/>
  <c r="X327" i="38" s="1"/>
  <c r="X399" i="38" s="1"/>
  <c r="N395" i="11"/>
  <c r="N411" i="11"/>
  <c r="N427" i="11"/>
  <c r="N435" i="11"/>
  <c r="N451" i="11"/>
  <c r="X185" i="38"/>
  <c r="X257" i="38" s="1"/>
  <c r="X329" i="38" s="1"/>
  <c r="X401" i="38" s="1"/>
  <c r="X228" i="38"/>
  <c r="X300" i="38" s="1"/>
  <c r="X372" i="38" s="1"/>
  <c r="X444" i="38" s="1"/>
  <c r="Q406" i="38"/>
  <c r="X221" i="38"/>
  <c r="X293" i="38" s="1"/>
  <c r="X365" i="38" s="1"/>
  <c r="X437" i="38" s="1"/>
  <c r="X187" i="38"/>
  <c r="X259" i="38" s="1"/>
  <c r="X331" i="38" s="1"/>
  <c r="X403" i="38" s="1"/>
  <c r="X180" i="38"/>
  <c r="X252" i="38" s="1"/>
  <c r="X324" i="38" s="1"/>
  <c r="X396" i="38" s="1"/>
  <c r="N391" i="11"/>
  <c r="N407" i="11"/>
  <c r="N423" i="11"/>
  <c r="N447" i="11"/>
  <c r="P388" i="37"/>
  <c r="P420" i="37"/>
  <c r="P436" i="37"/>
  <c r="P452" i="37"/>
  <c r="X195" i="38"/>
  <c r="X267" i="38" s="1"/>
  <c r="X339" i="38" s="1"/>
  <c r="X411" i="38" s="1"/>
  <c r="X182" i="38"/>
  <c r="X254" i="38" s="1"/>
  <c r="X326" i="38" s="1"/>
  <c r="X398" i="38" s="1"/>
  <c r="X224" i="38"/>
  <c r="X296" i="38" s="1"/>
  <c r="X368" i="38" s="1"/>
  <c r="X440" i="38" s="1"/>
  <c r="X186" i="38"/>
  <c r="X258" i="38" s="1"/>
  <c r="X330" i="38" s="1"/>
  <c r="X402" i="38" s="1"/>
  <c r="X176" i="38"/>
  <c r="X248" i="38" s="1"/>
  <c r="X320" i="38" s="1"/>
  <c r="X392" i="38" s="1"/>
  <c r="L108" i="11"/>
  <c r="L408" i="11" s="1"/>
  <c r="L109" i="11"/>
  <c r="L409" i="11" s="1"/>
  <c r="L113" i="37"/>
  <c r="L118" i="37"/>
  <c r="L147" i="37"/>
  <c r="L115" i="37"/>
  <c r="L135" i="38"/>
  <c r="L435" i="38" s="1"/>
  <c r="L86" i="37"/>
  <c r="L126" i="36"/>
  <c r="L426" i="36" s="1"/>
  <c r="L131" i="37"/>
  <c r="L156" i="11"/>
  <c r="L456" i="11" s="1"/>
  <c r="L124" i="11"/>
  <c r="L424" i="11" s="1"/>
  <c r="L150" i="37"/>
  <c r="L125" i="11"/>
  <c r="L425" i="11" s="1"/>
  <c r="L103" i="38"/>
  <c r="L403" i="38" s="1"/>
  <c r="L98" i="11"/>
  <c r="L398" i="11" s="1"/>
  <c r="L102" i="37"/>
  <c r="L93" i="11"/>
  <c r="L393" i="11" s="1"/>
  <c r="L94" i="36"/>
  <c r="L394" i="36" s="1"/>
  <c r="L155" i="11"/>
  <c r="L455" i="11" s="1"/>
  <c r="L88" i="11"/>
  <c r="L388" i="11" s="1"/>
  <c r="L134" i="37"/>
  <c r="L110" i="36"/>
  <c r="L410" i="36" s="1"/>
  <c r="L119" i="38"/>
  <c r="L419" i="38" s="1"/>
  <c r="L139" i="11"/>
  <c r="L439" i="11" s="1"/>
  <c r="L97" i="38"/>
  <c r="L397" i="38" s="1"/>
  <c r="L90" i="11"/>
  <c r="L390" i="11" s="1"/>
  <c r="L145" i="37"/>
  <c r="L92" i="11"/>
  <c r="L392" i="11" s="1"/>
  <c r="X194" i="11"/>
  <c r="X266" i="11" s="1"/>
  <c r="X338" i="11" s="1"/>
  <c r="X410" i="11" s="1"/>
  <c r="L140" i="11"/>
  <c r="L440" i="11" s="1"/>
  <c r="L142" i="36"/>
  <c r="L442" i="36" s="1"/>
  <c r="L151" i="38"/>
  <c r="L451" i="38" s="1"/>
  <c r="L87" i="38"/>
  <c r="L387" i="38" s="1"/>
  <c r="L129" i="37"/>
  <c r="L429" i="37" s="1"/>
  <c r="L86" i="11"/>
  <c r="L386" i="11" s="1"/>
  <c r="O398" i="36"/>
  <c r="L154" i="36"/>
  <c r="L454" i="36" s="1"/>
  <c r="L146" i="36"/>
  <c r="L446" i="36" s="1"/>
  <c r="X171" i="11"/>
  <c r="X243" i="11" s="1"/>
  <c r="X315" i="11" s="1"/>
  <c r="X387" i="11" s="1"/>
  <c r="L126" i="37"/>
  <c r="L426" i="37" s="1"/>
  <c r="L94" i="37"/>
  <c r="L148" i="11"/>
  <c r="L448" i="11" s="1"/>
  <c r="L133" i="11"/>
  <c r="L433" i="11" s="1"/>
  <c r="L101" i="11"/>
  <c r="L401" i="11" s="1"/>
  <c r="L153" i="36"/>
  <c r="L453" i="36" s="1"/>
  <c r="L118" i="36"/>
  <c r="L418" i="36" s="1"/>
  <c r="L86" i="36"/>
  <c r="L386" i="36" s="1"/>
  <c r="L127" i="38"/>
  <c r="L427" i="38" s="1"/>
  <c r="L95" i="38"/>
  <c r="L395" i="38" s="1"/>
  <c r="L154" i="37"/>
  <c r="L121" i="37"/>
  <c r="L89" i="37"/>
  <c r="L147" i="11"/>
  <c r="L447" i="11" s="1"/>
  <c r="L132" i="11"/>
  <c r="L432" i="11" s="1"/>
  <c r="L100" i="11"/>
  <c r="L400" i="11" s="1"/>
  <c r="L141" i="36"/>
  <c r="L441" i="36" s="1"/>
  <c r="L133" i="36"/>
  <c r="L433" i="36" s="1"/>
  <c r="L125" i="36"/>
  <c r="L425" i="36" s="1"/>
  <c r="L117" i="36"/>
  <c r="L417" i="36" s="1"/>
  <c r="L109" i="36"/>
  <c r="L409" i="36" s="1"/>
  <c r="L101" i="36"/>
  <c r="L401" i="36" s="1"/>
  <c r="L93" i="36"/>
  <c r="L393" i="36" s="1"/>
  <c r="L145" i="36"/>
  <c r="L445" i="36" s="1"/>
  <c r="L148" i="37"/>
  <c r="L140" i="37"/>
  <c r="L132" i="37"/>
  <c r="L124" i="37"/>
  <c r="L116" i="37"/>
  <c r="L108" i="37"/>
  <c r="L100" i="37"/>
  <c r="L400" i="37" s="1"/>
  <c r="L92" i="37"/>
  <c r="L392" i="37" s="1"/>
  <c r="L151" i="36"/>
  <c r="L451" i="36" s="1"/>
  <c r="L105" i="38"/>
  <c r="L405" i="38" s="1"/>
  <c r="X225" i="37"/>
  <c r="X297" i="37" s="1"/>
  <c r="X369" i="37" s="1"/>
  <c r="X441" i="37" s="1"/>
  <c r="L123" i="37"/>
  <c r="L103" i="37"/>
  <c r="L95" i="37"/>
  <c r="L87" i="37"/>
  <c r="L153" i="11"/>
  <c r="L453" i="11" s="1"/>
  <c r="L145" i="11"/>
  <c r="L445" i="11" s="1"/>
  <c r="L137" i="11"/>
  <c r="L437" i="11" s="1"/>
  <c r="L126" i="11"/>
  <c r="L426" i="11" s="1"/>
  <c r="L118" i="11"/>
  <c r="L418" i="11" s="1"/>
  <c r="L110" i="11"/>
  <c r="L410" i="11" s="1"/>
  <c r="L102" i="11"/>
  <c r="L402" i="11" s="1"/>
  <c r="L94" i="11"/>
  <c r="L394" i="11" s="1"/>
  <c r="L150" i="36"/>
  <c r="L450" i="36" s="1"/>
  <c r="X208" i="11"/>
  <c r="X280" i="11" s="1"/>
  <c r="X352" i="11" s="1"/>
  <c r="X424" i="11" s="1"/>
  <c r="L155" i="37"/>
  <c r="L142" i="37"/>
  <c r="L110" i="37"/>
  <c r="L117" i="11"/>
  <c r="L417" i="11" s="1"/>
  <c r="L134" i="36"/>
  <c r="L434" i="36" s="1"/>
  <c r="L102" i="36"/>
  <c r="L402" i="36" s="1"/>
  <c r="L143" i="38"/>
  <c r="L443" i="38" s="1"/>
  <c r="L111" i="38"/>
  <c r="L411" i="38" s="1"/>
  <c r="L137" i="37"/>
  <c r="L105" i="37"/>
  <c r="L116" i="11"/>
  <c r="L416" i="11" s="1"/>
  <c r="L137" i="36"/>
  <c r="L437" i="36" s="1"/>
  <c r="L129" i="36"/>
  <c r="L429" i="36" s="1"/>
  <c r="L121" i="36"/>
  <c r="L421" i="36" s="1"/>
  <c r="L113" i="36"/>
  <c r="L413" i="36" s="1"/>
  <c r="L105" i="36"/>
  <c r="L405" i="36" s="1"/>
  <c r="L97" i="36"/>
  <c r="L397" i="36" s="1"/>
  <c r="L89" i="36"/>
  <c r="L389" i="36" s="1"/>
  <c r="L152" i="37"/>
  <c r="L144" i="37"/>
  <c r="L444" i="37" s="1"/>
  <c r="L136" i="37"/>
  <c r="L436" i="37" s="1"/>
  <c r="L128" i="37"/>
  <c r="L120" i="37"/>
  <c r="L112" i="37"/>
  <c r="L412" i="37" s="1"/>
  <c r="L104" i="37"/>
  <c r="L96" i="37"/>
  <c r="L88" i="37"/>
  <c r="L155" i="36"/>
  <c r="L455" i="36" s="1"/>
  <c r="L147" i="36"/>
  <c r="L447" i="36" s="1"/>
  <c r="L144" i="36"/>
  <c r="L444" i="36" s="1"/>
  <c r="L89" i="38"/>
  <c r="L389" i="38" s="1"/>
  <c r="L139" i="37"/>
  <c r="L439" i="37" s="1"/>
  <c r="L107" i="37"/>
  <c r="L99" i="37"/>
  <c r="L91" i="37"/>
  <c r="L391" i="37" s="1"/>
  <c r="L149" i="11"/>
  <c r="L449" i="11" s="1"/>
  <c r="L141" i="11"/>
  <c r="L441" i="11" s="1"/>
  <c r="L130" i="11"/>
  <c r="L430" i="11" s="1"/>
  <c r="L122" i="11"/>
  <c r="L422" i="11" s="1"/>
  <c r="L114" i="11"/>
  <c r="L414" i="11" s="1"/>
  <c r="L106" i="11"/>
  <c r="L406" i="11" s="1"/>
  <c r="O439" i="11"/>
  <c r="X187" i="11"/>
  <c r="X259" i="11" s="1"/>
  <c r="X331" i="11" s="1"/>
  <c r="X403" i="11" s="1"/>
  <c r="X199" i="11"/>
  <c r="X271" i="11" s="1"/>
  <c r="X343" i="11" s="1"/>
  <c r="X415" i="11" s="1"/>
  <c r="L129" i="11"/>
  <c r="L429" i="11" s="1"/>
  <c r="L121" i="11"/>
  <c r="L421" i="11" s="1"/>
  <c r="L113" i="11"/>
  <c r="L413" i="11" s="1"/>
  <c r="L105" i="11"/>
  <c r="L405" i="11" s="1"/>
  <c r="L97" i="11"/>
  <c r="L397" i="11" s="1"/>
  <c r="L89" i="11"/>
  <c r="L389" i="11" s="1"/>
  <c r="L155" i="38"/>
  <c r="L455" i="38" s="1"/>
  <c r="L147" i="38"/>
  <c r="L447" i="38" s="1"/>
  <c r="L139" i="38"/>
  <c r="L439" i="38" s="1"/>
  <c r="L131" i="38"/>
  <c r="L431" i="38" s="1"/>
  <c r="L123" i="38"/>
  <c r="L423" i="38" s="1"/>
  <c r="L115" i="38"/>
  <c r="L415" i="38" s="1"/>
  <c r="L107" i="38"/>
  <c r="L407" i="38" s="1"/>
  <c r="L99" i="38"/>
  <c r="L399" i="38" s="1"/>
  <c r="L91" i="38"/>
  <c r="L391" i="38" s="1"/>
  <c r="X181" i="11"/>
  <c r="X253" i="11" s="1"/>
  <c r="X325" i="11" s="1"/>
  <c r="X397" i="11" s="1"/>
  <c r="X214" i="11"/>
  <c r="X286" i="11" s="1"/>
  <c r="X358" i="11" s="1"/>
  <c r="X430" i="11" s="1"/>
  <c r="X172" i="11"/>
  <c r="X244" i="11" s="1"/>
  <c r="X316" i="11" s="1"/>
  <c r="X388" i="11" s="1"/>
  <c r="O413" i="37"/>
  <c r="O412" i="37"/>
  <c r="O450" i="37"/>
  <c r="X175" i="11"/>
  <c r="X247" i="11" s="1"/>
  <c r="X319" i="11" s="1"/>
  <c r="X391" i="11" s="1"/>
  <c r="H171" i="37"/>
  <c r="H243" i="37" s="1"/>
  <c r="H315" i="37" s="1"/>
  <c r="H387" i="37" s="1"/>
  <c r="H175" i="37"/>
  <c r="H247" i="37" s="1"/>
  <c r="H319" i="37" s="1"/>
  <c r="H391" i="37" s="1"/>
  <c r="H179" i="37"/>
  <c r="H251" i="37" s="1"/>
  <c r="H323" i="37" s="1"/>
  <c r="H395" i="37" s="1"/>
  <c r="H183" i="37"/>
  <c r="H255" i="37" s="1"/>
  <c r="H327" i="37" s="1"/>
  <c r="H399" i="37" s="1"/>
  <c r="H187" i="37"/>
  <c r="H259" i="37" s="1"/>
  <c r="H331" i="37" s="1"/>
  <c r="H403" i="37" s="1"/>
  <c r="H191" i="37"/>
  <c r="H263" i="37" s="1"/>
  <c r="H335" i="37" s="1"/>
  <c r="H407" i="37" s="1"/>
  <c r="H195" i="37"/>
  <c r="H267" i="37" s="1"/>
  <c r="H339" i="37" s="1"/>
  <c r="H411" i="37" s="1"/>
  <c r="H199" i="37"/>
  <c r="H271" i="37" s="1"/>
  <c r="H343" i="37" s="1"/>
  <c r="H415" i="37" s="1"/>
  <c r="H203" i="37"/>
  <c r="H275" i="37" s="1"/>
  <c r="H347" i="37" s="1"/>
  <c r="H419" i="37" s="1"/>
  <c r="H207" i="37"/>
  <c r="H279" i="37" s="1"/>
  <c r="H351" i="37" s="1"/>
  <c r="H423" i="37" s="1"/>
  <c r="H211" i="37"/>
  <c r="H283" i="37" s="1"/>
  <c r="H355" i="37" s="1"/>
  <c r="H427" i="37" s="1"/>
  <c r="H215" i="37"/>
  <c r="H287" i="37" s="1"/>
  <c r="H359" i="37" s="1"/>
  <c r="H431" i="37" s="1"/>
  <c r="H219" i="37"/>
  <c r="H291" i="37" s="1"/>
  <c r="H363" i="37" s="1"/>
  <c r="H435" i="37" s="1"/>
  <c r="H223" i="37"/>
  <c r="H295" i="37" s="1"/>
  <c r="H367" i="37" s="1"/>
  <c r="H439" i="37" s="1"/>
  <c r="H227" i="37"/>
  <c r="H299" i="37" s="1"/>
  <c r="H371" i="37" s="1"/>
  <c r="H443" i="37" s="1"/>
  <c r="H231" i="37"/>
  <c r="H303" i="37" s="1"/>
  <c r="H375" i="37" s="1"/>
  <c r="H447" i="37" s="1"/>
  <c r="H235" i="37"/>
  <c r="H307" i="37" s="1"/>
  <c r="H379" i="37" s="1"/>
  <c r="H451" i="37" s="1"/>
  <c r="H240" i="37"/>
  <c r="H312" i="37" s="1"/>
  <c r="H384" i="37" s="1"/>
  <c r="H456" i="37" s="1"/>
  <c r="X203" i="11"/>
  <c r="X275" i="11" s="1"/>
  <c r="X347" i="11" s="1"/>
  <c r="X419" i="11" s="1"/>
  <c r="X178" i="11"/>
  <c r="X250" i="11" s="1"/>
  <c r="X322" i="11" s="1"/>
  <c r="X394" i="11" s="1"/>
  <c r="AR383" i="38"/>
  <c r="AR379" i="38"/>
  <c r="AR375" i="38"/>
  <c r="AR384" i="38"/>
  <c r="AR381" i="38"/>
  <c r="AR382" i="38"/>
  <c r="AR380" i="38"/>
  <c r="AR377" i="38"/>
  <c r="AR378" i="38"/>
  <c r="AR376" i="38"/>
  <c r="AR373" i="38"/>
  <c r="AR374" i="38"/>
  <c r="AR372" i="38"/>
  <c r="AR368" i="38"/>
  <c r="AR364" i="38"/>
  <c r="AR360" i="38"/>
  <c r="AR356" i="38"/>
  <c r="AR352" i="38"/>
  <c r="AR367" i="38"/>
  <c r="AR365" i="38"/>
  <c r="AR362" i="38"/>
  <c r="AR363" i="38"/>
  <c r="AR361" i="38"/>
  <c r="AR358" i="38"/>
  <c r="AR349" i="38"/>
  <c r="AR371" i="38"/>
  <c r="AR370" i="38"/>
  <c r="AR359" i="38"/>
  <c r="AR357" i="38"/>
  <c r="AR354" i="38"/>
  <c r="AR369" i="38"/>
  <c r="AR366" i="38"/>
  <c r="AR355" i="38"/>
  <c r="AR353" i="38"/>
  <c r="AR350" i="38"/>
  <c r="AR347" i="38"/>
  <c r="AR342" i="38"/>
  <c r="AR338" i="38"/>
  <c r="AR334" i="38"/>
  <c r="AR330" i="38"/>
  <c r="AR326" i="38"/>
  <c r="AR322" i="38"/>
  <c r="AR318" i="38"/>
  <c r="AR348" i="38"/>
  <c r="AR346" i="38"/>
  <c r="AR343" i="38"/>
  <c r="AR339" i="38"/>
  <c r="AR335" i="38"/>
  <c r="AR331" i="38"/>
  <c r="AR327" i="38"/>
  <c r="AR323" i="38"/>
  <c r="AR319" i="38"/>
  <c r="AR315" i="38"/>
  <c r="AR344" i="38"/>
  <c r="AR340" i="38"/>
  <c r="AR336" i="38"/>
  <c r="AR332" i="38"/>
  <c r="AR328" i="38"/>
  <c r="AR324" i="38"/>
  <c r="AR320" i="38"/>
  <c r="AR316" i="38"/>
  <c r="AR351" i="38"/>
  <c r="AR345" i="38"/>
  <c r="AR341" i="38"/>
  <c r="AR337" i="38"/>
  <c r="AR333" i="38"/>
  <c r="AR329" i="38"/>
  <c r="AR325" i="38"/>
  <c r="AR321" i="38"/>
  <c r="AR317" i="38"/>
  <c r="AR314" i="38"/>
  <c r="X217" i="11"/>
  <c r="X289" i="11" s="1"/>
  <c r="X361" i="11" s="1"/>
  <c r="X433" i="11" s="1"/>
  <c r="X186" i="11"/>
  <c r="X258" i="11" s="1"/>
  <c r="X330" i="11" s="1"/>
  <c r="X402" i="11" s="1"/>
  <c r="X215" i="11"/>
  <c r="X287" i="11" s="1"/>
  <c r="X359" i="11" s="1"/>
  <c r="X431" i="11" s="1"/>
  <c r="X177" i="11"/>
  <c r="X249" i="11" s="1"/>
  <c r="X321" i="11" s="1"/>
  <c r="X393" i="11" s="1"/>
  <c r="L151" i="11"/>
  <c r="L451" i="11" s="1"/>
  <c r="L143" i="11"/>
  <c r="L443" i="11" s="1"/>
  <c r="L135" i="11"/>
  <c r="L435" i="11" s="1"/>
  <c r="X187" i="36"/>
  <c r="X259" i="36" s="1"/>
  <c r="X331" i="36" s="1"/>
  <c r="X403" i="36" s="1"/>
  <c r="L152" i="36"/>
  <c r="L452" i="36" s="1"/>
  <c r="J171" i="37"/>
  <c r="J175" i="37"/>
  <c r="J247" i="37" s="1"/>
  <c r="J319" i="37" s="1"/>
  <c r="J391" i="37" s="1"/>
  <c r="J179" i="37"/>
  <c r="J251" i="37" s="1"/>
  <c r="J323" i="37" s="1"/>
  <c r="J395" i="37" s="1"/>
  <c r="J183" i="37"/>
  <c r="J255" i="37" s="1"/>
  <c r="J327" i="37" s="1"/>
  <c r="J399" i="37" s="1"/>
  <c r="J187" i="37"/>
  <c r="J259" i="37" s="1"/>
  <c r="J331" i="37" s="1"/>
  <c r="J403" i="37" s="1"/>
  <c r="J191" i="37"/>
  <c r="J263" i="37" s="1"/>
  <c r="J335" i="37" s="1"/>
  <c r="J407" i="37" s="1"/>
  <c r="J195" i="37"/>
  <c r="J267" i="37" s="1"/>
  <c r="J339" i="37" s="1"/>
  <c r="J411" i="37" s="1"/>
  <c r="J199" i="37"/>
  <c r="J271" i="37" s="1"/>
  <c r="J343" i="37" s="1"/>
  <c r="J415" i="37" s="1"/>
  <c r="J203" i="37"/>
  <c r="J275" i="37" s="1"/>
  <c r="J347" i="37" s="1"/>
  <c r="J419" i="37" s="1"/>
  <c r="J207" i="37"/>
  <c r="J279" i="37" s="1"/>
  <c r="J351" i="37" s="1"/>
  <c r="J423" i="37" s="1"/>
  <c r="J211" i="37"/>
  <c r="J283" i="37" s="1"/>
  <c r="J355" i="37" s="1"/>
  <c r="J427" i="37" s="1"/>
  <c r="J215" i="37"/>
  <c r="J287" i="37" s="1"/>
  <c r="J359" i="37" s="1"/>
  <c r="J431" i="37" s="1"/>
  <c r="J219" i="37"/>
  <c r="J291" i="37" s="1"/>
  <c r="J363" i="37" s="1"/>
  <c r="J435" i="37" s="1"/>
  <c r="J223" i="37"/>
  <c r="J295" i="37" s="1"/>
  <c r="J367" i="37" s="1"/>
  <c r="J439" i="37" s="1"/>
  <c r="J227" i="37"/>
  <c r="J299" i="37" s="1"/>
  <c r="J371" i="37" s="1"/>
  <c r="J443" i="37" s="1"/>
  <c r="J231" i="37"/>
  <c r="J303" i="37" s="1"/>
  <c r="J375" i="37" s="1"/>
  <c r="J447" i="37" s="1"/>
  <c r="J235" i="37"/>
  <c r="J307" i="37" s="1"/>
  <c r="J379" i="37" s="1"/>
  <c r="J451" i="37" s="1"/>
  <c r="J239" i="37"/>
  <c r="J311" i="37" s="1"/>
  <c r="J383" i="37" s="1"/>
  <c r="J455" i="37" s="1"/>
  <c r="K172" i="37"/>
  <c r="K244" i="37" s="1"/>
  <c r="K316" i="37" s="1"/>
  <c r="K388" i="37" s="1"/>
  <c r="K176" i="37"/>
  <c r="K248" i="37" s="1"/>
  <c r="K320" i="37" s="1"/>
  <c r="K392" i="37" s="1"/>
  <c r="K180" i="37"/>
  <c r="K252" i="37" s="1"/>
  <c r="K324" i="37" s="1"/>
  <c r="K396" i="37" s="1"/>
  <c r="K184" i="37"/>
  <c r="K256" i="37" s="1"/>
  <c r="K328" i="37" s="1"/>
  <c r="K400" i="37" s="1"/>
  <c r="K188" i="37"/>
  <c r="K260" i="37" s="1"/>
  <c r="K332" i="37" s="1"/>
  <c r="K404" i="37" s="1"/>
  <c r="K192" i="37"/>
  <c r="K264" i="37" s="1"/>
  <c r="K336" i="37" s="1"/>
  <c r="K408" i="37" s="1"/>
  <c r="K196" i="37"/>
  <c r="K268" i="37" s="1"/>
  <c r="K340" i="37" s="1"/>
  <c r="K412" i="37" s="1"/>
  <c r="K200" i="37"/>
  <c r="K272" i="37" s="1"/>
  <c r="K344" i="37" s="1"/>
  <c r="K416" i="37" s="1"/>
  <c r="K204" i="37"/>
  <c r="K276" i="37" s="1"/>
  <c r="K348" i="37" s="1"/>
  <c r="K420" i="37" s="1"/>
  <c r="K208" i="37"/>
  <c r="K280" i="37" s="1"/>
  <c r="K352" i="37" s="1"/>
  <c r="K424" i="37" s="1"/>
  <c r="K212" i="37"/>
  <c r="K284" i="37" s="1"/>
  <c r="K356" i="37" s="1"/>
  <c r="K428" i="37" s="1"/>
  <c r="K216" i="37"/>
  <c r="K288" i="37" s="1"/>
  <c r="K360" i="37" s="1"/>
  <c r="K432" i="37" s="1"/>
  <c r="K220" i="37"/>
  <c r="K292" i="37" s="1"/>
  <c r="K364" i="37" s="1"/>
  <c r="K436" i="37" s="1"/>
  <c r="K224" i="37"/>
  <c r="K296" i="37" s="1"/>
  <c r="K368" i="37" s="1"/>
  <c r="K440" i="37" s="1"/>
  <c r="K228" i="37"/>
  <c r="K300" i="37" s="1"/>
  <c r="K372" i="37" s="1"/>
  <c r="K444" i="37" s="1"/>
  <c r="K232" i="37"/>
  <c r="K304" i="37" s="1"/>
  <c r="K376" i="37" s="1"/>
  <c r="K448" i="37" s="1"/>
  <c r="K236" i="37"/>
  <c r="K308" i="37" s="1"/>
  <c r="K380" i="37" s="1"/>
  <c r="K452" i="37" s="1"/>
  <c r="K240" i="37"/>
  <c r="K312" i="37" s="1"/>
  <c r="K384" i="37" s="1"/>
  <c r="K456" i="37" s="1"/>
  <c r="L150" i="38"/>
  <c r="L450" i="38" s="1"/>
  <c r="L142" i="38"/>
  <c r="L442" i="38" s="1"/>
  <c r="L134" i="38"/>
  <c r="L434" i="38" s="1"/>
  <c r="L126" i="38"/>
  <c r="L426" i="38" s="1"/>
  <c r="L118" i="38"/>
  <c r="L418" i="38" s="1"/>
  <c r="L110" i="38"/>
  <c r="L410" i="38" s="1"/>
  <c r="L102" i="38"/>
  <c r="L402" i="38" s="1"/>
  <c r="L94" i="38"/>
  <c r="L394" i="38" s="1"/>
  <c r="L86" i="38"/>
  <c r="L386" i="38" s="1"/>
  <c r="W170" i="36"/>
  <c r="W242" i="36" s="1"/>
  <c r="W314" i="36" s="1"/>
  <c r="W386" i="36" s="1"/>
  <c r="W174" i="36"/>
  <c r="W246" i="36" s="1"/>
  <c r="W318" i="36" s="1"/>
  <c r="W390" i="36" s="1"/>
  <c r="W178" i="36"/>
  <c r="W250" i="36" s="1"/>
  <c r="W322" i="36" s="1"/>
  <c r="W394" i="36" s="1"/>
  <c r="W182" i="36"/>
  <c r="W254" i="36" s="1"/>
  <c r="W326" i="36" s="1"/>
  <c r="W398" i="36" s="1"/>
  <c r="W186" i="36"/>
  <c r="W258" i="36" s="1"/>
  <c r="W330" i="36" s="1"/>
  <c r="W402" i="36" s="1"/>
  <c r="W190" i="36"/>
  <c r="W262" i="36" s="1"/>
  <c r="W334" i="36" s="1"/>
  <c r="W406" i="36" s="1"/>
  <c r="W194" i="36"/>
  <c r="W266" i="36" s="1"/>
  <c r="W338" i="36" s="1"/>
  <c r="W410" i="36" s="1"/>
  <c r="W198" i="36"/>
  <c r="W270" i="36" s="1"/>
  <c r="W342" i="36" s="1"/>
  <c r="W414" i="36" s="1"/>
  <c r="W202" i="36"/>
  <c r="W274" i="36" s="1"/>
  <c r="W346" i="36" s="1"/>
  <c r="W418" i="36" s="1"/>
  <c r="W206" i="36"/>
  <c r="W278" i="36" s="1"/>
  <c r="W350" i="36" s="1"/>
  <c r="W422" i="36" s="1"/>
  <c r="W210" i="36"/>
  <c r="W282" i="36" s="1"/>
  <c r="W354" i="36" s="1"/>
  <c r="W426" i="36" s="1"/>
  <c r="W214" i="36"/>
  <c r="W286" i="36" s="1"/>
  <c r="W358" i="36" s="1"/>
  <c r="W430" i="36" s="1"/>
  <c r="W218" i="36"/>
  <c r="W290" i="36" s="1"/>
  <c r="W362" i="36" s="1"/>
  <c r="W434" i="36" s="1"/>
  <c r="W222" i="36"/>
  <c r="W294" i="36" s="1"/>
  <c r="W366" i="36" s="1"/>
  <c r="W438" i="36" s="1"/>
  <c r="W226" i="36"/>
  <c r="W298" i="36" s="1"/>
  <c r="W370" i="36" s="1"/>
  <c r="W442" i="36" s="1"/>
  <c r="W230" i="36"/>
  <c r="W302" i="36" s="1"/>
  <c r="W374" i="36" s="1"/>
  <c r="W446" i="36" s="1"/>
  <c r="W234" i="36"/>
  <c r="W306" i="36" s="1"/>
  <c r="W378" i="36" s="1"/>
  <c r="W450" i="36" s="1"/>
  <c r="W238" i="36"/>
  <c r="W310" i="36" s="1"/>
  <c r="W382" i="36" s="1"/>
  <c r="W454" i="36" s="1"/>
  <c r="X204" i="36"/>
  <c r="X276" i="36" s="1"/>
  <c r="X348" i="36" s="1"/>
  <c r="X420" i="36" s="1"/>
  <c r="W173" i="38"/>
  <c r="W245" i="38" s="1"/>
  <c r="W317" i="38" s="1"/>
  <c r="W389" i="38" s="1"/>
  <c r="W177" i="38"/>
  <c r="W249" i="38" s="1"/>
  <c r="W321" i="38" s="1"/>
  <c r="W393" i="38" s="1"/>
  <c r="W181" i="38"/>
  <c r="W253" i="38" s="1"/>
  <c r="W325" i="38" s="1"/>
  <c r="W397" i="38" s="1"/>
  <c r="W185" i="38"/>
  <c r="W257" i="38" s="1"/>
  <c r="W329" i="38" s="1"/>
  <c r="W401" i="38" s="1"/>
  <c r="W189" i="38"/>
  <c r="W261" i="38" s="1"/>
  <c r="W333" i="38" s="1"/>
  <c r="W405" i="38" s="1"/>
  <c r="W193" i="38"/>
  <c r="W265" i="38" s="1"/>
  <c r="W337" i="38" s="1"/>
  <c r="W409" i="38" s="1"/>
  <c r="W197" i="38"/>
  <c r="W269" i="38" s="1"/>
  <c r="W341" i="38" s="1"/>
  <c r="W413" i="38" s="1"/>
  <c r="W201" i="38"/>
  <c r="W273" i="38" s="1"/>
  <c r="W345" i="38" s="1"/>
  <c r="W417" i="38" s="1"/>
  <c r="W205" i="38"/>
  <c r="W277" i="38" s="1"/>
  <c r="W349" i="38" s="1"/>
  <c r="W421" i="38" s="1"/>
  <c r="W209" i="38"/>
  <c r="W281" i="38" s="1"/>
  <c r="W353" i="38" s="1"/>
  <c r="W425" i="38" s="1"/>
  <c r="W213" i="38"/>
  <c r="W285" i="38" s="1"/>
  <c r="W357" i="38" s="1"/>
  <c r="W429" i="38" s="1"/>
  <c r="W217" i="38"/>
  <c r="W289" i="38" s="1"/>
  <c r="W361" i="38" s="1"/>
  <c r="W433" i="38" s="1"/>
  <c r="W221" i="38"/>
  <c r="W293" i="38" s="1"/>
  <c r="W365" i="38" s="1"/>
  <c r="W437" i="38" s="1"/>
  <c r="W225" i="38"/>
  <c r="W297" i="38" s="1"/>
  <c r="W369" i="38" s="1"/>
  <c r="W441" i="38" s="1"/>
  <c r="W229" i="38"/>
  <c r="W301" i="38" s="1"/>
  <c r="W373" i="38" s="1"/>
  <c r="W445" i="38" s="1"/>
  <c r="W233" i="38"/>
  <c r="W305" i="38" s="1"/>
  <c r="W377" i="38" s="1"/>
  <c r="W449" i="38" s="1"/>
  <c r="W237" i="38"/>
  <c r="W309" i="38" s="1"/>
  <c r="W381" i="38" s="1"/>
  <c r="W453" i="38" s="1"/>
  <c r="I171" i="36"/>
  <c r="I243" i="36" s="1"/>
  <c r="I315" i="36" s="1"/>
  <c r="I387" i="36" s="1"/>
  <c r="I175" i="36"/>
  <c r="I247" i="36" s="1"/>
  <c r="I319" i="36" s="1"/>
  <c r="I391" i="36" s="1"/>
  <c r="I179" i="36"/>
  <c r="I251" i="36" s="1"/>
  <c r="I323" i="36" s="1"/>
  <c r="I395" i="36" s="1"/>
  <c r="I183" i="36"/>
  <c r="I255" i="36" s="1"/>
  <c r="I327" i="36" s="1"/>
  <c r="I399" i="36" s="1"/>
  <c r="I187" i="36"/>
  <c r="I259" i="36" s="1"/>
  <c r="I331" i="36" s="1"/>
  <c r="I403" i="36" s="1"/>
  <c r="I191" i="36"/>
  <c r="I263" i="36" s="1"/>
  <c r="I335" i="36" s="1"/>
  <c r="I407" i="36" s="1"/>
  <c r="I195" i="36"/>
  <c r="I267" i="36" s="1"/>
  <c r="I339" i="36" s="1"/>
  <c r="I411" i="36" s="1"/>
  <c r="I199" i="36"/>
  <c r="I271" i="36" s="1"/>
  <c r="I343" i="36" s="1"/>
  <c r="I415" i="36" s="1"/>
  <c r="I203" i="36"/>
  <c r="I275" i="36" s="1"/>
  <c r="I347" i="36" s="1"/>
  <c r="I419" i="36" s="1"/>
  <c r="I207" i="36"/>
  <c r="I279" i="36" s="1"/>
  <c r="I351" i="36" s="1"/>
  <c r="I423" i="36" s="1"/>
  <c r="I211" i="36"/>
  <c r="I283" i="36" s="1"/>
  <c r="I355" i="36" s="1"/>
  <c r="I427" i="36" s="1"/>
  <c r="I215" i="36"/>
  <c r="I287" i="36" s="1"/>
  <c r="I359" i="36" s="1"/>
  <c r="I431" i="36" s="1"/>
  <c r="I219" i="36"/>
  <c r="I291" i="36" s="1"/>
  <c r="I363" i="36" s="1"/>
  <c r="I435" i="36" s="1"/>
  <c r="I223" i="36"/>
  <c r="I295" i="36" s="1"/>
  <c r="I367" i="36" s="1"/>
  <c r="I439" i="36" s="1"/>
  <c r="I227" i="36"/>
  <c r="I299" i="36" s="1"/>
  <c r="I371" i="36" s="1"/>
  <c r="I443" i="36" s="1"/>
  <c r="I231" i="36"/>
  <c r="I303" i="36" s="1"/>
  <c r="I375" i="36" s="1"/>
  <c r="I447" i="36" s="1"/>
  <c r="I235" i="36"/>
  <c r="I307" i="36" s="1"/>
  <c r="I379" i="36" s="1"/>
  <c r="I451" i="36" s="1"/>
  <c r="I239" i="36"/>
  <c r="I311" i="36" s="1"/>
  <c r="I383" i="36" s="1"/>
  <c r="I455" i="36" s="1"/>
  <c r="X185" i="36"/>
  <c r="X257" i="36" s="1"/>
  <c r="X329" i="36" s="1"/>
  <c r="X401" i="36" s="1"/>
  <c r="X175" i="36"/>
  <c r="X247" i="36" s="1"/>
  <c r="X319" i="36" s="1"/>
  <c r="X391" i="36" s="1"/>
  <c r="X238" i="11"/>
  <c r="X310" i="11" s="1"/>
  <c r="X382" i="11" s="1"/>
  <c r="X454" i="11" s="1"/>
  <c r="X221" i="36"/>
  <c r="X293" i="36" s="1"/>
  <c r="X365" i="36" s="1"/>
  <c r="X437" i="36" s="1"/>
  <c r="X233" i="11"/>
  <c r="X305" i="11" s="1"/>
  <c r="X377" i="11" s="1"/>
  <c r="X449" i="11" s="1"/>
  <c r="L154" i="11"/>
  <c r="L454" i="11" s="1"/>
  <c r="L146" i="11"/>
  <c r="L446" i="11" s="1"/>
  <c r="L138" i="11"/>
  <c r="L438" i="11" s="1"/>
  <c r="L127" i="11"/>
  <c r="L427" i="11" s="1"/>
  <c r="L119" i="11"/>
  <c r="L419" i="11" s="1"/>
  <c r="L111" i="11"/>
  <c r="L411" i="11" s="1"/>
  <c r="L103" i="11"/>
  <c r="L403" i="11" s="1"/>
  <c r="L95" i="11"/>
  <c r="L395" i="11" s="1"/>
  <c r="L87" i="11"/>
  <c r="L387" i="11" s="1"/>
  <c r="X193" i="36"/>
  <c r="X265" i="36" s="1"/>
  <c r="X337" i="36" s="1"/>
  <c r="X409" i="36" s="1"/>
  <c r="L140" i="36"/>
  <c r="L440" i="36" s="1"/>
  <c r="L132" i="36"/>
  <c r="L432" i="36" s="1"/>
  <c r="L124" i="36"/>
  <c r="L424" i="36" s="1"/>
  <c r="L116" i="36"/>
  <c r="L416" i="36" s="1"/>
  <c r="L108" i="36"/>
  <c r="L408" i="36" s="1"/>
  <c r="L100" i="36"/>
  <c r="L400" i="36" s="1"/>
  <c r="L92" i="36"/>
  <c r="L392" i="36" s="1"/>
  <c r="L149" i="38"/>
  <c r="L449" i="38" s="1"/>
  <c r="L141" i="38"/>
  <c r="L441" i="38" s="1"/>
  <c r="L133" i="38"/>
  <c r="L433" i="38" s="1"/>
  <c r="L125" i="38"/>
  <c r="L425" i="38" s="1"/>
  <c r="L117" i="38"/>
  <c r="L417" i="38" s="1"/>
  <c r="L109" i="38"/>
  <c r="L409" i="38" s="1"/>
  <c r="L101" i="38"/>
  <c r="L401" i="38" s="1"/>
  <c r="L93" i="38"/>
  <c r="L393" i="38" s="1"/>
  <c r="X182" i="11"/>
  <c r="X254" i="11" s="1"/>
  <c r="X326" i="11" s="1"/>
  <c r="X398" i="11" s="1"/>
  <c r="V165" i="11"/>
  <c r="W173" i="37"/>
  <c r="W245" i="37" s="1"/>
  <c r="W317" i="37" s="1"/>
  <c r="W389" i="37" s="1"/>
  <c r="W177" i="37"/>
  <c r="W249" i="37" s="1"/>
  <c r="W321" i="37" s="1"/>
  <c r="W393" i="37" s="1"/>
  <c r="W181" i="37"/>
  <c r="W253" i="37" s="1"/>
  <c r="W325" i="37" s="1"/>
  <c r="W397" i="37" s="1"/>
  <c r="W185" i="37"/>
  <c r="W257" i="37" s="1"/>
  <c r="W329" i="37" s="1"/>
  <c r="W401" i="37" s="1"/>
  <c r="W189" i="37"/>
  <c r="W261" i="37" s="1"/>
  <c r="W333" i="37" s="1"/>
  <c r="W405" i="37" s="1"/>
  <c r="W193" i="37"/>
  <c r="W265" i="37" s="1"/>
  <c r="W337" i="37" s="1"/>
  <c r="W409" i="37" s="1"/>
  <c r="W197" i="37"/>
  <c r="W269" i="37" s="1"/>
  <c r="W341" i="37" s="1"/>
  <c r="W413" i="37" s="1"/>
  <c r="W201" i="37"/>
  <c r="W273" i="37" s="1"/>
  <c r="W345" i="37" s="1"/>
  <c r="W417" i="37" s="1"/>
  <c r="W205" i="37"/>
  <c r="W277" i="37" s="1"/>
  <c r="W349" i="37" s="1"/>
  <c r="W421" i="37" s="1"/>
  <c r="W209" i="37"/>
  <c r="W281" i="37" s="1"/>
  <c r="W353" i="37" s="1"/>
  <c r="W425" i="37" s="1"/>
  <c r="W213" i="37"/>
  <c r="W285" i="37" s="1"/>
  <c r="W357" i="37" s="1"/>
  <c r="W429" i="37" s="1"/>
  <c r="W217" i="37"/>
  <c r="W289" i="37" s="1"/>
  <c r="W361" i="37" s="1"/>
  <c r="W433" i="37" s="1"/>
  <c r="W221" i="37"/>
  <c r="W293" i="37" s="1"/>
  <c r="W365" i="37" s="1"/>
  <c r="W437" i="37" s="1"/>
  <c r="W225" i="37"/>
  <c r="W297" i="37" s="1"/>
  <c r="W369" i="37" s="1"/>
  <c r="W441" i="37" s="1"/>
  <c r="W229" i="37"/>
  <c r="W301" i="37" s="1"/>
  <c r="W373" i="37" s="1"/>
  <c r="W445" i="37" s="1"/>
  <c r="W233" i="37"/>
  <c r="W305" i="37" s="1"/>
  <c r="W377" i="37" s="1"/>
  <c r="W449" i="37" s="1"/>
  <c r="W237" i="37"/>
  <c r="W309" i="37" s="1"/>
  <c r="W381" i="37" s="1"/>
  <c r="W453" i="37" s="1"/>
  <c r="X207" i="11"/>
  <c r="X279" i="11" s="1"/>
  <c r="X351" i="11" s="1"/>
  <c r="X423" i="11" s="1"/>
  <c r="X192" i="11"/>
  <c r="X264" i="11" s="1"/>
  <c r="X336" i="11" s="1"/>
  <c r="X408" i="11" s="1"/>
  <c r="H171" i="36"/>
  <c r="H175" i="36"/>
  <c r="H179" i="36"/>
  <c r="H183" i="36"/>
  <c r="H187" i="36"/>
  <c r="H191" i="36"/>
  <c r="H195" i="36"/>
  <c r="H199" i="36"/>
  <c r="H203" i="36"/>
  <c r="H207" i="36"/>
  <c r="H211" i="36"/>
  <c r="H215" i="36"/>
  <c r="H219" i="36"/>
  <c r="H223" i="36"/>
  <c r="H227" i="36"/>
  <c r="H231" i="36"/>
  <c r="H235" i="36"/>
  <c r="H239" i="36"/>
  <c r="X208" i="36"/>
  <c r="X280" i="36" s="1"/>
  <c r="X352" i="36" s="1"/>
  <c r="X424" i="36" s="1"/>
  <c r="AS383" i="37"/>
  <c r="AS380" i="37"/>
  <c r="AS376" i="37"/>
  <c r="AS372" i="37"/>
  <c r="AS368" i="37"/>
  <c r="AS364" i="37"/>
  <c r="AS360" i="37"/>
  <c r="AS356" i="37"/>
  <c r="AS352" i="37"/>
  <c r="AS348" i="37"/>
  <c r="AS344" i="37"/>
  <c r="AS340" i="37"/>
  <c r="AS336" i="37"/>
  <c r="AS332" i="37"/>
  <c r="AS328" i="37"/>
  <c r="AS324" i="37"/>
  <c r="AS320" i="37"/>
  <c r="AS316" i="37"/>
  <c r="AS381" i="37"/>
  <c r="AS377" i="37"/>
  <c r="AS373" i="37"/>
  <c r="AS369" i="37"/>
  <c r="AS365" i="37"/>
  <c r="AS361" i="37"/>
  <c r="AS357" i="37"/>
  <c r="AS353" i="37"/>
  <c r="AS349" i="37"/>
  <c r="AS345" i="37"/>
  <c r="AS341" i="37"/>
  <c r="AS337" i="37"/>
  <c r="AS333" i="37"/>
  <c r="AS329" i="37"/>
  <c r="AS325" i="37"/>
  <c r="AS321" i="37"/>
  <c r="AS317" i="37"/>
  <c r="AS384" i="37"/>
  <c r="AS382" i="37"/>
  <c r="AS378" i="37"/>
  <c r="AS374" i="37"/>
  <c r="AS370" i="37"/>
  <c r="AS366" i="37"/>
  <c r="AS362" i="37"/>
  <c r="AS358" i="37"/>
  <c r="AS354" i="37"/>
  <c r="AS350" i="37"/>
  <c r="AS346" i="37"/>
  <c r="AS342" i="37"/>
  <c r="AS338" i="37"/>
  <c r="AS334" i="37"/>
  <c r="AS330" i="37"/>
  <c r="AS326" i="37"/>
  <c r="AS322" i="37"/>
  <c r="AS379" i="37"/>
  <c r="AS375" i="37"/>
  <c r="AS371" i="37"/>
  <c r="AS367" i="37"/>
  <c r="AS363" i="37"/>
  <c r="AS359" i="37"/>
  <c r="AS355" i="37"/>
  <c r="AS351" i="37"/>
  <c r="AS347" i="37"/>
  <c r="AS343" i="37"/>
  <c r="AS339" i="37"/>
  <c r="AS335" i="37"/>
  <c r="AS331" i="37"/>
  <c r="AS327" i="37"/>
  <c r="AS323" i="37"/>
  <c r="AS319" i="37"/>
  <c r="AS315" i="37"/>
  <c r="AS318" i="37"/>
  <c r="AS314" i="37"/>
  <c r="I170" i="38"/>
  <c r="I174" i="38"/>
  <c r="I178" i="38"/>
  <c r="I182" i="38"/>
  <c r="I186" i="38"/>
  <c r="I190" i="38"/>
  <c r="I194" i="38"/>
  <c r="I198" i="38"/>
  <c r="I202" i="38"/>
  <c r="I206" i="38"/>
  <c r="I210" i="38"/>
  <c r="I214" i="38"/>
  <c r="I218" i="38"/>
  <c r="I222" i="38"/>
  <c r="I226" i="38"/>
  <c r="I230" i="38"/>
  <c r="I234" i="38"/>
  <c r="I238" i="38"/>
  <c r="X206" i="11"/>
  <c r="X278" i="11" s="1"/>
  <c r="X350" i="11" s="1"/>
  <c r="X422" i="11" s="1"/>
  <c r="X170" i="11"/>
  <c r="X242" i="11" s="1"/>
  <c r="X314" i="11" s="1"/>
  <c r="X386" i="11" s="1"/>
  <c r="X234" i="36"/>
  <c r="X306" i="36" s="1"/>
  <c r="X378" i="36" s="1"/>
  <c r="X450" i="36" s="1"/>
  <c r="X205" i="36"/>
  <c r="X277" i="36" s="1"/>
  <c r="X349" i="36" s="1"/>
  <c r="X421" i="36" s="1"/>
  <c r="X172" i="36"/>
  <c r="X244" i="36" s="1"/>
  <c r="X316" i="36" s="1"/>
  <c r="X388" i="36" s="1"/>
  <c r="L156" i="37"/>
  <c r="X199" i="37"/>
  <c r="X271" i="37" s="1"/>
  <c r="X343" i="37" s="1"/>
  <c r="X415" i="37" s="1"/>
  <c r="R381" i="38"/>
  <c r="R453" i="38" s="1"/>
  <c r="R377" i="38"/>
  <c r="R449" i="38" s="1"/>
  <c r="R373" i="38"/>
  <c r="R445" i="38" s="1"/>
  <c r="R384" i="38"/>
  <c r="R456" i="38" s="1"/>
  <c r="R375" i="38"/>
  <c r="R447" i="38" s="1"/>
  <c r="R371" i="38"/>
  <c r="R443" i="38" s="1"/>
  <c r="R382" i="38"/>
  <c r="R454" i="38" s="1"/>
  <c r="R380" i="38"/>
  <c r="R452" i="38" s="1"/>
  <c r="R372" i="38"/>
  <c r="R444" i="38" s="1"/>
  <c r="R383" i="38"/>
  <c r="R455" i="38" s="1"/>
  <c r="R378" i="38"/>
  <c r="R450" i="38" s="1"/>
  <c r="R376" i="38"/>
  <c r="R448" i="38" s="1"/>
  <c r="R379" i="38"/>
  <c r="R451" i="38" s="1"/>
  <c r="R374" i="38"/>
  <c r="R446" i="38" s="1"/>
  <c r="R370" i="38"/>
  <c r="R442" i="38" s="1"/>
  <c r="R366" i="38"/>
  <c r="R438" i="38" s="1"/>
  <c r="R362" i="38"/>
  <c r="R434" i="38" s="1"/>
  <c r="R358" i="38"/>
  <c r="R430" i="38" s="1"/>
  <c r="R354" i="38"/>
  <c r="R426" i="38" s="1"/>
  <c r="R350" i="38"/>
  <c r="R422" i="38" s="1"/>
  <c r="R367" i="38"/>
  <c r="R439" i="38" s="1"/>
  <c r="R365" i="38"/>
  <c r="R437" i="38" s="1"/>
  <c r="R368" i="38"/>
  <c r="R440" i="38" s="1"/>
  <c r="R363" i="38"/>
  <c r="R435" i="38" s="1"/>
  <c r="R361" i="38"/>
  <c r="R433" i="38" s="1"/>
  <c r="R352" i="38"/>
  <c r="R424" i="38" s="1"/>
  <c r="R364" i="38"/>
  <c r="R436" i="38" s="1"/>
  <c r="R359" i="38"/>
  <c r="R431" i="38" s="1"/>
  <c r="R357" i="38"/>
  <c r="R429" i="38" s="1"/>
  <c r="R348" i="38"/>
  <c r="R420" i="38" s="1"/>
  <c r="R369" i="38"/>
  <c r="R441" i="38" s="1"/>
  <c r="R360" i="38"/>
  <c r="R432" i="38" s="1"/>
  <c r="R355" i="38"/>
  <c r="R427" i="38" s="1"/>
  <c r="R353" i="38"/>
  <c r="R425" i="38" s="1"/>
  <c r="R349" i="38"/>
  <c r="R421" i="38" s="1"/>
  <c r="R356" i="38"/>
  <c r="R428" i="38" s="1"/>
  <c r="R344" i="38"/>
  <c r="R416" i="38" s="1"/>
  <c r="R340" i="38"/>
  <c r="R412" i="38" s="1"/>
  <c r="R336" i="38"/>
  <c r="R408" i="38" s="1"/>
  <c r="R332" i="38"/>
  <c r="R404" i="38" s="1"/>
  <c r="R328" i="38"/>
  <c r="R400" i="38" s="1"/>
  <c r="R324" i="38"/>
  <c r="R396" i="38" s="1"/>
  <c r="R320" i="38"/>
  <c r="R392" i="38" s="1"/>
  <c r="R316" i="38"/>
  <c r="R388" i="38" s="1"/>
  <c r="R345" i="38"/>
  <c r="R417" i="38" s="1"/>
  <c r="R341" i="38"/>
  <c r="R413" i="38" s="1"/>
  <c r="R337" i="38"/>
  <c r="R409" i="38" s="1"/>
  <c r="R333" i="38"/>
  <c r="R405" i="38" s="1"/>
  <c r="R329" i="38"/>
  <c r="R401" i="38" s="1"/>
  <c r="R325" i="38"/>
  <c r="R397" i="38" s="1"/>
  <c r="R321" i="38"/>
  <c r="R393" i="38" s="1"/>
  <c r="R317" i="38"/>
  <c r="R389" i="38" s="1"/>
  <c r="R347" i="38"/>
  <c r="R419" i="38" s="1"/>
  <c r="R346" i="38"/>
  <c r="R418" i="38" s="1"/>
  <c r="R342" i="38"/>
  <c r="R414" i="38" s="1"/>
  <c r="R338" i="38"/>
  <c r="R410" i="38" s="1"/>
  <c r="R334" i="38"/>
  <c r="R406" i="38" s="1"/>
  <c r="R330" i="38"/>
  <c r="R402" i="38" s="1"/>
  <c r="R326" i="38"/>
  <c r="R398" i="38" s="1"/>
  <c r="R322" i="38"/>
  <c r="R394" i="38" s="1"/>
  <c r="R318" i="38"/>
  <c r="R390" i="38" s="1"/>
  <c r="R351" i="38"/>
  <c r="R423" i="38" s="1"/>
  <c r="R343" i="38"/>
  <c r="R415" i="38" s="1"/>
  <c r="R339" i="38"/>
  <c r="R411" i="38" s="1"/>
  <c r="R335" i="38"/>
  <c r="R407" i="38" s="1"/>
  <c r="R331" i="38"/>
  <c r="R403" i="38" s="1"/>
  <c r="R327" i="38"/>
  <c r="R399" i="38" s="1"/>
  <c r="R323" i="38"/>
  <c r="R395" i="38" s="1"/>
  <c r="R319" i="38"/>
  <c r="R391" i="38" s="1"/>
  <c r="R315" i="38"/>
  <c r="R387" i="38" s="1"/>
  <c r="R314" i="38"/>
  <c r="R386" i="38" s="1"/>
  <c r="AS384" i="38"/>
  <c r="AS380" i="38"/>
  <c r="AS376" i="38"/>
  <c r="AS372" i="38"/>
  <c r="AS382" i="38"/>
  <c r="AS377" i="38"/>
  <c r="AS383" i="38"/>
  <c r="AS378" i="38"/>
  <c r="AS373" i="38"/>
  <c r="AS379" i="38"/>
  <c r="AS374" i="38"/>
  <c r="AS381" i="38"/>
  <c r="AS375" i="38"/>
  <c r="AS369" i="38"/>
  <c r="AS365" i="38"/>
  <c r="AS361" i="38"/>
  <c r="AS357" i="38"/>
  <c r="AS353" i="38"/>
  <c r="AS368" i="38"/>
  <c r="AS363" i="38"/>
  <c r="AS371" i="38"/>
  <c r="AS370" i="38"/>
  <c r="AS364" i="38"/>
  <c r="AS359" i="38"/>
  <c r="AS354" i="38"/>
  <c r="AS366" i="38"/>
  <c r="AS360" i="38"/>
  <c r="AS355" i="38"/>
  <c r="AS350" i="38"/>
  <c r="AS367" i="38"/>
  <c r="AS362" i="38"/>
  <c r="AS356" i="38"/>
  <c r="AS351" i="38"/>
  <c r="AS348" i="38"/>
  <c r="AS346" i="38"/>
  <c r="AS343" i="38"/>
  <c r="AS339" i="38"/>
  <c r="AS335" i="38"/>
  <c r="AS331" i="38"/>
  <c r="AS327" i="38"/>
  <c r="AS323" i="38"/>
  <c r="AS319" i="38"/>
  <c r="AS347" i="38"/>
  <c r="AS344" i="38"/>
  <c r="AS340" i="38"/>
  <c r="AS336" i="38"/>
  <c r="AS332" i="38"/>
  <c r="AS328" i="38"/>
  <c r="AS324" i="38"/>
  <c r="AS320" i="38"/>
  <c r="AS316" i="38"/>
  <c r="AS358" i="38"/>
  <c r="AS345" i="38"/>
  <c r="AS341" i="38"/>
  <c r="AS337" i="38"/>
  <c r="AS333" i="38"/>
  <c r="AS329" i="38"/>
  <c r="AS325" i="38"/>
  <c r="AS321" i="38"/>
  <c r="AS317" i="38"/>
  <c r="AS352" i="38"/>
  <c r="AS349" i="38"/>
  <c r="AS342" i="38"/>
  <c r="AS338" i="38"/>
  <c r="AS334" i="38"/>
  <c r="AS330" i="38"/>
  <c r="AS326" i="38"/>
  <c r="AS322" i="38"/>
  <c r="AS318" i="38"/>
  <c r="AS314" i="38"/>
  <c r="AS315" i="38"/>
  <c r="X238" i="36"/>
  <c r="X310" i="36" s="1"/>
  <c r="X382" i="36" s="1"/>
  <c r="X454" i="36" s="1"/>
  <c r="L139" i="36"/>
  <c r="L439" i="36" s="1"/>
  <c r="L131" i="36"/>
  <c r="L431" i="36" s="1"/>
  <c r="L123" i="36"/>
  <c r="L423" i="36" s="1"/>
  <c r="L115" i="36"/>
  <c r="L415" i="36" s="1"/>
  <c r="L107" i="36"/>
  <c r="L407" i="36" s="1"/>
  <c r="L99" i="36"/>
  <c r="L399" i="36" s="1"/>
  <c r="L91" i="36"/>
  <c r="L391" i="36" s="1"/>
  <c r="L143" i="36"/>
  <c r="L443" i="36" s="1"/>
  <c r="X206" i="38"/>
  <c r="X278" i="38" s="1"/>
  <c r="X350" i="38" s="1"/>
  <c r="X422" i="38" s="1"/>
  <c r="L156" i="38"/>
  <c r="L456" i="38" s="1"/>
  <c r="L148" i="38"/>
  <c r="L448" i="38" s="1"/>
  <c r="L140" i="38"/>
  <c r="L440" i="38" s="1"/>
  <c r="L132" i="38"/>
  <c r="L432" i="38" s="1"/>
  <c r="L124" i="38"/>
  <c r="L424" i="38" s="1"/>
  <c r="L116" i="38"/>
  <c r="L416" i="38" s="1"/>
  <c r="L108" i="38"/>
  <c r="L408" i="38" s="1"/>
  <c r="L100" i="38"/>
  <c r="L400" i="38" s="1"/>
  <c r="L92" i="38"/>
  <c r="L392" i="38" s="1"/>
  <c r="X195" i="11"/>
  <c r="X267" i="11" s="1"/>
  <c r="X339" i="11" s="1"/>
  <c r="X411" i="11" s="1"/>
  <c r="H173" i="11"/>
  <c r="H245" i="11" s="1"/>
  <c r="H317" i="11" s="1"/>
  <c r="H389" i="11" s="1"/>
  <c r="H177" i="11"/>
  <c r="H249" i="11" s="1"/>
  <c r="H321" i="11" s="1"/>
  <c r="H393" i="11" s="1"/>
  <c r="H181" i="11"/>
  <c r="H253" i="11" s="1"/>
  <c r="H325" i="11" s="1"/>
  <c r="H397" i="11" s="1"/>
  <c r="H185" i="11"/>
  <c r="H257" i="11" s="1"/>
  <c r="H329" i="11" s="1"/>
  <c r="H401" i="11" s="1"/>
  <c r="H189" i="11"/>
  <c r="H261" i="11" s="1"/>
  <c r="H333" i="11" s="1"/>
  <c r="H405" i="11" s="1"/>
  <c r="H193" i="11"/>
  <c r="H265" i="11" s="1"/>
  <c r="H337" i="11" s="1"/>
  <c r="H409" i="11" s="1"/>
  <c r="H197" i="11"/>
  <c r="H269" i="11" s="1"/>
  <c r="H341" i="11" s="1"/>
  <c r="H413" i="11" s="1"/>
  <c r="H201" i="11"/>
  <c r="H273" i="11" s="1"/>
  <c r="H345" i="11" s="1"/>
  <c r="H417" i="11" s="1"/>
  <c r="H205" i="11"/>
  <c r="H277" i="11" s="1"/>
  <c r="H349" i="11" s="1"/>
  <c r="H421" i="11" s="1"/>
  <c r="H209" i="11"/>
  <c r="H281" i="11" s="1"/>
  <c r="H353" i="11" s="1"/>
  <c r="H425" i="11" s="1"/>
  <c r="H213" i="11"/>
  <c r="H285" i="11" s="1"/>
  <c r="H357" i="11" s="1"/>
  <c r="H429" i="11" s="1"/>
  <c r="H217" i="11"/>
  <c r="H289" i="11" s="1"/>
  <c r="H361" i="11" s="1"/>
  <c r="H433" i="11" s="1"/>
  <c r="H221" i="11"/>
  <c r="H293" i="11" s="1"/>
  <c r="H365" i="11" s="1"/>
  <c r="H437" i="11" s="1"/>
  <c r="H225" i="11"/>
  <c r="H297" i="11" s="1"/>
  <c r="H369" i="11" s="1"/>
  <c r="H441" i="11" s="1"/>
  <c r="H229" i="11"/>
  <c r="H301" i="11" s="1"/>
  <c r="H373" i="11" s="1"/>
  <c r="H445" i="11" s="1"/>
  <c r="H233" i="11"/>
  <c r="H305" i="11" s="1"/>
  <c r="H377" i="11" s="1"/>
  <c r="H449" i="11" s="1"/>
  <c r="H237" i="11"/>
  <c r="H309" i="11" s="1"/>
  <c r="H381" i="11" s="1"/>
  <c r="H453" i="11" s="1"/>
  <c r="X178" i="36"/>
  <c r="X250" i="36" s="1"/>
  <c r="X322" i="36" s="1"/>
  <c r="X394" i="36" s="1"/>
  <c r="X240" i="37"/>
  <c r="X312" i="37" s="1"/>
  <c r="X384" i="37" s="1"/>
  <c r="X456" i="37" s="1"/>
  <c r="X239" i="37"/>
  <c r="X311" i="37" s="1"/>
  <c r="X383" i="37" s="1"/>
  <c r="X455" i="37" s="1"/>
  <c r="X226" i="37"/>
  <c r="X298" i="37" s="1"/>
  <c r="X370" i="37" s="1"/>
  <c r="X442" i="37" s="1"/>
  <c r="X178" i="38"/>
  <c r="X250" i="38" s="1"/>
  <c r="X322" i="38" s="1"/>
  <c r="X394" i="38" s="1"/>
  <c r="O408" i="11"/>
  <c r="U165" i="37"/>
  <c r="X221" i="11"/>
  <c r="X293" i="11" s="1"/>
  <c r="X365" i="11" s="1"/>
  <c r="X437" i="11" s="1"/>
  <c r="L146" i="37"/>
  <c r="L138" i="37"/>
  <c r="L130" i="37"/>
  <c r="L122" i="37"/>
  <c r="L114" i="37"/>
  <c r="L414" i="37" s="1"/>
  <c r="L106" i="37"/>
  <c r="L98" i="37"/>
  <c r="L90" i="37"/>
  <c r="L390" i="37" s="1"/>
  <c r="X201" i="11"/>
  <c r="X273" i="11" s="1"/>
  <c r="X345" i="11" s="1"/>
  <c r="X417" i="11" s="1"/>
  <c r="X216" i="11"/>
  <c r="X288" i="11" s="1"/>
  <c r="X360" i="11" s="1"/>
  <c r="X432" i="11" s="1"/>
  <c r="L149" i="36"/>
  <c r="L449" i="36" s="1"/>
  <c r="L138" i="36"/>
  <c r="L438" i="36" s="1"/>
  <c r="L130" i="36"/>
  <c r="L430" i="36" s="1"/>
  <c r="L122" i="36"/>
  <c r="L422" i="36" s="1"/>
  <c r="L114" i="36"/>
  <c r="L414" i="36" s="1"/>
  <c r="L106" i="36"/>
  <c r="L406" i="36" s="1"/>
  <c r="L98" i="36"/>
  <c r="L398" i="36" s="1"/>
  <c r="L90" i="36"/>
  <c r="L390" i="36" s="1"/>
  <c r="X211" i="11"/>
  <c r="X283" i="11" s="1"/>
  <c r="X355" i="11" s="1"/>
  <c r="X427" i="11" s="1"/>
  <c r="O417" i="37"/>
  <c r="O448" i="37"/>
  <c r="O390" i="37"/>
  <c r="O422" i="37"/>
  <c r="O391" i="36"/>
  <c r="H172" i="37"/>
  <c r="H244" i="37" s="1"/>
  <c r="H316" i="37" s="1"/>
  <c r="H388" i="37" s="1"/>
  <c r="H176" i="37"/>
  <c r="H248" i="37" s="1"/>
  <c r="H320" i="37" s="1"/>
  <c r="H392" i="37" s="1"/>
  <c r="H180" i="37"/>
  <c r="H252" i="37" s="1"/>
  <c r="H324" i="37" s="1"/>
  <c r="H396" i="37" s="1"/>
  <c r="H184" i="37"/>
  <c r="H256" i="37" s="1"/>
  <c r="H328" i="37" s="1"/>
  <c r="H400" i="37" s="1"/>
  <c r="H188" i="37"/>
  <c r="H260" i="37" s="1"/>
  <c r="H332" i="37" s="1"/>
  <c r="H404" i="37" s="1"/>
  <c r="H192" i="37"/>
  <c r="H264" i="37" s="1"/>
  <c r="H336" i="37" s="1"/>
  <c r="H408" i="37" s="1"/>
  <c r="H196" i="37"/>
  <c r="H268" i="37" s="1"/>
  <c r="H340" i="37" s="1"/>
  <c r="H412" i="37" s="1"/>
  <c r="H200" i="37"/>
  <c r="H272" i="37" s="1"/>
  <c r="H344" i="37" s="1"/>
  <c r="H416" i="37" s="1"/>
  <c r="H204" i="37"/>
  <c r="H276" i="37" s="1"/>
  <c r="H348" i="37" s="1"/>
  <c r="H420" i="37" s="1"/>
  <c r="H208" i="37"/>
  <c r="H280" i="37" s="1"/>
  <c r="H352" i="37" s="1"/>
  <c r="H424" i="37" s="1"/>
  <c r="H212" i="37"/>
  <c r="H284" i="37" s="1"/>
  <c r="H356" i="37" s="1"/>
  <c r="H428" i="37" s="1"/>
  <c r="H216" i="37"/>
  <c r="H288" i="37" s="1"/>
  <c r="H360" i="37" s="1"/>
  <c r="H432" i="37" s="1"/>
  <c r="H220" i="37"/>
  <c r="H292" i="37" s="1"/>
  <c r="H364" i="37" s="1"/>
  <c r="H436" i="37" s="1"/>
  <c r="H224" i="37"/>
  <c r="H296" i="37" s="1"/>
  <c r="H368" i="37" s="1"/>
  <c r="H440" i="37" s="1"/>
  <c r="H228" i="37"/>
  <c r="H300" i="37" s="1"/>
  <c r="H372" i="37" s="1"/>
  <c r="H444" i="37" s="1"/>
  <c r="H232" i="37"/>
  <c r="H304" i="37" s="1"/>
  <c r="H376" i="37" s="1"/>
  <c r="H448" i="37" s="1"/>
  <c r="H236" i="37"/>
  <c r="H308" i="37" s="1"/>
  <c r="H380" i="37" s="1"/>
  <c r="H452" i="37" s="1"/>
  <c r="X222" i="11"/>
  <c r="X294" i="11" s="1"/>
  <c r="X366" i="11" s="1"/>
  <c r="X438" i="11" s="1"/>
  <c r="L149" i="37"/>
  <c r="L141" i="37"/>
  <c r="L133" i="37"/>
  <c r="L125" i="37"/>
  <c r="L117" i="37"/>
  <c r="L109" i="37"/>
  <c r="L101" i="37"/>
  <c r="L401" i="37" s="1"/>
  <c r="L93" i="37"/>
  <c r="L393" i="37" s="1"/>
  <c r="L153" i="37"/>
  <c r="L128" i="11"/>
  <c r="L428" i="11" s="1"/>
  <c r="L120" i="11"/>
  <c r="L420" i="11" s="1"/>
  <c r="L112" i="11"/>
  <c r="L412" i="11" s="1"/>
  <c r="L104" i="11"/>
  <c r="L404" i="11" s="1"/>
  <c r="L96" i="11"/>
  <c r="L396" i="11" s="1"/>
  <c r="X206" i="36"/>
  <c r="X278" i="36" s="1"/>
  <c r="X350" i="36" s="1"/>
  <c r="X422" i="36" s="1"/>
  <c r="J172" i="37"/>
  <c r="J176" i="37"/>
  <c r="J248" i="37" s="1"/>
  <c r="J320" i="37" s="1"/>
  <c r="J392" i="37" s="1"/>
  <c r="J180" i="37"/>
  <c r="J252" i="37" s="1"/>
  <c r="J324" i="37" s="1"/>
  <c r="J396" i="37" s="1"/>
  <c r="J184" i="37"/>
  <c r="J256" i="37" s="1"/>
  <c r="J328" i="37" s="1"/>
  <c r="J400" i="37" s="1"/>
  <c r="J188" i="37"/>
  <c r="J260" i="37" s="1"/>
  <c r="J332" i="37" s="1"/>
  <c r="J404" i="37" s="1"/>
  <c r="J192" i="37"/>
  <c r="J264" i="37" s="1"/>
  <c r="J336" i="37" s="1"/>
  <c r="J408" i="37" s="1"/>
  <c r="J196" i="37"/>
  <c r="J268" i="37" s="1"/>
  <c r="J340" i="37" s="1"/>
  <c r="J412" i="37" s="1"/>
  <c r="J200" i="37"/>
  <c r="J272" i="37" s="1"/>
  <c r="J344" i="37" s="1"/>
  <c r="J416" i="37" s="1"/>
  <c r="J204" i="37"/>
  <c r="J276" i="37" s="1"/>
  <c r="J348" i="37" s="1"/>
  <c r="J420" i="37" s="1"/>
  <c r="J208" i="37"/>
  <c r="J280" i="37" s="1"/>
  <c r="J352" i="37" s="1"/>
  <c r="J424" i="37" s="1"/>
  <c r="J212" i="37"/>
  <c r="J284" i="37" s="1"/>
  <c r="J356" i="37" s="1"/>
  <c r="J428" i="37" s="1"/>
  <c r="J216" i="37"/>
  <c r="J288" i="37" s="1"/>
  <c r="J360" i="37" s="1"/>
  <c r="J432" i="37" s="1"/>
  <c r="J220" i="37"/>
  <c r="J292" i="37" s="1"/>
  <c r="J364" i="37" s="1"/>
  <c r="J436" i="37" s="1"/>
  <c r="J224" i="37"/>
  <c r="J296" i="37" s="1"/>
  <c r="J368" i="37" s="1"/>
  <c r="J440" i="37" s="1"/>
  <c r="J228" i="37"/>
  <c r="J300" i="37" s="1"/>
  <c r="J372" i="37" s="1"/>
  <c r="J444" i="37" s="1"/>
  <c r="J232" i="37"/>
  <c r="J304" i="37" s="1"/>
  <c r="J376" i="37" s="1"/>
  <c r="J448" i="37" s="1"/>
  <c r="J236" i="37"/>
  <c r="J308" i="37" s="1"/>
  <c r="J380" i="37" s="1"/>
  <c r="J452" i="37" s="1"/>
  <c r="J238" i="37"/>
  <c r="J310" i="37" s="1"/>
  <c r="J382" i="37" s="1"/>
  <c r="J454" i="37" s="1"/>
  <c r="K173" i="37"/>
  <c r="K245" i="37" s="1"/>
  <c r="K317" i="37" s="1"/>
  <c r="K389" i="37" s="1"/>
  <c r="K177" i="37"/>
  <c r="K249" i="37" s="1"/>
  <c r="K321" i="37" s="1"/>
  <c r="K393" i="37" s="1"/>
  <c r="K181" i="37"/>
  <c r="K253" i="37" s="1"/>
  <c r="K325" i="37" s="1"/>
  <c r="K397" i="37" s="1"/>
  <c r="K185" i="37"/>
  <c r="K257" i="37" s="1"/>
  <c r="K329" i="37" s="1"/>
  <c r="K401" i="37" s="1"/>
  <c r="K189" i="37"/>
  <c r="K261" i="37" s="1"/>
  <c r="K333" i="37" s="1"/>
  <c r="K405" i="37" s="1"/>
  <c r="K193" i="37"/>
  <c r="K265" i="37" s="1"/>
  <c r="K337" i="37" s="1"/>
  <c r="K409" i="37" s="1"/>
  <c r="K197" i="37"/>
  <c r="K269" i="37" s="1"/>
  <c r="K341" i="37" s="1"/>
  <c r="K413" i="37" s="1"/>
  <c r="K201" i="37"/>
  <c r="K273" i="37" s="1"/>
  <c r="K345" i="37" s="1"/>
  <c r="K417" i="37" s="1"/>
  <c r="K205" i="37"/>
  <c r="K277" i="37" s="1"/>
  <c r="K349" i="37" s="1"/>
  <c r="K421" i="37" s="1"/>
  <c r="K209" i="37"/>
  <c r="K281" i="37" s="1"/>
  <c r="K353" i="37" s="1"/>
  <c r="K425" i="37" s="1"/>
  <c r="K213" i="37"/>
  <c r="K285" i="37" s="1"/>
  <c r="K357" i="37" s="1"/>
  <c r="K429" i="37" s="1"/>
  <c r="K217" i="37"/>
  <c r="K289" i="37" s="1"/>
  <c r="K361" i="37" s="1"/>
  <c r="K433" i="37" s="1"/>
  <c r="K221" i="37"/>
  <c r="K293" i="37" s="1"/>
  <c r="K365" i="37" s="1"/>
  <c r="K437" i="37" s="1"/>
  <c r="K225" i="37"/>
  <c r="K297" i="37" s="1"/>
  <c r="K369" i="37" s="1"/>
  <c r="K441" i="37" s="1"/>
  <c r="K229" i="37"/>
  <c r="K301" i="37" s="1"/>
  <c r="K373" i="37" s="1"/>
  <c r="K445" i="37" s="1"/>
  <c r="K233" i="37"/>
  <c r="K305" i="37" s="1"/>
  <c r="K377" i="37" s="1"/>
  <c r="K449" i="37" s="1"/>
  <c r="K237" i="37"/>
  <c r="K309" i="37" s="1"/>
  <c r="K381" i="37" s="1"/>
  <c r="K453" i="37" s="1"/>
  <c r="W171" i="36"/>
  <c r="W243" i="36" s="1"/>
  <c r="W315" i="36" s="1"/>
  <c r="W387" i="36" s="1"/>
  <c r="W175" i="36"/>
  <c r="W247" i="36" s="1"/>
  <c r="W319" i="36" s="1"/>
  <c r="W391" i="36" s="1"/>
  <c r="W179" i="36"/>
  <c r="W251" i="36" s="1"/>
  <c r="W323" i="36" s="1"/>
  <c r="W395" i="36" s="1"/>
  <c r="W183" i="36"/>
  <c r="W255" i="36" s="1"/>
  <c r="W327" i="36" s="1"/>
  <c r="W399" i="36" s="1"/>
  <c r="W187" i="36"/>
  <c r="W259" i="36" s="1"/>
  <c r="W331" i="36" s="1"/>
  <c r="W403" i="36" s="1"/>
  <c r="W191" i="36"/>
  <c r="W263" i="36" s="1"/>
  <c r="W335" i="36" s="1"/>
  <c r="W407" i="36" s="1"/>
  <c r="W195" i="36"/>
  <c r="W267" i="36" s="1"/>
  <c r="W339" i="36" s="1"/>
  <c r="W411" i="36" s="1"/>
  <c r="W199" i="36"/>
  <c r="W271" i="36" s="1"/>
  <c r="W343" i="36" s="1"/>
  <c r="W415" i="36" s="1"/>
  <c r="W203" i="36"/>
  <c r="W275" i="36" s="1"/>
  <c r="W347" i="36" s="1"/>
  <c r="W419" i="36" s="1"/>
  <c r="W207" i="36"/>
  <c r="W279" i="36" s="1"/>
  <c r="W351" i="36" s="1"/>
  <c r="W423" i="36" s="1"/>
  <c r="W211" i="36"/>
  <c r="W283" i="36" s="1"/>
  <c r="W355" i="36" s="1"/>
  <c r="W427" i="36" s="1"/>
  <c r="W215" i="36"/>
  <c r="W287" i="36" s="1"/>
  <c r="W359" i="36" s="1"/>
  <c r="W431" i="36" s="1"/>
  <c r="W219" i="36"/>
  <c r="W291" i="36" s="1"/>
  <c r="W363" i="36" s="1"/>
  <c r="W435" i="36" s="1"/>
  <c r="W223" i="36"/>
  <c r="W295" i="36" s="1"/>
  <c r="W367" i="36" s="1"/>
  <c r="W439" i="36" s="1"/>
  <c r="W227" i="36"/>
  <c r="W299" i="36" s="1"/>
  <c r="W371" i="36" s="1"/>
  <c r="W443" i="36" s="1"/>
  <c r="W231" i="36"/>
  <c r="W303" i="36" s="1"/>
  <c r="W375" i="36" s="1"/>
  <c r="W447" i="36" s="1"/>
  <c r="W235" i="36"/>
  <c r="W307" i="36" s="1"/>
  <c r="W379" i="36" s="1"/>
  <c r="W451" i="36" s="1"/>
  <c r="W239" i="36"/>
  <c r="W311" i="36" s="1"/>
  <c r="W383" i="36" s="1"/>
  <c r="W455" i="36" s="1"/>
  <c r="X229" i="36"/>
  <c r="X301" i="36" s="1"/>
  <c r="X373" i="36" s="1"/>
  <c r="X445" i="36" s="1"/>
  <c r="W170" i="38"/>
  <c r="W242" i="38" s="1"/>
  <c r="W314" i="38" s="1"/>
  <c r="W386" i="38" s="1"/>
  <c r="W174" i="38"/>
  <c r="W246" i="38" s="1"/>
  <c r="W318" i="38" s="1"/>
  <c r="W390" i="38" s="1"/>
  <c r="W178" i="38"/>
  <c r="W250" i="38" s="1"/>
  <c r="W322" i="38" s="1"/>
  <c r="W394" i="38" s="1"/>
  <c r="W182" i="38"/>
  <c r="W254" i="38" s="1"/>
  <c r="W326" i="38" s="1"/>
  <c r="W398" i="38" s="1"/>
  <c r="W186" i="38"/>
  <c r="W258" i="38" s="1"/>
  <c r="W330" i="38" s="1"/>
  <c r="W402" i="38" s="1"/>
  <c r="W190" i="38"/>
  <c r="W262" i="38" s="1"/>
  <c r="W334" i="38" s="1"/>
  <c r="W406" i="38" s="1"/>
  <c r="W194" i="38"/>
  <c r="W266" i="38" s="1"/>
  <c r="W338" i="38" s="1"/>
  <c r="W410" i="38" s="1"/>
  <c r="W198" i="38"/>
  <c r="W270" i="38" s="1"/>
  <c r="W342" i="38" s="1"/>
  <c r="W414" i="38" s="1"/>
  <c r="W202" i="38"/>
  <c r="W274" i="38" s="1"/>
  <c r="W346" i="38" s="1"/>
  <c r="W418" i="38" s="1"/>
  <c r="W206" i="38"/>
  <c r="W278" i="38" s="1"/>
  <c r="W350" i="38" s="1"/>
  <c r="W422" i="38" s="1"/>
  <c r="W210" i="38"/>
  <c r="W282" i="38" s="1"/>
  <c r="W354" i="38" s="1"/>
  <c r="W426" i="38" s="1"/>
  <c r="W214" i="38"/>
  <c r="W286" i="38" s="1"/>
  <c r="W358" i="38" s="1"/>
  <c r="W430" i="38" s="1"/>
  <c r="W218" i="38"/>
  <c r="W290" i="38" s="1"/>
  <c r="W362" i="38" s="1"/>
  <c r="W434" i="38" s="1"/>
  <c r="W222" i="38"/>
  <c r="W294" i="38" s="1"/>
  <c r="W366" i="38" s="1"/>
  <c r="W438" i="38" s="1"/>
  <c r="W226" i="38"/>
  <c r="W298" i="38" s="1"/>
  <c r="W370" i="38" s="1"/>
  <c r="W442" i="38" s="1"/>
  <c r="W230" i="38"/>
  <c r="W302" i="38" s="1"/>
  <c r="W374" i="38" s="1"/>
  <c r="W446" i="38" s="1"/>
  <c r="W234" i="38"/>
  <c r="W306" i="38" s="1"/>
  <c r="W378" i="38" s="1"/>
  <c r="W450" i="38" s="1"/>
  <c r="W238" i="38"/>
  <c r="W310" i="38" s="1"/>
  <c r="W382" i="38" s="1"/>
  <c r="W454" i="38" s="1"/>
  <c r="X191" i="11"/>
  <c r="X263" i="11" s="1"/>
  <c r="X335" i="11" s="1"/>
  <c r="X407" i="11" s="1"/>
  <c r="X179" i="11"/>
  <c r="X251" i="11" s="1"/>
  <c r="X323" i="11" s="1"/>
  <c r="X395" i="11" s="1"/>
  <c r="V165" i="36"/>
  <c r="X195" i="36"/>
  <c r="X267" i="36" s="1"/>
  <c r="X339" i="36" s="1"/>
  <c r="X411" i="36" s="1"/>
  <c r="I172" i="36"/>
  <c r="I244" i="36" s="1"/>
  <c r="I316" i="36" s="1"/>
  <c r="I388" i="36" s="1"/>
  <c r="I176" i="36"/>
  <c r="I248" i="36" s="1"/>
  <c r="I320" i="36" s="1"/>
  <c r="I392" i="36" s="1"/>
  <c r="I180" i="36"/>
  <c r="I252" i="36" s="1"/>
  <c r="I324" i="36" s="1"/>
  <c r="I396" i="36" s="1"/>
  <c r="I184" i="36"/>
  <c r="I256" i="36" s="1"/>
  <c r="I328" i="36" s="1"/>
  <c r="I400" i="36" s="1"/>
  <c r="I188" i="36"/>
  <c r="I260" i="36" s="1"/>
  <c r="I332" i="36" s="1"/>
  <c r="I404" i="36" s="1"/>
  <c r="I192" i="36"/>
  <c r="I264" i="36" s="1"/>
  <c r="I336" i="36" s="1"/>
  <c r="I408" i="36" s="1"/>
  <c r="I196" i="36"/>
  <c r="I268" i="36" s="1"/>
  <c r="I340" i="36" s="1"/>
  <c r="I412" i="36" s="1"/>
  <c r="I200" i="36"/>
  <c r="I272" i="36" s="1"/>
  <c r="I344" i="36" s="1"/>
  <c r="I416" i="36" s="1"/>
  <c r="I204" i="36"/>
  <c r="I276" i="36" s="1"/>
  <c r="I348" i="36" s="1"/>
  <c r="I420" i="36" s="1"/>
  <c r="I208" i="36"/>
  <c r="I280" i="36" s="1"/>
  <c r="I352" i="36" s="1"/>
  <c r="I424" i="36" s="1"/>
  <c r="I212" i="36"/>
  <c r="I284" i="36" s="1"/>
  <c r="I356" i="36" s="1"/>
  <c r="I428" i="36" s="1"/>
  <c r="I216" i="36"/>
  <c r="I288" i="36" s="1"/>
  <c r="I360" i="36" s="1"/>
  <c r="I432" i="36" s="1"/>
  <c r="I220" i="36"/>
  <c r="I292" i="36" s="1"/>
  <c r="I364" i="36" s="1"/>
  <c r="I436" i="36" s="1"/>
  <c r="I224" i="36"/>
  <c r="I296" i="36" s="1"/>
  <c r="I368" i="36" s="1"/>
  <c r="I440" i="36" s="1"/>
  <c r="I228" i="36"/>
  <c r="I300" i="36" s="1"/>
  <c r="I372" i="36" s="1"/>
  <c r="I444" i="36" s="1"/>
  <c r="I232" i="36"/>
  <c r="I304" i="36" s="1"/>
  <c r="I376" i="36" s="1"/>
  <c r="I448" i="36" s="1"/>
  <c r="I236" i="36"/>
  <c r="I308" i="36" s="1"/>
  <c r="I380" i="36" s="1"/>
  <c r="I452" i="36" s="1"/>
  <c r="I240" i="36"/>
  <c r="I312" i="36" s="1"/>
  <c r="I384" i="36" s="1"/>
  <c r="I456" i="36" s="1"/>
  <c r="X236" i="11"/>
  <c r="X308" i="11" s="1"/>
  <c r="X380" i="11" s="1"/>
  <c r="X452" i="11" s="1"/>
  <c r="X228" i="36"/>
  <c r="X300" i="36" s="1"/>
  <c r="X372" i="36" s="1"/>
  <c r="X444" i="36" s="1"/>
  <c r="X232" i="11"/>
  <c r="X304" i="11" s="1"/>
  <c r="X376" i="11" s="1"/>
  <c r="X448" i="11" s="1"/>
  <c r="X235" i="36"/>
  <c r="X307" i="36" s="1"/>
  <c r="X379" i="36" s="1"/>
  <c r="X451" i="36" s="1"/>
  <c r="X213" i="11"/>
  <c r="X285" i="11" s="1"/>
  <c r="X357" i="11" s="1"/>
  <c r="X429" i="11" s="1"/>
  <c r="X227" i="11"/>
  <c r="X299" i="11" s="1"/>
  <c r="X371" i="11" s="1"/>
  <c r="X443" i="11" s="1"/>
  <c r="U165" i="11"/>
  <c r="X180" i="11"/>
  <c r="X252" i="11" s="1"/>
  <c r="X324" i="11" s="1"/>
  <c r="X396" i="11" s="1"/>
  <c r="X210" i="36"/>
  <c r="X282" i="36" s="1"/>
  <c r="X354" i="36" s="1"/>
  <c r="X426" i="36" s="1"/>
  <c r="W170" i="37"/>
  <c r="W242" i="37" s="1"/>
  <c r="W314" i="37" s="1"/>
  <c r="W386" i="37" s="1"/>
  <c r="W174" i="37"/>
  <c r="W246" i="37" s="1"/>
  <c r="W318" i="37" s="1"/>
  <c r="W390" i="37" s="1"/>
  <c r="W178" i="37"/>
  <c r="W250" i="37" s="1"/>
  <c r="W322" i="37" s="1"/>
  <c r="W394" i="37" s="1"/>
  <c r="W182" i="37"/>
  <c r="W254" i="37" s="1"/>
  <c r="W326" i="37" s="1"/>
  <c r="W398" i="37" s="1"/>
  <c r="W186" i="37"/>
  <c r="W258" i="37" s="1"/>
  <c r="W330" i="37" s="1"/>
  <c r="W402" i="37" s="1"/>
  <c r="W190" i="37"/>
  <c r="W262" i="37" s="1"/>
  <c r="W334" i="37" s="1"/>
  <c r="W406" i="37" s="1"/>
  <c r="W194" i="37"/>
  <c r="W266" i="37" s="1"/>
  <c r="W338" i="37" s="1"/>
  <c r="W410" i="37" s="1"/>
  <c r="W198" i="37"/>
  <c r="W270" i="37" s="1"/>
  <c r="W342" i="37" s="1"/>
  <c r="W414" i="37" s="1"/>
  <c r="W202" i="37"/>
  <c r="W274" i="37" s="1"/>
  <c r="W346" i="37" s="1"/>
  <c r="W418" i="37" s="1"/>
  <c r="W206" i="37"/>
  <c r="W278" i="37" s="1"/>
  <c r="W350" i="37" s="1"/>
  <c r="W422" i="37" s="1"/>
  <c r="W210" i="37"/>
  <c r="W282" i="37" s="1"/>
  <c r="W354" i="37" s="1"/>
  <c r="W426" i="37" s="1"/>
  <c r="W214" i="37"/>
  <c r="W286" i="37" s="1"/>
  <c r="W358" i="37" s="1"/>
  <c r="W430" i="37" s="1"/>
  <c r="W218" i="37"/>
  <c r="W290" i="37" s="1"/>
  <c r="W362" i="37" s="1"/>
  <c r="W434" i="37" s="1"/>
  <c r="W222" i="37"/>
  <c r="W294" i="37" s="1"/>
  <c r="W366" i="37" s="1"/>
  <c r="W438" i="37" s="1"/>
  <c r="W226" i="37"/>
  <c r="W298" i="37" s="1"/>
  <c r="W370" i="37" s="1"/>
  <c r="W442" i="37" s="1"/>
  <c r="W230" i="37"/>
  <c r="W302" i="37" s="1"/>
  <c r="W374" i="37" s="1"/>
  <c r="W446" i="37" s="1"/>
  <c r="W234" i="37"/>
  <c r="W306" i="37" s="1"/>
  <c r="W378" i="37" s="1"/>
  <c r="W450" i="37" s="1"/>
  <c r="W238" i="37"/>
  <c r="W310" i="37" s="1"/>
  <c r="W382" i="37" s="1"/>
  <c r="W454" i="37" s="1"/>
  <c r="X226" i="11"/>
  <c r="X298" i="11" s="1"/>
  <c r="X370" i="11" s="1"/>
  <c r="X442" i="11" s="1"/>
  <c r="H172" i="36"/>
  <c r="H176" i="36"/>
  <c r="H180" i="36"/>
  <c r="H184" i="36"/>
  <c r="H188" i="36"/>
  <c r="H192" i="36"/>
  <c r="H196" i="36"/>
  <c r="H200" i="36"/>
  <c r="H204" i="36"/>
  <c r="H208" i="36"/>
  <c r="H212" i="36"/>
  <c r="H216" i="36"/>
  <c r="H220" i="36"/>
  <c r="H224" i="36"/>
  <c r="H228" i="36"/>
  <c r="H232" i="36"/>
  <c r="H236" i="36"/>
  <c r="H240" i="36"/>
  <c r="X233" i="36"/>
  <c r="X305" i="36" s="1"/>
  <c r="X377" i="36" s="1"/>
  <c r="X449" i="36" s="1"/>
  <c r="X171" i="36"/>
  <c r="X243" i="36" s="1"/>
  <c r="X315" i="36" s="1"/>
  <c r="X387" i="36" s="1"/>
  <c r="I171" i="38"/>
  <c r="I175" i="38"/>
  <c r="I179" i="38"/>
  <c r="I183" i="38"/>
  <c r="I187" i="38"/>
  <c r="I191" i="38"/>
  <c r="I195" i="38"/>
  <c r="I199" i="38"/>
  <c r="I203" i="38"/>
  <c r="I207" i="38"/>
  <c r="I211" i="38"/>
  <c r="I215" i="38"/>
  <c r="I219" i="38"/>
  <c r="I223" i="38"/>
  <c r="I227" i="38"/>
  <c r="I231" i="38"/>
  <c r="I235" i="38"/>
  <c r="I239" i="38"/>
  <c r="X205" i="11"/>
  <c r="X277" i="11" s="1"/>
  <c r="X349" i="11" s="1"/>
  <c r="X421" i="11" s="1"/>
  <c r="L151" i="37"/>
  <c r="L143" i="37"/>
  <c r="L135" i="37"/>
  <c r="L435" i="37" s="1"/>
  <c r="L127" i="37"/>
  <c r="L119" i="37"/>
  <c r="L111" i="37"/>
  <c r="BZ29" i="35" s="1"/>
  <c r="X202" i="37"/>
  <c r="X274" i="37" s="1"/>
  <c r="X346" i="37" s="1"/>
  <c r="X418" i="37" s="1"/>
  <c r="X183" i="11"/>
  <c r="X255" i="11" s="1"/>
  <c r="X327" i="11" s="1"/>
  <c r="X399" i="11" s="1"/>
  <c r="X219" i="36"/>
  <c r="X291" i="36" s="1"/>
  <c r="X363" i="36" s="1"/>
  <c r="X435" i="36" s="1"/>
  <c r="X232" i="36"/>
  <c r="X304" i="36" s="1"/>
  <c r="X376" i="36" s="1"/>
  <c r="X448" i="36" s="1"/>
  <c r="X229" i="37"/>
  <c r="X301" i="37" s="1"/>
  <c r="X373" i="37" s="1"/>
  <c r="X445" i="37" s="1"/>
  <c r="X200" i="38"/>
  <c r="X272" i="38" s="1"/>
  <c r="X344" i="38" s="1"/>
  <c r="X416" i="38" s="1"/>
  <c r="X198" i="11"/>
  <c r="X270" i="11" s="1"/>
  <c r="X342" i="11" s="1"/>
  <c r="X414" i="11" s="1"/>
  <c r="H170" i="11"/>
  <c r="H242" i="11" s="1"/>
  <c r="H314" i="11" s="1"/>
  <c r="H386" i="11" s="1"/>
  <c r="H174" i="11"/>
  <c r="H246" i="11" s="1"/>
  <c r="H318" i="11" s="1"/>
  <c r="H390" i="11" s="1"/>
  <c r="H178" i="11"/>
  <c r="H250" i="11" s="1"/>
  <c r="H322" i="11" s="1"/>
  <c r="H394" i="11" s="1"/>
  <c r="H182" i="11"/>
  <c r="H254" i="11" s="1"/>
  <c r="H326" i="11" s="1"/>
  <c r="H398" i="11" s="1"/>
  <c r="H186" i="11"/>
  <c r="H258" i="11" s="1"/>
  <c r="H330" i="11" s="1"/>
  <c r="H402" i="11" s="1"/>
  <c r="H190" i="11"/>
  <c r="H262" i="11" s="1"/>
  <c r="H334" i="11" s="1"/>
  <c r="H406" i="11" s="1"/>
  <c r="H194" i="11"/>
  <c r="H266" i="11" s="1"/>
  <c r="H338" i="11" s="1"/>
  <c r="H410" i="11" s="1"/>
  <c r="H198" i="11"/>
  <c r="H270" i="11" s="1"/>
  <c r="H342" i="11" s="1"/>
  <c r="H414" i="11" s="1"/>
  <c r="H202" i="11"/>
  <c r="H274" i="11" s="1"/>
  <c r="H346" i="11" s="1"/>
  <c r="H418" i="11" s="1"/>
  <c r="H206" i="11"/>
  <c r="H278" i="11" s="1"/>
  <c r="H350" i="11" s="1"/>
  <c r="H422" i="11" s="1"/>
  <c r="H210" i="11"/>
  <c r="H282" i="11" s="1"/>
  <c r="H354" i="11" s="1"/>
  <c r="H426" i="11" s="1"/>
  <c r="H214" i="11"/>
  <c r="H286" i="11" s="1"/>
  <c r="H358" i="11" s="1"/>
  <c r="H430" i="11" s="1"/>
  <c r="H218" i="11"/>
  <c r="H290" i="11" s="1"/>
  <c r="H362" i="11" s="1"/>
  <c r="H434" i="11" s="1"/>
  <c r="H222" i="11"/>
  <c r="H294" i="11" s="1"/>
  <c r="H366" i="11" s="1"/>
  <c r="H438" i="11" s="1"/>
  <c r="H226" i="11"/>
  <c r="H298" i="11" s="1"/>
  <c r="H370" i="11" s="1"/>
  <c r="H442" i="11" s="1"/>
  <c r="H230" i="11"/>
  <c r="H302" i="11" s="1"/>
  <c r="H374" i="11" s="1"/>
  <c r="H446" i="11" s="1"/>
  <c r="H234" i="11"/>
  <c r="H306" i="11" s="1"/>
  <c r="H378" i="11" s="1"/>
  <c r="H450" i="11" s="1"/>
  <c r="H238" i="11"/>
  <c r="H310" i="11" s="1"/>
  <c r="H382" i="11" s="1"/>
  <c r="H454" i="11" s="1"/>
  <c r="X196" i="11"/>
  <c r="X268" i="11" s="1"/>
  <c r="X340" i="11" s="1"/>
  <c r="X412" i="11" s="1"/>
  <c r="X197" i="36"/>
  <c r="X269" i="36" s="1"/>
  <c r="X341" i="36" s="1"/>
  <c r="X413" i="36" s="1"/>
  <c r="X197" i="38"/>
  <c r="X269" i="38" s="1"/>
  <c r="X341" i="38" s="1"/>
  <c r="X413" i="38" s="1"/>
  <c r="X235" i="11"/>
  <c r="X307" i="11" s="1"/>
  <c r="X379" i="11" s="1"/>
  <c r="X451" i="11" s="1"/>
  <c r="X218" i="11"/>
  <c r="X290" i="11" s="1"/>
  <c r="X362" i="11" s="1"/>
  <c r="X434" i="11" s="1"/>
  <c r="X212" i="11"/>
  <c r="X284" i="11" s="1"/>
  <c r="X356" i="11" s="1"/>
  <c r="X428" i="11" s="1"/>
  <c r="O436" i="37"/>
  <c r="O415" i="37"/>
  <c r="X193" i="11"/>
  <c r="X265" i="11" s="1"/>
  <c r="X337" i="11" s="1"/>
  <c r="X409" i="11" s="1"/>
  <c r="X223" i="11"/>
  <c r="X295" i="11" s="1"/>
  <c r="X367" i="11" s="1"/>
  <c r="X439" i="11" s="1"/>
  <c r="O414" i="36"/>
  <c r="O401" i="36"/>
  <c r="O417" i="36"/>
  <c r="AR383" i="37"/>
  <c r="AR379" i="37"/>
  <c r="AR375" i="37"/>
  <c r="AR371" i="37"/>
  <c r="AR367" i="37"/>
  <c r="AR363" i="37"/>
  <c r="AR359" i="37"/>
  <c r="AR355" i="37"/>
  <c r="AR351" i="37"/>
  <c r="AR347" i="37"/>
  <c r="AR343" i="37"/>
  <c r="AR339" i="37"/>
  <c r="AR335" i="37"/>
  <c r="AR331" i="37"/>
  <c r="AR327" i="37"/>
  <c r="AR323" i="37"/>
  <c r="AR319" i="37"/>
  <c r="AR315" i="37"/>
  <c r="AR380" i="37"/>
  <c r="AR376" i="37"/>
  <c r="AR372" i="37"/>
  <c r="AR368" i="37"/>
  <c r="AR364" i="37"/>
  <c r="AR360" i="37"/>
  <c r="AR356" i="37"/>
  <c r="AR352" i="37"/>
  <c r="AR348" i="37"/>
  <c r="AR344" i="37"/>
  <c r="AR340" i="37"/>
  <c r="AR336" i="37"/>
  <c r="AR332" i="37"/>
  <c r="AR328" i="37"/>
  <c r="AR324" i="37"/>
  <c r="AR320" i="37"/>
  <c r="AR316" i="37"/>
  <c r="AR381" i="37"/>
  <c r="AR377" i="37"/>
  <c r="AR373" i="37"/>
  <c r="AR369" i="37"/>
  <c r="AR365" i="37"/>
  <c r="AR361" i="37"/>
  <c r="AR357" i="37"/>
  <c r="AR353" i="37"/>
  <c r="AR349" i="37"/>
  <c r="AR345" i="37"/>
  <c r="AR341" i="37"/>
  <c r="AR337" i="37"/>
  <c r="AR333" i="37"/>
  <c r="AR329" i="37"/>
  <c r="AR325" i="37"/>
  <c r="AR321" i="37"/>
  <c r="AR384" i="37"/>
  <c r="AR382" i="37"/>
  <c r="AR378" i="37"/>
  <c r="AR374" i="37"/>
  <c r="AR370" i="37"/>
  <c r="AR366" i="37"/>
  <c r="AR362" i="37"/>
  <c r="AR358" i="37"/>
  <c r="AR354" i="37"/>
  <c r="AR350" i="37"/>
  <c r="AR346" i="37"/>
  <c r="AR342" i="37"/>
  <c r="AR338" i="37"/>
  <c r="AR334" i="37"/>
  <c r="AR330" i="37"/>
  <c r="AR326" i="37"/>
  <c r="AR322" i="37"/>
  <c r="AR318" i="37"/>
  <c r="AR314" i="37"/>
  <c r="AR317" i="37"/>
  <c r="H238" i="37"/>
  <c r="H310" i="37" s="1"/>
  <c r="H382" i="37" s="1"/>
  <c r="H454" i="37" s="1"/>
  <c r="H173" i="37"/>
  <c r="H245" i="37" s="1"/>
  <c r="H317" i="37" s="1"/>
  <c r="H389" i="37" s="1"/>
  <c r="H177" i="37"/>
  <c r="H249" i="37" s="1"/>
  <c r="H321" i="37" s="1"/>
  <c r="H393" i="37" s="1"/>
  <c r="H181" i="37"/>
  <c r="H253" i="37" s="1"/>
  <c r="H325" i="37" s="1"/>
  <c r="H397" i="37" s="1"/>
  <c r="H185" i="37"/>
  <c r="H257" i="37" s="1"/>
  <c r="H329" i="37" s="1"/>
  <c r="H401" i="37" s="1"/>
  <c r="H189" i="37"/>
  <c r="H261" i="37" s="1"/>
  <c r="H333" i="37" s="1"/>
  <c r="H405" i="37" s="1"/>
  <c r="H193" i="37"/>
  <c r="H265" i="37" s="1"/>
  <c r="H337" i="37" s="1"/>
  <c r="H409" i="37" s="1"/>
  <c r="H197" i="37"/>
  <c r="H269" i="37" s="1"/>
  <c r="H341" i="37" s="1"/>
  <c r="H413" i="37" s="1"/>
  <c r="H201" i="37"/>
  <c r="H273" i="37" s="1"/>
  <c r="H345" i="37" s="1"/>
  <c r="H417" i="37" s="1"/>
  <c r="H205" i="37"/>
  <c r="H277" i="37" s="1"/>
  <c r="H349" i="37" s="1"/>
  <c r="H421" i="37" s="1"/>
  <c r="H209" i="37"/>
  <c r="H281" i="37" s="1"/>
  <c r="H353" i="37" s="1"/>
  <c r="H425" i="37" s="1"/>
  <c r="H213" i="37"/>
  <c r="H285" i="37" s="1"/>
  <c r="H357" i="37" s="1"/>
  <c r="H429" i="37" s="1"/>
  <c r="H217" i="37"/>
  <c r="H289" i="37" s="1"/>
  <c r="H361" i="37" s="1"/>
  <c r="H433" i="37" s="1"/>
  <c r="H221" i="37"/>
  <c r="H293" i="37" s="1"/>
  <c r="H365" i="37" s="1"/>
  <c r="H437" i="37" s="1"/>
  <c r="H225" i="37"/>
  <c r="H297" i="37" s="1"/>
  <c r="H369" i="37" s="1"/>
  <c r="H441" i="37" s="1"/>
  <c r="H229" i="37"/>
  <c r="H301" i="37" s="1"/>
  <c r="H373" i="37" s="1"/>
  <c r="H445" i="37" s="1"/>
  <c r="H233" i="37"/>
  <c r="H305" i="37" s="1"/>
  <c r="H377" i="37" s="1"/>
  <c r="H449" i="37" s="1"/>
  <c r="H237" i="37"/>
  <c r="H309" i="37" s="1"/>
  <c r="H381" i="37" s="1"/>
  <c r="H453" i="37" s="1"/>
  <c r="Q384" i="11"/>
  <c r="Q456" i="11" s="1"/>
  <c r="Q380" i="11"/>
  <c r="Q452" i="11" s="1"/>
  <c r="Q376" i="11"/>
  <c r="Q448" i="11" s="1"/>
  <c r="Q372" i="11"/>
  <c r="Q444" i="11" s="1"/>
  <c r="Q381" i="11"/>
  <c r="Q453" i="11" s="1"/>
  <c r="Q377" i="11"/>
  <c r="Q449" i="11" s="1"/>
  <c r="Q373" i="11"/>
  <c r="Q445" i="11" s="1"/>
  <c r="Q369" i="11"/>
  <c r="Q441" i="11" s="1"/>
  <c r="Q382" i="11"/>
  <c r="Q454" i="11" s="1"/>
  <c r="Q378" i="11"/>
  <c r="Q450" i="11" s="1"/>
  <c r="Q374" i="11"/>
  <c r="Q446" i="11" s="1"/>
  <c r="Q370" i="11"/>
  <c r="Q442" i="11" s="1"/>
  <c r="Q366" i="11"/>
  <c r="Q438" i="11" s="1"/>
  <c r="Q383" i="11"/>
  <c r="Q455" i="11" s="1"/>
  <c r="Q379" i="11"/>
  <c r="Q451" i="11" s="1"/>
  <c r="Q375" i="11"/>
  <c r="Q447" i="11" s="1"/>
  <c r="Q371" i="11"/>
  <c r="Q443" i="11" s="1"/>
  <c r="Q367" i="11"/>
  <c r="Q439" i="11" s="1"/>
  <c r="Q362" i="11"/>
  <c r="Q434" i="11" s="1"/>
  <c r="Q358" i="11"/>
  <c r="Q430" i="11" s="1"/>
  <c r="Q354" i="11"/>
  <c r="Q426" i="11" s="1"/>
  <c r="Q350" i="11"/>
  <c r="Q422" i="11" s="1"/>
  <c r="Q346" i="11"/>
  <c r="Q418" i="11" s="1"/>
  <c r="Q342" i="11"/>
  <c r="Q414" i="11" s="1"/>
  <c r="Q338" i="11"/>
  <c r="Q410" i="11" s="1"/>
  <c r="Q334" i="11"/>
  <c r="Q406" i="11" s="1"/>
  <c r="Q330" i="11"/>
  <c r="Q402" i="11" s="1"/>
  <c r="Q326" i="11"/>
  <c r="Q398" i="11" s="1"/>
  <c r="Q322" i="11"/>
  <c r="Q394" i="11" s="1"/>
  <c r="Q318" i="11"/>
  <c r="Q390" i="11" s="1"/>
  <c r="Q314" i="11"/>
  <c r="Q386" i="11" s="1"/>
  <c r="Q365" i="11"/>
  <c r="Q437" i="11" s="1"/>
  <c r="Q359" i="11"/>
  <c r="Q431" i="11" s="1"/>
  <c r="Q355" i="11"/>
  <c r="Q427" i="11" s="1"/>
  <c r="Q351" i="11"/>
  <c r="Q423" i="11" s="1"/>
  <c r="Q347" i="11"/>
  <c r="Q419" i="11" s="1"/>
  <c r="Q343" i="11"/>
  <c r="Q415" i="11" s="1"/>
  <c r="Q339" i="11"/>
  <c r="Q411" i="11" s="1"/>
  <c r="Q335" i="11"/>
  <c r="Q407" i="11" s="1"/>
  <c r="Q331" i="11"/>
  <c r="Q403" i="11" s="1"/>
  <c r="Q327" i="11"/>
  <c r="Q399" i="11" s="1"/>
  <c r="Q323" i="11"/>
  <c r="Q395" i="11" s="1"/>
  <c r="Q319" i="11"/>
  <c r="Q391" i="11" s="1"/>
  <c r="Q315" i="11"/>
  <c r="Q387" i="11" s="1"/>
  <c r="Q368" i="11"/>
  <c r="Q440" i="11" s="1"/>
  <c r="Q363" i="11"/>
  <c r="Q435" i="11" s="1"/>
  <c r="Q360" i="11"/>
  <c r="Q432" i="11" s="1"/>
  <c r="Q356" i="11"/>
  <c r="Q428" i="11" s="1"/>
  <c r="Q352" i="11"/>
  <c r="Q424" i="11" s="1"/>
  <c r="Q348" i="11"/>
  <c r="Q420" i="11" s="1"/>
  <c r="Q344" i="11"/>
  <c r="Q416" i="11" s="1"/>
  <c r="Q340" i="11"/>
  <c r="Q412" i="11" s="1"/>
  <c r="Q336" i="11"/>
  <c r="Q408" i="11" s="1"/>
  <c r="Q332" i="11"/>
  <c r="Q404" i="11" s="1"/>
  <c r="Q328" i="11"/>
  <c r="Q400" i="11" s="1"/>
  <c r="Q324" i="11"/>
  <c r="Q396" i="11" s="1"/>
  <c r="Q320" i="11"/>
  <c r="Q392" i="11" s="1"/>
  <c r="Q316" i="11"/>
  <c r="Q388" i="11" s="1"/>
  <c r="Q364" i="11"/>
  <c r="Q436" i="11" s="1"/>
  <c r="Q361" i="11"/>
  <c r="Q433" i="11" s="1"/>
  <c r="Q357" i="11"/>
  <c r="Q429" i="11" s="1"/>
  <c r="Q353" i="11"/>
  <c r="Q425" i="11" s="1"/>
  <c r="Q349" i="11"/>
  <c r="Q421" i="11" s="1"/>
  <c r="Q345" i="11"/>
  <c r="Q417" i="11" s="1"/>
  <c r="Q341" i="11"/>
  <c r="Q413" i="11" s="1"/>
  <c r="Q337" i="11"/>
  <c r="Q409" i="11" s="1"/>
  <c r="Q333" i="11"/>
  <c r="Q405" i="11" s="1"/>
  <c r="Q329" i="11"/>
  <c r="Q401" i="11" s="1"/>
  <c r="Q325" i="11"/>
  <c r="Q397" i="11" s="1"/>
  <c r="Q321" i="11"/>
  <c r="Q393" i="11" s="1"/>
  <c r="Q317" i="11"/>
  <c r="Q389" i="11" s="1"/>
  <c r="X220" i="11"/>
  <c r="X292" i="11" s="1"/>
  <c r="X364" i="11" s="1"/>
  <c r="X436" i="11" s="1"/>
  <c r="X234" i="11"/>
  <c r="X306" i="11" s="1"/>
  <c r="X378" i="11" s="1"/>
  <c r="X450" i="11" s="1"/>
  <c r="L156" i="36"/>
  <c r="L456" i="36" s="1"/>
  <c r="L148" i="36"/>
  <c r="L448" i="36" s="1"/>
  <c r="X200" i="36"/>
  <c r="X272" i="36" s="1"/>
  <c r="X344" i="36" s="1"/>
  <c r="X416" i="36" s="1"/>
  <c r="J173" i="37"/>
  <c r="J245" i="37" s="1"/>
  <c r="J317" i="37" s="1"/>
  <c r="J389" i="37" s="1"/>
  <c r="J177" i="37"/>
  <c r="J249" i="37" s="1"/>
  <c r="J321" i="37" s="1"/>
  <c r="J393" i="37" s="1"/>
  <c r="J181" i="37"/>
  <c r="J253" i="37" s="1"/>
  <c r="J325" i="37" s="1"/>
  <c r="J397" i="37" s="1"/>
  <c r="J185" i="37"/>
  <c r="J257" i="37" s="1"/>
  <c r="J329" i="37" s="1"/>
  <c r="J401" i="37" s="1"/>
  <c r="J189" i="37"/>
  <c r="J261" i="37" s="1"/>
  <c r="J333" i="37" s="1"/>
  <c r="J405" i="37" s="1"/>
  <c r="J193" i="37"/>
  <c r="J265" i="37" s="1"/>
  <c r="J337" i="37" s="1"/>
  <c r="J409" i="37" s="1"/>
  <c r="J197" i="37"/>
  <c r="J269" i="37" s="1"/>
  <c r="J341" i="37" s="1"/>
  <c r="J413" i="37" s="1"/>
  <c r="J201" i="37"/>
  <c r="J273" i="37" s="1"/>
  <c r="J345" i="37" s="1"/>
  <c r="J417" i="37" s="1"/>
  <c r="J205" i="37"/>
  <c r="J277" i="37" s="1"/>
  <c r="J349" i="37" s="1"/>
  <c r="J421" i="37" s="1"/>
  <c r="J209" i="37"/>
  <c r="J281" i="37" s="1"/>
  <c r="J353" i="37" s="1"/>
  <c r="J425" i="37" s="1"/>
  <c r="J213" i="37"/>
  <c r="J285" i="37" s="1"/>
  <c r="J357" i="37" s="1"/>
  <c r="J429" i="37" s="1"/>
  <c r="J217" i="37"/>
  <c r="J289" i="37" s="1"/>
  <c r="J361" i="37" s="1"/>
  <c r="J433" i="37" s="1"/>
  <c r="J221" i="37"/>
  <c r="J293" i="37" s="1"/>
  <c r="J365" i="37" s="1"/>
  <c r="J437" i="37" s="1"/>
  <c r="J225" i="37"/>
  <c r="J297" i="37" s="1"/>
  <c r="J369" i="37" s="1"/>
  <c r="J441" i="37" s="1"/>
  <c r="J229" i="37"/>
  <c r="J301" i="37" s="1"/>
  <c r="J373" i="37" s="1"/>
  <c r="J445" i="37" s="1"/>
  <c r="J233" i="37"/>
  <c r="J305" i="37" s="1"/>
  <c r="J377" i="37" s="1"/>
  <c r="J449" i="37" s="1"/>
  <c r="J237" i="37"/>
  <c r="J309" i="37" s="1"/>
  <c r="J381" i="37" s="1"/>
  <c r="J453" i="37" s="1"/>
  <c r="K170" i="37"/>
  <c r="K242" i="37" s="1"/>
  <c r="K314" i="37" s="1"/>
  <c r="K386" i="37" s="1"/>
  <c r="K174" i="37"/>
  <c r="K246" i="37" s="1"/>
  <c r="K318" i="37" s="1"/>
  <c r="K390" i="37" s="1"/>
  <c r="K178" i="37"/>
  <c r="K250" i="37" s="1"/>
  <c r="K322" i="37" s="1"/>
  <c r="K394" i="37" s="1"/>
  <c r="K182" i="37"/>
  <c r="K254" i="37" s="1"/>
  <c r="K326" i="37" s="1"/>
  <c r="K398" i="37" s="1"/>
  <c r="K186" i="37"/>
  <c r="K258" i="37" s="1"/>
  <c r="K330" i="37" s="1"/>
  <c r="K402" i="37" s="1"/>
  <c r="K190" i="37"/>
  <c r="K262" i="37" s="1"/>
  <c r="K334" i="37" s="1"/>
  <c r="K406" i="37" s="1"/>
  <c r="K194" i="37"/>
  <c r="K266" i="37" s="1"/>
  <c r="K338" i="37" s="1"/>
  <c r="K410" i="37" s="1"/>
  <c r="K198" i="37"/>
  <c r="K270" i="37" s="1"/>
  <c r="K342" i="37" s="1"/>
  <c r="K414" i="37" s="1"/>
  <c r="K202" i="37"/>
  <c r="K274" i="37" s="1"/>
  <c r="K346" i="37" s="1"/>
  <c r="K418" i="37" s="1"/>
  <c r="K206" i="37"/>
  <c r="K278" i="37" s="1"/>
  <c r="K350" i="37" s="1"/>
  <c r="K422" i="37" s="1"/>
  <c r="K210" i="37"/>
  <c r="K282" i="37" s="1"/>
  <c r="K354" i="37" s="1"/>
  <c r="K426" i="37" s="1"/>
  <c r="K214" i="37"/>
  <c r="K286" i="37" s="1"/>
  <c r="K358" i="37" s="1"/>
  <c r="K430" i="37" s="1"/>
  <c r="K218" i="37"/>
  <c r="K290" i="37" s="1"/>
  <c r="K362" i="37" s="1"/>
  <c r="K434" i="37" s="1"/>
  <c r="K222" i="37"/>
  <c r="K294" i="37" s="1"/>
  <c r="K366" i="37" s="1"/>
  <c r="K438" i="37" s="1"/>
  <c r="K226" i="37"/>
  <c r="K298" i="37" s="1"/>
  <c r="K370" i="37" s="1"/>
  <c r="K442" i="37" s="1"/>
  <c r="K230" i="37"/>
  <c r="K302" i="37" s="1"/>
  <c r="K374" i="37" s="1"/>
  <c r="K446" i="37" s="1"/>
  <c r="K234" i="37"/>
  <c r="K306" i="37" s="1"/>
  <c r="K378" i="37" s="1"/>
  <c r="K450" i="37" s="1"/>
  <c r="K238" i="37"/>
  <c r="K310" i="37" s="1"/>
  <c r="K382" i="37" s="1"/>
  <c r="K454" i="37" s="1"/>
  <c r="AQ382" i="38"/>
  <c r="AQ378" i="38"/>
  <c r="AQ374" i="38"/>
  <c r="AQ375" i="38"/>
  <c r="AQ372" i="38"/>
  <c r="AQ384" i="38"/>
  <c r="AQ381" i="38"/>
  <c r="AQ383" i="38"/>
  <c r="AQ380" i="38"/>
  <c r="AQ377" i="38"/>
  <c r="AQ379" i="38"/>
  <c r="AQ376" i="38"/>
  <c r="AQ373" i="38"/>
  <c r="AQ371" i="38"/>
  <c r="AQ367" i="38"/>
  <c r="AQ363" i="38"/>
  <c r="AQ359" i="38"/>
  <c r="AQ355" i="38"/>
  <c r="AQ351" i="38"/>
  <c r="AQ369" i="38"/>
  <c r="AQ366" i="38"/>
  <c r="AQ368" i="38"/>
  <c r="AQ365" i="38"/>
  <c r="AQ362" i="38"/>
  <c r="AQ352" i="38"/>
  <c r="AQ348" i="38"/>
  <c r="AQ364" i="38"/>
  <c r="AQ361" i="38"/>
  <c r="AQ358" i="38"/>
  <c r="AQ349" i="38"/>
  <c r="AQ370" i="38"/>
  <c r="AQ360" i="38"/>
  <c r="AQ357" i="38"/>
  <c r="AQ354" i="38"/>
  <c r="AQ346" i="38"/>
  <c r="AQ356" i="38"/>
  <c r="AQ345" i="38"/>
  <c r="AQ341" i="38"/>
  <c r="AQ337" i="38"/>
  <c r="AQ333" i="38"/>
  <c r="AQ329" i="38"/>
  <c r="AQ325" i="38"/>
  <c r="AQ321" i="38"/>
  <c r="AQ317" i="38"/>
  <c r="AQ342" i="38"/>
  <c r="AQ338" i="38"/>
  <c r="AQ334" i="38"/>
  <c r="AQ330" i="38"/>
  <c r="AQ326" i="38"/>
  <c r="AQ322" i="38"/>
  <c r="AQ318" i="38"/>
  <c r="AQ314" i="38"/>
  <c r="AQ347" i="38"/>
  <c r="AQ343" i="38"/>
  <c r="AQ339" i="38"/>
  <c r="AQ335" i="38"/>
  <c r="AQ331" i="38"/>
  <c r="AQ327" i="38"/>
  <c r="AQ323" i="38"/>
  <c r="AQ319" i="38"/>
  <c r="AQ315" i="38"/>
  <c r="AQ353" i="38"/>
  <c r="AQ350" i="38"/>
  <c r="AQ344" i="38"/>
  <c r="AQ340" i="38"/>
  <c r="AQ336" i="38"/>
  <c r="AQ332" i="38"/>
  <c r="AQ328" i="38"/>
  <c r="AQ324" i="38"/>
  <c r="AQ320" i="38"/>
  <c r="AQ316" i="38"/>
  <c r="L154" i="38"/>
  <c r="L454" i="38" s="1"/>
  <c r="L146" i="38"/>
  <c r="L446" i="38" s="1"/>
  <c r="L138" i="38"/>
  <c r="L438" i="38" s="1"/>
  <c r="L130" i="38"/>
  <c r="L430" i="38" s="1"/>
  <c r="L122" i="38"/>
  <c r="L422" i="38" s="1"/>
  <c r="L114" i="38"/>
  <c r="L414" i="38" s="1"/>
  <c r="L106" i="38"/>
  <c r="L406" i="38" s="1"/>
  <c r="L98" i="38"/>
  <c r="L398" i="38" s="1"/>
  <c r="L90" i="38"/>
  <c r="L390" i="38" s="1"/>
  <c r="X197" i="11"/>
  <c r="X269" i="11" s="1"/>
  <c r="X341" i="11" s="1"/>
  <c r="X413" i="11" s="1"/>
  <c r="W172" i="36"/>
  <c r="W244" i="36" s="1"/>
  <c r="W316" i="36" s="1"/>
  <c r="W388" i="36" s="1"/>
  <c r="W176" i="36"/>
  <c r="W248" i="36" s="1"/>
  <c r="W320" i="36" s="1"/>
  <c r="W392" i="36" s="1"/>
  <c r="W180" i="36"/>
  <c r="W252" i="36" s="1"/>
  <c r="W324" i="36" s="1"/>
  <c r="W396" i="36" s="1"/>
  <c r="W184" i="36"/>
  <c r="W256" i="36" s="1"/>
  <c r="W328" i="36" s="1"/>
  <c r="W400" i="36" s="1"/>
  <c r="W188" i="36"/>
  <c r="W260" i="36" s="1"/>
  <c r="W332" i="36" s="1"/>
  <c r="W404" i="36" s="1"/>
  <c r="W192" i="36"/>
  <c r="W264" i="36" s="1"/>
  <c r="W336" i="36" s="1"/>
  <c r="W408" i="36" s="1"/>
  <c r="W196" i="36"/>
  <c r="W268" i="36" s="1"/>
  <c r="W340" i="36" s="1"/>
  <c r="W412" i="36" s="1"/>
  <c r="W200" i="36"/>
  <c r="W272" i="36" s="1"/>
  <c r="W344" i="36" s="1"/>
  <c r="W416" i="36" s="1"/>
  <c r="W204" i="36"/>
  <c r="W276" i="36" s="1"/>
  <c r="W348" i="36" s="1"/>
  <c r="W420" i="36" s="1"/>
  <c r="W208" i="36"/>
  <c r="W280" i="36" s="1"/>
  <c r="W352" i="36" s="1"/>
  <c r="W424" i="36" s="1"/>
  <c r="W212" i="36"/>
  <c r="W284" i="36" s="1"/>
  <c r="W356" i="36" s="1"/>
  <c r="W428" i="36" s="1"/>
  <c r="W216" i="36"/>
  <c r="W288" i="36" s="1"/>
  <c r="W360" i="36" s="1"/>
  <c r="W432" i="36" s="1"/>
  <c r="W220" i="36"/>
  <c r="W292" i="36" s="1"/>
  <c r="W364" i="36" s="1"/>
  <c r="W436" i="36" s="1"/>
  <c r="W224" i="36"/>
  <c r="W296" i="36" s="1"/>
  <c r="W368" i="36" s="1"/>
  <c r="W440" i="36" s="1"/>
  <c r="W228" i="36"/>
  <c r="W300" i="36" s="1"/>
  <c r="W372" i="36" s="1"/>
  <c r="W444" i="36" s="1"/>
  <c r="W232" i="36"/>
  <c r="W304" i="36" s="1"/>
  <c r="W376" i="36" s="1"/>
  <c r="W448" i="36" s="1"/>
  <c r="W236" i="36"/>
  <c r="W308" i="36" s="1"/>
  <c r="W380" i="36" s="1"/>
  <c r="W452" i="36" s="1"/>
  <c r="W240" i="36"/>
  <c r="W312" i="36" s="1"/>
  <c r="W384" i="36" s="1"/>
  <c r="W456" i="36" s="1"/>
  <c r="X170" i="36"/>
  <c r="X242" i="36" s="1"/>
  <c r="X314" i="36" s="1"/>
  <c r="X386" i="36" s="1"/>
  <c r="W171" i="38"/>
  <c r="W243" i="38" s="1"/>
  <c r="W315" i="38" s="1"/>
  <c r="W387" i="38" s="1"/>
  <c r="W175" i="38"/>
  <c r="W247" i="38" s="1"/>
  <c r="W319" i="38" s="1"/>
  <c r="W391" i="38" s="1"/>
  <c r="W179" i="38"/>
  <c r="W251" i="38" s="1"/>
  <c r="W323" i="38" s="1"/>
  <c r="W395" i="38" s="1"/>
  <c r="W183" i="38"/>
  <c r="W255" i="38" s="1"/>
  <c r="W327" i="38" s="1"/>
  <c r="W399" i="38" s="1"/>
  <c r="W187" i="38"/>
  <c r="W259" i="38" s="1"/>
  <c r="W331" i="38" s="1"/>
  <c r="W403" i="38" s="1"/>
  <c r="W191" i="38"/>
  <c r="W263" i="38" s="1"/>
  <c r="W335" i="38" s="1"/>
  <c r="W407" i="38" s="1"/>
  <c r="W195" i="38"/>
  <c r="W267" i="38" s="1"/>
  <c r="W339" i="38" s="1"/>
  <c r="W411" i="38" s="1"/>
  <c r="W199" i="38"/>
  <c r="W271" i="38" s="1"/>
  <c r="W343" i="38" s="1"/>
  <c r="W415" i="38" s="1"/>
  <c r="W203" i="38"/>
  <c r="W275" i="38" s="1"/>
  <c r="W347" i="38" s="1"/>
  <c r="W419" i="38" s="1"/>
  <c r="W207" i="38"/>
  <c r="W279" i="38" s="1"/>
  <c r="W351" i="38" s="1"/>
  <c r="W423" i="38" s="1"/>
  <c r="W211" i="38"/>
  <c r="W283" i="38" s="1"/>
  <c r="W355" i="38" s="1"/>
  <c r="W427" i="38" s="1"/>
  <c r="W215" i="38"/>
  <c r="W287" i="38" s="1"/>
  <c r="W359" i="38" s="1"/>
  <c r="W431" i="38" s="1"/>
  <c r="W219" i="38"/>
  <c r="W291" i="38" s="1"/>
  <c r="W363" i="38" s="1"/>
  <c r="W435" i="38" s="1"/>
  <c r="W223" i="38"/>
  <c r="W295" i="38" s="1"/>
  <c r="W367" i="38" s="1"/>
  <c r="W439" i="38" s="1"/>
  <c r="W227" i="38"/>
  <c r="W299" i="38" s="1"/>
  <c r="W371" i="38" s="1"/>
  <c r="W443" i="38" s="1"/>
  <c r="W231" i="38"/>
  <c r="W303" i="38" s="1"/>
  <c r="W375" i="38" s="1"/>
  <c r="W447" i="38" s="1"/>
  <c r="W235" i="38"/>
  <c r="W307" i="38" s="1"/>
  <c r="W379" i="38" s="1"/>
  <c r="W451" i="38" s="1"/>
  <c r="W239" i="38"/>
  <c r="W311" i="38" s="1"/>
  <c r="W383" i="38" s="1"/>
  <c r="W455" i="38" s="1"/>
  <c r="I173" i="36"/>
  <c r="I245" i="36" s="1"/>
  <c r="I317" i="36" s="1"/>
  <c r="I389" i="36" s="1"/>
  <c r="I177" i="36"/>
  <c r="I249" i="36" s="1"/>
  <c r="I321" i="36" s="1"/>
  <c r="I393" i="36" s="1"/>
  <c r="I181" i="36"/>
  <c r="I253" i="36" s="1"/>
  <c r="I325" i="36" s="1"/>
  <c r="I397" i="36" s="1"/>
  <c r="I185" i="36"/>
  <c r="I257" i="36" s="1"/>
  <c r="I329" i="36" s="1"/>
  <c r="I401" i="36" s="1"/>
  <c r="I189" i="36"/>
  <c r="I261" i="36" s="1"/>
  <c r="I333" i="36" s="1"/>
  <c r="I405" i="36" s="1"/>
  <c r="I193" i="36"/>
  <c r="I265" i="36" s="1"/>
  <c r="I337" i="36" s="1"/>
  <c r="I409" i="36" s="1"/>
  <c r="I197" i="36"/>
  <c r="I269" i="36" s="1"/>
  <c r="I341" i="36" s="1"/>
  <c r="I413" i="36" s="1"/>
  <c r="I201" i="36"/>
  <c r="I273" i="36" s="1"/>
  <c r="I345" i="36" s="1"/>
  <c r="I417" i="36" s="1"/>
  <c r="I205" i="36"/>
  <c r="I277" i="36" s="1"/>
  <c r="I349" i="36" s="1"/>
  <c r="I421" i="36" s="1"/>
  <c r="I209" i="36"/>
  <c r="I281" i="36" s="1"/>
  <c r="I353" i="36" s="1"/>
  <c r="I425" i="36" s="1"/>
  <c r="I213" i="36"/>
  <c r="I285" i="36" s="1"/>
  <c r="I357" i="36" s="1"/>
  <c r="I429" i="36" s="1"/>
  <c r="I217" i="36"/>
  <c r="I289" i="36" s="1"/>
  <c r="I361" i="36" s="1"/>
  <c r="I433" i="36" s="1"/>
  <c r="I221" i="36"/>
  <c r="I293" i="36" s="1"/>
  <c r="I365" i="36" s="1"/>
  <c r="I437" i="36" s="1"/>
  <c r="I225" i="36"/>
  <c r="I297" i="36" s="1"/>
  <c r="I369" i="36" s="1"/>
  <c r="I441" i="36" s="1"/>
  <c r="I229" i="36"/>
  <c r="I301" i="36" s="1"/>
  <c r="I373" i="36" s="1"/>
  <c r="I445" i="36" s="1"/>
  <c r="I233" i="36"/>
  <c r="I305" i="36" s="1"/>
  <c r="I377" i="36" s="1"/>
  <c r="I449" i="36" s="1"/>
  <c r="I237" i="36"/>
  <c r="I309" i="36" s="1"/>
  <c r="I381" i="36" s="1"/>
  <c r="I453" i="36" s="1"/>
  <c r="X182" i="36"/>
  <c r="X254" i="36" s="1"/>
  <c r="X326" i="36" s="1"/>
  <c r="X398" i="36" s="1"/>
  <c r="X224" i="36"/>
  <c r="X296" i="36" s="1"/>
  <c r="X368" i="36" s="1"/>
  <c r="X440" i="36" s="1"/>
  <c r="X190" i="11"/>
  <c r="X262" i="11" s="1"/>
  <c r="X334" i="11" s="1"/>
  <c r="X406" i="11" s="1"/>
  <c r="X231" i="36"/>
  <c r="X303" i="36" s="1"/>
  <c r="X375" i="36" s="1"/>
  <c r="X447" i="36" s="1"/>
  <c r="X202" i="11"/>
  <c r="X274" i="11" s="1"/>
  <c r="X346" i="11" s="1"/>
  <c r="X418" i="11" s="1"/>
  <c r="L150" i="11"/>
  <c r="L450" i="11" s="1"/>
  <c r="L142" i="11"/>
  <c r="L442" i="11" s="1"/>
  <c r="L131" i="11"/>
  <c r="L431" i="11" s="1"/>
  <c r="L123" i="11"/>
  <c r="L423" i="11" s="1"/>
  <c r="L115" i="11"/>
  <c r="L415" i="11" s="1"/>
  <c r="L107" i="11"/>
  <c r="L407" i="11" s="1"/>
  <c r="L99" i="11"/>
  <c r="L399" i="11" s="1"/>
  <c r="L91" i="11"/>
  <c r="L391" i="11" s="1"/>
  <c r="L134" i="11"/>
  <c r="L434" i="11" s="1"/>
  <c r="X190" i="36"/>
  <c r="X262" i="36" s="1"/>
  <c r="X334" i="36" s="1"/>
  <c r="X406" i="36" s="1"/>
  <c r="L136" i="36"/>
  <c r="L436" i="36" s="1"/>
  <c r="L128" i="36"/>
  <c r="L428" i="36" s="1"/>
  <c r="L120" i="36"/>
  <c r="L420" i="36" s="1"/>
  <c r="L112" i="36"/>
  <c r="L412" i="36" s="1"/>
  <c r="L104" i="36"/>
  <c r="L404" i="36" s="1"/>
  <c r="L96" i="36"/>
  <c r="L396" i="36" s="1"/>
  <c r="L88" i="36"/>
  <c r="L388" i="36" s="1"/>
  <c r="L153" i="38"/>
  <c r="L453" i="38" s="1"/>
  <c r="L145" i="38"/>
  <c r="L445" i="38" s="1"/>
  <c r="L137" i="38"/>
  <c r="L437" i="38" s="1"/>
  <c r="L129" i="38"/>
  <c r="L429" i="38" s="1"/>
  <c r="L121" i="38"/>
  <c r="L421" i="38" s="1"/>
  <c r="L113" i="38"/>
  <c r="L413" i="38" s="1"/>
  <c r="X188" i="36"/>
  <c r="X260" i="36" s="1"/>
  <c r="X332" i="36" s="1"/>
  <c r="X404" i="36" s="1"/>
  <c r="W171" i="37"/>
  <c r="W243" i="37" s="1"/>
  <c r="W315" i="37" s="1"/>
  <c r="W387" i="37" s="1"/>
  <c r="W175" i="37"/>
  <c r="W247" i="37" s="1"/>
  <c r="W319" i="37" s="1"/>
  <c r="W391" i="37" s="1"/>
  <c r="W179" i="37"/>
  <c r="W251" i="37" s="1"/>
  <c r="W323" i="37" s="1"/>
  <c r="W395" i="37" s="1"/>
  <c r="W183" i="37"/>
  <c r="W255" i="37" s="1"/>
  <c r="W327" i="37" s="1"/>
  <c r="W399" i="37" s="1"/>
  <c r="W187" i="37"/>
  <c r="W259" i="37" s="1"/>
  <c r="W331" i="37" s="1"/>
  <c r="W403" i="37" s="1"/>
  <c r="W191" i="37"/>
  <c r="W263" i="37" s="1"/>
  <c r="W335" i="37" s="1"/>
  <c r="W407" i="37" s="1"/>
  <c r="W195" i="37"/>
  <c r="W267" i="37" s="1"/>
  <c r="W339" i="37" s="1"/>
  <c r="W411" i="37" s="1"/>
  <c r="W199" i="37"/>
  <c r="W271" i="37" s="1"/>
  <c r="W343" i="37" s="1"/>
  <c r="W415" i="37" s="1"/>
  <c r="W203" i="37"/>
  <c r="W275" i="37" s="1"/>
  <c r="W347" i="37" s="1"/>
  <c r="W419" i="37" s="1"/>
  <c r="W207" i="37"/>
  <c r="W279" i="37" s="1"/>
  <c r="W351" i="37" s="1"/>
  <c r="W423" i="37" s="1"/>
  <c r="W211" i="37"/>
  <c r="W283" i="37" s="1"/>
  <c r="W355" i="37" s="1"/>
  <c r="W427" i="37" s="1"/>
  <c r="W215" i="37"/>
  <c r="W287" i="37" s="1"/>
  <c r="W359" i="37" s="1"/>
  <c r="W431" i="37" s="1"/>
  <c r="W219" i="37"/>
  <c r="W291" i="37" s="1"/>
  <c r="W363" i="37" s="1"/>
  <c r="W435" i="37" s="1"/>
  <c r="W223" i="37"/>
  <c r="W295" i="37" s="1"/>
  <c r="W367" i="37" s="1"/>
  <c r="W439" i="37" s="1"/>
  <c r="W227" i="37"/>
  <c r="W299" i="37" s="1"/>
  <c r="W371" i="37" s="1"/>
  <c r="W443" i="37" s="1"/>
  <c r="W231" i="37"/>
  <c r="W303" i="37" s="1"/>
  <c r="W375" i="37" s="1"/>
  <c r="W447" i="37" s="1"/>
  <c r="W235" i="37"/>
  <c r="W307" i="37" s="1"/>
  <c r="W379" i="37" s="1"/>
  <c r="W451" i="37" s="1"/>
  <c r="W239" i="37"/>
  <c r="W311" i="37" s="1"/>
  <c r="W383" i="37" s="1"/>
  <c r="W455" i="37" s="1"/>
  <c r="X240" i="11"/>
  <c r="X312" i="11" s="1"/>
  <c r="X384" i="11" s="1"/>
  <c r="X456" i="11" s="1"/>
  <c r="H173" i="36"/>
  <c r="H177" i="36"/>
  <c r="H181" i="36"/>
  <c r="H185" i="36"/>
  <c r="H189" i="36"/>
  <c r="H193" i="36"/>
  <c r="H197" i="36"/>
  <c r="H201" i="36"/>
  <c r="H205" i="36"/>
  <c r="H209" i="36"/>
  <c r="H213" i="36"/>
  <c r="H217" i="36"/>
  <c r="H221" i="36"/>
  <c r="H225" i="36"/>
  <c r="H229" i="36"/>
  <c r="H233" i="36"/>
  <c r="H237" i="36"/>
  <c r="X230" i="36"/>
  <c r="X302" i="36" s="1"/>
  <c r="X374" i="36" s="1"/>
  <c r="X446" i="36" s="1"/>
  <c r="R383" i="37"/>
  <c r="R455" i="37" s="1"/>
  <c r="R384" i="37"/>
  <c r="R456" i="37" s="1"/>
  <c r="R381" i="37"/>
  <c r="R453" i="37" s="1"/>
  <c r="R377" i="37"/>
  <c r="R449" i="37" s="1"/>
  <c r="R373" i="37"/>
  <c r="R445" i="37" s="1"/>
  <c r="R369" i="37"/>
  <c r="R441" i="37" s="1"/>
  <c r="R365" i="37"/>
  <c r="R437" i="37" s="1"/>
  <c r="R361" i="37"/>
  <c r="R433" i="37" s="1"/>
  <c r="R357" i="37"/>
  <c r="R429" i="37" s="1"/>
  <c r="R353" i="37"/>
  <c r="R425" i="37" s="1"/>
  <c r="R349" i="37"/>
  <c r="R421" i="37" s="1"/>
  <c r="R345" i="37"/>
  <c r="R417" i="37" s="1"/>
  <c r="R341" i="37"/>
  <c r="R413" i="37" s="1"/>
  <c r="R337" i="37"/>
  <c r="R409" i="37" s="1"/>
  <c r="R333" i="37"/>
  <c r="R405" i="37" s="1"/>
  <c r="R329" i="37"/>
  <c r="R401" i="37" s="1"/>
  <c r="R325" i="37"/>
  <c r="R397" i="37" s="1"/>
  <c r="R321" i="37"/>
  <c r="R393" i="37" s="1"/>
  <c r="R317" i="37"/>
  <c r="R389" i="37" s="1"/>
  <c r="R382" i="37"/>
  <c r="R454" i="37" s="1"/>
  <c r="R378" i="37"/>
  <c r="R450" i="37" s="1"/>
  <c r="R374" i="37"/>
  <c r="R446" i="37" s="1"/>
  <c r="R370" i="37"/>
  <c r="R442" i="37" s="1"/>
  <c r="R366" i="37"/>
  <c r="R438" i="37" s="1"/>
  <c r="R362" i="37"/>
  <c r="R434" i="37" s="1"/>
  <c r="R358" i="37"/>
  <c r="R430" i="37" s="1"/>
  <c r="R354" i="37"/>
  <c r="R426" i="37" s="1"/>
  <c r="R350" i="37"/>
  <c r="R422" i="37" s="1"/>
  <c r="R346" i="37"/>
  <c r="R418" i="37" s="1"/>
  <c r="R342" i="37"/>
  <c r="R414" i="37" s="1"/>
  <c r="R338" i="37"/>
  <c r="R410" i="37" s="1"/>
  <c r="R334" i="37"/>
  <c r="R406" i="37" s="1"/>
  <c r="R330" i="37"/>
  <c r="R402" i="37" s="1"/>
  <c r="R326" i="37"/>
  <c r="R398" i="37" s="1"/>
  <c r="R322" i="37"/>
  <c r="R394" i="37" s="1"/>
  <c r="R318" i="37"/>
  <c r="R390" i="37" s="1"/>
  <c r="R314" i="37"/>
  <c r="R386" i="37" s="1"/>
  <c r="R379" i="37"/>
  <c r="R451" i="37" s="1"/>
  <c r="R375" i="37"/>
  <c r="R447" i="37" s="1"/>
  <c r="R371" i="37"/>
  <c r="R443" i="37" s="1"/>
  <c r="R367" i="37"/>
  <c r="R439" i="37" s="1"/>
  <c r="R363" i="37"/>
  <c r="R435" i="37" s="1"/>
  <c r="R359" i="37"/>
  <c r="R431" i="37" s="1"/>
  <c r="R355" i="37"/>
  <c r="R427" i="37" s="1"/>
  <c r="R351" i="37"/>
  <c r="R423" i="37" s="1"/>
  <c r="R347" i="37"/>
  <c r="R419" i="37" s="1"/>
  <c r="R343" i="37"/>
  <c r="R415" i="37" s="1"/>
  <c r="R339" i="37"/>
  <c r="R411" i="37" s="1"/>
  <c r="R335" i="37"/>
  <c r="R407" i="37" s="1"/>
  <c r="R331" i="37"/>
  <c r="R403" i="37" s="1"/>
  <c r="R327" i="37"/>
  <c r="R399" i="37" s="1"/>
  <c r="R323" i="37"/>
  <c r="R395" i="37" s="1"/>
  <c r="R380" i="37"/>
  <c r="R452" i="37" s="1"/>
  <c r="R376" i="37"/>
  <c r="R448" i="37" s="1"/>
  <c r="R372" i="37"/>
  <c r="R444" i="37" s="1"/>
  <c r="R368" i="37"/>
  <c r="R440" i="37" s="1"/>
  <c r="R364" i="37"/>
  <c r="R436" i="37" s="1"/>
  <c r="R360" i="37"/>
  <c r="R432" i="37" s="1"/>
  <c r="R356" i="37"/>
  <c r="R428" i="37" s="1"/>
  <c r="R352" i="37"/>
  <c r="R424" i="37" s="1"/>
  <c r="R348" i="37"/>
  <c r="R420" i="37" s="1"/>
  <c r="R344" i="37"/>
  <c r="R416" i="37" s="1"/>
  <c r="R340" i="37"/>
  <c r="R412" i="37" s="1"/>
  <c r="R336" i="37"/>
  <c r="R408" i="37" s="1"/>
  <c r="R332" i="37"/>
  <c r="R404" i="37" s="1"/>
  <c r="R328" i="37"/>
  <c r="R400" i="37" s="1"/>
  <c r="R324" i="37"/>
  <c r="R396" i="37" s="1"/>
  <c r="R320" i="37"/>
  <c r="R392" i="37" s="1"/>
  <c r="R316" i="37"/>
  <c r="R388" i="37" s="1"/>
  <c r="R315" i="37"/>
  <c r="R387" i="37" s="1"/>
  <c r="R319" i="37"/>
  <c r="R391" i="37" s="1"/>
  <c r="I172" i="38"/>
  <c r="I176" i="38"/>
  <c r="I180" i="38"/>
  <c r="I184" i="38"/>
  <c r="I188" i="38"/>
  <c r="I192" i="38"/>
  <c r="I196" i="38"/>
  <c r="I200" i="38"/>
  <c r="I204" i="38"/>
  <c r="I208" i="38"/>
  <c r="I212" i="38"/>
  <c r="I216" i="38"/>
  <c r="I220" i="38"/>
  <c r="I224" i="38"/>
  <c r="I228" i="38"/>
  <c r="I232" i="38"/>
  <c r="I236" i="38"/>
  <c r="I240" i="38"/>
  <c r="R381" i="11"/>
  <c r="R453" i="11" s="1"/>
  <c r="R377" i="11"/>
  <c r="R449" i="11" s="1"/>
  <c r="R373" i="11"/>
  <c r="R445" i="11" s="1"/>
  <c r="R369" i="11"/>
  <c r="R441" i="11" s="1"/>
  <c r="R382" i="11"/>
  <c r="R454" i="11" s="1"/>
  <c r="R378" i="11"/>
  <c r="R450" i="11" s="1"/>
  <c r="R374" i="11"/>
  <c r="R446" i="11" s="1"/>
  <c r="R370" i="11"/>
  <c r="R442" i="11" s="1"/>
  <c r="R366" i="11"/>
  <c r="R438" i="11" s="1"/>
  <c r="R383" i="11"/>
  <c r="R455" i="11" s="1"/>
  <c r="R379" i="11"/>
  <c r="R451" i="11" s="1"/>
  <c r="R375" i="11"/>
  <c r="R447" i="11" s="1"/>
  <c r="R371" i="11"/>
  <c r="R443" i="11" s="1"/>
  <c r="R367" i="11"/>
  <c r="R439" i="11" s="1"/>
  <c r="R363" i="11"/>
  <c r="R435" i="11" s="1"/>
  <c r="R384" i="11"/>
  <c r="R456" i="11" s="1"/>
  <c r="R380" i="11"/>
  <c r="R452" i="11" s="1"/>
  <c r="R376" i="11"/>
  <c r="R448" i="11" s="1"/>
  <c r="R372" i="11"/>
  <c r="R444" i="11" s="1"/>
  <c r="R368" i="11"/>
  <c r="R440" i="11" s="1"/>
  <c r="R364" i="11"/>
  <c r="R436" i="11" s="1"/>
  <c r="R365" i="11"/>
  <c r="R437" i="11" s="1"/>
  <c r="R359" i="11"/>
  <c r="R431" i="11" s="1"/>
  <c r="R355" i="11"/>
  <c r="R427" i="11" s="1"/>
  <c r="R351" i="11"/>
  <c r="R423" i="11" s="1"/>
  <c r="R347" i="11"/>
  <c r="R419" i="11" s="1"/>
  <c r="R343" i="11"/>
  <c r="R415" i="11" s="1"/>
  <c r="R339" i="11"/>
  <c r="R411" i="11" s="1"/>
  <c r="R335" i="11"/>
  <c r="R407" i="11" s="1"/>
  <c r="R331" i="11"/>
  <c r="R403" i="11" s="1"/>
  <c r="R327" i="11"/>
  <c r="R399" i="11" s="1"/>
  <c r="R323" i="11"/>
  <c r="R395" i="11" s="1"/>
  <c r="R319" i="11"/>
  <c r="R391" i="11" s="1"/>
  <c r="R315" i="11"/>
  <c r="R387" i="11" s="1"/>
  <c r="R360" i="11"/>
  <c r="R432" i="11" s="1"/>
  <c r="R356" i="11"/>
  <c r="R428" i="11" s="1"/>
  <c r="R352" i="11"/>
  <c r="R424" i="11" s="1"/>
  <c r="R348" i="11"/>
  <c r="R420" i="11" s="1"/>
  <c r="R344" i="11"/>
  <c r="R416" i="11" s="1"/>
  <c r="R340" i="11"/>
  <c r="R412" i="11" s="1"/>
  <c r="R336" i="11"/>
  <c r="R408" i="11" s="1"/>
  <c r="R332" i="11"/>
  <c r="R404" i="11" s="1"/>
  <c r="R328" i="11"/>
  <c r="R400" i="11" s="1"/>
  <c r="R324" i="11"/>
  <c r="R396" i="11" s="1"/>
  <c r="R320" i="11"/>
  <c r="R392" i="11" s="1"/>
  <c r="R316" i="11"/>
  <c r="R388" i="11" s="1"/>
  <c r="R361" i="11"/>
  <c r="R433" i="11" s="1"/>
  <c r="R357" i="11"/>
  <c r="R429" i="11" s="1"/>
  <c r="R353" i="11"/>
  <c r="R425" i="11" s="1"/>
  <c r="R349" i="11"/>
  <c r="R421" i="11" s="1"/>
  <c r="R345" i="11"/>
  <c r="R417" i="11" s="1"/>
  <c r="R341" i="11"/>
  <c r="R413" i="11" s="1"/>
  <c r="R337" i="11"/>
  <c r="R409" i="11" s="1"/>
  <c r="R333" i="11"/>
  <c r="R405" i="11" s="1"/>
  <c r="R329" i="11"/>
  <c r="R401" i="11" s="1"/>
  <c r="R325" i="11"/>
  <c r="R397" i="11" s="1"/>
  <c r="R321" i="11"/>
  <c r="R393" i="11" s="1"/>
  <c r="R317" i="11"/>
  <c r="R389" i="11" s="1"/>
  <c r="R362" i="11"/>
  <c r="R434" i="11" s="1"/>
  <c r="R358" i="11"/>
  <c r="R430" i="11" s="1"/>
  <c r="R354" i="11"/>
  <c r="R426" i="11" s="1"/>
  <c r="R350" i="11"/>
  <c r="R422" i="11" s="1"/>
  <c r="R346" i="11"/>
  <c r="R418" i="11" s="1"/>
  <c r="R342" i="11"/>
  <c r="R414" i="11" s="1"/>
  <c r="R338" i="11"/>
  <c r="R410" i="11" s="1"/>
  <c r="R334" i="11"/>
  <c r="R406" i="11" s="1"/>
  <c r="R330" i="11"/>
  <c r="R402" i="11" s="1"/>
  <c r="R326" i="11"/>
  <c r="R398" i="11" s="1"/>
  <c r="R322" i="11"/>
  <c r="R394" i="11" s="1"/>
  <c r="R318" i="11"/>
  <c r="R390" i="11" s="1"/>
  <c r="R314" i="11"/>
  <c r="R386" i="11" s="1"/>
  <c r="X219" i="11"/>
  <c r="X291" i="11" s="1"/>
  <c r="X363" i="11" s="1"/>
  <c r="X435" i="11" s="1"/>
  <c r="X204" i="11"/>
  <c r="X276" i="11" s="1"/>
  <c r="X348" i="11" s="1"/>
  <c r="X420" i="11" s="1"/>
  <c r="X215" i="36"/>
  <c r="X287" i="36" s="1"/>
  <c r="X359" i="36" s="1"/>
  <c r="X431" i="36" s="1"/>
  <c r="X212" i="36"/>
  <c r="X284" i="36" s="1"/>
  <c r="X356" i="36" s="1"/>
  <c r="X428" i="36" s="1"/>
  <c r="X185" i="11"/>
  <c r="X257" i="11" s="1"/>
  <c r="X329" i="11" s="1"/>
  <c r="X401" i="11" s="1"/>
  <c r="AQ384" i="36"/>
  <c r="AQ380" i="36"/>
  <c r="AQ376" i="36"/>
  <c r="AQ381" i="36"/>
  <c r="AQ377" i="36"/>
  <c r="AQ382" i="36"/>
  <c r="AQ378" i="36"/>
  <c r="AQ383" i="36"/>
  <c r="AQ379" i="36"/>
  <c r="AQ375" i="36"/>
  <c r="AQ373" i="36"/>
  <c r="AQ369" i="36"/>
  <c r="AQ365" i="36"/>
  <c r="AQ361" i="36"/>
  <c r="AQ357" i="36"/>
  <c r="AQ353" i="36"/>
  <c r="AQ349" i="36"/>
  <c r="AQ345" i="36"/>
  <c r="AQ341" i="36"/>
  <c r="AQ337" i="36"/>
  <c r="AQ333" i="36"/>
  <c r="AQ329" i="36"/>
  <c r="AQ325" i="36"/>
  <c r="AQ321" i="36"/>
  <c r="AQ317" i="36"/>
  <c r="AQ374" i="36"/>
  <c r="AQ370" i="36"/>
  <c r="AQ366" i="36"/>
  <c r="AQ362" i="36"/>
  <c r="AQ358" i="36"/>
  <c r="AQ354" i="36"/>
  <c r="AQ350" i="36"/>
  <c r="AQ346" i="36"/>
  <c r="AQ342" i="36"/>
  <c r="AQ338" i="36"/>
  <c r="AQ334" i="36"/>
  <c r="AQ330" i="36"/>
  <c r="AQ326" i="36"/>
  <c r="AQ322" i="36"/>
  <c r="AQ318" i="36"/>
  <c r="AQ314" i="36"/>
  <c r="AQ371" i="36"/>
  <c r="AQ367" i="36"/>
  <c r="AQ363" i="36"/>
  <c r="AQ359" i="36"/>
  <c r="AQ355" i="36"/>
  <c r="AQ351" i="36"/>
  <c r="AQ347" i="36"/>
  <c r="AQ343" i="36"/>
  <c r="AQ339" i="36"/>
  <c r="AQ335" i="36"/>
  <c r="AQ331" i="36"/>
  <c r="AQ327" i="36"/>
  <c r="AQ323" i="36"/>
  <c r="AQ319" i="36"/>
  <c r="AQ315" i="36"/>
  <c r="AQ372" i="36"/>
  <c r="AQ368" i="36"/>
  <c r="AQ364" i="36"/>
  <c r="AQ360" i="36"/>
  <c r="AQ356" i="36"/>
  <c r="AQ352" i="36"/>
  <c r="AQ348" i="36"/>
  <c r="AQ344" i="36"/>
  <c r="AQ340" i="36"/>
  <c r="AQ336" i="36"/>
  <c r="AQ332" i="36"/>
  <c r="AQ328" i="36"/>
  <c r="AQ324" i="36"/>
  <c r="AQ320" i="36"/>
  <c r="AQ316" i="36"/>
  <c r="L135" i="36"/>
  <c r="L435" i="36" s="1"/>
  <c r="L127" i="36"/>
  <c r="L427" i="36" s="1"/>
  <c r="L119" i="36"/>
  <c r="L419" i="36" s="1"/>
  <c r="L111" i="36"/>
  <c r="L411" i="36" s="1"/>
  <c r="L103" i="36"/>
  <c r="L403" i="36" s="1"/>
  <c r="L95" i="36"/>
  <c r="L395" i="36" s="1"/>
  <c r="L87" i="36"/>
  <c r="L387" i="36" s="1"/>
  <c r="X174" i="37"/>
  <c r="X246" i="37" s="1"/>
  <c r="X318" i="37" s="1"/>
  <c r="X390" i="37" s="1"/>
  <c r="X220" i="37"/>
  <c r="X292" i="37" s="1"/>
  <c r="X364" i="37" s="1"/>
  <c r="X436" i="37" s="1"/>
  <c r="X235" i="37"/>
  <c r="X307" i="37" s="1"/>
  <c r="X379" i="37" s="1"/>
  <c r="X451" i="37" s="1"/>
  <c r="X209" i="38"/>
  <c r="X281" i="38" s="1"/>
  <c r="X353" i="38" s="1"/>
  <c r="X425" i="38" s="1"/>
  <c r="L152" i="38"/>
  <c r="L452" i="38" s="1"/>
  <c r="L144" i="38"/>
  <c r="L444" i="38" s="1"/>
  <c r="L136" i="38"/>
  <c r="L436" i="38" s="1"/>
  <c r="L128" i="38"/>
  <c r="L428" i="38" s="1"/>
  <c r="L120" i="38"/>
  <c r="L420" i="38" s="1"/>
  <c r="L112" i="38"/>
  <c r="L412" i="38" s="1"/>
  <c r="L104" i="38"/>
  <c r="L404" i="38" s="1"/>
  <c r="L96" i="38"/>
  <c r="L396" i="38" s="1"/>
  <c r="L88" i="38"/>
  <c r="L388" i="38" s="1"/>
  <c r="X229" i="11"/>
  <c r="X301" i="11" s="1"/>
  <c r="X373" i="11" s="1"/>
  <c r="X445" i="11" s="1"/>
  <c r="H171" i="11"/>
  <c r="H243" i="11" s="1"/>
  <c r="H315" i="11" s="1"/>
  <c r="H387" i="11" s="1"/>
  <c r="H175" i="11"/>
  <c r="H247" i="11" s="1"/>
  <c r="H319" i="11" s="1"/>
  <c r="H391" i="11" s="1"/>
  <c r="H179" i="11"/>
  <c r="H251" i="11" s="1"/>
  <c r="H323" i="11" s="1"/>
  <c r="H395" i="11" s="1"/>
  <c r="H183" i="11"/>
  <c r="H255" i="11" s="1"/>
  <c r="H327" i="11" s="1"/>
  <c r="H399" i="11" s="1"/>
  <c r="H187" i="11"/>
  <c r="H259" i="11" s="1"/>
  <c r="H331" i="11" s="1"/>
  <c r="H403" i="11" s="1"/>
  <c r="H191" i="11"/>
  <c r="H263" i="11" s="1"/>
  <c r="H335" i="11" s="1"/>
  <c r="H407" i="11" s="1"/>
  <c r="H195" i="11"/>
  <c r="H267" i="11" s="1"/>
  <c r="H339" i="11" s="1"/>
  <c r="H411" i="11" s="1"/>
  <c r="H199" i="11"/>
  <c r="H271" i="11" s="1"/>
  <c r="H343" i="11" s="1"/>
  <c r="H415" i="11" s="1"/>
  <c r="H203" i="11"/>
  <c r="H275" i="11" s="1"/>
  <c r="H347" i="11" s="1"/>
  <c r="H419" i="11" s="1"/>
  <c r="H207" i="11"/>
  <c r="H279" i="11" s="1"/>
  <c r="H351" i="11" s="1"/>
  <c r="H423" i="11" s="1"/>
  <c r="H211" i="11"/>
  <c r="H283" i="11" s="1"/>
  <c r="H355" i="11" s="1"/>
  <c r="H427" i="11" s="1"/>
  <c r="H215" i="11"/>
  <c r="H287" i="11" s="1"/>
  <c r="H359" i="11" s="1"/>
  <c r="H431" i="11" s="1"/>
  <c r="H219" i="11"/>
  <c r="H291" i="11" s="1"/>
  <c r="H363" i="11" s="1"/>
  <c r="H435" i="11" s="1"/>
  <c r="H223" i="11"/>
  <c r="H295" i="11" s="1"/>
  <c r="H367" i="11" s="1"/>
  <c r="H439" i="11" s="1"/>
  <c r="H227" i="11"/>
  <c r="H299" i="11" s="1"/>
  <c r="H371" i="11" s="1"/>
  <c r="H443" i="11" s="1"/>
  <c r="H231" i="11"/>
  <c r="H303" i="11" s="1"/>
  <c r="H375" i="11" s="1"/>
  <c r="H447" i="11" s="1"/>
  <c r="H235" i="11"/>
  <c r="H307" i="11" s="1"/>
  <c r="H379" i="11" s="1"/>
  <c r="H451" i="11" s="1"/>
  <c r="H239" i="11"/>
  <c r="H311" i="11" s="1"/>
  <c r="H383" i="11" s="1"/>
  <c r="H455" i="11" s="1"/>
  <c r="X239" i="36"/>
  <c r="X311" i="36" s="1"/>
  <c r="X383" i="36" s="1"/>
  <c r="X455" i="36" s="1"/>
  <c r="X236" i="36"/>
  <c r="X308" i="36" s="1"/>
  <c r="X380" i="36" s="1"/>
  <c r="X452" i="36" s="1"/>
  <c r="X233" i="37"/>
  <c r="X305" i="37" s="1"/>
  <c r="X377" i="37" s="1"/>
  <c r="X449" i="37" s="1"/>
  <c r="X239" i="38"/>
  <c r="X311" i="38" s="1"/>
  <c r="X383" i="38" s="1"/>
  <c r="X455" i="38" s="1"/>
  <c r="X236" i="38"/>
  <c r="X308" i="38" s="1"/>
  <c r="X380" i="38" s="1"/>
  <c r="X452" i="38" s="1"/>
  <c r="O423" i="11"/>
  <c r="O440" i="11"/>
  <c r="V165" i="37"/>
  <c r="X174" i="11"/>
  <c r="X246" i="11" s="1"/>
  <c r="X318" i="11" s="1"/>
  <c r="X390" i="11" s="1"/>
  <c r="X173" i="11"/>
  <c r="X245" i="11" s="1"/>
  <c r="X317" i="11" s="1"/>
  <c r="X389" i="11" s="1"/>
  <c r="L152" i="11"/>
  <c r="L452" i="11" s="1"/>
  <c r="L144" i="11"/>
  <c r="L444" i="11" s="1"/>
  <c r="L136" i="11"/>
  <c r="L436" i="11" s="1"/>
  <c r="O393" i="37"/>
  <c r="O409" i="37"/>
  <c r="O451" i="37"/>
  <c r="O398" i="37"/>
  <c r="X210" i="11"/>
  <c r="X282" i="11" s="1"/>
  <c r="X354" i="11" s="1"/>
  <c r="X426" i="11" s="1"/>
  <c r="H170" i="37"/>
  <c r="H242" i="37" s="1"/>
  <c r="H314" i="37" s="1"/>
  <c r="H386" i="37" s="1"/>
  <c r="H174" i="37"/>
  <c r="H246" i="37" s="1"/>
  <c r="H318" i="37" s="1"/>
  <c r="H390" i="37" s="1"/>
  <c r="H178" i="37"/>
  <c r="H250" i="37" s="1"/>
  <c r="H322" i="37" s="1"/>
  <c r="H394" i="37" s="1"/>
  <c r="H182" i="37"/>
  <c r="H254" i="37" s="1"/>
  <c r="H326" i="37" s="1"/>
  <c r="H398" i="37" s="1"/>
  <c r="H186" i="37"/>
  <c r="H258" i="37" s="1"/>
  <c r="H330" i="37" s="1"/>
  <c r="H402" i="37" s="1"/>
  <c r="H190" i="37"/>
  <c r="H262" i="37" s="1"/>
  <c r="H334" i="37" s="1"/>
  <c r="H406" i="37" s="1"/>
  <c r="H194" i="37"/>
  <c r="H266" i="37" s="1"/>
  <c r="H338" i="37" s="1"/>
  <c r="H410" i="37" s="1"/>
  <c r="H198" i="37"/>
  <c r="H270" i="37" s="1"/>
  <c r="H342" i="37" s="1"/>
  <c r="H414" i="37" s="1"/>
  <c r="H202" i="37"/>
  <c r="H274" i="37" s="1"/>
  <c r="H346" i="37" s="1"/>
  <c r="H418" i="37" s="1"/>
  <c r="H206" i="37"/>
  <c r="H278" i="37" s="1"/>
  <c r="H350" i="37" s="1"/>
  <c r="H422" i="37" s="1"/>
  <c r="H210" i="37"/>
  <c r="H282" i="37" s="1"/>
  <c r="H354" i="37" s="1"/>
  <c r="H426" i="37" s="1"/>
  <c r="H214" i="37"/>
  <c r="H286" i="37" s="1"/>
  <c r="H358" i="37" s="1"/>
  <c r="H430" i="37" s="1"/>
  <c r="H218" i="37"/>
  <c r="H290" i="37" s="1"/>
  <c r="H362" i="37" s="1"/>
  <c r="H434" i="37" s="1"/>
  <c r="H222" i="37"/>
  <c r="H294" i="37" s="1"/>
  <c r="H366" i="37" s="1"/>
  <c r="H438" i="37" s="1"/>
  <c r="H226" i="37"/>
  <c r="H298" i="37" s="1"/>
  <c r="H370" i="37" s="1"/>
  <c r="H442" i="37" s="1"/>
  <c r="H230" i="37"/>
  <c r="H302" i="37" s="1"/>
  <c r="H374" i="37" s="1"/>
  <c r="H446" i="37" s="1"/>
  <c r="H234" i="37"/>
  <c r="H306" i="37" s="1"/>
  <c r="H378" i="37" s="1"/>
  <c r="H450" i="37" s="1"/>
  <c r="H239" i="37"/>
  <c r="H311" i="37" s="1"/>
  <c r="H383" i="37" s="1"/>
  <c r="H455" i="37" s="1"/>
  <c r="X237" i="11"/>
  <c r="X309" i="11" s="1"/>
  <c r="X381" i="11" s="1"/>
  <c r="X453" i="11" s="1"/>
  <c r="X209" i="36"/>
  <c r="X281" i="36" s="1"/>
  <c r="X353" i="36" s="1"/>
  <c r="X425" i="36" s="1"/>
  <c r="J170" i="37"/>
  <c r="J174" i="37"/>
  <c r="J246" i="37" s="1"/>
  <c r="J318" i="37" s="1"/>
  <c r="J390" i="37" s="1"/>
  <c r="J178" i="37"/>
  <c r="J250" i="37" s="1"/>
  <c r="J322" i="37" s="1"/>
  <c r="J394" i="37" s="1"/>
  <c r="J182" i="37"/>
  <c r="J254" i="37" s="1"/>
  <c r="J326" i="37" s="1"/>
  <c r="J398" i="37" s="1"/>
  <c r="J186" i="37"/>
  <c r="J258" i="37" s="1"/>
  <c r="J330" i="37" s="1"/>
  <c r="J402" i="37" s="1"/>
  <c r="J190" i="37"/>
  <c r="J262" i="37" s="1"/>
  <c r="J334" i="37" s="1"/>
  <c r="J406" i="37" s="1"/>
  <c r="J194" i="37"/>
  <c r="J266" i="37" s="1"/>
  <c r="J338" i="37" s="1"/>
  <c r="J410" i="37" s="1"/>
  <c r="J198" i="37"/>
  <c r="J270" i="37" s="1"/>
  <c r="J342" i="37" s="1"/>
  <c r="J414" i="37" s="1"/>
  <c r="J202" i="37"/>
  <c r="J274" i="37" s="1"/>
  <c r="J346" i="37" s="1"/>
  <c r="J418" i="37" s="1"/>
  <c r="J206" i="37"/>
  <c r="J278" i="37" s="1"/>
  <c r="J350" i="37" s="1"/>
  <c r="J422" i="37" s="1"/>
  <c r="J210" i="37"/>
  <c r="J282" i="37" s="1"/>
  <c r="J354" i="37" s="1"/>
  <c r="J426" i="37" s="1"/>
  <c r="J214" i="37"/>
  <c r="J286" i="37" s="1"/>
  <c r="J358" i="37" s="1"/>
  <c r="J430" i="37" s="1"/>
  <c r="J218" i="37"/>
  <c r="J290" i="37" s="1"/>
  <c r="J362" i="37" s="1"/>
  <c r="J434" i="37" s="1"/>
  <c r="J222" i="37"/>
  <c r="J294" i="37" s="1"/>
  <c r="J366" i="37" s="1"/>
  <c r="J438" i="37" s="1"/>
  <c r="J226" i="37"/>
  <c r="J298" i="37" s="1"/>
  <c r="J370" i="37" s="1"/>
  <c r="J442" i="37" s="1"/>
  <c r="J230" i="37"/>
  <c r="J302" i="37" s="1"/>
  <c r="J374" i="37" s="1"/>
  <c r="J446" i="37" s="1"/>
  <c r="J234" i="37"/>
  <c r="J306" i="37" s="1"/>
  <c r="J378" i="37" s="1"/>
  <c r="J450" i="37" s="1"/>
  <c r="J240" i="37"/>
  <c r="J312" i="37" s="1"/>
  <c r="J384" i="37" s="1"/>
  <c r="J456" i="37" s="1"/>
  <c r="K171" i="37"/>
  <c r="K243" i="37" s="1"/>
  <c r="K315" i="37" s="1"/>
  <c r="K387" i="37" s="1"/>
  <c r="K175" i="37"/>
  <c r="K247" i="37" s="1"/>
  <c r="K319" i="37" s="1"/>
  <c r="K391" i="37" s="1"/>
  <c r="K179" i="37"/>
  <c r="K251" i="37" s="1"/>
  <c r="K323" i="37" s="1"/>
  <c r="K395" i="37" s="1"/>
  <c r="K183" i="37"/>
  <c r="K255" i="37" s="1"/>
  <c r="K327" i="37" s="1"/>
  <c r="K399" i="37" s="1"/>
  <c r="K187" i="37"/>
  <c r="K259" i="37" s="1"/>
  <c r="K331" i="37" s="1"/>
  <c r="K403" i="37" s="1"/>
  <c r="K191" i="37"/>
  <c r="K263" i="37" s="1"/>
  <c r="K335" i="37" s="1"/>
  <c r="K407" i="37" s="1"/>
  <c r="K195" i="37"/>
  <c r="K267" i="37" s="1"/>
  <c r="K339" i="37" s="1"/>
  <c r="K411" i="37" s="1"/>
  <c r="K199" i="37"/>
  <c r="K271" i="37" s="1"/>
  <c r="K343" i="37" s="1"/>
  <c r="K415" i="37" s="1"/>
  <c r="K203" i="37"/>
  <c r="K275" i="37" s="1"/>
  <c r="K347" i="37" s="1"/>
  <c r="K419" i="37" s="1"/>
  <c r="K207" i="37"/>
  <c r="K279" i="37" s="1"/>
  <c r="K351" i="37" s="1"/>
  <c r="K423" i="37" s="1"/>
  <c r="K211" i="37"/>
  <c r="K283" i="37" s="1"/>
  <c r="K355" i="37" s="1"/>
  <c r="K427" i="37" s="1"/>
  <c r="K215" i="37"/>
  <c r="K287" i="37" s="1"/>
  <c r="K359" i="37" s="1"/>
  <c r="K431" i="37" s="1"/>
  <c r="K219" i="37"/>
  <c r="K291" i="37" s="1"/>
  <c r="K363" i="37" s="1"/>
  <c r="K435" i="37" s="1"/>
  <c r="K223" i="37"/>
  <c r="K295" i="37" s="1"/>
  <c r="K367" i="37" s="1"/>
  <c r="K439" i="37" s="1"/>
  <c r="K227" i="37"/>
  <c r="K299" i="37" s="1"/>
  <c r="K371" i="37" s="1"/>
  <c r="K443" i="37" s="1"/>
  <c r="K231" i="37"/>
  <c r="K303" i="37" s="1"/>
  <c r="K375" i="37" s="1"/>
  <c r="K447" i="37" s="1"/>
  <c r="K235" i="37"/>
  <c r="K307" i="37" s="1"/>
  <c r="K379" i="37" s="1"/>
  <c r="K451" i="37" s="1"/>
  <c r="K239" i="37"/>
  <c r="K311" i="37" s="1"/>
  <c r="K383" i="37" s="1"/>
  <c r="K455" i="37" s="1"/>
  <c r="P383" i="38"/>
  <c r="P455" i="38" s="1"/>
  <c r="P379" i="38"/>
  <c r="P451" i="38" s="1"/>
  <c r="P375" i="38"/>
  <c r="P447" i="38" s="1"/>
  <c r="P378" i="38"/>
  <c r="P450" i="38" s="1"/>
  <c r="P384" i="38"/>
  <c r="P456" i="38" s="1"/>
  <c r="P381" i="38"/>
  <c r="P453" i="38" s="1"/>
  <c r="P374" i="38"/>
  <c r="P446" i="38" s="1"/>
  <c r="P380" i="38"/>
  <c r="P452" i="38" s="1"/>
  <c r="P377" i="38"/>
  <c r="P449" i="38" s="1"/>
  <c r="P382" i="38"/>
  <c r="P454" i="38" s="1"/>
  <c r="P376" i="38"/>
  <c r="P448" i="38" s="1"/>
  <c r="P373" i="38"/>
  <c r="P445" i="38" s="1"/>
  <c r="P372" i="38"/>
  <c r="P444" i="38" s="1"/>
  <c r="P368" i="38"/>
  <c r="P440" i="38" s="1"/>
  <c r="P364" i="38"/>
  <c r="P436" i="38" s="1"/>
  <c r="P360" i="38"/>
  <c r="P432" i="38" s="1"/>
  <c r="P356" i="38"/>
  <c r="P428" i="38" s="1"/>
  <c r="P352" i="38"/>
  <c r="P424" i="38" s="1"/>
  <c r="P369" i="38"/>
  <c r="P441" i="38" s="1"/>
  <c r="P366" i="38"/>
  <c r="P438" i="38" s="1"/>
  <c r="P371" i="38"/>
  <c r="P443" i="38" s="1"/>
  <c r="P365" i="38"/>
  <c r="P437" i="38" s="1"/>
  <c r="P362" i="38"/>
  <c r="P434" i="38" s="1"/>
  <c r="P355" i="38"/>
  <c r="P427" i="38" s="1"/>
  <c r="P349" i="38"/>
  <c r="P421" i="38" s="1"/>
  <c r="P367" i="38"/>
  <c r="P439" i="38" s="1"/>
  <c r="P361" i="38"/>
  <c r="P433" i="38" s="1"/>
  <c r="P358" i="38"/>
  <c r="P430" i="38" s="1"/>
  <c r="P351" i="38"/>
  <c r="P423" i="38" s="1"/>
  <c r="P370" i="38"/>
  <c r="P442" i="38" s="1"/>
  <c r="P363" i="38"/>
  <c r="P435" i="38" s="1"/>
  <c r="P357" i="38"/>
  <c r="P429" i="38" s="1"/>
  <c r="P354" i="38"/>
  <c r="P426" i="38" s="1"/>
  <c r="P347" i="38"/>
  <c r="P419" i="38" s="1"/>
  <c r="P346" i="38"/>
  <c r="P418" i="38" s="1"/>
  <c r="P342" i="38"/>
  <c r="P414" i="38" s="1"/>
  <c r="P338" i="38"/>
  <c r="P410" i="38" s="1"/>
  <c r="P334" i="38"/>
  <c r="P406" i="38" s="1"/>
  <c r="P330" i="38"/>
  <c r="P402" i="38" s="1"/>
  <c r="P326" i="38"/>
  <c r="P398" i="38" s="1"/>
  <c r="P322" i="38"/>
  <c r="P394" i="38" s="1"/>
  <c r="P318" i="38"/>
  <c r="P390" i="38" s="1"/>
  <c r="P348" i="38"/>
  <c r="P420" i="38" s="1"/>
  <c r="P343" i="38"/>
  <c r="P415" i="38" s="1"/>
  <c r="P339" i="38"/>
  <c r="P411" i="38" s="1"/>
  <c r="P335" i="38"/>
  <c r="P407" i="38" s="1"/>
  <c r="P331" i="38"/>
  <c r="P403" i="38" s="1"/>
  <c r="P327" i="38"/>
  <c r="P399" i="38" s="1"/>
  <c r="P323" i="38"/>
  <c r="P395" i="38" s="1"/>
  <c r="P319" i="38"/>
  <c r="P391" i="38" s="1"/>
  <c r="P315" i="38"/>
  <c r="P387" i="38" s="1"/>
  <c r="P359" i="38"/>
  <c r="P431" i="38" s="1"/>
  <c r="P344" i="38"/>
  <c r="P416" i="38" s="1"/>
  <c r="P340" i="38"/>
  <c r="P412" i="38" s="1"/>
  <c r="P336" i="38"/>
  <c r="P408" i="38" s="1"/>
  <c r="P332" i="38"/>
  <c r="P404" i="38" s="1"/>
  <c r="P328" i="38"/>
  <c r="P400" i="38" s="1"/>
  <c r="P324" i="38"/>
  <c r="P396" i="38" s="1"/>
  <c r="P320" i="38"/>
  <c r="P392" i="38" s="1"/>
  <c r="P316" i="38"/>
  <c r="P388" i="38" s="1"/>
  <c r="P353" i="38"/>
  <c r="P425" i="38" s="1"/>
  <c r="P350" i="38"/>
  <c r="P422" i="38" s="1"/>
  <c r="P345" i="38"/>
  <c r="P417" i="38" s="1"/>
  <c r="P341" i="38"/>
  <c r="P413" i="38" s="1"/>
  <c r="P337" i="38"/>
  <c r="P409" i="38" s="1"/>
  <c r="P333" i="38"/>
  <c r="P405" i="38" s="1"/>
  <c r="P329" i="38"/>
  <c r="P401" i="38" s="1"/>
  <c r="P325" i="38"/>
  <c r="P397" i="38" s="1"/>
  <c r="P321" i="38"/>
  <c r="P393" i="38" s="1"/>
  <c r="P317" i="38"/>
  <c r="P389" i="38" s="1"/>
  <c r="P314" i="38"/>
  <c r="P386" i="38" s="1"/>
  <c r="X176" i="11"/>
  <c r="X248" i="11" s="1"/>
  <c r="X320" i="11" s="1"/>
  <c r="X392" i="11" s="1"/>
  <c r="X207" i="36"/>
  <c r="X279" i="36" s="1"/>
  <c r="X351" i="36" s="1"/>
  <c r="X423" i="36" s="1"/>
  <c r="W173" i="36"/>
  <c r="W245" i="36" s="1"/>
  <c r="W317" i="36" s="1"/>
  <c r="W389" i="36" s="1"/>
  <c r="W177" i="36"/>
  <c r="W249" i="36" s="1"/>
  <c r="W321" i="36" s="1"/>
  <c r="W393" i="36" s="1"/>
  <c r="W181" i="36"/>
  <c r="W253" i="36" s="1"/>
  <c r="W325" i="36" s="1"/>
  <c r="W397" i="36" s="1"/>
  <c r="W185" i="36"/>
  <c r="W257" i="36" s="1"/>
  <c r="W329" i="36" s="1"/>
  <c r="W401" i="36" s="1"/>
  <c r="W189" i="36"/>
  <c r="W261" i="36" s="1"/>
  <c r="W333" i="36" s="1"/>
  <c r="W405" i="36" s="1"/>
  <c r="W193" i="36"/>
  <c r="W265" i="36" s="1"/>
  <c r="W337" i="36" s="1"/>
  <c r="W409" i="36" s="1"/>
  <c r="W197" i="36"/>
  <c r="W269" i="36" s="1"/>
  <c r="W341" i="36" s="1"/>
  <c r="W413" i="36" s="1"/>
  <c r="W201" i="36"/>
  <c r="W273" i="36" s="1"/>
  <c r="W345" i="36" s="1"/>
  <c r="W417" i="36" s="1"/>
  <c r="W205" i="36"/>
  <c r="W277" i="36" s="1"/>
  <c r="W349" i="36" s="1"/>
  <c r="W421" i="36" s="1"/>
  <c r="W209" i="36"/>
  <c r="W281" i="36" s="1"/>
  <c r="W353" i="36" s="1"/>
  <c r="W425" i="36" s="1"/>
  <c r="W213" i="36"/>
  <c r="W285" i="36" s="1"/>
  <c r="W357" i="36" s="1"/>
  <c r="W429" i="36" s="1"/>
  <c r="W217" i="36"/>
  <c r="W289" i="36" s="1"/>
  <c r="W361" i="36" s="1"/>
  <c r="W433" i="36" s="1"/>
  <c r="W221" i="36"/>
  <c r="W293" i="36" s="1"/>
  <c r="W365" i="36" s="1"/>
  <c r="W437" i="36" s="1"/>
  <c r="W225" i="36"/>
  <c r="W297" i="36" s="1"/>
  <c r="W369" i="36" s="1"/>
  <c r="W441" i="36" s="1"/>
  <c r="W229" i="36"/>
  <c r="W301" i="36" s="1"/>
  <c r="W373" i="36" s="1"/>
  <c r="W445" i="36" s="1"/>
  <c r="W233" i="36"/>
  <c r="W305" i="36" s="1"/>
  <c r="W377" i="36" s="1"/>
  <c r="W449" i="36" s="1"/>
  <c r="W237" i="36"/>
  <c r="W309" i="36" s="1"/>
  <c r="W381" i="36" s="1"/>
  <c r="W453" i="36" s="1"/>
  <c r="X226" i="36"/>
  <c r="X298" i="36" s="1"/>
  <c r="X370" i="36" s="1"/>
  <c r="X442" i="36" s="1"/>
  <c r="W172" i="38"/>
  <c r="W244" i="38" s="1"/>
  <c r="W316" i="38" s="1"/>
  <c r="W388" i="38" s="1"/>
  <c r="W176" i="38"/>
  <c r="W248" i="38" s="1"/>
  <c r="W320" i="38" s="1"/>
  <c r="W392" i="38" s="1"/>
  <c r="W180" i="38"/>
  <c r="W252" i="38" s="1"/>
  <c r="W324" i="38" s="1"/>
  <c r="W396" i="38" s="1"/>
  <c r="W184" i="38"/>
  <c r="W256" i="38" s="1"/>
  <c r="W328" i="38" s="1"/>
  <c r="W400" i="38" s="1"/>
  <c r="W188" i="38"/>
  <c r="W260" i="38" s="1"/>
  <c r="W332" i="38" s="1"/>
  <c r="W404" i="38" s="1"/>
  <c r="W192" i="38"/>
  <c r="W264" i="38" s="1"/>
  <c r="W336" i="38" s="1"/>
  <c r="W408" i="38" s="1"/>
  <c r="W196" i="38"/>
  <c r="W268" i="38" s="1"/>
  <c r="W340" i="38" s="1"/>
  <c r="W412" i="38" s="1"/>
  <c r="W200" i="38"/>
  <c r="W272" i="38" s="1"/>
  <c r="W344" i="38" s="1"/>
  <c r="W416" i="38" s="1"/>
  <c r="W204" i="38"/>
  <c r="W276" i="38" s="1"/>
  <c r="W348" i="38" s="1"/>
  <c r="W420" i="38" s="1"/>
  <c r="W208" i="38"/>
  <c r="W280" i="38" s="1"/>
  <c r="W352" i="38" s="1"/>
  <c r="W424" i="38" s="1"/>
  <c r="W212" i="38"/>
  <c r="W284" i="38" s="1"/>
  <c r="W356" i="38" s="1"/>
  <c r="W428" i="38" s="1"/>
  <c r="W216" i="38"/>
  <c r="W288" i="38" s="1"/>
  <c r="W360" i="38" s="1"/>
  <c r="W432" i="38" s="1"/>
  <c r="W220" i="38"/>
  <c r="W292" i="38" s="1"/>
  <c r="W364" i="38" s="1"/>
  <c r="W436" i="38" s="1"/>
  <c r="W224" i="38"/>
  <c r="W296" i="38" s="1"/>
  <c r="W368" i="38" s="1"/>
  <c r="W440" i="38" s="1"/>
  <c r="W228" i="38"/>
  <c r="W300" i="38" s="1"/>
  <c r="W372" i="38" s="1"/>
  <c r="W444" i="38" s="1"/>
  <c r="W232" i="38"/>
  <c r="W304" i="38" s="1"/>
  <c r="W376" i="38" s="1"/>
  <c r="W448" i="38" s="1"/>
  <c r="W236" i="38"/>
  <c r="W308" i="38" s="1"/>
  <c r="W380" i="38" s="1"/>
  <c r="W452" i="38" s="1"/>
  <c r="W240" i="38"/>
  <c r="W312" i="38" s="1"/>
  <c r="W384" i="38" s="1"/>
  <c r="W456" i="38" s="1"/>
  <c r="X209" i="11"/>
  <c r="X281" i="11" s="1"/>
  <c r="X353" i="11" s="1"/>
  <c r="X425" i="11" s="1"/>
  <c r="X239" i="11"/>
  <c r="X311" i="11" s="1"/>
  <c r="X383" i="11" s="1"/>
  <c r="X455" i="11" s="1"/>
  <c r="X224" i="11"/>
  <c r="X296" i="11" s="1"/>
  <c r="X368" i="11" s="1"/>
  <c r="X440" i="11" s="1"/>
  <c r="U165" i="36"/>
  <c r="I170" i="36"/>
  <c r="I242" i="36" s="1"/>
  <c r="I314" i="36" s="1"/>
  <c r="I386" i="36" s="1"/>
  <c r="I174" i="36"/>
  <c r="I246" i="36" s="1"/>
  <c r="I318" i="36" s="1"/>
  <c r="I390" i="36" s="1"/>
  <c r="I178" i="36"/>
  <c r="I250" i="36" s="1"/>
  <c r="I322" i="36" s="1"/>
  <c r="I394" i="36" s="1"/>
  <c r="I182" i="36"/>
  <c r="I254" i="36" s="1"/>
  <c r="I326" i="36" s="1"/>
  <c r="I398" i="36" s="1"/>
  <c r="I186" i="36"/>
  <c r="I258" i="36" s="1"/>
  <c r="I330" i="36" s="1"/>
  <c r="I402" i="36" s="1"/>
  <c r="I190" i="36"/>
  <c r="I262" i="36" s="1"/>
  <c r="I334" i="36" s="1"/>
  <c r="I406" i="36" s="1"/>
  <c r="I194" i="36"/>
  <c r="I266" i="36" s="1"/>
  <c r="I338" i="36" s="1"/>
  <c r="I410" i="36" s="1"/>
  <c r="I198" i="36"/>
  <c r="I270" i="36" s="1"/>
  <c r="I342" i="36" s="1"/>
  <c r="I414" i="36" s="1"/>
  <c r="I202" i="36"/>
  <c r="I274" i="36" s="1"/>
  <c r="I346" i="36" s="1"/>
  <c r="I418" i="36" s="1"/>
  <c r="I206" i="36"/>
  <c r="I278" i="36" s="1"/>
  <c r="I350" i="36" s="1"/>
  <c r="I422" i="36" s="1"/>
  <c r="I210" i="36"/>
  <c r="I282" i="36" s="1"/>
  <c r="I354" i="36" s="1"/>
  <c r="I426" i="36" s="1"/>
  <c r="I214" i="36"/>
  <c r="I286" i="36" s="1"/>
  <c r="I358" i="36" s="1"/>
  <c r="I430" i="36" s="1"/>
  <c r="I218" i="36"/>
  <c r="I290" i="36" s="1"/>
  <c r="I362" i="36" s="1"/>
  <c r="I434" i="36" s="1"/>
  <c r="I222" i="36"/>
  <c r="I294" i="36" s="1"/>
  <c r="I366" i="36" s="1"/>
  <c r="I438" i="36" s="1"/>
  <c r="I226" i="36"/>
  <c r="I298" i="36" s="1"/>
  <c r="I370" i="36" s="1"/>
  <c r="I442" i="36" s="1"/>
  <c r="I230" i="36"/>
  <c r="I302" i="36" s="1"/>
  <c r="I374" i="36" s="1"/>
  <c r="I446" i="36" s="1"/>
  <c r="I234" i="36"/>
  <c r="I306" i="36" s="1"/>
  <c r="I378" i="36" s="1"/>
  <c r="I450" i="36" s="1"/>
  <c r="I238" i="36"/>
  <c r="I310" i="36" s="1"/>
  <c r="I382" i="36" s="1"/>
  <c r="I454" i="36" s="1"/>
  <c r="X189" i="11"/>
  <c r="X261" i="11" s="1"/>
  <c r="X333" i="11" s="1"/>
  <c r="X405" i="11" s="1"/>
  <c r="X188" i="11"/>
  <c r="X260" i="11" s="1"/>
  <c r="X332" i="11" s="1"/>
  <c r="X404" i="11" s="1"/>
  <c r="X186" i="36"/>
  <c r="X258" i="36" s="1"/>
  <c r="X330" i="36" s="1"/>
  <c r="X402" i="36" s="1"/>
  <c r="X176" i="36"/>
  <c r="X248" i="36" s="1"/>
  <c r="X320" i="36" s="1"/>
  <c r="X392" i="36" s="1"/>
  <c r="X184" i="11"/>
  <c r="X256" i="11" s="1"/>
  <c r="X328" i="11" s="1"/>
  <c r="X400" i="11" s="1"/>
  <c r="X184" i="36"/>
  <c r="X256" i="36" s="1"/>
  <c r="X328" i="36" s="1"/>
  <c r="X400" i="36" s="1"/>
  <c r="X230" i="11"/>
  <c r="X302" i="11" s="1"/>
  <c r="X374" i="11" s="1"/>
  <c r="X446" i="11" s="1"/>
  <c r="X228" i="11"/>
  <c r="X300" i="11" s="1"/>
  <c r="X372" i="11" s="1"/>
  <c r="X444" i="11" s="1"/>
  <c r="X191" i="36"/>
  <c r="X263" i="36" s="1"/>
  <c r="X335" i="36" s="1"/>
  <c r="X407" i="36" s="1"/>
  <c r="X213" i="36"/>
  <c r="X285" i="36" s="1"/>
  <c r="X357" i="36" s="1"/>
  <c r="X429" i="36" s="1"/>
  <c r="W172" i="37"/>
  <c r="W244" i="37" s="1"/>
  <c r="W316" i="37" s="1"/>
  <c r="W388" i="37" s="1"/>
  <c r="W176" i="37"/>
  <c r="W248" i="37" s="1"/>
  <c r="W320" i="37" s="1"/>
  <c r="W392" i="37" s="1"/>
  <c r="W180" i="37"/>
  <c r="W252" i="37" s="1"/>
  <c r="W324" i="37" s="1"/>
  <c r="W396" i="37" s="1"/>
  <c r="W184" i="37"/>
  <c r="W256" i="37" s="1"/>
  <c r="W328" i="37" s="1"/>
  <c r="W400" i="37" s="1"/>
  <c r="W188" i="37"/>
  <c r="W260" i="37" s="1"/>
  <c r="W332" i="37" s="1"/>
  <c r="W404" i="37" s="1"/>
  <c r="W192" i="37"/>
  <c r="W264" i="37" s="1"/>
  <c r="W336" i="37" s="1"/>
  <c r="W408" i="37" s="1"/>
  <c r="W196" i="37"/>
  <c r="W268" i="37" s="1"/>
  <c r="W340" i="37" s="1"/>
  <c r="W412" i="37" s="1"/>
  <c r="W200" i="37"/>
  <c r="W272" i="37" s="1"/>
  <c r="W344" i="37" s="1"/>
  <c r="W416" i="37" s="1"/>
  <c r="W204" i="37"/>
  <c r="W276" i="37" s="1"/>
  <c r="W348" i="37" s="1"/>
  <c r="W420" i="37" s="1"/>
  <c r="W208" i="37"/>
  <c r="W280" i="37" s="1"/>
  <c r="W352" i="37" s="1"/>
  <c r="W424" i="37" s="1"/>
  <c r="W212" i="37"/>
  <c r="W284" i="37" s="1"/>
  <c r="W356" i="37" s="1"/>
  <c r="W428" i="37" s="1"/>
  <c r="W216" i="37"/>
  <c r="W288" i="37" s="1"/>
  <c r="W360" i="37" s="1"/>
  <c r="W432" i="37" s="1"/>
  <c r="W220" i="37"/>
  <c r="W292" i="37" s="1"/>
  <c r="W364" i="37" s="1"/>
  <c r="W436" i="37" s="1"/>
  <c r="W224" i="37"/>
  <c r="W296" i="37" s="1"/>
  <c r="W368" i="37" s="1"/>
  <c r="W440" i="37" s="1"/>
  <c r="W228" i="37"/>
  <c r="W300" i="37" s="1"/>
  <c r="W372" i="37" s="1"/>
  <c r="W444" i="37" s="1"/>
  <c r="W232" i="37"/>
  <c r="W304" i="37" s="1"/>
  <c r="W376" i="37" s="1"/>
  <c r="W448" i="37" s="1"/>
  <c r="W236" i="37"/>
  <c r="W308" i="37" s="1"/>
  <c r="W380" i="37" s="1"/>
  <c r="W452" i="37" s="1"/>
  <c r="W240" i="37"/>
  <c r="W312" i="37" s="1"/>
  <c r="W384" i="37" s="1"/>
  <c r="W456" i="37" s="1"/>
  <c r="X225" i="11"/>
  <c r="X297" i="11" s="1"/>
  <c r="X369" i="11" s="1"/>
  <c r="X441" i="11" s="1"/>
  <c r="H170" i="36"/>
  <c r="H174" i="36"/>
  <c r="H178" i="36"/>
  <c r="H182" i="36"/>
  <c r="H186" i="36"/>
  <c r="H190" i="36"/>
  <c r="H194" i="36"/>
  <c r="H198" i="36"/>
  <c r="H202" i="36"/>
  <c r="H206" i="36"/>
  <c r="H210" i="36"/>
  <c r="H214" i="36"/>
  <c r="H218" i="36"/>
  <c r="H222" i="36"/>
  <c r="H226" i="36"/>
  <c r="H230" i="36"/>
  <c r="H234" i="36"/>
  <c r="H238" i="36"/>
  <c r="V165" i="38"/>
  <c r="U165" i="38"/>
  <c r="I173" i="38"/>
  <c r="I177" i="38"/>
  <c r="I181" i="38"/>
  <c r="I185" i="38"/>
  <c r="I189" i="38"/>
  <c r="I193" i="38"/>
  <c r="I197" i="38"/>
  <c r="I201" i="38"/>
  <c r="I205" i="38"/>
  <c r="I209" i="38"/>
  <c r="I213" i="38"/>
  <c r="I217" i="38"/>
  <c r="I221" i="38"/>
  <c r="I225" i="38"/>
  <c r="I229" i="38"/>
  <c r="I233" i="38"/>
  <c r="I237" i="38"/>
  <c r="X177" i="37"/>
  <c r="X249" i="37" s="1"/>
  <c r="X321" i="37" s="1"/>
  <c r="X393" i="37" s="1"/>
  <c r="X232" i="37"/>
  <c r="X304" i="37" s="1"/>
  <c r="X376" i="37" s="1"/>
  <c r="X448" i="37" s="1"/>
  <c r="X231" i="11"/>
  <c r="X303" i="11" s="1"/>
  <c r="X375" i="11" s="1"/>
  <c r="X447" i="11" s="1"/>
  <c r="P381" i="36"/>
  <c r="P453" i="36" s="1"/>
  <c r="P377" i="36"/>
  <c r="P449" i="36" s="1"/>
  <c r="P382" i="36"/>
  <c r="P454" i="36" s="1"/>
  <c r="P378" i="36"/>
  <c r="P450" i="36" s="1"/>
  <c r="P383" i="36"/>
  <c r="P455" i="36" s="1"/>
  <c r="P379" i="36"/>
  <c r="P451" i="36" s="1"/>
  <c r="P375" i="36"/>
  <c r="P447" i="36" s="1"/>
  <c r="P384" i="36"/>
  <c r="P456" i="36" s="1"/>
  <c r="P380" i="36"/>
  <c r="P452" i="36" s="1"/>
  <c r="P376" i="36"/>
  <c r="P448" i="36" s="1"/>
  <c r="P374" i="36"/>
  <c r="P446" i="36" s="1"/>
  <c r="P370" i="36"/>
  <c r="P442" i="36" s="1"/>
  <c r="P366" i="36"/>
  <c r="P438" i="36" s="1"/>
  <c r="P362" i="36"/>
  <c r="P434" i="36" s="1"/>
  <c r="P358" i="36"/>
  <c r="P430" i="36" s="1"/>
  <c r="P354" i="36"/>
  <c r="P426" i="36" s="1"/>
  <c r="P350" i="36"/>
  <c r="P422" i="36" s="1"/>
  <c r="P346" i="36"/>
  <c r="P418" i="36" s="1"/>
  <c r="P342" i="36"/>
  <c r="P414" i="36" s="1"/>
  <c r="P338" i="36"/>
  <c r="P410" i="36" s="1"/>
  <c r="P334" i="36"/>
  <c r="P406" i="36" s="1"/>
  <c r="P330" i="36"/>
  <c r="P402" i="36" s="1"/>
  <c r="P326" i="36"/>
  <c r="P398" i="36" s="1"/>
  <c r="P322" i="36"/>
  <c r="P394" i="36" s="1"/>
  <c r="P318" i="36"/>
  <c r="P390" i="36" s="1"/>
  <c r="P314" i="36"/>
  <c r="P386" i="36" s="1"/>
  <c r="P371" i="36"/>
  <c r="P443" i="36" s="1"/>
  <c r="P367" i="36"/>
  <c r="P439" i="36" s="1"/>
  <c r="P363" i="36"/>
  <c r="P435" i="36" s="1"/>
  <c r="P359" i="36"/>
  <c r="P431" i="36" s="1"/>
  <c r="P355" i="36"/>
  <c r="P427" i="36" s="1"/>
  <c r="P351" i="36"/>
  <c r="P423" i="36" s="1"/>
  <c r="P347" i="36"/>
  <c r="P419" i="36" s="1"/>
  <c r="P343" i="36"/>
  <c r="P415" i="36" s="1"/>
  <c r="P339" i="36"/>
  <c r="P411" i="36" s="1"/>
  <c r="P335" i="36"/>
  <c r="P407" i="36" s="1"/>
  <c r="P331" i="36"/>
  <c r="P403" i="36" s="1"/>
  <c r="P327" i="36"/>
  <c r="P399" i="36" s="1"/>
  <c r="P323" i="36"/>
  <c r="P395" i="36" s="1"/>
  <c r="P319" i="36"/>
  <c r="P391" i="36" s="1"/>
  <c r="P315" i="36"/>
  <c r="P387" i="36" s="1"/>
  <c r="P372" i="36"/>
  <c r="P444" i="36" s="1"/>
  <c r="P368" i="36"/>
  <c r="P440" i="36" s="1"/>
  <c r="P364" i="36"/>
  <c r="P436" i="36" s="1"/>
  <c r="P360" i="36"/>
  <c r="P432" i="36" s="1"/>
  <c r="P356" i="36"/>
  <c r="P428" i="36" s="1"/>
  <c r="P352" i="36"/>
  <c r="P424" i="36" s="1"/>
  <c r="P348" i="36"/>
  <c r="P420" i="36" s="1"/>
  <c r="P344" i="36"/>
  <c r="P416" i="36" s="1"/>
  <c r="P340" i="36"/>
  <c r="P412" i="36" s="1"/>
  <c r="P336" i="36"/>
  <c r="P408" i="36" s="1"/>
  <c r="P332" i="36"/>
  <c r="P404" i="36" s="1"/>
  <c r="P328" i="36"/>
  <c r="P400" i="36" s="1"/>
  <c r="P324" i="36"/>
  <c r="P396" i="36" s="1"/>
  <c r="P320" i="36"/>
  <c r="P392" i="36" s="1"/>
  <c r="P316" i="36"/>
  <c r="P388" i="36" s="1"/>
  <c r="P373" i="36"/>
  <c r="P445" i="36" s="1"/>
  <c r="P369" i="36"/>
  <c r="P441" i="36" s="1"/>
  <c r="P365" i="36"/>
  <c r="P437" i="36" s="1"/>
  <c r="P361" i="36"/>
  <c r="P433" i="36" s="1"/>
  <c r="P357" i="36"/>
  <c r="P429" i="36" s="1"/>
  <c r="P353" i="36"/>
  <c r="P425" i="36" s="1"/>
  <c r="P349" i="36"/>
  <c r="P421" i="36" s="1"/>
  <c r="P345" i="36"/>
  <c r="P417" i="36" s="1"/>
  <c r="P341" i="36"/>
  <c r="P413" i="36" s="1"/>
  <c r="P337" i="36"/>
  <c r="P409" i="36" s="1"/>
  <c r="P333" i="36"/>
  <c r="P405" i="36" s="1"/>
  <c r="P329" i="36"/>
  <c r="P401" i="36" s="1"/>
  <c r="P325" i="36"/>
  <c r="P397" i="36" s="1"/>
  <c r="P321" i="36"/>
  <c r="P393" i="36" s="1"/>
  <c r="P317" i="36"/>
  <c r="P389" i="36" s="1"/>
  <c r="X177" i="36"/>
  <c r="X249" i="36" s="1"/>
  <c r="X321" i="36" s="1"/>
  <c r="X393" i="36" s="1"/>
  <c r="Q383" i="37"/>
  <c r="Q455" i="37" s="1"/>
  <c r="Q380" i="37"/>
  <c r="Q452" i="37" s="1"/>
  <c r="Q376" i="37"/>
  <c r="Q448" i="37" s="1"/>
  <c r="Q372" i="37"/>
  <c r="Q444" i="37" s="1"/>
  <c r="Q368" i="37"/>
  <c r="Q440" i="37" s="1"/>
  <c r="Q364" i="37"/>
  <c r="Q436" i="37" s="1"/>
  <c r="Q360" i="37"/>
  <c r="Q432" i="37" s="1"/>
  <c r="Q356" i="37"/>
  <c r="Q428" i="37" s="1"/>
  <c r="Q352" i="37"/>
  <c r="Q424" i="37" s="1"/>
  <c r="Q348" i="37"/>
  <c r="Q420" i="37" s="1"/>
  <c r="Q344" i="37"/>
  <c r="Q416" i="37" s="1"/>
  <c r="Q340" i="37"/>
  <c r="Q412" i="37" s="1"/>
  <c r="Q336" i="37"/>
  <c r="Q408" i="37" s="1"/>
  <c r="Q332" i="37"/>
  <c r="Q404" i="37" s="1"/>
  <c r="Q328" i="37"/>
  <c r="Q400" i="37" s="1"/>
  <c r="Q324" i="37"/>
  <c r="Q396" i="37" s="1"/>
  <c r="Q320" i="37"/>
  <c r="Q392" i="37" s="1"/>
  <c r="Q316" i="37"/>
  <c r="Q388" i="37" s="1"/>
  <c r="Q384" i="37"/>
  <c r="Q456" i="37" s="1"/>
  <c r="Q381" i="37"/>
  <c r="Q453" i="37" s="1"/>
  <c r="Q377" i="37"/>
  <c r="Q449" i="37" s="1"/>
  <c r="Q373" i="37"/>
  <c r="Q445" i="37" s="1"/>
  <c r="Q369" i="37"/>
  <c r="Q441" i="37" s="1"/>
  <c r="Q365" i="37"/>
  <c r="Q437" i="37" s="1"/>
  <c r="Q361" i="37"/>
  <c r="Q433" i="37" s="1"/>
  <c r="Q357" i="37"/>
  <c r="Q429" i="37" s="1"/>
  <c r="Q353" i="37"/>
  <c r="Q425" i="37" s="1"/>
  <c r="Q349" i="37"/>
  <c r="Q421" i="37" s="1"/>
  <c r="Q345" i="37"/>
  <c r="Q417" i="37" s="1"/>
  <c r="Q341" i="37"/>
  <c r="Q413" i="37" s="1"/>
  <c r="Q337" i="37"/>
  <c r="Q409" i="37" s="1"/>
  <c r="Q333" i="37"/>
  <c r="Q405" i="37" s="1"/>
  <c r="Q329" i="37"/>
  <c r="Q401" i="37" s="1"/>
  <c r="Q325" i="37"/>
  <c r="Q397" i="37" s="1"/>
  <c r="Q321" i="37"/>
  <c r="Q393" i="37" s="1"/>
  <c r="Q317" i="37"/>
  <c r="Q389" i="37" s="1"/>
  <c r="Q382" i="37"/>
  <c r="Q454" i="37" s="1"/>
  <c r="Q378" i="37"/>
  <c r="Q450" i="37" s="1"/>
  <c r="Q374" i="37"/>
  <c r="Q446" i="37" s="1"/>
  <c r="Q370" i="37"/>
  <c r="Q442" i="37" s="1"/>
  <c r="Q366" i="37"/>
  <c r="Q438" i="37" s="1"/>
  <c r="Q362" i="37"/>
  <c r="Q434" i="37" s="1"/>
  <c r="Q358" i="37"/>
  <c r="Q430" i="37" s="1"/>
  <c r="Q354" i="37"/>
  <c r="Q426" i="37" s="1"/>
  <c r="Q350" i="37"/>
  <c r="Q422" i="37" s="1"/>
  <c r="Q346" i="37"/>
  <c r="Q418" i="37" s="1"/>
  <c r="Q342" i="37"/>
  <c r="Q414" i="37" s="1"/>
  <c r="Q338" i="37"/>
  <c r="Q410" i="37" s="1"/>
  <c r="Q334" i="37"/>
  <c r="Q406" i="37" s="1"/>
  <c r="Q330" i="37"/>
  <c r="Q402" i="37" s="1"/>
  <c r="Q326" i="37"/>
  <c r="Q398" i="37" s="1"/>
  <c r="Q322" i="37"/>
  <c r="Q394" i="37" s="1"/>
  <c r="Q379" i="37"/>
  <c r="Q451" i="37" s="1"/>
  <c r="Q375" i="37"/>
  <c r="Q447" i="37" s="1"/>
  <c r="Q371" i="37"/>
  <c r="Q443" i="37" s="1"/>
  <c r="Q367" i="37"/>
  <c r="Q439" i="37" s="1"/>
  <c r="Q363" i="37"/>
  <c r="Q435" i="37" s="1"/>
  <c r="Q359" i="37"/>
  <c r="Q431" i="37" s="1"/>
  <c r="Q355" i="37"/>
  <c r="Q427" i="37" s="1"/>
  <c r="Q351" i="37"/>
  <c r="Q423" i="37" s="1"/>
  <c r="Q347" i="37"/>
  <c r="Q419" i="37" s="1"/>
  <c r="Q343" i="37"/>
  <c r="Q415" i="37" s="1"/>
  <c r="Q339" i="37"/>
  <c r="Q411" i="37" s="1"/>
  <c r="Q335" i="37"/>
  <c r="Q407" i="37" s="1"/>
  <c r="Q331" i="37"/>
  <c r="Q403" i="37" s="1"/>
  <c r="Q327" i="37"/>
  <c r="Q399" i="37" s="1"/>
  <c r="Q323" i="37"/>
  <c r="Q395" i="37" s="1"/>
  <c r="Q319" i="37"/>
  <c r="Q391" i="37" s="1"/>
  <c r="Q315" i="37"/>
  <c r="Q387" i="37" s="1"/>
  <c r="Q314" i="37"/>
  <c r="Q386" i="37" s="1"/>
  <c r="Q318" i="37"/>
  <c r="Q390" i="37" s="1"/>
  <c r="X238" i="37"/>
  <c r="X310" i="37" s="1"/>
  <c r="X382" i="37" s="1"/>
  <c r="X454" i="37" s="1"/>
  <c r="H172" i="11"/>
  <c r="H244" i="11" s="1"/>
  <c r="H316" i="11" s="1"/>
  <c r="H388" i="11" s="1"/>
  <c r="H176" i="11"/>
  <c r="H248" i="11" s="1"/>
  <c r="H320" i="11" s="1"/>
  <c r="H392" i="11" s="1"/>
  <c r="H180" i="11"/>
  <c r="H252" i="11" s="1"/>
  <c r="H324" i="11" s="1"/>
  <c r="H396" i="11" s="1"/>
  <c r="H184" i="11"/>
  <c r="H256" i="11" s="1"/>
  <c r="H328" i="11" s="1"/>
  <c r="H400" i="11" s="1"/>
  <c r="H188" i="11"/>
  <c r="H260" i="11" s="1"/>
  <c r="H332" i="11" s="1"/>
  <c r="H404" i="11" s="1"/>
  <c r="H192" i="11"/>
  <c r="H264" i="11" s="1"/>
  <c r="H336" i="11" s="1"/>
  <c r="H408" i="11" s="1"/>
  <c r="H196" i="11"/>
  <c r="H268" i="11" s="1"/>
  <c r="H340" i="11" s="1"/>
  <c r="H412" i="11" s="1"/>
  <c r="H200" i="11"/>
  <c r="H272" i="11" s="1"/>
  <c r="H344" i="11" s="1"/>
  <c r="H416" i="11" s="1"/>
  <c r="H204" i="11"/>
  <c r="H276" i="11" s="1"/>
  <c r="H348" i="11" s="1"/>
  <c r="H420" i="11" s="1"/>
  <c r="H208" i="11"/>
  <c r="H280" i="11" s="1"/>
  <c r="H352" i="11" s="1"/>
  <c r="H424" i="11" s="1"/>
  <c r="H212" i="11"/>
  <c r="H284" i="11" s="1"/>
  <c r="H356" i="11" s="1"/>
  <c r="H428" i="11" s="1"/>
  <c r="H216" i="11"/>
  <c r="H288" i="11" s="1"/>
  <c r="H360" i="11" s="1"/>
  <c r="H432" i="11" s="1"/>
  <c r="H220" i="11"/>
  <c r="H292" i="11" s="1"/>
  <c r="H364" i="11" s="1"/>
  <c r="H436" i="11" s="1"/>
  <c r="H224" i="11"/>
  <c r="H296" i="11" s="1"/>
  <c r="H368" i="11" s="1"/>
  <c r="H440" i="11" s="1"/>
  <c r="H228" i="11"/>
  <c r="H300" i="11" s="1"/>
  <c r="H372" i="11" s="1"/>
  <c r="H444" i="11" s="1"/>
  <c r="H232" i="11"/>
  <c r="H304" i="11" s="1"/>
  <c r="H376" i="11" s="1"/>
  <c r="H448" i="11" s="1"/>
  <c r="H236" i="11"/>
  <c r="H308" i="11" s="1"/>
  <c r="H380" i="11" s="1"/>
  <c r="H452" i="11" s="1"/>
  <c r="H240" i="11"/>
  <c r="H312" i="11" s="1"/>
  <c r="H384" i="11" s="1"/>
  <c r="H456" i="11" s="1"/>
  <c r="X175" i="37"/>
  <c r="X247" i="37" s="1"/>
  <c r="X319" i="37" s="1"/>
  <c r="X391" i="37" s="1"/>
  <c r="X224" i="37"/>
  <c r="X296" i="37" s="1"/>
  <c r="X368" i="37" s="1"/>
  <c r="X440" i="37" s="1"/>
  <c r="AN165" i="36"/>
  <c r="G240" i="38"/>
  <c r="G312" i="38" s="1"/>
  <c r="G384" i="38" s="1"/>
  <c r="G456" i="38" s="1"/>
  <c r="G238" i="38"/>
  <c r="G310" i="38" s="1"/>
  <c r="G382" i="38" s="1"/>
  <c r="G454" i="38" s="1"/>
  <c r="G234" i="38"/>
  <c r="G306" i="38" s="1"/>
  <c r="G378" i="38" s="1"/>
  <c r="G450" i="38" s="1"/>
  <c r="G236" i="38"/>
  <c r="G308" i="38" s="1"/>
  <c r="G380" i="38" s="1"/>
  <c r="G452" i="38" s="1"/>
  <c r="G235" i="38"/>
  <c r="G307" i="38" s="1"/>
  <c r="G379" i="38" s="1"/>
  <c r="G451" i="38" s="1"/>
  <c r="G229" i="38"/>
  <c r="G301" i="38" s="1"/>
  <c r="G373" i="38" s="1"/>
  <c r="G445" i="38" s="1"/>
  <c r="G225" i="38"/>
  <c r="G297" i="38" s="1"/>
  <c r="G369" i="38" s="1"/>
  <c r="G441" i="38" s="1"/>
  <c r="G221" i="38"/>
  <c r="G293" i="38" s="1"/>
  <c r="G365" i="38" s="1"/>
  <c r="G437" i="38" s="1"/>
  <c r="G217" i="38"/>
  <c r="G289" i="38" s="1"/>
  <c r="G361" i="38" s="1"/>
  <c r="G433" i="38" s="1"/>
  <c r="G213" i="38"/>
  <c r="G285" i="38" s="1"/>
  <c r="G357" i="38" s="1"/>
  <c r="G429" i="38" s="1"/>
  <c r="G209" i="38"/>
  <c r="G281" i="38" s="1"/>
  <c r="G353" i="38" s="1"/>
  <c r="G425" i="38" s="1"/>
  <c r="G205" i="38"/>
  <c r="G277" i="38" s="1"/>
  <c r="G349" i="38" s="1"/>
  <c r="G421" i="38" s="1"/>
  <c r="G201" i="38"/>
  <c r="G273" i="38" s="1"/>
  <c r="G345" i="38" s="1"/>
  <c r="G417" i="38" s="1"/>
  <c r="G197" i="38"/>
  <c r="G269" i="38" s="1"/>
  <c r="G341" i="38" s="1"/>
  <c r="G413" i="38" s="1"/>
  <c r="G193" i="38"/>
  <c r="G265" i="38" s="1"/>
  <c r="G337" i="38" s="1"/>
  <c r="G409" i="38" s="1"/>
  <c r="G189" i="38"/>
  <c r="G261" i="38" s="1"/>
  <c r="G333" i="38" s="1"/>
  <c r="G405" i="38" s="1"/>
  <c r="G185" i="38"/>
  <c r="G257" i="38" s="1"/>
  <c r="G329" i="38" s="1"/>
  <c r="G401" i="38" s="1"/>
  <c r="G181" i="38"/>
  <c r="G253" i="38" s="1"/>
  <c r="G325" i="38" s="1"/>
  <c r="G397" i="38" s="1"/>
  <c r="G177" i="38"/>
  <c r="G249" i="38" s="1"/>
  <c r="G321" i="38" s="1"/>
  <c r="G393" i="38" s="1"/>
  <c r="G173" i="38"/>
  <c r="G245" i="38" s="1"/>
  <c r="G317" i="38" s="1"/>
  <c r="G389" i="38" s="1"/>
  <c r="G237" i="38"/>
  <c r="G309" i="38" s="1"/>
  <c r="G381" i="38" s="1"/>
  <c r="G453" i="38" s="1"/>
  <c r="G230" i="38"/>
  <c r="G302" i="38" s="1"/>
  <c r="G374" i="38" s="1"/>
  <c r="G446" i="38" s="1"/>
  <c r="G226" i="38"/>
  <c r="G298" i="38" s="1"/>
  <c r="G370" i="38" s="1"/>
  <c r="G442" i="38" s="1"/>
  <c r="G222" i="38"/>
  <c r="G294" i="38" s="1"/>
  <c r="G366" i="38" s="1"/>
  <c r="G438" i="38" s="1"/>
  <c r="G218" i="38"/>
  <c r="G290" i="38" s="1"/>
  <c r="G362" i="38" s="1"/>
  <c r="G434" i="38" s="1"/>
  <c r="G214" i="38"/>
  <c r="G286" i="38" s="1"/>
  <c r="G358" i="38" s="1"/>
  <c r="G430" i="38" s="1"/>
  <c r="G210" i="38"/>
  <c r="G282" i="38" s="1"/>
  <c r="G354" i="38" s="1"/>
  <c r="G426" i="38" s="1"/>
  <c r="G206" i="38"/>
  <c r="G278" i="38" s="1"/>
  <c r="G350" i="38" s="1"/>
  <c r="G422" i="38" s="1"/>
  <c r="G202" i="38"/>
  <c r="G274" i="38" s="1"/>
  <c r="G346" i="38" s="1"/>
  <c r="G418" i="38" s="1"/>
  <c r="G198" i="38"/>
  <c r="G270" i="38" s="1"/>
  <c r="G342" i="38" s="1"/>
  <c r="G414" i="38" s="1"/>
  <c r="G194" i="38"/>
  <c r="G266" i="38" s="1"/>
  <c r="G338" i="38" s="1"/>
  <c r="G410" i="38" s="1"/>
  <c r="G190" i="38"/>
  <c r="G262" i="38" s="1"/>
  <c r="G334" i="38" s="1"/>
  <c r="G406" i="38" s="1"/>
  <c r="G186" i="38"/>
  <c r="G258" i="38" s="1"/>
  <c r="G330" i="38" s="1"/>
  <c r="G402" i="38" s="1"/>
  <c r="G182" i="38"/>
  <c r="G254" i="38" s="1"/>
  <c r="G326" i="38" s="1"/>
  <c r="G398" i="38" s="1"/>
  <c r="G178" i="38"/>
  <c r="G250" i="38" s="1"/>
  <c r="G322" i="38" s="1"/>
  <c r="G394" i="38" s="1"/>
  <c r="G174" i="38"/>
  <c r="G246" i="38" s="1"/>
  <c r="G318" i="38" s="1"/>
  <c r="G390" i="38" s="1"/>
  <c r="G170" i="38"/>
  <c r="G242" i="38" s="1"/>
  <c r="G314" i="38" s="1"/>
  <c r="G386" i="38" s="1"/>
  <c r="G239" i="38"/>
  <c r="G311" i="38" s="1"/>
  <c r="G383" i="38" s="1"/>
  <c r="G455" i="38" s="1"/>
  <c r="G232" i="38"/>
  <c r="G304" i="38" s="1"/>
  <c r="G376" i="38" s="1"/>
  <c r="G448" i="38" s="1"/>
  <c r="G231" i="38"/>
  <c r="G303" i="38" s="1"/>
  <c r="G375" i="38" s="1"/>
  <c r="G447" i="38" s="1"/>
  <c r="G227" i="38"/>
  <c r="G299" i="38" s="1"/>
  <c r="G371" i="38" s="1"/>
  <c r="G443" i="38" s="1"/>
  <c r="G223" i="38"/>
  <c r="G295" i="38" s="1"/>
  <c r="G367" i="38" s="1"/>
  <c r="G439" i="38" s="1"/>
  <c r="G219" i="38"/>
  <c r="G291" i="38" s="1"/>
  <c r="G363" i="38" s="1"/>
  <c r="G435" i="38" s="1"/>
  <c r="G215" i="38"/>
  <c r="G287" i="38" s="1"/>
  <c r="G359" i="38" s="1"/>
  <c r="G431" i="38" s="1"/>
  <c r="G211" i="38"/>
  <c r="G283" i="38" s="1"/>
  <c r="G355" i="38" s="1"/>
  <c r="G427" i="38" s="1"/>
  <c r="G207" i="38"/>
  <c r="G279" i="38" s="1"/>
  <c r="G351" i="38" s="1"/>
  <c r="G423" i="38" s="1"/>
  <c r="G203" i="38"/>
  <c r="G275" i="38" s="1"/>
  <c r="G347" i="38" s="1"/>
  <c r="G419" i="38" s="1"/>
  <c r="G199" i="38"/>
  <c r="G271" i="38" s="1"/>
  <c r="G343" i="38" s="1"/>
  <c r="G415" i="38" s="1"/>
  <c r="G195" i="38"/>
  <c r="G267" i="38" s="1"/>
  <c r="G339" i="38" s="1"/>
  <c r="G411" i="38" s="1"/>
  <c r="G191" i="38"/>
  <c r="G263" i="38" s="1"/>
  <c r="G335" i="38" s="1"/>
  <c r="G407" i="38" s="1"/>
  <c r="G187" i="38"/>
  <c r="G259" i="38" s="1"/>
  <c r="G331" i="38" s="1"/>
  <c r="G403" i="38" s="1"/>
  <c r="G183" i="38"/>
  <c r="G255" i="38" s="1"/>
  <c r="G327" i="38" s="1"/>
  <c r="G399" i="38" s="1"/>
  <c r="G179" i="38"/>
  <c r="G251" i="38" s="1"/>
  <c r="G323" i="38" s="1"/>
  <c r="G395" i="38" s="1"/>
  <c r="G175" i="38"/>
  <c r="G247" i="38" s="1"/>
  <c r="G319" i="38" s="1"/>
  <c r="G391" i="38" s="1"/>
  <c r="G171" i="38"/>
  <c r="G243" i="38" s="1"/>
  <c r="G315" i="38" s="1"/>
  <c r="G387" i="38" s="1"/>
  <c r="G233" i="38"/>
  <c r="G305" i="38" s="1"/>
  <c r="G377" i="38" s="1"/>
  <c r="G449" i="38" s="1"/>
  <c r="G228" i="38"/>
  <c r="G300" i="38" s="1"/>
  <c r="G372" i="38" s="1"/>
  <c r="G444" i="38" s="1"/>
  <c r="G224" i="38"/>
  <c r="G296" i="38" s="1"/>
  <c r="G368" i="38" s="1"/>
  <c r="G440" i="38" s="1"/>
  <c r="G220" i="38"/>
  <c r="G292" i="38" s="1"/>
  <c r="G364" i="38" s="1"/>
  <c r="G436" i="38" s="1"/>
  <c r="G216" i="38"/>
  <c r="G288" i="38" s="1"/>
  <c r="G360" i="38" s="1"/>
  <c r="G432" i="38" s="1"/>
  <c r="G212" i="38"/>
  <c r="G284" i="38" s="1"/>
  <c r="G356" i="38" s="1"/>
  <c r="G428" i="38" s="1"/>
  <c r="G208" i="38"/>
  <c r="G280" i="38" s="1"/>
  <c r="G352" i="38" s="1"/>
  <c r="G424" i="38" s="1"/>
  <c r="G204" i="38"/>
  <c r="G276" i="38" s="1"/>
  <c r="G348" i="38" s="1"/>
  <c r="G420" i="38" s="1"/>
  <c r="G200" i="38"/>
  <c r="G272" i="38" s="1"/>
  <c r="G344" i="38" s="1"/>
  <c r="G416" i="38" s="1"/>
  <c r="G196" i="38"/>
  <c r="G268" i="38" s="1"/>
  <c r="G340" i="38" s="1"/>
  <c r="G412" i="38" s="1"/>
  <c r="G192" i="38"/>
  <c r="G264" i="38" s="1"/>
  <c r="G336" i="38" s="1"/>
  <c r="G408" i="38" s="1"/>
  <c r="G188" i="38"/>
  <c r="G260" i="38" s="1"/>
  <c r="G332" i="38" s="1"/>
  <c r="G404" i="38" s="1"/>
  <c r="G184" i="38"/>
  <c r="G256" i="38" s="1"/>
  <c r="G328" i="38" s="1"/>
  <c r="G400" i="38" s="1"/>
  <c r="G180" i="38"/>
  <c r="G252" i="38" s="1"/>
  <c r="G324" i="38" s="1"/>
  <c r="G396" i="38" s="1"/>
  <c r="G176" i="38"/>
  <c r="G248" i="38" s="1"/>
  <c r="G320" i="38" s="1"/>
  <c r="G392" i="38" s="1"/>
  <c r="G172" i="38"/>
  <c r="G244" i="38" s="1"/>
  <c r="G316" i="38" s="1"/>
  <c r="G388" i="38" s="1"/>
  <c r="AG323" i="11"/>
  <c r="AG395" i="11"/>
  <c r="AG251" i="11"/>
  <c r="AG95" i="11"/>
  <c r="AG179" i="11"/>
  <c r="AG23" i="11"/>
  <c r="AG397" i="11"/>
  <c r="AG325" i="11"/>
  <c r="AG181" i="11"/>
  <c r="AG25" i="11"/>
  <c r="AG253" i="11"/>
  <c r="AG97" i="11"/>
  <c r="AG401" i="11"/>
  <c r="AG329" i="11"/>
  <c r="AG185" i="11"/>
  <c r="AG29" i="11"/>
  <c r="AG257" i="11"/>
  <c r="AG101" i="11"/>
  <c r="AG405" i="11"/>
  <c r="AG333" i="11"/>
  <c r="AG189" i="11"/>
  <c r="AG33" i="11"/>
  <c r="AG261" i="11"/>
  <c r="AG105" i="11"/>
  <c r="AG409" i="11"/>
  <c r="AG337" i="11"/>
  <c r="AG193" i="11"/>
  <c r="AG37" i="11"/>
  <c r="AG265" i="11"/>
  <c r="AG109" i="11"/>
  <c r="AG413" i="11"/>
  <c r="AG341" i="11"/>
  <c r="AG197" i="11"/>
  <c r="AG41" i="11"/>
  <c r="AG269" i="11"/>
  <c r="AG113" i="11"/>
  <c r="AG417" i="11"/>
  <c r="AG345" i="11"/>
  <c r="AG201" i="11"/>
  <c r="AG45" i="11"/>
  <c r="AG273" i="11"/>
  <c r="AG117" i="11"/>
  <c r="AG421" i="11"/>
  <c r="AG349" i="11"/>
  <c r="AG205" i="11"/>
  <c r="AG49" i="11"/>
  <c r="AG277" i="11"/>
  <c r="AG121" i="11"/>
  <c r="AG425" i="11"/>
  <c r="AG353" i="11"/>
  <c r="AG209" i="11"/>
  <c r="AG53" i="11"/>
  <c r="AG281" i="11"/>
  <c r="AG125" i="11"/>
  <c r="AG429" i="11"/>
  <c r="AG357" i="11"/>
  <c r="AG213" i="11"/>
  <c r="AG57" i="11"/>
  <c r="AG285" i="11"/>
  <c r="AG129" i="11"/>
  <c r="AG433" i="11"/>
  <c r="AG361" i="11"/>
  <c r="AG217" i="11"/>
  <c r="AG61" i="11"/>
  <c r="AG289" i="11"/>
  <c r="AG133" i="11"/>
  <c r="AG437" i="11"/>
  <c r="AG365" i="11"/>
  <c r="AG221" i="11"/>
  <c r="AG65" i="11"/>
  <c r="AG293" i="11"/>
  <c r="AG137" i="11"/>
  <c r="AG441" i="11"/>
  <c r="AG369" i="11"/>
  <c r="AG225" i="11"/>
  <c r="AG297" i="11"/>
  <c r="AG69" i="11"/>
  <c r="AG141" i="11"/>
  <c r="AG445" i="11"/>
  <c r="AG301" i="11"/>
  <c r="AG373" i="11"/>
  <c r="AG229" i="11"/>
  <c r="AG73" i="11"/>
  <c r="AG145" i="11"/>
  <c r="AG449" i="11"/>
  <c r="AG305" i="11"/>
  <c r="AG377" i="11"/>
  <c r="AG233" i="11"/>
  <c r="AG77" i="11"/>
  <c r="AG149" i="11"/>
  <c r="AG453" i="11"/>
  <c r="AG309" i="11"/>
  <c r="AG381" i="11"/>
  <c r="AG237" i="11"/>
  <c r="AG81" i="11"/>
  <c r="AG153" i="11"/>
  <c r="AG389" i="11"/>
  <c r="AG317" i="11"/>
  <c r="AG173" i="11"/>
  <c r="AG17" i="11"/>
  <c r="AG245" i="11"/>
  <c r="AG89" i="11"/>
  <c r="AG322" i="11"/>
  <c r="AG394" i="11"/>
  <c r="AG250" i="11"/>
  <c r="AG178" i="11"/>
  <c r="AG94" i="11"/>
  <c r="AG22" i="11"/>
  <c r="G238" i="37"/>
  <c r="G310" i="37" s="1"/>
  <c r="G382" i="37" s="1"/>
  <c r="G454" i="37" s="1"/>
  <c r="G234" i="37"/>
  <c r="G306" i="37" s="1"/>
  <c r="G378" i="37" s="1"/>
  <c r="G450" i="37" s="1"/>
  <c r="G230" i="37"/>
  <c r="G302" i="37" s="1"/>
  <c r="G374" i="37" s="1"/>
  <c r="G446" i="37" s="1"/>
  <c r="G226" i="37"/>
  <c r="G298" i="37" s="1"/>
  <c r="G370" i="37" s="1"/>
  <c r="G442" i="37" s="1"/>
  <c r="G222" i="37"/>
  <c r="G294" i="37" s="1"/>
  <c r="G366" i="37" s="1"/>
  <c r="G438" i="37" s="1"/>
  <c r="G218" i="37"/>
  <c r="G290" i="37" s="1"/>
  <c r="G362" i="37" s="1"/>
  <c r="G434" i="37" s="1"/>
  <c r="G214" i="37"/>
  <c r="G286" i="37" s="1"/>
  <c r="G358" i="37" s="1"/>
  <c r="G430" i="37" s="1"/>
  <c r="G210" i="37"/>
  <c r="G282" i="37" s="1"/>
  <c r="G354" i="37" s="1"/>
  <c r="G426" i="37" s="1"/>
  <c r="G206" i="37"/>
  <c r="G278" i="37" s="1"/>
  <c r="G350" i="37" s="1"/>
  <c r="G422" i="37" s="1"/>
  <c r="G202" i="37"/>
  <c r="G274" i="37" s="1"/>
  <c r="G346" i="37" s="1"/>
  <c r="G418" i="37" s="1"/>
  <c r="G239" i="37"/>
  <c r="G311" i="37" s="1"/>
  <c r="G383" i="37" s="1"/>
  <c r="G455" i="37" s="1"/>
  <c r="G235" i="37"/>
  <c r="G307" i="37" s="1"/>
  <c r="G379" i="37" s="1"/>
  <c r="G451" i="37" s="1"/>
  <c r="G231" i="37"/>
  <c r="G303" i="37" s="1"/>
  <c r="G375" i="37" s="1"/>
  <c r="G447" i="37" s="1"/>
  <c r="G227" i="37"/>
  <c r="G299" i="37" s="1"/>
  <c r="G371" i="37" s="1"/>
  <c r="G443" i="37" s="1"/>
  <c r="G223" i="37"/>
  <c r="G295" i="37" s="1"/>
  <c r="G367" i="37" s="1"/>
  <c r="G439" i="37" s="1"/>
  <c r="G219" i="37"/>
  <c r="G291" i="37" s="1"/>
  <c r="G363" i="37" s="1"/>
  <c r="G435" i="37" s="1"/>
  <c r="G215" i="37"/>
  <c r="G287" i="37" s="1"/>
  <c r="G359" i="37" s="1"/>
  <c r="G431" i="37" s="1"/>
  <c r="G211" i="37"/>
  <c r="G283" i="37" s="1"/>
  <c r="G355" i="37" s="1"/>
  <c r="G427" i="37" s="1"/>
  <c r="G207" i="37"/>
  <c r="G279" i="37" s="1"/>
  <c r="G351" i="37" s="1"/>
  <c r="G423" i="37" s="1"/>
  <c r="G203" i="37"/>
  <c r="G275" i="37" s="1"/>
  <c r="G347" i="37" s="1"/>
  <c r="G419" i="37" s="1"/>
  <c r="G199" i="37"/>
  <c r="G271" i="37" s="1"/>
  <c r="G343" i="37" s="1"/>
  <c r="G415" i="37" s="1"/>
  <c r="G195" i="37"/>
  <c r="G267" i="37" s="1"/>
  <c r="G339" i="37" s="1"/>
  <c r="G411" i="37" s="1"/>
  <c r="G240" i="37"/>
  <c r="G312" i="37" s="1"/>
  <c r="G384" i="37" s="1"/>
  <c r="G456" i="37" s="1"/>
  <c r="G236" i="37"/>
  <c r="G308" i="37" s="1"/>
  <c r="G380" i="37" s="1"/>
  <c r="G452" i="37" s="1"/>
  <c r="G232" i="37"/>
  <c r="G304" i="37" s="1"/>
  <c r="G376" i="37" s="1"/>
  <c r="G448" i="37" s="1"/>
  <c r="G228" i="37"/>
  <c r="G300" i="37" s="1"/>
  <c r="G372" i="37" s="1"/>
  <c r="G444" i="37" s="1"/>
  <c r="G224" i="37"/>
  <c r="G296" i="37" s="1"/>
  <c r="G368" i="37" s="1"/>
  <c r="G440" i="37" s="1"/>
  <c r="G220" i="37"/>
  <c r="G292" i="37" s="1"/>
  <c r="G364" i="37" s="1"/>
  <c r="G436" i="37" s="1"/>
  <c r="G216" i="37"/>
  <c r="G288" i="37" s="1"/>
  <c r="G360" i="37" s="1"/>
  <c r="G432" i="37" s="1"/>
  <c r="G212" i="37"/>
  <c r="G284" i="37" s="1"/>
  <c r="G356" i="37" s="1"/>
  <c r="G428" i="37" s="1"/>
  <c r="G208" i="37"/>
  <c r="G280" i="37" s="1"/>
  <c r="G352" i="37" s="1"/>
  <c r="G424" i="37" s="1"/>
  <c r="G204" i="37"/>
  <c r="G276" i="37" s="1"/>
  <c r="G348" i="37" s="1"/>
  <c r="G420" i="37" s="1"/>
  <c r="G200" i="37"/>
  <c r="G272" i="37" s="1"/>
  <c r="G344" i="37" s="1"/>
  <c r="G416" i="37" s="1"/>
  <c r="G196" i="37"/>
  <c r="G268" i="37" s="1"/>
  <c r="G340" i="37" s="1"/>
  <c r="G412" i="37" s="1"/>
  <c r="G192" i="37"/>
  <c r="G264" i="37" s="1"/>
  <c r="G336" i="37" s="1"/>
  <c r="G408" i="37" s="1"/>
  <c r="G237" i="37"/>
  <c r="G309" i="37" s="1"/>
  <c r="G381" i="37" s="1"/>
  <c r="G453" i="37" s="1"/>
  <c r="G233" i="37"/>
  <c r="G305" i="37" s="1"/>
  <c r="G377" i="37" s="1"/>
  <c r="G449" i="37" s="1"/>
  <c r="G229" i="37"/>
  <c r="G301" i="37" s="1"/>
  <c r="G373" i="37" s="1"/>
  <c r="G445" i="37" s="1"/>
  <c r="G225" i="37"/>
  <c r="G297" i="37" s="1"/>
  <c r="G369" i="37" s="1"/>
  <c r="G441" i="37" s="1"/>
  <c r="G221" i="37"/>
  <c r="G293" i="37" s="1"/>
  <c r="G365" i="37" s="1"/>
  <c r="G437" i="37" s="1"/>
  <c r="G217" i="37"/>
  <c r="G289" i="37" s="1"/>
  <c r="G361" i="37" s="1"/>
  <c r="G433" i="37" s="1"/>
  <c r="G213" i="37"/>
  <c r="G285" i="37" s="1"/>
  <c r="G357" i="37" s="1"/>
  <c r="G429" i="37" s="1"/>
  <c r="G209" i="37"/>
  <c r="G281" i="37" s="1"/>
  <c r="G353" i="37" s="1"/>
  <c r="G425" i="37" s="1"/>
  <c r="G205" i="37"/>
  <c r="G277" i="37" s="1"/>
  <c r="G349" i="37" s="1"/>
  <c r="G421" i="37" s="1"/>
  <c r="G201" i="37"/>
  <c r="G273" i="37" s="1"/>
  <c r="G345" i="37" s="1"/>
  <c r="G417" i="37" s="1"/>
  <c r="G197" i="37"/>
  <c r="G269" i="37" s="1"/>
  <c r="G341" i="37" s="1"/>
  <c r="G413" i="37" s="1"/>
  <c r="G193" i="37"/>
  <c r="G265" i="37" s="1"/>
  <c r="G337" i="37" s="1"/>
  <c r="G409" i="37" s="1"/>
  <c r="G189" i="37"/>
  <c r="G261" i="37" s="1"/>
  <c r="G333" i="37" s="1"/>
  <c r="G405" i="37" s="1"/>
  <c r="G194" i="37"/>
  <c r="G266" i="37" s="1"/>
  <c r="G338" i="37" s="1"/>
  <c r="G410" i="37" s="1"/>
  <c r="G191" i="37"/>
  <c r="G263" i="37" s="1"/>
  <c r="G335" i="37" s="1"/>
  <c r="G407" i="37" s="1"/>
  <c r="G190" i="37"/>
  <c r="G262" i="37" s="1"/>
  <c r="G334" i="37" s="1"/>
  <c r="G406" i="37" s="1"/>
  <c r="G182" i="37"/>
  <c r="G254" i="37" s="1"/>
  <c r="G326" i="37" s="1"/>
  <c r="G398" i="37" s="1"/>
  <c r="G178" i="37"/>
  <c r="G250" i="37" s="1"/>
  <c r="G322" i="37" s="1"/>
  <c r="G394" i="37" s="1"/>
  <c r="G174" i="37"/>
  <c r="G246" i="37" s="1"/>
  <c r="G318" i="37" s="1"/>
  <c r="G390" i="37" s="1"/>
  <c r="G170" i="37"/>
  <c r="G242" i="37" s="1"/>
  <c r="G314" i="37" s="1"/>
  <c r="G386" i="37" s="1"/>
  <c r="G183" i="37"/>
  <c r="G255" i="37" s="1"/>
  <c r="G327" i="37" s="1"/>
  <c r="G399" i="37" s="1"/>
  <c r="G179" i="37"/>
  <c r="G251" i="37" s="1"/>
  <c r="G323" i="37" s="1"/>
  <c r="G395" i="37" s="1"/>
  <c r="G175" i="37"/>
  <c r="G247" i="37" s="1"/>
  <c r="G319" i="37" s="1"/>
  <c r="G391" i="37" s="1"/>
  <c r="G171" i="37"/>
  <c r="G243" i="37" s="1"/>
  <c r="G315" i="37" s="1"/>
  <c r="G387" i="37" s="1"/>
  <c r="G198" i="37"/>
  <c r="G270" i="37" s="1"/>
  <c r="G342" i="37" s="1"/>
  <c r="G414" i="37" s="1"/>
  <c r="G187" i="37"/>
  <c r="G259" i="37" s="1"/>
  <c r="G331" i="37" s="1"/>
  <c r="G403" i="37" s="1"/>
  <c r="G186" i="37"/>
  <c r="G258" i="37" s="1"/>
  <c r="G330" i="37" s="1"/>
  <c r="G402" i="37" s="1"/>
  <c r="G184" i="37"/>
  <c r="G256" i="37" s="1"/>
  <c r="G328" i="37" s="1"/>
  <c r="G400" i="37" s="1"/>
  <c r="G180" i="37"/>
  <c r="G252" i="37" s="1"/>
  <c r="G324" i="37" s="1"/>
  <c r="G396" i="37" s="1"/>
  <c r="G176" i="37"/>
  <c r="G248" i="37" s="1"/>
  <c r="G320" i="37" s="1"/>
  <c r="G392" i="37" s="1"/>
  <c r="G172" i="37"/>
  <c r="G244" i="37" s="1"/>
  <c r="G316" i="37" s="1"/>
  <c r="G388" i="37" s="1"/>
  <c r="G188" i="37"/>
  <c r="G260" i="37" s="1"/>
  <c r="G332" i="37" s="1"/>
  <c r="G404" i="37" s="1"/>
  <c r="G185" i="37"/>
  <c r="G257" i="37" s="1"/>
  <c r="G329" i="37" s="1"/>
  <c r="G401" i="37" s="1"/>
  <c r="G181" i="37"/>
  <c r="G253" i="37" s="1"/>
  <c r="G325" i="37" s="1"/>
  <c r="G397" i="37" s="1"/>
  <c r="G177" i="37"/>
  <c r="G249" i="37" s="1"/>
  <c r="G321" i="37" s="1"/>
  <c r="G393" i="37" s="1"/>
  <c r="G173" i="37"/>
  <c r="G245" i="37" s="1"/>
  <c r="G317" i="37" s="1"/>
  <c r="G389" i="37" s="1"/>
  <c r="M240" i="38"/>
  <c r="M312" i="38" s="1"/>
  <c r="M384" i="38" s="1"/>
  <c r="M456" i="38" s="1"/>
  <c r="M236" i="38"/>
  <c r="M308" i="38" s="1"/>
  <c r="M380" i="38" s="1"/>
  <c r="M452" i="38" s="1"/>
  <c r="M232" i="38"/>
  <c r="M304" i="38" s="1"/>
  <c r="M376" i="38" s="1"/>
  <c r="M448" i="38" s="1"/>
  <c r="M239" i="38"/>
  <c r="M311" i="38" s="1"/>
  <c r="M383" i="38" s="1"/>
  <c r="M455" i="38" s="1"/>
  <c r="M238" i="38"/>
  <c r="M310" i="38" s="1"/>
  <c r="M382" i="38" s="1"/>
  <c r="M454" i="38" s="1"/>
  <c r="M231" i="38"/>
  <c r="M303" i="38" s="1"/>
  <c r="M375" i="38" s="1"/>
  <c r="M447" i="38" s="1"/>
  <c r="M227" i="38"/>
  <c r="M299" i="38" s="1"/>
  <c r="M371" i="38" s="1"/>
  <c r="M443" i="38" s="1"/>
  <c r="M223" i="38"/>
  <c r="M295" i="38" s="1"/>
  <c r="M367" i="38" s="1"/>
  <c r="M439" i="38" s="1"/>
  <c r="M219" i="38"/>
  <c r="M291" i="38" s="1"/>
  <c r="M363" i="38" s="1"/>
  <c r="M435" i="38" s="1"/>
  <c r="M215" i="38"/>
  <c r="M287" i="38" s="1"/>
  <c r="M359" i="38" s="1"/>
  <c r="M431" i="38" s="1"/>
  <c r="M211" i="38"/>
  <c r="M283" i="38" s="1"/>
  <c r="M355" i="38" s="1"/>
  <c r="M427" i="38" s="1"/>
  <c r="M207" i="38"/>
  <c r="M279" i="38" s="1"/>
  <c r="M351" i="38" s="1"/>
  <c r="M423" i="38" s="1"/>
  <c r="M203" i="38"/>
  <c r="M275" i="38" s="1"/>
  <c r="M347" i="38" s="1"/>
  <c r="M419" i="38" s="1"/>
  <c r="M199" i="38"/>
  <c r="M271" i="38" s="1"/>
  <c r="M343" i="38" s="1"/>
  <c r="M415" i="38" s="1"/>
  <c r="M195" i="38"/>
  <c r="M267" i="38" s="1"/>
  <c r="M339" i="38" s="1"/>
  <c r="M411" i="38" s="1"/>
  <c r="M191" i="38"/>
  <c r="M263" i="38" s="1"/>
  <c r="M335" i="38" s="1"/>
  <c r="M407" i="38" s="1"/>
  <c r="M187" i="38"/>
  <c r="M259" i="38" s="1"/>
  <c r="M331" i="38" s="1"/>
  <c r="M403" i="38" s="1"/>
  <c r="M183" i="38"/>
  <c r="M255" i="38" s="1"/>
  <c r="M327" i="38" s="1"/>
  <c r="M399" i="38" s="1"/>
  <c r="M179" i="38"/>
  <c r="M251" i="38" s="1"/>
  <c r="M323" i="38" s="1"/>
  <c r="M395" i="38" s="1"/>
  <c r="M175" i="38"/>
  <c r="M247" i="38" s="1"/>
  <c r="M319" i="38" s="1"/>
  <c r="M391" i="38" s="1"/>
  <c r="M171" i="38"/>
  <c r="M243" i="38" s="1"/>
  <c r="M315" i="38" s="1"/>
  <c r="M387" i="38" s="1"/>
  <c r="M233" i="38"/>
  <c r="M305" i="38" s="1"/>
  <c r="M377" i="38" s="1"/>
  <c r="M449" i="38" s="1"/>
  <c r="M228" i="38"/>
  <c r="M300" i="38" s="1"/>
  <c r="M372" i="38" s="1"/>
  <c r="M444" i="38" s="1"/>
  <c r="M224" i="38"/>
  <c r="M296" i="38" s="1"/>
  <c r="M368" i="38" s="1"/>
  <c r="M440" i="38" s="1"/>
  <c r="M220" i="38"/>
  <c r="M292" i="38" s="1"/>
  <c r="M364" i="38" s="1"/>
  <c r="M436" i="38" s="1"/>
  <c r="M216" i="38"/>
  <c r="M288" i="38" s="1"/>
  <c r="M360" i="38" s="1"/>
  <c r="M432" i="38" s="1"/>
  <c r="M212" i="38"/>
  <c r="M284" i="38" s="1"/>
  <c r="M356" i="38" s="1"/>
  <c r="M428" i="38" s="1"/>
  <c r="M208" i="38"/>
  <c r="M280" i="38" s="1"/>
  <c r="M352" i="38" s="1"/>
  <c r="M424" i="38" s="1"/>
  <c r="M204" i="38"/>
  <c r="M276" i="38" s="1"/>
  <c r="M348" i="38" s="1"/>
  <c r="M420" i="38" s="1"/>
  <c r="M200" i="38"/>
  <c r="M272" i="38" s="1"/>
  <c r="M344" i="38" s="1"/>
  <c r="M416" i="38" s="1"/>
  <c r="M196" i="38"/>
  <c r="M268" i="38" s="1"/>
  <c r="M340" i="38" s="1"/>
  <c r="M412" i="38" s="1"/>
  <c r="M192" i="38"/>
  <c r="M264" i="38" s="1"/>
  <c r="M336" i="38" s="1"/>
  <c r="M408" i="38" s="1"/>
  <c r="M188" i="38"/>
  <c r="M260" i="38" s="1"/>
  <c r="M332" i="38" s="1"/>
  <c r="M404" i="38" s="1"/>
  <c r="M184" i="38"/>
  <c r="M256" i="38" s="1"/>
  <c r="M328" i="38" s="1"/>
  <c r="M400" i="38" s="1"/>
  <c r="M180" i="38"/>
  <c r="M252" i="38" s="1"/>
  <c r="M324" i="38" s="1"/>
  <c r="M396" i="38" s="1"/>
  <c r="M176" i="38"/>
  <c r="M248" i="38" s="1"/>
  <c r="M320" i="38" s="1"/>
  <c r="M392" i="38" s="1"/>
  <c r="M172" i="38"/>
  <c r="M244" i="38" s="1"/>
  <c r="M316" i="38" s="1"/>
  <c r="M388" i="38" s="1"/>
  <c r="M235" i="38"/>
  <c r="M307" i="38" s="1"/>
  <c r="M379" i="38" s="1"/>
  <c r="M451" i="38" s="1"/>
  <c r="M234" i="38"/>
  <c r="M306" i="38" s="1"/>
  <c r="M378" i="38" s="1"/>
  <c r="M450" i="38" s="1"/>
  <c r="M229" i="38"/>
  <c r="M301" i="38" s="1"/>
  <c r="M373" i="38" s="1"/>
  <c r="M445" i="38" s="1"/>
  <c r="M225" i="38"/>
  <c r="M297" i="38" s="1"/>
  <c r="M369" i="38" s="1"/>
  <c r="M441" i="38" s="1"/>
  <c r="M221" i="38"/>
  <c r="M293" i="38" s="1"/>
  <c r="M365" i="38" s="1"/>
  <c r="M437" i="38" s="1"/>
  <c r="M217" i="38"/>
  <c r="M289" i="38" s="1"/>
  <c r="M361" i="38" s="1"/>
  <c r="M433" i="38" s="1"/>
  <c r="M213" i="38"/>
  <c r="M285" i="38" s="1"/>
  <c r="M357" i="38" s="1"/>
  <c r="M429" i="38" s="1"/>
  <c r="M209" i="38"/>
  <c r="M281" i="38" s="1"/>
  <c r="M353" i="38" s="1"/>
  <c r="M425" i="38" s="1"/>
  <c r="M205" i="38"/>
  <c r="M277" i="38" s="1"/>
  <c r="M349" i="38" s="1"/>
  <c r="M421" i="38" s="1"/>
  <c r="M201" i="38"/>
  <c r="M273" i="38" s="1"/>
  <c r="M345" i="38" s="1"/>
  <c r="M417" i="38" s="1"/>
  <c r="M197" i="38"/>
  <c r="M269" i="38" s="1"/>
  <c r="M341" i="38" s="1"/>
  <c r="M413" i="38" s="1"/>
  <c r="M193" i="38"/>
  <c r="M265" i="38" s="1"/>
  <c r="M337" i="38" s="1"/>
  <c r="M409" i="38" s="1"/>
  <c r="M189" i="38"/>
  <c r="M261" i="38" s="1"/>
  <c r="M333" i="38" s="1"/>
  <c r="M405" i="38" s="1"/>
  <c r="M185" i="38"/>
  <c r="M257" i="38" s="1"/>
  <c r="M329" i="38" s="1"/>
  <c r="M401" i="38" s="1"/>
  <c r="M181" i="38"/>
  <c r="M253" i="38" s="1"/>
  <c r="M325" i="38" s="1"/>
  <c r="M397" i="38" s="1"/>
  <c r="M177" i="38"/>
  <c r="M249" i="38" s="1"/>
  <c r="M321" i="38" s="1"/>
  <c r="M393" i="38" s="1"/>
  <c r="M173" i="38"/>
  <c r="M245" i="38" s="1"/>
  <c r="M317" i="38" s="1"/>
  <c r="M389" i="38" s="1"/>
  <c r="M237" i="38"/>
  <c r="M309" i="38" s="1"/>
  <c r="M381" i="38" s="1"/>
  <c r="M453" i="38" s="1"/>
  <c r="M230" i="38"/>
  <c r="M302" i="38" s="1"/>
  <c r="M374" i="38" s="1"/>
  <c r="M446" i="38" s="1"/>
  <c r="M226" i="38"/>
  <c r="M298" i="38" s="1"/>
  <c r="M370" i="38" s="1"/>
  <c r="M442" i="38" s="1"/>
  <c r="M222" i="38"/>
  <c r="M294" i="38" s="1"/>
  <c r="M366" i="38" s="1"/>
  <c r="M438" i="38" s="1"/>
  <c r="M218" i="38"/>
  <c r="M290" i="38" s="1"/>
  <c r="M362" i="38" s="1"/>
  <c r="M434" i="38" s="1"/>
  <c r="M214" i="38"/>
  <c r="M286" i="38" s="1"/>
  <c r="M358" i="38" s="1"/>
  <c r="M430" i="38" s="1"/>
  <c r="M210" i="38"/>
  <c r="M282" i="38" s="1"/>
  <c r="M354" i="38" s="1"/>
  <c r="M426" i="38" s="1"/>
  <c r="M206" i="38"/>
  <c r="M278" i="38" s="1"/>
  <c r="M350" i="38" s="1"/>
  <c r="M422" i="38" s="1"/>
  <c r="M202" i="38"/>
  <c r="M274" i="38" s="1"/>
  <c r="M346" i="38" s="1"/>
  <c r="M418" i="38" s="1"/>
  <c r="M198" i="38"/>
  <c r="M270" i="38" s="1"/>
  <c r="M342" i="38" s="1"/>
  <c r="M414" i="38" s="1"/>
  <c r="M194" i="38"/>
  <c r="M266" i="38" s="1"/>
  <c r="M338" i="38" s="1"/>
  <c r="M410" i="38" s="1"/>
  <c r="M190" i="38"/>
  <c r="M262" i="38" s="1"/>
  <c r="M334" i="38" s="1"/>
  <c r="M406" i="38" s="1"/>
  <c r="M186" i="38"/>
  <c r="M258" i="38" s="1"/>
  <c r="M330" i="38" s="1"/>
  <c r="M402" i="38" s="1"/>
  <c r="M182" i="38"/>
  <c r="M254" i="38" s="1"/>
  <c r="M326" i="38" s="1"/>
  <c r="M398" i="38" s="1"/>
  <c r="M178" i="38"/>
  <c r="M250" i="38" s="1"/>
  <c r="M322" i="38" s="1"/>
  <c r="M394" i="38" s="1"/>
  <c r="M174" i="38"/>
  <c r="M246" i="38" s="1"/>
  <c r="M318" i="38" s="1"/>
  <c r="M390" i="38" s="1"/>
  <c r="M170" i="38"/>
  <c r="M242" i="38" s="1"/>
  <c r="M314" i="38" s="1"/>
  <c r="M386" i="38" s="1"/>
  <c r="M240" i="36"/>
  <c r="M236" i="36"/>
  <c r="M232" i="36"/>
  <c r="M228" i="36"/>
  <c r="M224" i="36"/>
  <c r="M220" i="36"/>
  <c r="M216" i="36"/>
  <c r="M212" i="36"/>
  <c r="M208" i="36"/>
  <c r="M204" i="36"/>
  <c r="M200" i="36"/>
  <c r="M196" i="36"/>
  <c r="M192" i="36"/>
  <c r="M188" i="36"/>
  <c r="M184" i="36"/>
  <c r="M180" i="36"/>
  <c r="M176" i="36"/>
  <c r="M172" i="36"/>
  <c r="M237" i="36"/>
  <c r="M233" i="36"/>
  <c r="M229" i="36"/>
  <c r="M225" i="36"/>
  <c r="M221" i="36"/>
  <c r="M217" i="36"/>
  <c r="M213" i="36"/>
  <c r="M209" i="36"/>
  <c r="M205" i="36"/>
  <c r="M201" i="36"/>
  <c r="M197" i="36"/>
  <c r="M193" i="36"/>
  <c r="M189" i="36"/>
  <c r="M185" i="36"/>
  <c r="M181" i="36"/>
  <c r="M177" i="36"/>
  <c r="M173" i="36"/>
  <c r="M238" i="36"/>
  <c r="M234" i="36"/>
  <c r="M230" i="36"/>
  <c r="M226" i="36"/>
  <c r="M222" i="36"/>
  <c r="M218" i="36"/>
  <c r="M214" i="36"/>
  <c r="M210" i="36"/>
  <c r="M206" i="36"/>
  <c r="M202" i="36"/>
  <c r="M198" i="36"/>
  <c r="M194" i="36"/>
  <c r="M190" i="36"/>
  <c r="M186" i="36"/>
  <c r="M182" i="36"/>
  <c r="M178" i="36"/>
  <c r="M174" i="36"/>
  <c r="M170" i="36"/>
  <c r="M239" i="36"/>
  <c r="M235" i="36"/>
  <c r="M231" i="36"/>
  <c r="M227" i="36"/>
  <c r="M223" i="36"/>
  <c r="M219" i="36"/>
  <c r="M215" i="36"/>
  <c r="M211" i="36"/>
  <c r="M207" i="36"/>
  <c r="M203" i="36"/>
  <c r="M199" i="36"/>
  <c r="M195" i="36"/>
  <c r="M191" i="36"/>
  <c r="M187" i="36"/>
  <c r="M183" i="36"/>
  <c r="M179" i="36"/>
  <c r="M175" i="36"/>
  <c r="M171" i="36"/>
  <c r="AE84" i="37"/>
  <c r="AE83" i="37"/>
  <c r="AE82" i="37"/>
  <c r="AE81" i="37"/>
  <c r="AE80" i="37"/>
  <c r="AE79" i="37"/>
  <c r="AE78" i="37"/>
  <c r="AE77" i="37"/>
  <c r="AE76" i="37"/>
  <c r="AE75" i="37"/>
  <c r="AE74" i="37"/>
  <c r="AE73" i="37"/>
  <c r="AE72" i="37"/>
  <c r="AE71" i="37"/>
  <c r="AE70" i="37"/>
  <c r="AE69" i="37"/>
  <c r="AE68" i="37"/>
  <c r="AE67" i="37"/>
  <c r="AE66" i="37"/>
  <c r="AE65" i="37"/>
  <c r="AE64" i="37"/>
  <c r="AE63" i="37"/>
  <c r="AE62" i="37"/>
  <c r="AE61" i="37"/>
  <c r="AE60" i="37"/>
  <c r="AE59" i="37"/>
  <c r="AE58" i="37"/>
  <c r="AE57" i="37"/>
  <c r="AE56" i="37"/>
  <c r="AE55" i="37"/>
  <c r="AE54" i="37"/>
  <c r="AE53" i="37"/>
  <c r="AE52" i="37"/>
  <c r="AE51" i="37"/>
  <c r="AE50" i="37"/>
  <c r="AE49" i="37"/>
  <c r="AE48" i="37"/>
  <c r="AE47" i="37"/>
  <c r="AE45" i="37"/>
  <c r="AE41" i="37"/>
  <c r="AE37" i="37"/>
  <c r="AE22" i="37"/>
  <c r="AE18" i="37"/>
  <c r="AE14" i="37"/>
  <c r="AE46" i="37"/>
  <c r="AE42" i="37"/>
  <c r="AE38" i="37"/>
  <c r="AE21" i="37"/>
  <c r="AE17" i="37"/>
  <c r="AE43" i="37"/>
  <c r="AE39" i="37"/>
  <c r="AE35" i="37"/>
  <c r="AE34" i="37"/>
  <c r="AE33" i="37"/>
  <c r="AE32" i="37"/>
  <c r="AE31" i="37"/>
  <c r="AE30" i="37"/>
  <c r="AE29" i="37"/>
  <c r="AE28" i="37"/>
  <c r="AE27" i="37"/>
  <c r="AE26" i="37"/>
  <c r="AE25" i="37"/>
  <c r="AE24" i="37"/>
  <c r="AE20" i="37"/>
  <c r="AE16" i="37"/>
  <c r="AE44" i="37"/>
  <c r="AE40" i="37"/>
  <c r="AE36" i="37"/>
  <c r="AE23" i="37"/>
  <c r="AE19" i="37"/>
  <c r="AE15" i="37"/>
  <c r="G238" i="36"/>
  <c r="G310" i="36" s="1"/>
  <c r="G382" i="36" s="1"/>
  <c r="G454" i="36" s="1"/>
  <c r="G234" i="36"/>
  <c r="G306" i="36" s="1"/>
  <c r="G378" i="36" s="1"/>
  <c r="G450" i="36" s="1"/>
  <c r="G230" i="36"/>
  <c r="G302" i="36" s="1"/>
  <c r="G374" i="36" s="1"/>
  <c r="G446" i="36" s="1"/>
  <c r="G226" i="36"/>
  <c r="G298" i="36" s="1"/>
  <c r="G370" i="36" s="1"/>
  <c r="G442" i="36" s="1"/>
  <c r="G222" i="36"/>
  <c r="G294" i="36" s="1"/>
  <c r="G366" i="36" s="1"/>
  <c r="G438" i="36" s="1"/>
  <c r="G218" i="36"/>
  <c r="G290" i="36" s="1"/>
  <c r="G362" i="36" s="1"/>
  <c r="G434" i="36" s="1"/>
  <c r="G214" i="36"/>
  <c r="G286" i="36" s="1"/>
  <c r="G358" i="36" s="1"/>
  <c r="G430" i="36" s="1"/>
  <c r="G210" i="36"/>
  <c r="G282" i="36" s="1"/>
  <c r="G354" i="36" s="1"/>
  <c r="G426" i="36" s="1"/>
  <c r="G206" i="36"/>
  <c r="G278" i="36" s="1"/>
  <c r="G350" i="36" s="1"/>
  <c r="G422" i="36" s="1"/>
  <c r="G202" i="36"/>
  <c r="G274" i="36" s="1"/>
  <c r="G346" i="36" s="1"/>
  <c r="G418" i="36" s="1"/>
  <c r="G198" i="36"/>
  <c r="G270" i="36" s="1"/>
  <c r="G342" i="36" s="1"/>
  <c r="G414" i="36" s="1"/>
  <c r="G194" i="36"/>
  <c r="G266" i="36" s="1"/>
  <c r="G338" i="36" s="1"/>
  <c r="G410" i="36" s="1"/>
  <c r="G190" i="36"/>
  <c r="G262" i="36" s="1"/>
  <c r="G334" i="36" s="1"/>
  <c r="G406" i="36" s="1"/>
  <c r="G186" i="36"/>
  <c r="G258" i="36" s="1"/>
  <c r="G330" i="36" s="1"/>
  <c r="G402" i="36" s="1"/>
  <c r="G182" i="36"/>
  <c r="G254" i="36" s="1"/>
  <c r="G326" i="36" s="1"/>
  <c r="G398" i="36" s="1"/>
  <c r="G178" i="36"/>
  <c r="G250" i="36" s="1"/>
  <c r="G322" i="36" s="1"/>
  <c r="G394" i="36" s="1"/>
  <c r="G174" i="36"/>
  <c r="G246" i="36" s="1"/>
  <c r="G318" i="36" s="1"/>
  <c r="G390" i="36" s="1"/>
  <c r="G170" i="36"/>
  <c r="G242" i="36" s="1"/>
  <c r="G314" i="36" s="1"/>
  <c r="G386" i="36" s="1"/>
  <c r="G239" i="36"/>
  <c r="G311" i="36" s="1"/>
  <c r="G383" i="36" s="1"/>
  <c r="G455" i="36" s="1"/>
  <c r="G235" i="36"/>
  <c r="G307" i="36" s="1"/>
  <c r="G379" i="36" s="1"/>
  <c r="G451" i="36" s="1"/>
  <c r="G231" i="36"/>
  <c r="G303" i="36" s="1"/>
  <c r="G375" i="36" s="1"/>
  <c r="G447" i="36" s="1"/>
  <c r="G227" i="36"/>
  <c r="G299" i="36" s="1"/>
  <c r="G371" i="36" s="1"/>
  <c r="G443" i="36" s="1"/>
  <c r="G223" i="36"/>
  <c r="G295" i="36" s="1"/>
  <c r="G367" i="36" s="1"/>
  <c r="G439" i="36" s="1"/>
  <c r="G219" i="36"/>
  <c r="G291" i="36" s="1"/>
  <c r="G363" i="36" s="1"/>
  <c r="G435" i="36" s="1"/>
  <c r="G215" i="36"/>
  <c r="G287" i="36" s="1"/>
  <c r="G359" i="36" s="1"/>
  <c r="G431" i="36" s="1"/>
  <c r="G211" i="36"/>
  <c r="G283" i="36" s="1"/>
  <c r="G355" i="36" s="1"/>
  <c r="G427" i="36" s="1"/>
  <c r="G207" i="36"/>
  <c r="G279" i="36" s="1"/>
  <c r="G351" i="36" s="1"/>
  <c r="G423" i="36" s="1"/>
  <c r="G203" i="36"/>
  <c r="G275" i="36" s="1"/>
  <c r="G347" i="36" s="1"/>
  <c r="G419" i="36" s="1"/>
  <c r="G199" i="36"/>
  <c r="G271" i="36" s="1"/>
  <c r="G343" i="36" s="1"/>
  <c r="G415" i="36" s="1"/>
  <c r="G195" i="36"/>
  <c r="G267" i="36" s="1"/>
  <c r="G339" i="36" s="1"/>
  <c r="G411" i="36" s="1"/>
  <c r="G191" i="36"/>
  <c r="G263" i="36" s="1"/>
  <c r="G335" i="36" s="1"/>
  <c r="G407" i="36" s="1"/>
  <c r="G187" i="36"/>
  <c r="G259" i="36" s="1"/>
  <c r="G331" i="36" s="1"/>
  <c r="G403" i="36" s="1"/>
  <c r="G183" i="36"/>
  <c r="G255" i="36" s="1"/>
  <c r="G327" i="36" s="1"/>
  <c r="G399" i="36" s="1"/>
  <c r="G179" i="36"/>
  <c r="G251" i="36" s="1"/>
  <c r="G323" i="36" s="1"/>
  <c r="G395" i="36" s="1"/>
  <c r="G175" i="36"/>
  <c r="G247" i="36" s="1"/>
  <c r="G319" i="36" s="1"/>
  <c r="G391" i="36" s="1"/>
  <c r="G171" i="36"/>
  <c r="G243" i="36" s="1"/>
  <c r="G315" i="36" s="1"/>
  <c r="G387" i="36" s="1"/>
  <c r="G240" i="36"/>
  <c r="G312" i="36" s="1"/>
  <c r="G384" i="36" s="1"/>
  <c r="G456" i="36" s="1"/>
  <c r="G236" i="36"/>
  <c r="G308" i="36" s="1"/>
  <c r="G380" i="36" s="1"/>
  <c r="G452" i="36" s="1"/>
  <c r="G232" i="36"/>
  <c r="G304" i="36" s="1"/>
  <c r="G376" i="36" s="1"/>
  <c r="G448" i="36" s="1"/>
  <c r="G228" i="36"/>
  <c r="G300" i="36" s="1"/>
  <c r="G372" i="36" s="1"/>
  <c r="G444" i="36" s="1"/>
  <c r="G224" i="36"/>
  <c r="G296" i="36" s="1"/>
  <c r="G368" i="36" s="1"/>
  <c r="G440" i="36" s="1"/>
  <c r="G220" i="36"/>
  <c r="G292" i="36" s="1"/>
  <c r="G364" i="36" s="1"/>
  <c r="G436" i="36" s="1"/>
  <c r="G216" i="36"/>
  <c r="G288" i="36" s="1"/>
  <c r="G360" i="36" s="1"/>
  <c r="G432" i="36" s="1"/>
  <c r="G212" i="36"/>
  <c r="G284" i="36" s="1"/>
  <c r="G356" i="36" s="1"/>
  <c r="G428" i="36" s="1"/>
  <c r="G208" i="36"/>
  <c r="G280" i="36" s="1"/>
  <c r="G352" i="36" s="1"/>
  <c r="G424" i="36" s="1"/>
  <c r="G204" i="36"/>
  <c r="G276" i="36" s="1"/>
  <c r="G348" i="36" s="1"/>
  <c r="G420" i="36" s="1"/>
  <c r="G200" i="36"/>
  <c r="G272" i="36" s="1"/>
  <c r="G344" i="36" s="1"/>
  <c r="G416" i="36" s="1"/>
  <c r="G196" i="36"/>
  <c r="G268" i="36" s="1"/>
  <c r="G340" i="36" s="1"/>
  <c r="G412" i="36" s="1"/>
  <c r="G192" i="36"/>
  <c r="G264" i="36" s="1"/>
  <c r="G336" i="36" s="1"/>
  <c r="G408" i="36" s="1"/>
  <c r="G188" i="36"/>
  <c r="G260" i="36" s="1"/>
  <c r="G332" i="36" s="1"/>
  <c r="G404" i="36" s="1"/>
  <c r="G184" i="36"/>
  <c r="G256" i="36" s="1"/>
  <c r="G328" i="36" s="1"/>
  <c r="G400" i="36" s="1"/>
  <c r="G180" i="36"/>
  <c r="G252" i="36" s="1"/>
  <c r="G324" i="36" s="1"/>
  <c r="G396" i="36" s="1"/>
  <c r="G176" i="36"/>
  <c r="G248" i="36" s="1"/>
  <c r="G320" i="36" s="1"/>
  <c r="G392" i="36" s="1"/>
  <c r="G172" i="36"/>
  <c r="G244" i="36" s="1"/>
  <c r="G316" i="36" s="1"/>
  <c r="G388" i="36" s="1"/>
  <c r="G237" i="36"/>
  <c r="G309" i="36" s="1"/>
  <c r="G381" i="36" s="1"/>
  <c r="G453" i="36" s="1"/>
  <c r="G233" i="36"/>
  <c r="G305" i="36" s="1"/>
  <c r="G377" i="36" s="1"/>
  <c r="G449" i="36" s="1"/>
  <c r="G229" i="36"/>
  <c r="G301" i="36" s="1"/>
  <c r="G373" i="36" s="1"/>
  <c r="G445" i="36" s="1"/>
  <c r="G225" i="36"/>
  <c r="G297" i="36" s="1"/>
  <c r="G369" i="36" s="1"/>
  <c r="G441" i="36" s="1"/>
  <c r="G221" i="36"/>
  <c r="G293" i="36" s="1"/>
  <c r="G365" i="36" s="1"/>
  <c r="G437" i="36" s="1"/>
  <c r="G217" i="36"/>
  <c r="G289" i="36" s="1"/>
  <c r="G361" i="36" s="1"/>
  <c r="G433" i="36" s="1"/>
  <c r="G213" i="36"/>
  <c r="G285" i="36" s="1"/>
  <c r="G357" i="36" s="1"/>
  <c r="G429" i="36" s="1"/>
  <c r="G209" i="36"/>
  <c r="G281" i="36" s="1"/>
  <c r="G353" i="36" s="1"/>
  <c r="G425" i="36" s="1"/>
  <c r="G205" i="36"/>
  <c r="G277" i="36" s="1"/>
  <c r="G349" i="36" s="1"/>
  <c r="G421" i="36" s="1"/>
  <c r="G201" i="36"/>
  <c r="G273" i="36" s="1"/>
  <c r="G345" i="36" s="1"/>
  <c r="G417" i="36" s="1"/>
  <c r="G197" i="36"/>
  <c r="G269" i="36" s="1"/>
  <c r="G341" i="36" s="1"/>
  <c r="G413" i="36" s="1"/>
  <c r="G193" i="36"/>
  <c r="G265" i="36" s="1"/>
  <c r="G337" i="36" s="1"/>
  <c r="G409" i="36" s="1"/>
  <c r="G189" i="36"/>
  <c r="G261" i="36" s="1"/>
  <c r="G333" i="36" s="1"/>
  <c r="G405" i="36" s="1"/>
  <c r="G185" i="36"/>
  <c r="G257" i="36" s="1"/>
  <c r="G329" i="36" s="1"/>
  <c r="G401" i="36" s="1"/>
  <c r="G181" i="36"/>
  <c r="G253" i="36" s="1"/>
  <c r="G325" i="36" s="1"/>
  <c r="G397" i="36" s="1"/>
  <c r="G177" i="36"/>
  <c r="G249" i="36" s="1"/>
  <c r="G321" i="36" s="1"/>
  <c r="G393" i="36" s="1"/>
  <c r="G173" i="36"/>
  <c r="G245" i="36" s="1"/>
  <c r="G317" i="36" s="1"/>
  <c r="G389" i="36" s="1"/>
  <c r="AG316" i="11"/>
  <c r="AG388" i="11"/>
  <c r="AG16" i="11"/>
  <c r="AG244" i="11"/>
  <c r="AG172" i="11"/>
  <c r="AG88" i="11"/>
  <c r="AG326" i="11"/>
  <c r="AG398" i="11"/>
  <c r="AG254" i="11"/>
  <c r="AG182" i="11"/>
  <c r="AG98" i="11"/>
  <c r="AG26" i="11"/>
  <c r="AG330" i="11"/>
  <c r="AG402" i="11"/>
  <c r="AG258" i="11"/>
  <c r="AG186" i="11"/>
  <c r="AG102" i="11"/>
  <c r="AG30" i="11"/>
  <c r="AG334" i="11"/>
  <c r="AG406" i="11"/>
  <c r="AG262" i="11"/>
  <c r="AG190" i="11"/>
  <c r="AG106" i="11"/>
  <c r="AG34" i="11"/>
  <c r="AG338" i="11"/>
  <c r="AG410" i="11"/>
  <c r="AG266" i="11"/>
  <c r="AG194" i="11"/>
  <c r="AG110" i="11"/>
  <c r="AG38" i="11"/>
  <c r="AG342" i="11"/>
  <c r="AG414" i="11"/>
  <c r="AG270" i="11"/>
  <c r="AG198" i="11"/>
  <c r="AG114" i="11"/>
  <c r="AG42" i="11"/>
  <c r="AG346" i="11"/>
  <c r="AG418" i="11"/>
  <c r="AG274" i="11"/>
  <c r="AG202" i="11"/>
  <c r="AG118" i="11"/>
  <c r="AG46" i="11"/>
  <c r="AG350" i="11"/>
  <c r="AG422" i="11"/>
  <c r="AG278" i="11"/>
  <c r="AG206" i="11"/>
  <c r="AG122" i="11"/>
  <c r="AG50" i="11"/>
  <c r="AG354" i="11"/>
  <c r="AG426" i="11"/>
  <c r="AG282" i="11"/>
  <c r="AG210" i="11"/>
  <c r="AG126" i="11"/>
  <c r="AG54" i="11"/>
  <c r="AG358" i="11"/>
  <c r="AG430" i="11"/>
  <c r="AG286" i="11"/>
  <c r="AG214" i="11"/>
  <c r="AG130" i="11"/>
  <c r="AG58" i="11"/>
  <c r="AG362" i="11"/>
  <c r="AG434" i="11"/>
  <c r="AG290" i="11"/>
  <c r="AG218" i="11"/>
  <c r="AG134" i="11"/>
  <c r="AG62" i="11"/>
  <c r="AG366" i="11"/>
  <c r="AG438" i="11"/>
  <c r="AG294" i="11"/>
  <c r="AG222" i="11"/>
  <c r="AG138" i="11"/>
  <c r="AG66" i="11"/>
  <c r="AG370" i="11"/>
  <c r="AG442" i="11"/>
  <c r="AG298" i="11"/>
  <c r="AG226" i="11"/>
  <c r="AG142" i="11"/>
  <c r="AG70" i="11"/>
  <c r="AG374" i="11"/>
  <c r="AG446" i="11"/>
  <c r="AG230" i="11"/>
  <c r="AG146" i="11"/>
  <c r="AG74" i="11"/>
  <c r="AG302" i="11"/>
  <c r="AG306" i="11"/>
  <c r="AG378" i="11"/>
  <c r="AG450" i="11"/>
  <c r="AG234" i="11"/>
  <c r="AG150" i="11"/>
  <c r="AG78" i="11"/>
  <c r="AG310" i="11"/>
  <c r="AG382" i="11"/>
  <c r="AG454" i="11"/>
  <c r="AG238" i="11"/>
  <c r="AG154" i="11"/>
  <c r="AG82" i="11"/>
  <c r="AG393" i="11"/>
  <c r="AG321" i="11"/>
  <c r="AG177" i="11"/>
  <c r="AG21" i="11"/>
  <c r="AG249" i="11"/>
  <c r="AG93" i="11"/>
  <c r="AE84" i="38"/>
  <c r="AE83" i="38"/>
  <c r="AE82" i="38"/>
  <c r="AE81" i="38"/>
  <c r="AE80" i="38"/>
  <c r="AE79" i="38"/>
  <c r="AE78" i="38"/>
  <c r="AE74" i="38"/>
  <c r="AE23" i="38"/>
  <c r="AE19" i="38"/>
  <c r="AE15" i="38"/>
  <c r="AE75" i="38"/>
  <c r="AE22" i="38"/>
  <c r="AE18" i="38"/>
  <c r="AE14" i="38"/>
  <c r="AE76" i="38"/>
  <c r="AE72" i="38"/>
  <c r="AE21" i="38"/>
  <c r="AE17" i="38"/>
  <c r="AE77" i="38"/>
  <c r="AE73" i="38"/>
  <c r="AE71" i="38"/>
  <c r="AE70" i="38"/>
  <c r="AE69" i="38"/>
  <c r="AE68" i="38"/>
  <c r="AE67" i="38"/>
  <c r="AE66" i="38"/>
  <c r="AE65" i="38"/>
  <c r="AE64" i="38"/>
  <c r="AE63" i="38"/>
  <c r="AE62" i="38"/>
  <c r="AE61" i="38"/>
  <c r="AE60" i="38"/>
  <c r="AE59" i="38"/>
  <c r="AE58" i="38"/>
  <c r="AE57" i="38"/>
  <c r="AE56" i="38"/>
  <c r="AE55" i="38"/>
  <c r="AE54" i="38"/>
  <c r="AE53" i="38"/>
  <c r="AE52" i="38"/>
  <c r="AE51" i="38"/>
  <c r="AE50" i="38"/>
  <c r="AE49" i="38"/>
  <c r="AE48" i="38"/>
  <c r="AE47" i="38"/>
  <c r="AE46" i="38"/>
  <c r="AE45" i="38"/>
  <c r="AE44" i="38"/>
  <c r="AE43" i="38"/>
  <c r="AE42" i="38"/>
  <c r="AE41" i="38"/>
  <c r="AE40" i="38"/>
  <c r="AE39" i="38"/>
  <c r="AE38" i="38"/>
  <c r="AE37" i="38"/>
  <c r="AE36" i="38"/>
  <c r="AE35" i="38"/>
  <c r="AE34" i="38"/>
  <c r="AE33" i="38"/>
  <c r="AE32" i="38"/>
  <c r="AE31" i="38"/>
  <c r="AE30" i="38"/>
  <c r="AE29" i="38"/>
  <c r="AE28" i="38"/>
  <c r="AE27" i="38"/>
  <c r="AE26" i="38"/>
  <c r="AE25" i="38"/>
  <c r="AE24" i="38"/>
  <c r="AE20" i="38"/>
  <c r="AE16" i="38"/>
  <c r="AE22" i="36"/>
  <c r="AE18" i="36"/>
  <c r="AE14" i="36"/>
  <c r="AE21" i="36"/>
  <c r="AE17"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0" i="36"/>
  <c r="AE16" i="36"/>
  <c r="AE23" i="36"/>
  <c r="AE19" i="36"/>
  <c r="AE15" i="36"/>
  <c r="AH165" i="37"/>
  <c r="AG315" i="11"/>
  <c r="AG387" i="11"/>
  <c r="AG243" i="11"/>
  <c r="AG87" i="11"/>
  <c r="AG171" i="11"/>
  <c r="AG15" i="11"/>
  <c r="AG320" i="11"/>
  <c r="AG392" i="11"/>
  <c r="AG20" i="11"/>
  <c r="AG248" i="11"/>
  <c r="AG176" i="11"/>
  <c r="AG92" i="11"/>
  <c r="AG327" i="11"/>
  <c r="AG399" i="11"/>
  <c r="AG255" i="11"/>
  <c r="AG99" i="11"/>
  <c r="AG27" i="11"/>
  <c r="AG183" i="11"/>
  <c r="AG331" i="11"/>
  <c r="AG403" i="11"/>
  <c r="AG259" i="11"/>
  <c r="AG103" i="11"/>
  <c r="AG31" i="11"/>
  <c r="AG187" i="11"/>
  <c r="AG335" i="11"/>
  <c r="AG407" i="11"/>
  <c r="AG263" i="11"/>
  <c r="AG107" i="11"/>
  <c r="AG35" i="11"/>
  <c r="AG191" i="11"/>
  <c r="AG339" i="11"/>
  <c r="AG411" i="11"/>
  <c r="AG267" i="11"/>
  <c r="AG111" i="11"/>
  <c r="AG39" i="11"/>
  <c r="AG195" i="11"/>
  <c r="AG343" i="11"/>
  <c r="AG415" i="11"/>
  <c r="AG271" i="11"/>
  <c r="AG115" i="11"/>
  <c r="AG43" i="11"/>
  <c r="AG199" i="11"/>
  <c r="AG347" i="11"/>
  <c r="AG419" i="11"/>
  <c r="AG275" i="11"/>
  <c r="AG119" i="11"/>
  <c r="AG47" i="11"/>
  <c r="AG203" i="11"/>
  <c r="AG351" i="11"/>
  <c r="AG423" i="11"/>
  <c r="AG279" i="11"/>
  <c r="AG123" i="11"/>
  <c r="AG51" i="11"/>
  <c r="AG207" i="11"/>
  <c r="AG355" i="11"/>
  <c r="AG427" i="11"/>
  <c r="AG283" i="11"/>
  <c r="AG127" i="11"/>
  <c r="AG55" i="11"/>
  <c r="AG211" i="11"/>
  <c r="AG359" i="11"/>
  <c r="AG431" i="11"/>
  <c r="AG287" i="11"/>
  <c r="AG131" i="11"/>
  <c r="AG59" i="11"/>
  <c r="AG215" i="11"/>
  <c r="AG363" i="11"/>
  <c r="AG435" i="11"/>
  <c r="AG291" i="11"/>
  <c r="AG135" i="11"/>
  <c r="AG63" i="11"/>
  <c r="AG219" i="11"/>
  <c r="AG367" i="11"/>
  <c r="AG439" i="11"/>
  <c r="AG295" i="11"/>
  <c r="AG139" i="11"/>
  <c r="AG67" i="11"/>
  <c r="AG223" i="11"/>
  <c r="AG371" i="11"/>
  <c r="AG443" i="11"/>
  <c r="AG143" i="11"/>
  <c r="AG299" i="11"/>
  <c r="AG71" i="11"/>
  <c r="AG227" i="11"/>
  <c r="AG375" i="11"/>
  <c r="AG447" i="11"/>
  <c r="AG147" i="11"/>
  <c r="AG303" i="11"/>
  <c r="AG75" i="11"/>
  <c r="AG231" i="11"/>
  <c r="AG307" i="11"/>
  <c r="AG379" i="11"/>
  <c r="AG451" i="11"/>
  <c r="AG151" i="11"/>
  <c r="AG79" i="11"/>
  <c r="AG235" i="11"/>
  <c r="AG311" i="11"/>
  <c r="AG383" i="11"/>
  <c r="AG455" i="11"/>
  <c r="AG155" i="11"/>
  <c r="AG83" i="11"/>
  <c r="AG239" i="11"/>
  <c r="AG314" i="11"/>
  <c r="AG386" i="11"/>
  <c r="AG242" i="11"/>
  <c r="AG170" i="11"/>
  <c r="AG86" i="11"/>
  <c r="AG14" i="11"/>
  <c r="AH165" i="38"/>
  <c r="AH165" i="36"/>
  <c r="AN165" i="37"/>
  <c r="M240" i="37"/>
  <c r="M312" i="37" s="1"/>
  <c r="M384" i="37" s="1"/>
  <c r="M456" i="37" s="1"/>
  <c r="M236" i="37"/>
  <c r="M308" i="37" s="1"/>
  <c r="M380" i="37" s="1"/>
  <c r="M452" i="37" s="1"/>
  <c r="M232" i="37"/>
  <c r="M304" i="37" s="1"/>
  <c r="M376" i="37" s="1"/>
  <c r="M448" i="37" s="1"/>
  <c r="M228" i="37"/>
  <c r="M300" i="37" s="1"/>
  <c r="M372" i="37" s="1"/>
  <c r="M444" i="37" s="1"/>
  <c r="M224" i="37"/>
  <c r="M296" i="37" s="1"/>
  <c r="M368" i="37" s="1"/>
  <c r="M440" i="37" s="1"/>
  <c r="M220" i="37"/>
  <c r="M292" i="37" s="1"/>
  <c r="M364" i="37" s="1"/>
  <c r="M436" i="37" s="1"/>
  <c r="M216" i="37"/>
  <c r="M288" i="37" s="1"/>
  <c r="M360" i="37" s="1"/>
  <c r="M432" i="37" s="1"/>
  <c r="M212" i="37"/>
  <c r="M284" i="37" s="1"/>
  <c r="M356" i="37" s="1"/>
  <c r="M428" i="37" s="1"/>
  <c r="M208" i="37"/>
  <c r="M280" i="37" s="1"/>
  <c r="M352" i="37" s="1"/>
  <c r="M424" i="37" s="1"/>
  <c r="M204" i="37"/>
  <c r="M276" i="37" s="1"/>
  <c r="M348" i="37" s="1"/>
  <c r="M420" i="37" s="1"/>
  <c r="M200" i="37"/>
  <c r="M272" i="37" s="1"/>
  <c r="M344" i="37" s="1"/>
  <c r="M416" i="37" s="1"/>
  <c r="M237" i="37"/>
  <c r="M309" i="37" s="1"/>
  <c r="M381" i="37" s="1"/>
  <c r="M453" i="37" s="1"/>
  <c r="M233" i="37"/>
  <c r="M305" i="37" s="1"/>
  <c r="M377" i="37" s="1"/>
  <c r="M449" i="37" s="1"/>
  <c r="M229" i="37"/>
  <c r="M301" i="37" s="1"/>
  <c r="M373" i="37" s="1"/>
  <c r="M445" i="37" s="1"/>
  <c r="M225" i="37"/>
  <c r="M297" i="37" s="1"/>
  <c r="M369" i="37" s="1"/>
  <c r="M441" i="37" s="1"/>
  <c r="M221" i="37"/>
  <c r="M293" i="37" s="1"/>
  <c r="M365" i="37" s="1"/>
  <c r="M437" i="37" s="1"/>
  <c r="M217" i="37"/>
  <c r="M289" i="37" s="1"/>
  <c r="M361" i="37" s="1"/>
  <c r="M433" i="37" s="1"/>
  <c r="M213" i="37"/>
  <c r="M285" i="37" s="1"/>
  <c r="M357" i="37" s="1"/>
  <c r="M429" i="37" s="1"/>
  <c r="M209" i="37"/>
  <c r="M281" i="37" s="1"/>
  <c r="M353" i="37" s="1"/>
  <c r="M425" i="37" s="1"/>
  <c r="M205" i="37"/>
  <c r="M277" i="37" s="1"/>
  <c r="M349" i="37" s="1"/>
  <c r="M421" i="37" s="1"/>
  <c r="M201" i="37"/>
  <c r="M273" i="37" s="1"/>
  <c r="M345" i="37" s="1"/>
  <c r="M417" i="37" s="1"/>
  <c r="M197" i="37"/>
  <c r="M269" i="37" s="1"/>
  <c r="M341" i="37" s="1"/>
  <c r="M413" i="37" s="1"/>
  <c r="M193" i="37"/>
  <c r="M265" i="37" s="1"/>
  <c r="M337" i="37" s="1"/>
  <c r="M409" i="37" s="1"/>
  <c r="M238" i="37"/>
  <c r="M310" i="37" s="1"/>
  <c r="M382" i="37" s="1"/>
  <c r="M454" i="37" s="1"/>
  <c r="M234" i="37"/>
  <c r="M306" i="37" s="1"/>
  <c r="M378" i="37" s="1"/>
  <c r="M450" i="37" s="1"/>
  <c r="M230" i="37"/>
  <c r="M302" i="37" s="1"/>
  <c r="M374" i="37" s="1"/>
  <c r="M446" i="37" s="1"/>
  <c r="M226" i="37"/>
  <c r="M298" i="37" s="1"/>
  <c r="M370" i="37" s="1"/>
  <c r="M442" i="37" s="1"/>
  <c r="M222" i="37"/>
  <c r="M294" i="37" s="1"/>
  <c r="M366" i="37" s="1"/>
  <c r="M438" i="37" s="1"/>
  <c r="M218" i="37"/>
  <c r="M290" i="37" s="1"/>
  <c r="M362" i="37" s="1"/>
  <c r="M434" i="37" s="1"/>
  <c r="M214" i="37"/>
  <c r="M286" i="37" s="1"/>
  <c r="M358" i="37" s="1"/>
  <c r="M430" i="37" s="1"/>
  <c r="M210" i="37"/>
  <c r="M282" i="37" s="1"/>
  <c r="M354" i="37" s="1"/>
  <c r="M426" i="37" s="1"/>
  <c r="M206" i="37"/>
  <c r="M278" i="37" s="1"/>
  <c r="M350" i="37" s="1"/>
  <c r="M422" i="37" s="1"/>
  <c r="M202" i="37"/>
  <c r="M274" i="37" s="1"/>
  <c r="M346" i="37" s="1"/>
  <c r="M418" i="37" s="1"/>
  <c r="M198" i="37"/>
  <c r="M270" i="37" s="1"/>
  <c r="M342" i="37" s="1"/>
  <c r="M414" i="37" s="1"/>
  <c r="M194" i="37"/>
  <c r="M266" i="37" s="1"/>
  <c r="M338" i="37" s="1"/>
  <c r="M410" i="37" s="1"/>
  <c r="M239" i="37"/>
  <c r="M311" i="37" s="1"/>
  <c r="M383" i="37" s="1"/>
  <c r="M455" i="37" s="1"/>
  <c r="M235" i="37"/>
  <c r="M307" i="37" s="1"/>
  <c r="M379" i="37" s="1"/>
  <c r="M451" i="37" s="1"/>
  <c r="M231" i="37"/>
  <c r="M303" i="37" s="1"/>
  <c r="M375" i="37" s="1"/>
  <c r="M447" i="37" s="1"/>
  <c r="M227" i="37"/>
  <c r="M299" i="37" s="1"/>
  <c r="M371" i="37" s="1"/>
  <c r="M443" i="37" s="1"/>
  <c r="M223" i="37"/>
  <c r="M295" i="37" s="1"/>
  <c r="M367" i="37" s="1"/>
  <c r="M439" i="37" s="1"/>
  <c r="M219" i="37"/>
  <c r="M291" i="37" s="1"/>
  <c r="M363" i="37" s="1"/>
  <c r="M435" i="37" s="1"/>
  <c r="M215" i="37"/>
  <c r="M287" i="37" s="1"/>
  <c r="M359" i="37" s="1"/>
  <c r="M431" i="37" s="1"/>
  <c r="M211" i="37"/>
  <c r="M283" i="37" s="1"/>
  <c r="M355" i="37" s="1"/>
  <c r="M427" i="37" s="1"/>
  <c r="M207" i="37"/>
  <c r="M279" i="37" s="1"/>
  <c r="M351" i="37" s="1"/>
  <c r="M423" i="37" s="1"/>
  <c r="M203" i="37"/>
  <c r="M275" i="37" s="1"/>
  <c r="M347" i="37" s="1"/>
  <c r="M419" i="37" s="1"/>
  <c r="M199" i="37"/>
  <c r="M271" i="37" s="1"/>
  <c r="M343" i="37" s="1"/>
  <c r="M415" i="37" s="1"/>
  <c r="M195" i="37"/>
  <c r="M267" i="37" s="1"/>
  <c r="M339" i="37" s="1"/>
  <c r="M411" i="37" s="1"/>
  <c r="M191" i="37"/>
  <c r="M263" i="37" s="1"/>
  <c r="M335" i="37" s="1"/>
  <c r="M407" i="37" s="1"/>
  <c r="M187" i="37"/>
  <c r="M259" i="37" s="1"/>
  <c r="M331" i="37" s="1"/>
  <c r="M403" i="37" s="1"/>
  <c r="M192" i="37"/>
  <c r="M264" i="37" s="1"/>
  <c r="M336" i="37" s="1"/>
  <c r="M408" i="37" s="1"/>
  <c r="M186" i="37"/>
  <c r="M258" i="37" s="1"/>
  <c r="M330" i="37" s="1"/>
  <c r="M402" i="37" s="1"/>
  <c r="M184" i="37"/>
  <c r="M256" i="37" s="1"/>
  <c r="M328" i="37" s="1"/>
  <c r="M400" i="37" s="1"/>
  <c r="M180" i="37"/>
  <c r="M252" i="37" s="1"/>
  <c r="M324" i="37" s="1"/>
  <c r="M396" i="37" s="1"/>
  <c r="M176" i="37"/>
  <c r="M248" i="37" s="1"/>
  <c r="M320" i="37" s="1"/>
  <c r="M392" i="37" s="1"/>
  <c r="M172" i="37"/>
  <c r="M244" i="37" s="1"/>
  <c r="M316" i="37" s="1"/>
  <c r="M388" i="37" s="1"/>
  <c r="M188" i="37"/>
  <c r="M260" i="37" s="1"/>
  <c r="M332" i="37" s="1"/>
  <c r="M404" i="37" s="1"/>
  <c r="M185" i="37"/>
  <c r="M257" i="37" s="1"/>
  <c r="M329" i="37" s="1"/>
  <c r="M401" i="37" s="1"/>
  <c r="M181" i="37"/>
  <c r="M253" i="37" s="1"/>
  <c r="M325" i="37" s="1"/>
  <c r="M397" i="37" s="1"/>
  <c r="M177" i="37"/>
  <c r="M249" i="37" s="1"/>
  <c r="M321" i="37" s="1"/>
  <c r="M393" i="37" s="1"/>
  <c r="M173" i="37"/>
  <c r="M245" i="37" s="1"/>
  <c r="M317" i="37" s="1"/>
  <c r="M389" i="37" s="1"/>
  <c r="M196" i="37"/>
  <c r="M268" i="37" s="1"/>
  <c r="M340" i="37" s="1"/>
  <c r="M412" i="37" s="1"/>
  <c r="M190" i="37"/>
  <c r="M262" i="37" s="1"/>
  <c r="M334" i="37" s="1"/>
  <c r="M406" i="37" s="1"/>
  <c r="M189" i="37"/>
  <c r="M261" i="37" s="1"/>
  <c r="M333" i="37" s="1"/>
  <c r="M405" i="37" s="1"/>
  <c r="M182" i="37"/>
  <c r="M254" i="37" s="1"/>
  <c r="M326" i="37" s="1"/>
  <c r="M398" i="37" s="1"/>
  <c r="M178" i="37"/>
  <c r="M250" i="37" s="1"/>
  <c r="M322" i="37" s="1"/>
  <c r="M394" i="37" s="1"/>
  <c r="M174" i="37"/>
  <c r="M246" i="37" s="1"/>
  <c r="M318" i="37" s="1"/>
  <c r="M390" i="37" s="1"/>
  <c r="M170" i="37"/>
  <c r="M242" i="37" s="1"/>
  <c r="M314" i="37" s="1"/>
  <c r="M386" i="37" s="1"/>
  <c r="M183" i="37"/>
  <c r="M255" i="37" s="1"/>
  <c r="M327" i="37" s="1"/>
  <c r="M399" i="37" s="1"/>
  <c r="M179" i="37"/>
  <c r="M251" i="37" s="1"/>
  <c r="M323" i="37" s="1"/>
  <c r="M395" i="37" s="1"/>
  <c r="M175" i="37"/>
  <c r="M247" i="37" s="1"/>
  <c r="M319" i="37" s="1"/>
  <c r="M391" i="37" s="1"/>
  <c r="M171" i="37"/>
  <c r="M243" i="37" s="1"/>
  <c r="M315" i="37" s="1"/>
  <c r="M387" i="37" s="1"/>
  <c r="AG319" i="11"/>
  <c r="AG391" i="11"/>
  <c r="AG247" i="11"/>
  <c r="AG91" i="11"/>
  <c r="AG175" i="11"/>
  <c r="AG19" i="11"/>
  <c r="AG324" i="11"/>
  <c r="AG396" i="11"/>
  <c r="AG24" i="11"/>
  <c r="AG252" i="11"/>
  <c r="AG180" i="11"/>
  <c r="AG96" i="11"/>
  <c r="AG328" i="11"/>
  <c r="AG400" i="11"/>
  <c r="AG28" i="11"/>
  <c r="AG256" i="11"/>
  <c r="AG184" i="11"/>
  <c r="AG100" i="11"/>
  <c r="AG332" i="11"/>
  <c r="AG404" i="11"/>
  <c r="AG32" i="11"/>
  <c r="AG260" i="11"/>
  <c r="AG188" i="11"/>
  <c r="AG104" i="11"/>
  <c r="AG336" i="11"/>
  <c r="AG408" i="11"/>
  <c r="AG36" i="11"/>
  <c r="AG264" i="11"/>
  <c r="AG192" i="11"/>
  <c r="AG108" i="11"/>
  <c r="AG340" i="11"/>
  <c r="AG412" i="11"/>
  <c r="AG40" i="11"/>
  <c r="AG268" i="11"/>
  <c r="AG196" i="11"/>
  <c r="AG112" i="11"/>
  <c r="AG344" i="11"/>
  <c r="AG416" i="11"/>
  <c r="AG44" i="11"/>
  <c r="AG272" i="11"/>
  <c r="AG200" i="11"/>
  <c r="AG116" i="11"/>
  <c r="AG348" i="11"/>
  <c r="AG420" i="11"/>
  <c r="AG48" i="11"/>
  <c r="AG276" i="11"/>
  <c r="AG204" i="11"/>
  <c r="AG120" i="11"/>
  <c r="AG352" i="11"/>
  <c r="AG424" i="11"/>
  <c r="AG52" i="11"/>
  <c r="AG280" i="11"/>
  <c r="AG208" i="11"/>
  <c r="AG124" i="11"/>
  <c r="AG356" i="11"/>
  <c r="AG428" i="11"/>
  <c r="AG56" i="11"/>
  <c r="AG284" i="11"/>
  <c r="AG212" i="11"/>
  <c r="AG128" i="11"/>
  <c r="AG360" i="11"/>
  <c r="AG432" i="11"/>
  <c r="AG60" i="11"/>
  <c r="AG288" i="11"/>
  <c r="AG216" i="11"/>
  <c r="AG132" i="11"/>
  <c r="AG364" i="11"/>
  <c r="AG436" i="11"/>
  <c r="AG64" i="11"/>
  <c r="AG292" i="11"/>
  <c r="AG220" i="11"/>
  <c r="AG136" i="11"/>
  <c r="AG368" i="11"/>
  <c r="AG440" i="11"/>
  <c r="AG296" i="11"/>
  <c r="AG68" i="11"/>
  <c r="AG224" i="11"/>
  <c r="AG140" i="11"/>
  <c r="AG372" i="11"/>
  <c r="AG444" i="11"/>
  <c r="AG300" i="11"/>
  <c r="AG72" i="11"/>
  <c r="AG228" i="11"/>
  <c r="AG144" i="11"/>
  <c r="AG376" i="11"/>
  <c r="AG448" i="11"/>
  <c r="AG304" i="11"/>
  <c r="AG76" i="11"/>
  <c r="AG232" i="11"/>
  <c r="AG148" i="11"/>
  <c r="AG380" i="11"/>
  <c r="AG452" i="11"/>
  <c r="AG308" i="11"/>
  <c r="AG80" i="11"/>
  <c r="AG236" i="11"/>
  <c r="AG152" i="11"/>
  <c r="AG384" i="11"/>
  <c r="AG456" i="11"/>
  <c r="AG312" i="11"/>
  <c r="AG84" i="11"/>
  <c r="AG240" i="11"/>
  <c r="AG156" i="11"/>
  <c r="AG318" i="11"/>
  <c r="AG390" i="11"/>
  <c r="AG246" i="11"/>
  <c r="AG174" i="11"/>
  <c r="AG90" i="11"/>
  <c r="AG18" i="11"/>
  <c r="AN165" i="38"/>
  <c r="L399" i="37" l="1"/>
  <c r="L454" i="37"/>
  <c r="L404" i="37"/>
  <c r="L394" i="37"/>
  <c r="L431" i="37"/>
  <c r="L397" i="37"/>
  <c r="L422" i="37"/>
  <c r="L456" i="37"/>
  <c r="L451" i="37"/>
  <c r="L449" i="37"/>
  <c r="L430" i="37"/>
  <c r="L410" i="37"/>
  <c r="L407" i="37"/>
  <c r="L455" i="37"/>
  <c r="L427" i="37"/>
  <c r="L448" i="37"/>
  <c r="L415" i="37"/>
  <c r="L438" i="37"/>
  <c r="L450" i="37"/>
  <c r="L396" i="37"/>
  <c r="L413" i="37"/>
  <c r="L408" i="37"/>
  <c r="L447" i="37"/>
  <c r="L388" i="37"/>
  <c r="L402" i="37"/>
  <c r="L389" i="37"/>
  <c r="L417" i="37"/>
  <c r="L406" i="37"/>
  <c r="L428" i="37"/>
  <c r="L387" i="37"/>
  <c r="L453" i="37"/>
  <c r="L403" i="37"/>
  <c r="L423" i="37"/>
  <c r="L445" i="37"/>
  <c r="L405" i="37"/>
  <c r="L398" i="37"/>
  <c r="L425" i="37"/>
  <c r="L433" i="37"/>
  <c r="L443" i="37"/>
  <c r="L416" i="37"/>
  <c r="L409" i="37"/>
  <c r="L440" i="37"/>
  <c r="L420" i="37"/>
  <c r="L386" i="37"/>
  <c r="L442" i="37"/>
  <c r="L432" i="37"/>
  <c r="L437" i="37"/>
  <c r="L446" i="37"/>
  <c r="L452" i="37"/>
  <c r="L424" i="37"/>
  <c r="L421" i="37"/>
  <c r="L418" i="37"/>
  <c r="L419" i="37"/>
  <c r="L441" i="37"/>
  <c r="L395" i="37"/>
  <c r="L434" i="37"/>
  <c r="DH53" i="35"/>
  <c r="DH12" i="35"/>
  <c r="DH33" i="35"/>
  <c r="DH21" i="35"/>
  <c r="DH43" i="35"/>
  <c r="DH64" i="35"/>
  <c r="DH11" i="35"/>
  <c r="DH32" i="35"/>
  <c r="DH52" i="35"/>
  <c r="DH74" i="35"/>
  <c r="DH63" i="35"/>
  <c r="DH20" i="35"/>
  <c r="DH42" i="35"/>
  <c r="DH31" i="35"/>
  <c r="DH51" i="35"/>
  <c r="DH10" i="35"/>
  <c r="DH62" i="35"/>
  <c r="DH19" i="35"/>
  <c r="DH73" i="35"/>
  <c r="DH30" i="35"/>
  <c r="DH41" i="35"/>
  <c r="DH61" i="35"/>
  <c r="DH50" i="35"/>
  <c r="DH9" i="35"/>
  <c r="DH29" i="35"/>
  <c r="DH18" i="35"/>
  <c r="DH60" i="35"/>
  <c r="DH72" i="35"/>
  <c r="DH28" i="35"/>
  <c r="DH40" i="35"/>
  <c r="DH59" i="35"/>
  <c r="DH8" i="35"/>
  <c r="DH27" i="35"/>
  <c r="DH71" i="35"/>
  <c r="DH58" i="35"/>
  <c r="DH49" i="35"/>
  <c r="DH39" i="35"/>
  <c r="DH26" i="35"/>
  <c r="DH17" i="35"/>
  <c r="DH7" i="35"/>
  <c r="DH70" i="35"/>
  <c r="DH48" i="35"/>
  <c r="DH38" i="35"/>
  <c r="DH16" i="35"/>
  <c r="DH6" i="35"/>
  <c r="DH57" i="35"/>
  <c r="DH69" i="35"/>
  <c r="DH25" i="35"/>
  <c r="DH47" i="35"/>
  <c r="DH37" i="35"/>
  <c r="DH15" i="35"/>
  <c r="DH5" i="35"/>
  <c r="DH56" i="35"/>
  <c r="DH24" i="35"/>
  <c r="DH46" i="35"/>
  <c r="DH68" i="35"/>
  <c r="DH14" i="35"/>
  <c r="DH36" i="35"/>
  <c r="DH55" i="35"/>
  <c r="DH4" i="35"/>
  <c r="DH23" i="35"/>
  <c r="DH45" i="35"/>
  <c r="DH67" i="35"/>
  <c r="DH13" i="35"/>
  <c r="DH35" i="35"/>
  <c r="DH54" i="35"/>
  <c r="DH66" i="35"/>
  <c r="DH22" i="35"/>
  <c r="DH34" i="35"/>
  <c r="DH44" i="35"/>
  <c r="DH65" i="35"/>
  <c r="BZ15" i="35"/>
  <c r="AR63" i="35"/>
  <c r="AR73" i="35"/>
  <c r="AR31" i="35"/>
  <c r="AR41" i="35"/>
  <c r="AR62" i="35"/>
  <c r="AR9" i="35"/>
  <c r="AR30" i="35"/>
  <c r="AR48" i="35"/>
  <c r="AR16" i="35"/>
  <c r="AR72" i="35"/>
  <c r="AR61" i="35"/>
  <c r="AR40" i="35"/>
  <c r="AR29" i="35"/>
  <c r="AR47" i="35"/>
  <c r="AR8" i="35"/>
  <c r="AR53" i="35"/>
  <c r="AR15" i="35"/>
  <c r="AR60" i="35"/>
  <c r="AR21" i="35"/>
  <c r="AR71" i="35"/>
  <c r="AR28" i="35"/>
  <c r="AR52" i="35"/>
  <c r="AR46" i="35"/>
  <c r="AR39" i="35"/>
  <c r="AR59" i="35"/>
  <c r="AR20" i="35"/>
  <c r="AR14" i="35"/>
  <c r="AR7" i="35"/>
  <c r="AR27" i="35"/>
  <c r="AR58" i="35"/>
  <c r="AR70" i="35"/>
  <c r="AR26" i="35"/>
  <c r="AR38" i="35"/>
  <c r="AR57" i="35"/>
  <c r="AR45" i="35"/>
  <c r="AR6" i="35"/>
  <c r="AR25" i="35"/>
  <c r="AR13" i="35"/>
  <c r="AR69" i="35"/>
  <c r="AR37" i="35"/>
  <c r="AR56" i="35"/>
  <c r="AR5" i="35"/>
  <c r="AR24" i="35"/>
  <c r="AR44" i="35"/>
  <c r="AR68" i="35"/>
  <c r="AR12" i="35"/>
  <c r="AR36" i="35"/>
  <c r="AR4" i="35"/>
  <c r="AR55" i="35"/>
  <c r="AR23" i="35"/>
  <c r="AR67" i="35"/>
  <c r="AR54" i="35"/>
  <c r="AR43" i="35"/>
  <c r="AR35" i="35"/>
  <c r="AR22" i="35"/>
  <c r="AR11" i="35"/>
  <c r="AR66" i="35"/>
  <c r="AR51" i="35"/>
  <c r="AR34" i="35"/>
  <c r="AR19" i="35"/>
  <c r="AR65" i="35"/>
  <c r="AR50" i="35"/>
  <c r="AR74" i="35"/>
  <c r="AR33" i="35"/>
  <c r="AR18" i="35"/>
  <c r="AR42" i="35"/>
  <c r="AR49" i="35"/>
  <c r="AR10" i="35"/>
  <c r="AR64" i="35"/>
  <c r="AR17" i="35"/>
  <c r="AR32" i="35"/>
  <c r="J21" i="35"/>
  <c r="J50" i="35"/>
  <c r="J46" i="35"/>
  <c r="J10" i="35"/>
  <c r="J66" i="35"/>
  <c r="J29" i="35"/>
  <c r="J34" i="35"/>
  <c r="J22" i="35"/>
  <c r="J52" i="35"/>
  <c r="J57" i="35"/>
  <c r="J35" i="35"/>
  <c r="J4" i="35"/>
  <c r="J67" i="35"/>
  <c r="J60" i="35"/>
  <c r="J53" i="35"/>
  <c r="J28" i="35"/>
  <c r="J25" i="35"/>
  <c r="J70" i="35"/>
  <c r="J36" i="35"/>
  <c r="J56" i="35"/>
  <c r="J62" i="35"/>
  <c r="J68" i="35"/>
  <c r="J26" i="35"/>
  <c r="J33" i="35"/>
  <c r="J54" i="35"/>
  <c r="J72" i="35"/>
  <c r="J14" i="35"/>
  <c r="J44" i="35"/>
  <c r="J12" i="35"/>
  <c r="J8" i="35"/>
  <c r="J18" i="35"/>
  <c r="J61" i="35"/>
  <c r="J16" i="35"/>
  <c r="J59" i="35"/>
  <c r="J17" i="35"/>
  <c r="J37" i="35"/>
  <c r="J23" i="35"/>
  <c r="J5" i="35"/>
  <c r="J73" i="35"/>
  <c r="J20" i="35"/>
  <c r="J55" i="35"/>
  <c r="J30" i="35"/>
  <c r="J51" i="35"/>
  <c r="J63" i="35"/>
  <c r="J48" i="35"/>
  <c r="J19" i="35"/>
  <c r="J74" i="35"/>
  <c r="J41" i="35"/>
  <c r="J47" i="35"/>
  <c r="J65" i="35"/>
  <c r="J40" i="35"/>
  <c r="J71" i="35"/>
  <c r="J15" i="35"/>
  <c r="J31" i="35"/>
  <c r="J45" i="35"/>
  <c r="J49" i="35"/>
  <c r="J13" i="35"/>
  <c r="J6" i="35"/>
  <c r="J42" i="35"/>
  <c r="J38" i="35"/>
  <c r="J43" i="35"/>
  <c r="J9" i="35"/>
  <c r="J58" i="35"/>
  <c r="J11" i="35"/>
  <c r="J27" i="35"/>
  <c r="J64" i="35"/>
  <c r="J32" i="35"/>
  <c r="J39" i="35"/>
  <c r="J24" i="35"/>
  <c r="J69" i="35"/>
  <c r="J7" i="35"/>
  <c r="BZ49" i="35"/>
  <c r="BZ67" i="35"/>
  <c r="BZ55" i="35"/>
  <c r="BZ51" i="35"/>
  <c r="L411" i="37"/>
  <c r="BZ63" i="35"/>
  <c r="BZ52" i="35"/>
  <c r="BZ64" i="35"/>
  <c r="BZ65" i="35"/>
  <c r="BZ57" i="35"/>
  <c r="BZ61" i="35"/>
  <c r="BZ53" i="35"/>
  <c r="BZ45" i="35"/>
  <c r="BZ47" i="35"/>
  <c r="BZ41" i="35"/>
  <c r="BZ43" i="35"/>
  <c r="BZ37" i="35"/>
  <c r="BZ39" i="35"/>
  <c r="BZ25" i="35"/>
  <c r="BZ35" i="35"/>
  <c r="BZ17" i="35"/>
  <c r="BZ31" i="35"/>
  <c r="BZ9" i="35"/>
  <c r="BZ27" i="35"/>
  <c r="BZ69" i="35"/>
  <c r="BZ7" i="35"/>
  <c r="BZ11" i="35"/>
  <c r="BZ8" i="35"/>
  <c r="BZ71" i="35"/>
  <c r="BZ36" i="35"/>
  <c r="BZ12" i="35"/>
  <c r="BZ19" i="35"/>
  <c r="BZ72" i="35"/>
  <c r="BZ68" i="35"/>
  <c r="BZ18" i="35"/>
  <c r="BZ60" i="35"/>
  <c r="BZ62" i="35"/>
  <c r="BZ56" i="35"/>
  <c r="BZ58" i="35"/>
  <c r="BZ44" i="35"/>
  <c r="BZ50" i="35"/>
  <c r="BZ40" i="35"/>
  <c r="BZ42" i="35"/>
  <c r="BZ32" i="35"/>
  <c r="BZ38" i="35"/>
  <c r="BZ6" i="35"/>
  <c r="BZ28" i="35"/>
  <c r="BZ34" i="35"/>
  <c r="BZ5" i="35"/>
  <c r="BZ20" i="35"/>
  <c r="BZ26" i="35"/>
  <c r="BZ4" i="35"/>
  <c r="BZ16" i="35"/>
  <c r="BZ22" i="35"/>
  <c r="BZ23" i="35"/>
  <c r="BZ66" i="35"/>
  <c r="BZ14" i="35"/>
  <c r="BZ59" i="35"/>
  <c r="BZ10" i="35"/>
  <c r="BZ48" i="35"/>
  <c r="BZ54" i="35"/>
  <c r="BZ46" i="35"/>
  <c r="BZ30" i="35"/>
  <c r="BZ33" i="35"/>
  <c r="BZ74" i="35"/>
  <c r="BZ73" i="35"/>
  <c r="BZ21" i="35"/>
  <c r="BZ13" i="35"/>
  <c r="BZ70" i="35"/>
  <c r="BZ24" i="35"/>
  <c r="J243" i="37"/>
  <c r="J315" i="37" s="1"/>
  <c r="J387" i="37" s="1"/>
  <c r="J244" i="37"/>
  <c r="J316" i="37" s="1"/>
  <c r="J388" i="37" s="1"/>
  <c r="J242" i="37"/>
  <c r="J314" i="37" s="1"/>
  <c r="J386" i="37" s="1"/>
  <c r="I309" i="38"/>
  <c r="I381" i="38" s="1"/>
  <c r="I453" i="38" s="1"/>
  <c r="I293" i="38"/>
  <c r="I365" i="38" s="1"/>
  <c r="I437" i="38" s="1"/>
  <c r="I277" i="38"/>
  <c r="I349" i="38" s="1"/>
  <c r="I421" i="38" s="1"/>
  <c r="I261" i="38"/>
  <c r="I333" i="38" s="1"/>
  <c r="I405" i="38" s="1"/>
  <c r="I245" i="38"/>
  <c r="I317" i="38" s="1"/>
  <c r="I389" i="38" s="1"/>
  <c r="I304" i="38"/>
  <c r="I376" i="38" s="1"/>
  <c r="I448" i="38" s="1"/>
  <c r="I288" i="38"/>
  <c r="I360" i="38" s="1"/>
  <c r="I432" i="38" s="1"/>
  <c r="I272" i="38"/>
  <c r="I344" i="38" s="1"/>
  <c r="I416" i="38" s="1"/>
  <c r="I256" i="38"/>
  <c r="I328" i="38" s="1"/>
  <c r="I400" i="38" s="1"/>
  <c r="I311" i="38"/>
  <c r="I383" i="38" s="1"/>
  <c r="I455" i="38" s="1"/>
  <c r="I295" i="38"/>
  <c r="I367" i="38" s="1"/>
  <c r="I439" i="38" s="1"/>
  <c r="I279" i="38"/>
  <c r="I351" i="38" s="1"/>
  <c r="I423" i="38" s="1"/>
  <c r="I263" i="38"/>
  <c r="I335" i="38" s="1"/>
  <c r="I407" i="38" s="1"/>
  <c r="I247" i="38"/>
  <c r="I319" i="38" s="1"/>
  <c r="I391" i="38" s="1"/>
  <c r="I302" i="38"/>
  <c r="I374" i="38" s="1"/>
  <c r="I446" i="38" s="1"/>
  <c r="I286" i="38"/>
  <c r="I358" i="38" s="1"/>
  <c r="I430" i="38" s="1"/>
  <c r="I270" i="38"/>
  <c r="I342" i="38" s="1"/>
  <c r="I414" i="38" s="1"/>
  <c r="I254" i="38"/>
  <c r="I326" i="38" s="1"/>
  <c r="I398" i="38" s="1"/>
  <c r="I305" i="38"/>
  <c r="I377" i="38" s="1"/>
  <c r="I449" i="38" s="1"/>
  <c r="I289" i="38"/>
  <c r="I361" i="38" s="1"/>
  <c r="I433" i="38" s="1"/>
  <c r="I273" i="38"/>
  <c r="I345" i="38" s="1"/>
  <c r="I417" i="38" s="1"/>
  <c r="I257" i="38"/>
  <c r="I329" i="38" s="1"/>
  <c r="I401" i="38" s="1"/>
  <c r="I300" i="38"/>
  <c r="I372" i="38" s="1"/>
  <c r="I444" i="38" s="1"/>
  <c r="I284" i="38"/>
  <c r="I356" i="38" s="1"/>
  <c r="I428" i="38" s="1"/>
  <c r="I268" i="38"/>
  <c r="I340" i="38" s="1"/>
  <c r="I412" i="38" s="1"/>
  <c r="I252" i="38"/>
  <c r="I324" i="38" s="1"/>
  <c r="I396" i="38" s="1"/>
  <c r="I307" i="38"/>
  <c r="I379" i="38" s="1"/>
  <c r="I451" i="38" s="1"/>
  <c r="I291" i="38"/>
  <c r="I363" i="38" s="1"/>
  <c r="I435" i="38" s="1"/>
  <c r="I275" i="38"/>
  <c r="I347" i="38" s="1"/>
  <c r="I419" i="38" s="1"/>
  <c r="I259" i="38"/>
  <c r="I331" i="38" s="1"/>
  <c r="I403" i="38" s="1"/>
  <c r="I243" i="38"/>
  <c r="I315" i="38" s="1"/>
  <c r="I387" i="38" s="1"/>
  <c r="I298" i="38"/>
  <c r="I370" i="38" s="1"/>
  <c r="I442" i="38" s="1"/>
  <c r="I282" i="38"/>
  <c r="I354" i="38" s="1"/>
  <c r="I426" i="38" s="1"/>
  <c r="I266" i="38"/>
  <c r="I338" i="38" s="1"/>
  <c r="I410" i="38" s="1"/>
  <c r="I250" i="38"/>
  <c r="I322" i="38" s="1"/>
  <c r="I394" i="38" s="1"/>
  <c r="I301" i="38"/>
  <c r="I373" i="38" s="1"/>
  <c r="I445" i="38" s="1"/>
  <c r="I285" i="38"/>
  <c r="I357" i="38" s="1"/>
  <c r="I429" i="38" s="1"/>
  <c r="I269" i="38"/>
  <c r="I341" i="38" s="1"/>
  <c r="I413" i="38" s="1"/>
  <c r="I253" i="38"/>
  <c r="I325" i="38" s="1"/>
  <c r="I397" i="38" s="1"/>
  <c r="I312" i="38"/>
  <c r="I384" i="38" s="1"/>
  <c r="I456" i="38" s="1"/>
  <c r="I296" i="38"/>
  <c r="I368" i="38" s="1"/>
  <c r="I440" i="38" s="1"/>
  <c r="I280" i="38"/>
  <c r="I352" i="38" s="1"/>
  <c r="I424" i="38" s="1"/>
  <c r="I264" i="38"/>
  <c r="I336" i="38" s="1"/>
  <c r="I408" i="38" s="1"/>
  <c r="I248" i="38"/>
  <c r="I320" i="38" s="1"/>
  <c r="I392" i="38" s="1"/>
  <c r="I303" i="38"/>
  <c r="I375" i="38" s="1"/>
  <c r="I447" i="38" s="1"/>
  <c r="I287" i="38"/>
  <c r="I359" i="38" s="1"/>
  <c r="I431" i="38" s="1"/>
  <c r="I271" i="38"/>
  <c r="I343" i="38" s="1"/>
  <c r="I415" i="38" s="1"/>
  <c r="I255" i="38"/>
  <c r="I327" i="38" s="1"/>
  <c r="I399" i="38" s="1"/>
  <c r="I310" i="38"/>
  <c r="I382" i="38" s="1"/>
  <c r="I454" i="38" s="1"/>
  <c r="I294" i="38"/>
  <c r="I366" i="38" s="1"/>
  <c r="I438" i="38" s="1"/>
  <c r="I278" i="38"/>
  <c r="I350" i="38" s="1"/>
  <c r="I422" i="38" s="1"/>
  <c r="I262" i="38"/>
  <c r="I334" i="38" s="1"/>
  <c r="I406" i="38" s="1"/>
  <c r="I246" i="38"/>
  <c r="I318" i="38" s="1"/>
  <c r="I390" i="38" s="1"/>
  <c r="I297" i="38"/>
  <c r="I369" i="38" s="1"/>
  <c r="I441" i="38" s="1"/>
  <c r="I281" i="38"/>
  <c r="I353" i="38" s="1"/>
  <c r="I425" i="38" s="1"/>
  <c r="I265" i="38"/>
  <c r="I337" i="38" s="1"/>
  <c r="I409" i="38" s="1"/>
  <c r="I249" i="38"/>
  <c r="I321" i="38" s="1"/>
  <c r="I393" i="38" s="1"/>
  <c r="I308" i="38"/>
  <c r="I380" i="38" s="1"/>
  <c r="I452" i="38" s="1"/>
  <c r="I292" i="38"/>
  <c r="I364" i="38" s="1"/>
  <c r="I436" i="38" s="1"/>
  <c r="I276" i="38"/>
  <c r="I348" i="38" s="1"/>
  <c r="I420" i="38" s="1"/>
  <c r="I260" i="38"/>
  <c r="I332" i="38" s="1"/>
  <c r="I404" i="38" s="1"/>
  <c r="I244" i="38"/>
  <c r="I316" i="38" s="1"/>
  <c r="I388" i="38" s="1"/>
  <c r="I299" i="38"/>
  <c r="I371" i="38" s="1"/>
  <c r="I443" i="38" s="1"/>
  <c r="I283" i="38"/>
  <c r="I355" i="38" s="1"/>
  <c r="I427" i="38" s="1"/>
  <c r="I267" i="38"/>
  <c r="I339" i="38" s="1"/>
  <c r="I411" i="38" s="1"/>
  <c r="I251" i="38"/>
  <c r="I323" i="38" s="1"/>
  <c r="I395" i="38" s="1"/>
  <c r="I306" i="38"/>
  <c r="I378" i="38" s="1"/>
  <c r="I450" i="38" s="1"/>
  <c r="I290" i="38"/>
  <c r="I362" i="38" s="1"/>
  <c r="I434" i="38" s="1"/>
  <c r="I274" i="38"/>
  <c r="I346" i="38" s="1"/>
  <c r="I418" i="38" s="1"/>
  <c r="I258" i="38"/>
  <c r="I330" i="38" s="1"/>
  <c r="I402" i="38" s="1"/>
  <c r="I242" i="38"/>
  <c r="I314" i="38" s="1"/>
  <c r="I386" i="38" s="1"/>
  <c r="M243" i="36"/>
  <c r="M315" i="36" s="1"/>
  <c r="M387" i="36" s="1"/>
  <c r="M259" i="36"/>
  <c r="M331" i="36" s="1"/>
  <c r="M403" i="36" s="1"/>
  <c r="M275" i="36"/>
  <c r="M347" i="36" s="1"/>
  <c r="M419" i="36" s="1"/>
  <c r="M291" i="36"/>
  <c r="M363" i="36" s="1"/>
  <c r="M435" i="36" s="1"/>
  <c r="M307" i="36"/>
  <c r="M379" i="36" s="1"/>
  <c r="M451" i="36" s="1"/>
  <c r="M250" i="36"/>
  <c r="M322" i="36" s="1"/>
  <c r="M394" i="36" s="1"/>
  <c r="M266" i="36"/>
  <c r="M338" i="36" s="1"/>
  <c r="M410" i="36" s="1"/>
  <c r="M282" i="36"/>
  <c r="M354" i="36" s="1"/>
  <c r="M426" i="36" s="1"/>
  <c r="M298" i="36"/>
  <c r="M370" i="36" s="1"/>
  <c r="M442" i="36" s="1"/>
  <c r="M245" i="36"/>
  <c r="M317" i="36" s="1"/>
  <c r="M389" i="36" s="1"/>
  <c r="M261" i="36"/>
  <c r="M333" i="36" s="1"/>
  <c r="M405" i="36" s="1"/>
  <c r="M277" i="36"/>
  <c r="M349" i="36" s="1"/>
  <c r="M421" i="36" s="1"/>
  <c r="M293" i="36"/>
  <c r="M365" i="36" s="1"/>
  <c r="M437" i="36" s="1"/>
  <c r="M309" i="36"/>
  <c r="M381" i="36" s="1"/>
  <c r="M453" i="36" s="1"/>
  <c r="M256" i="36"/>
  <c r="M328" i="36" s="1"/>
  <c r="M400" i="36" s="1"/>
  <c r="M272" i="36"/>
  <c r="M344" i="36" s="1"/>
  <c r="M416" i="36" s="1"/>
  <c r="M288" i="36"/>
  <c r="M360" i="36" s="1"/>
  <c r="M432" i="36" s="1"/>
  <c r="M304" i="36"/>
  <c r="M376" i="36" s="1"/>
  <c r="M448" i="36" s="1"/>
  <c r="M247" i="36"/>
  <c r="M319" i="36" s="1"/>
  <c r="M391" i="36" s="1"/>
  <c r="M263" i="36"/>
  <c r="M335" i="36" s="1"/>
  <c r="M407" i="36" s="1"/>
  <c r="M279" i="36"/>
  <c r="M351" i="36" s="1"/>
  <c r="M423" i="36" s="1"/>
  <c r="M295" i="36"/>
  <c r="M367" i="36" s="1"/>
  <c r="M439" i="36" s="1"/>
  <c r="M311" i="36"/>
  <c r="M383" i="36" s="1"/>
  <c r="M455" i="36" s="1"/>
  <c r="M254" i="36"/>
  <c r="M326" i="36" s="1"/>
  <c r="M398" i="36" s="1"/>
  <c r="M270" i="36"/>
  <c r="M342" i="36" s="1"/>
  <c r="M414" i="36" s="1"/>
  <c r="M286" i="36"/>
  <c r="M358" i="36" s="1"/>
  <c r="M430" i="36" s="1"/>
  <c r="M302" i="36"/>
  <c r="M374" i="36" s="1"/>
  <c r="M446" i="36" s="1"/>
  <c r="M249" i="36"/>
  <c r="M321" i="36" s="1"/>
  <c r="M393" i="36" s="1"/>
  <c r="M265" i="36"/>
  <c r="M337" i="36" s="1"/>
  <c r="M409" i="36" s="1"/>
  <c r="M281" i="36"/>
  <c r="M353" i="36" s="1"/>
  <c r="M425" i="36" s="1"/>
  <c r="M297" i="36"/>
  <c r="M369" i="36" s="1"/>
  <c r="M441" i="36" s="1"/>
  <c r="M244" i="36"/>
  <c r="M316" i="36" s="1"/>
  <c r="M388" i="36" s="1"/>
  <c r="M260" i="36"/>
  <c r="M332" i="36" s="1"/>
  <c r="M404" i="36" s="1"/>
  <c r="M276" i="36"/>
  <c r="M348" i="36" s="1"/>
  <c r="M420" i="36" s="1"/>
  <c r="M292" i="36"/>
  <c r="M364" i="36" s="1"/>
  <c r="M436" i="36" s="1"/>
  <c r="M308" i="36"/>
  <c r="M380" i="36" s="1"/>
  <c r="M452" i="36" s="1"/>
  <c r="M251" i="36"/>
  <c r="M323" i="36" s="1"/>
  <c r="M395" i="36" s="1"/>
  <c r="M267" i="36"/>
  <c r="M339" i="36" s="1"/>
  <c r="M411" i="36" s="1"/>
  <c r="M283" i="36"/>
  <c r="M355" i="36" s="1"/>
  <c r="M427" i="36" s="1"/>
  <c r="M299" i="36"/>
  <c r="M371" i="36" s="1"/>
  <c r="M443" i="36" s="1"/>
  <c r="M242" i="36"/>
  <c r="M314" i="36" s="1"/>
  <c r="M386" i="36" s="1"/>
  <c r="M258" i="36"/>
  <c r="M330" i="36" s="1"/>
  <c r="M402" i="36" s="1"/>
  <c r="M274" i="36"/>
  <c r="M346" i="36" s="1"/>
  <c r="M418" i="36" s="1"/>
  <c r="M290" i="36"/>
  <c r="M362" i="36" s="1"/>
  <c r="M434" i="36" s="1"/>
  <c r="M306" i="36"/>
  <c r="M378" i="36" s="1"/>
  <c r="M450" i="36" s="1"/>
  <c r="M253" i="36"/>
  <c r="M325" i="36" s="1"/>
  <c r="M397" i="36" s="1"/>
  <c r="M269" i="36"/>
  <c r="M341" i="36" s="1"/>
  <c r="M413" i="36" s="1"/>
  <c r="M285" i="36"/>
  <c r="M357" i="36" s="1"/>
  <c r="M429" i="36" s="1"/>
  <c r="M301" i="36"/>
  <c r="M373" i="36" s="1"/>
  <c r="M445" i="36" s="1"/>
  <c r="M248" i="36"/>
  <c r="M320" i="36" s="1"/>
  <c r="M392" i="36" s="1"/>
  <c r="M264" i="36"/>
  <c r="M336" i="36" s="1"/>
  <c r="M408" i="36" s="1"/>
  <c r="M280" i="36"/>
  <c r="M352" i="36" s="1"/>
  <c r="M424" i="36" s="1"/>
  <c r="M296" i="36"/>
  <c r="M368" i="36" s="1"/>
  <c r="M440" i="36" s="1"/>
  <c r="M312" i="36"/>
  <c r="M384" i="36" s="1"/>
  <c r="M456" i="36" s="1"/>
  <c r="M255" i="36"/>
  <c r="M327" i="36" s="1"/>
  <c r="M399" i="36" s="1"/>
  <c r="M271" i="36"/>
  <c r="M343" i="36" s="1"/>
  <c r="M415" i="36" s="1"/>
  <c r="M287" i="36"/>
  <c r="M359" i="36" s="1"/>
  <c r="M431" i="36" s="1"/>
  <c r="M303" i="36"/>
  <c r="M375" i="36" s="1"/>
  <c r="M447" i="36" s="1"/>
  <c r="M246" i="36"/>
  <c r="M318" i="36" s="1"/>
  <c r="M390" i="36" s="1"/>
  <c r="M262" i="36"/>
  <c r="M334" i="36" s="1"/>
  <c r="M406" i="36" s="1"/>
  <c r="M278" i="36"/>
  <c r="M350" i="36" s="1"/>
  <c r="M422" i="36" s="1"/>
  <c r="M294" i="36"/>
  <c r="M366" i="36" s="1"/>
  <c r="M438" i="36" s="1"/>
  <c r="M310" i="36"/>
  <c r="M382" i="36" s="1"/>
  <c r="M454" i="36" s="1"/>
  <c r="M257" i="36"/>
  <c r="M329" i="36" s="1"/>
  <c r="M401" i="36" s="1"/>
  <c r="M273" i="36"/>
  <c r="M345" i="36" s="1"/>
  <c r="M417" i="36" s="1"/>
  <c r="M289" i="36"/>
  <c r="M361" i="36" s="1"/>
  <c r="M433" i="36" s="1"/>
  <c r="M305" i="36"/>
  <c r="M377" i="36" s="1"/>
  <c r="M449" i="36" s="1"/>
  <c r="M252" i="36"/>
  <c r="M324" i="36" s="1"/>
  <c r="M396" i="36" s="1"/>
  <c r="M268" i="36"/>
  <c r="M340" i="36" s="1"/>
  <c r="M412" i="36" s="1"/>
  <c r="M284" i="36"/>
  <c r="M356" i="36" s="1"/>
  <c r="M428" i="36" s="1"/>
  <c r="M300" i="36"/>
  <c r="M372" i="36" s="1"/>
  <c r="M444" i="36" s="1"/>
  <c r="H310" i="36"/>
  <c r="H382" i="36" s="1"/>
  <c r="H454" i="36" s="1"/>
  <c r="H302" i="36"/>
  <c r="H374" i="36" s="1"/>
  <c r="H446" i="36" s="1"/>
  <c r="H294" i="36"/>
  <c r="H366" i="36" s="1"/>
  <c r="H438" i="36" s="1"/>
  <c r="H286" i="36"/>
  <c r="H358" i="36" s="1"/>
  <c r="H430" i="36" s="1"/>
  <c r="H278" i="36"/>
  <c r="H350" i="36" s="1"/>
  <c r="H422" i="36" s="1"/>
  <c r="H270" i="36"/>
  <c r="H342" i="36" s="1"/>
  <c r="H414" i="36" s="1"/>
  <c r="H262" i="36"/>
  <c r="H334" i="36" s="1"/>
  <c r="H406" i="36" s="1"/>
  <c r="H254" i="36"/>
  <c r="H326" i="36" s="1"/>
  <c r="H398" i="36" s="1"/>
  <c r="H246" i="36"/>
  <c r="H318" i="36" s="1"/>
  <c r="H390" i="36" s="1"/>
  <c r="H308" i="36"/>
  <c r="H380" i="36" s="1"/>
  <c r="H452" i="36" s="1"/>
  <c r="H300" i="36"/>
  <c r="H372" i="36" s="1"/>
  <c r="H444" i="36" s="1"/>
  <c r="H292" i="36"/>
  <c r="H364" i="36" s="1"/>
  <c r="H436" i="36" s="1"/>
  <c r="H284" i="36"/>
  <c r="H356" i="36" s="1"/>
  <c r="H428" i="36" s="1"/>
  <c r="H276" i="36"/>
  <c r="H348" i="36" s="1"/>
  <c r="H420" i="36" s="1"/>
  <c r="H268" i="36"/>
  <c r="H340" i="36" s="1"/>
  <c r="H412" i="36" s="1"/>
  <c r="H260" i="36"/>
  <c r="H332" i="36" s="1"/>
  <c r="H404" i="36" s="1"/>
  <c r="H252" i="36"/>
  <c r="H324" i="36" s="1"/>
  <c r="H396" i="36" s="1"/>
  <c r="H244" i="36"/>
  <c r="H316" i="36" s="1"/>
  <c r="H388" i="36" s="1"/>
  <c r="V227" i="11"/>
  <c r="V299" i="11" s="1"/>
  <c r="V371" i="11" s="1"/>
  <c r="V443" i="11" s="1"/>
  <c r="V197" i="11"/>
  <c r="V269" i="11" s="1"/>
  <c r="V341" i="11" s="1"/>
  <c r="V413" i="11" s="1"/>
  <c r="V174" i="11"/>
  <c r="V246" i="11" s="1"/>
  <c r="V318" i="11" s="1"/>
  <c r="V390" i="11" s="1"/>
  <c r="V203" i="11"/>
  <c r="V275" i="11" s="1"/>
  <c r="V347" i="11" s="1"/>
  <c r="V419" i="11" s="1"/>
  <c r="V238" i="11"/>
  <c r="V310" i="11" s="1"/>
  <c r="V382" i="11" s="1"/>
  <c r="V454" i="11" s="1"/>
  <c r="V208" i="11"/>
  <c r="V280" i="11" s="1"/>
  <c r="V352" i="11" s="1"/>
  <c r="V424" i="11" s="1"/>
  <c r="V239" i="11"/>
  <c r="V311" i="11" s="1"/>
  <c r="V383" i="11" s="1"/>
  <c r="V455" i="11" s="1"/>
  <c r="V186" i="11"/>
  <c r="V258" i="11" s="1"/>
  <c r="V330" i="11" s="1"/>
  <c r="V402" i="11" s="1"/>
  <c r="V214" i="11"/>
  <c r="V286" i="11" s="1"/>
  <c r="V358" i="11" s="1"/>
  <c r="V430" i="11" s="1"/>
  <c r="V184" i="11"/>
  <c r="V256" i="11" s="1"/>
  <c r="V328" i="11" s="1"/>
  <c r="V400" i="11" s="1"/>
  <c r="V218" i="11"/>
  <c r="V290" i="11" s="1"/>
  <c r="V362" i="11" s="1"/>
  <c r="V434" i="11" s="1"/>
  <c r="V233" i="11"/>
  <c r="V305" i="11" s="1"/>
  <c r="V377" i="11" s="1"/>
  <c r="V449" i="11" s="1"/>
  <c r="V188" i="11"/>
  <c r="V260" i="11" s="1"/>
  <c r="V332" i="11" s="1"/>
  <c r="V404" i="11" s="1"/>
  <c r="V235" i="11"/>
  <c r="V307" i="11" s="1"/>
  <c r="V379" i="11" s="1"/>
  <c r="V451" i="11" s="1"/>
  <c r="V179" i="11"/>
  <c r="V251" i="11" s="1"/>
  <c r="V323" i="11" s="1"/>
  <c r="V395" i="11" s="1"/>
  <c r="V207" i="11"/>
  <c r="V279" i="11" s="1"/>
  <c r="V351" i="11" s="1"/>
  <c r="V423" i="11" s="1"/>
  <c r="V176" i="11"/>
  <c r="V248" i="11" s="1"/>
  <c r="V320" i="11" s="1"/>
  <c r="V392" i="11" s="1"/>
  <c r="V213" i="11"/>
  <c r="V285" i="11" s="1"/>
  <c r="V357" i="11" s="1"/>
  <c r="V429" i="11" s="1"/>
  <c r="V231" i="11"/>
  <c r="V303" i="11" s="1"/>
  <c r="V375" i="11" s="1"/>
  <c r="V447" i="11" s="1"/>
  <c r="V219" i="11"/>
  <c r="V291" i="11" s="1"/>
  <c r="V363" i="11" s="1"/>
  <c r="V435" i="11" s="1"/>
  <c r="V172" i="11"/>
  <c r="V244" i="11" s="1"/>
  <c r="V316" i="11" s="1"/>
  <c r="V388" i="11" s="1"/>
  <c r="V182" i="11"/>
  <c r="V254" i="11" s="1"/>
  <c r="V326" i="11" s="1"/>
  <c r="V398" i="11" s="1"/>
  <c r="V216" i="11"/>
  <c r="V288" i="11" s="1"/>
  <c r="V360" i="11" s="1"/>
  <c r="V432" i="11" s="1"/>
  <c r="V202" i="11"/>
  <c r="V274" i="11" s="1"/>
  <c r="V346" i="11" s="1"/>
  <c r="V418" i="11" s="1"/>
  <c r="V171" i="11"/>
  <c r="V243" i="11" s="1"/>
  <c r="V315" i="11" s="1"/>
  <c r="V387" i="11" s="1"/>
  <c r="V211" i="11"/>
  <c r="V283" i="11" s="1"/>
  <c r="V355" i="11" s="1"/>
  <c r="V427" i="11" s="1"/>
  <c r="V181" i="11"/>
  <c r="V253" i="11" s="1"/>
  <c r="V325" i="11" s="1"/>
  <c r="V397" i="11" s="1"/>
  <c r="V200" i="11"/>
  <c r="V272" i="11" s="1"/>
  <c r="V344" i="11" s="1"/>
  <c r="V416" i="11" s="1"/>
  <c r="V204" i="11"/>
  <c r="V276" i="11" s="1"/>
  <c r="V348" i="11" s="1"/>
  <c r="V420" i="11" s="1"/>
  <c r="V240" i="11"/>
  <c r="V312" i="11" s="1"/>
  <c r="V384" i="11" s="1"/>
  <c r="V456" i="11" s="1"/>
  <c r="V225" i="11"/>
  <c r="V297" i="11" s="1"/>
  <c r="V369" i="11" s="1"/>
  <c r="V441" i="11" s="1"/>
  <c r="V180" i="11"/>
  <c r="V252" i="11" s="1"/>
  <c r="V324" i="11" s="1"/>
  <c r="V396" i="11" s="1"/>
  <c r="V232" i="11"/>
  <c r="V304" i="11" s="1"/>
  <c r="V376" i="11" s="1"/>
  <c r="V448" i="11" s="1"/>
  <c r="V177" i="11"/>
  <c r="V249" i="11" s="1"/>
  <c r="V321" i="11" s="1"/>
  <c r="V393" i="11" s="1"/>
  <c r="V178" i="11"/>
  <c r="V250" i="11" s="1"/>
  <c r="V322" i="11" s="1"/>
  <c r="V394" i="11" s="1"/>
  <c r="V189" i="11"/>
  <c r="V261" i="11" s="1"/>
  <c r="V333" i="11" s="1"/>
  <c r="V405" i="11" s="1"/>
  <c r="V217" i="11"/>
  <c r="V289" i="11" s="1"/>
  <c r="V361" i="11" s="1"/>
  <c r="V433" i="11" s="1"/>
  <c r="V190" i="11"/>
  <c r="V262" i="11" s="1"/>
  <c r="V334" i="11" s="1"/>
  <c r="V406" i="11" s="1"/>
  <c r="V234" i="11"/>
  <c r="V306" i="11" s="1"/>
  <c r="V378" i="11" s="1"/>
  <c r="V450" i="11" s="1"/>
  <c r="V201" i="11"/>
  <c r="V273" i="11" s="1"/>
  <c r="V345" i="11" s="1"/>
  <c r="V417" i="11" s="1"/>
  <c r="V187" i="11"/>
  <c r="V259" i="11" s="1"/>
  <c r="V331" i="11" s="1"/>
  <c r="V403" i="11" s="1"/>
  <c r="V222" i="11"/>
  <c r="V294" i="11" s="1"/>
  <c r="V366" i="11" s="1"/>
  <c r="V438" i="11" s="1"/>
  <c r="V210" i="11"/>
  <c r="V282" i="11" s="1"/>
  <c r="V354" i="11" s="1"/>
  <c r="V426" i="11" s="1"/>
  <c r="V228" i="11"/>
  <c r="V300" i="11" s="1"/>
  <c r="V372" i="11" s="1"/>
  <c r="V444" i="11" s="1"/>
  <c r="V183" i="11"/>
  <c r="V255" i="11" s="1"/>
  <c r="V327" i="11" s="1"/>
  <c r="V399" i="11" s="1"/>
  <c r="V185" i="11"/>
  <c r="V257" i="11" s="1"/>
  <c r="V329" i="11" s="1"/>
  <c r="V401" i="11" s="1"/>
  <c r="V236" i="11"/>
  <c r="V308" i="11" s="1"/>
  <c r="V380" i="11" s="1"/>
  <c r="V452" i="11" s="1"/>
  <c r="V224" i="11"/>
  <c r="V296" i="11" s="1"/>
  <c r="V368" i="11" s="1"/>
  <c r="V440" i="11" s="1"/>
  <c r="V198" i="11"/>
  <c r="V270" i="11" s="1"/>
  <c r="V342" i="11" s="1"/>
  <c r="V414" i="11" s="1"/>
  <c r="V220" i="11"/>
  <c r="V292" i="11" s="1"/>
  <c r="V364" i="11" s="1"/>
  <c r="V436" i="11" s="1"/>
  <c r="V206" i="11"/>
  <c r="V278" i="11" s="1"/>
  <c r="V350" i="11" s="1"/>
  <c r="V422" i="11" s="1"/>
  <c r="V226" i="11"/>
  <c r="V298" i="11" s="1"/>
  <c r="V370" i="11" s="1"/>
  <c r="V442" i="11" s="1"/>
  <c r="V212" i="11"/>
  <c r="V284" i="11" s="1"/>
  <c r="V356" i="11" s="1"/>
  <c r="V428" i="11" s="1"/>
  <c r="V230" i="11"/>
  <c r="V302" i="11" s="1"/>
  <c r="V374" i="11" s="1"/>
  <c r="V446" i="11" s="1"/>
  <c r="V173" i="11"/>
  <c r="V245" i="11" s="1"/>
  <c r="V317" i="11" s="1"/>
  <c r="V389" i="11" s="1"/>
  <c r="V215" i="11"/>
  <c r="V287" i="11" s="1"/>
  <c r="V359" i="11" s="1"/>
  <c r="V431" i="11" s="1"/>
  <c r="V221" i="11"/>
  <c r="V293" i="11" s="1"/>
  <c r="V365" i="11" s="1"/>
  <c r="V437" i="11" s="1"/>
  <c r="V193" i="11"/>
  <c r="V265" i="11" s="1"/>
  <c r="V337" i="11" s="1"/>
  <c r="V409" i="11" s="1"/>
  <c r="V196" i="11"/>
  <c r="V268" i="11" s="1"/>
  <c r="V340" i="11" s="1"/>
  <c r="V412" i="11" s="1"/>
  <c r="V229" i="11"/>
  <c r="V301" i="11" s="1"/>
  <c r="V373" i="11" s="1"/>
  <c r="V445" i="11" s="1"/>
  <c r="V199" i="11"/>
  <c r="V271" i="11" s="1"/>
  <c r="V343" i="11" s="1"/>
  <c r="V415" i="11" s="1"/>
  <c r="V170" i="11"/>
  <c r="V242" i="11" s="1"/>
  <c r="V314" i="11" s="1"/>
  <c r="V386" i="11" s="1"/>
  <c r="V192" i="11"/>
  <c r="V264" i="11" s="1"/>
  <c r="V336" i="11" s="1"/>
  <c r="V408" i="11" s="1"/>
  <c r="V223" i="11"/>
  <c r="V295" i="11" s="1"/>
  <c r="V367" i="11" s="1"/>
  <c r="V439" i="11" s="1"/>
  <c r="V195" i="11"/>
  <c r="V267" i="11" s="1"/>
  <c r="V339" i="11" s="1"/>
  <c r="V411" i="11" s="1"/>
  <c r="V205" i="11"/>
  <c r="V277" i="11" s="1"/>
  <c r="V349" i="11" s="1"/>
  <c r="V421" i="11" s="1"/>
  <c r="V194" i="11"/>
  <c r="V266" i="11" s="1"/>
  <c r="V338" i="11" s="1"/>
  <c r="V410" i="11" s="1"/>
  <c r="V237" i="11"/>
  <c r="V309" i="11" s="1"/>
  <c r="V381" i="11" s="1"/>
  <c r="V453" i="11" s="1"/>
  <c r="V175" i="11"/>
  <c r="V247" i="11" s="1"/>
  <c r="V319" i="11" s="1"/>
  <c r="V391" i="11" s="1"/>
  <c r="V191" i="11"/>
  <c r="V263" i="11" s="1"/>
  <c r="V335" i="11" s="1"/>
  <c r="V407" i="11" s="1"/>
  <c r="V209" i="11"/>
  <c r="V281" i="11" s="1"/>
  <c r="V353" i="11" s="1"/>
  <c r="V425" i="11" s="1"/>
  <c r="V197" i="37"/>
  <c r="V234" i="37"/>
  <c r="V231" i="37"/>
  <c r="V228" i="37"/>
  <c r="V176" i="37"/>
  <c r="V171" i="37"/>
  <c r="V213" i="37"/>
  <c r="V209" i="37"/>
  <c r="V223" i="37"/>
  <c r="V233" i="37"/>
  <c r="V235" i="37"/>
  <c r="V220" i="37"/>
  <c r="V174" i="37"/>
  <c r="V239" i="37"/>
  <c r="V190" i="37"/>
  <c r="V236" i="37"/>
  <c r="V178" i="37"/>
  <c r="V194" i="37"/>
  <c r="V191" i="37"/>
  <c r="V192" i="37"/>
  <c r="V200" i="37"/>
  <c r="V211" i="37"/>
  <c r="V208" i="37"/>
  <c r="V217" i="37"/>
  <c r="V238" i="37"/>
  <c r="V219" i="37"/>
  <c r="V204" i="37"/>
  <c r="V170" i="37"/>
  <c r="V186" i="37"/>
  <c r="V183" i="37"/>
  <c r="V227" i="37"/>
  <c r="V226" i="37"/>
  <c r="V202" i="37"/>
  <c r="V225" i="37"/>
  <c r="V237" i="37"/>
  <c r="V215" i="37"/>
  <c r="V212" i="37"/>
  <c r="V172" i="37"/>
  <c r="V206" i="37"/>
  <c r="V203" i="37"/>
  <c r="V188" i="37"/>
  <c r="V210" i="37"/>
  <c r="V221" i="37"/>
  <c r="V175" i="37"/>
  <c r="V229" i="37"/>
  <c r="V232" i="37"/>
  <c r="V177" i="37"/>
  <c r="V214" i="37"/>
  <c r="V179" i="37"/>
  <c r="V185" i="37"/>
  <c r="V181" i="37"/>
  <c r="V218" i="37"/>
  <c r="V189" i="37"/>
  <c r="V201" i="37"/>
  <c r="V193" i="37"/>
  <c r="V182" i="37"/>
  <c r="V205" i="37"/>
  <c r="V207" i="37"/>
  <c r="V222" i="37"/>
  <c r="V216" i="37"/>
  <c r="V173" i="37"/>
  <c r="V198" i="37"/>
  <c r="V180" i="37"/>
  <c r="V224" i="37"/>
  <c r="V199" i="37"/>
  <c r="V196" i="37"/>
  <c r="V240" i="37"/>
  <c r="V187" i="37"/>
  <c r="V184" i="37"/>
  <c r="V230" i="37"/>
  <c r="V195" i="37"/>
  <c r="H305" i="36"/>
  <c r="H377" i="36" s="1"/>
  <c r="H449" i="36" s="1"/>
  <c r="H297" i="36"/>
  <c r="H369" i="36" s="1"/>
  <c r="H441" i="36" s="1"/>
  <c r="H289" i="36"/>
  <c r="H361" i="36" s="1"/>
  <c r="H433" i="36" s="1"/>
  <c r="H281" i="36"/>
  <c r="H353" i="36" s="1"/>
  <c r="H425" i="36" s="1"/>
  <c r="H273" i="36"/>
  <c r="H345" i="36" s="1"/>
  <c r="H417" i="36" s="1"/>
  <c r="H265" i="36"/>
  <c r="H337" i="36" s="1"/>
  <c r="H409" i="36" s="1"/>
  <c r="H257" i="36"/>
  <c r="H329" i="36" s="1"/>
  <c r="H401" i="36" s="1"/>
  <c r="H249" i="36"/>
  <c r="H321" i="36" s="1"/>
  <c r="H393" i="36" s="1"/>
  <c r="U172" i="37"/>
  <c r="U244" i="37" s="1"/>
  <c r="U316" i="37" s="1"/>
  <c r="U388" i="37" s="1"/>
  <c r="U188" i="37"/>
  <c r="U260" i="37" s="1"/>
  <c r="U332" i="37" s="1"/>
  <c r="U404" i="37" s="1"/>
  <c r="U204" i="37"/>
  <c r="U276" i="37" s="1"/>
  <c r="U348" i="37" s="1"/>
  <c r="U420" i="37" s="1"/>
  <c r="U220" i="37"/>
  <c r="U292" i="37" s="1"/>
  <c r="U364" i="37" s="1"/>
  <c r="U436" i="37" s="1"/>
  <c r="U236" i="37"/>
  <c r="U308" i="37" s="1"/>
  <c r="U380" i="37" s="1"/>
  <c r="U452" i="37" s="1"/>
  <c r="U173" i="37"/>
  <c r="U245" i="37" s="1"/>
  <c r="U317" i="37" s="1"/>
  <c r="U389" i="37" s="1"/>
  <c r="U189" i="37"/>
  <c r="U261" i="37" s="1"/>
  <c r="U333" i="37" s="1"/>
  <c r="U405" i="37" s="1"/>
  <c r="U205" i="37"/>
  <c r="U277" i="37" s="1"/>
  <c r="U349" i="37" s="1"/>
  <c r="U421" i="37" s="1"/>
  <c r="U221" i="37"/>
  <c r="U293" i="37" s="1"/>
  <c r="U365" i="37" s="1"/>
  <c r="U437" i="37" s="1"/>
  <c r="U237" i="37"/>
  <c r="U309" i="37" s="1"/>
  <c r="U381" i="37" s="1"/>
  <c r="U453" i="37" s="1"/>
  <c r="U174" i="37"/>
  <c r="U246" i="37" s="1"/>
  <c r="U318" i="37" s="1"/>
  <c r="U390" i="37" s="1"/>
  <c r="U190" i="37"/>
  <c r="U262" i="37" s="1"/>
  <c r="U334" i="37" s="1"/>
  <c r="U406" i="37" s="1"/>
  <c r="U206" i="37"/>
  <c r="U278" i="37" s="1"/>
  <c r="U350" i="37" s="1"/>
  <c r="U422" i="37" s="1"/>
  <c r="U222" i="37"/>
  <c r="U294" i="37" s="1"/>
  <c r="U366" i="37" s="1"/>
  <c r="U438" i="37" s="1"/>
  <c r="U239" i="37"/>
  <c r="U311" i="37" s="1"/>
  <c r="U383" i="37" s="1"/>
  <c r="U455" i="37" s="1"/>
  <c r="U175" i="37"/>
  <c r="U247" i="37" s="1"/>
  <c r="U319" i="37" s="1"/>
  <c r="U391" i="37" s="1"/>
  <c r="U191" i="37"/>
  <c r="U263" i="37" s="1"/>
  <c r="U335" i="37" s="1"/>
  <c r="U407" i="37" s="1"/>
  <c r="U207" i="37"/>
  <c r="U279" i="37" s="1"/>
  <c r="U351" i="37" s="1"/>
  <c r="U423" i="37" s="1"/>
  <c r="U223" i="37"/>
  <c r="U295" i="37" s="1"/>
  <c r="U367" i="37" s="1"/>
  <c r="U439" i="37" s="1"/>
  <c r="U240" i="37"/>
  <c r="U312" i="37" s="1"/>
  <c r="U384" i="37" s="1"/>
  <c r="U456" i="37" s="1"/>
  <c r="U176" i="37"/>
  <c r="U248" i="37" s="1"/>
  <c r="U320" i="37" s="1"/>
  <c r="U392" i="37" s="1"/>
  <c r="U192" i="37"/>
  <c r="U264" i="37" s="1"/>
  <c r="U336" i="37" s="1"/>
  <c r="U408" i="37" s="1"/>
  <c r="U208" i="37"/>
  <c r="U280" i="37" s="1"/>
  <c r="U352" i="37" s="1"/>
  <c r="U424" i="37" s="1"/>
  <c r="U224" i="37"/>
  <c r="U296" i="37" s="1"/>
  <c r="U368" i="37" s="1"/>
  <c r="U440" i="37" s="1"/>
  <c r="U177" i="37"/>
  <c r="U249" i="37" s="1"/>
  <c r="U321" i="37" s="1"/>
  <c r="U393" i="37" s="1"/>
  <c r="U193" i="37"/>
  <c r="U265" i="37" s="1"/>
  <c r="U337" i="37" s="1"/>
  <c r="U409" i="37" s="1"/>
  <c r="U209" i="37"/>
  <c r="U281" i="37" s="1"/>
  <c r="U353" i="37" s="1"/>
  <c r="U425" i="37" s="1"/>
  <c r="U225" i="37"/>
  <c r="U297" i="37" s="1"/>
  <c r="U369" i="37" s="1"/>
  <c r="U441" i="37" s="1"/>
  <c r="U178" i="37"/>
  <c r="U250" i="37" s="1"/>
  <c r="U322" i="37" s="1"/>
  <c r="U394" i="37" s="1"/>
  <c r="U194" i="37"/>
  <c r="U266" i="37" s="1"/>
  <c r="U338" i="37" s="1"/>
  <c r="U410" i="37" s="1"/>
  <c r="U210" i="37"/>
  <c r="U282" i="37" s="1"/>
  <c r="U354" i="37" s="1"/>
  <c r="U426" i="37" s="1"/>
  <c r="U226" i="37"/>
  <c r="U298" i="37" s="1"/>
  <c r="U370" i="37" s="1"/>
  <c r="U442" i="37" s="1"/>
  <c r="U179" i="37"/>
  <c r="U251" i="37" s="1"/>
  <c r="U323" i="37" s="1"/>
  <c r="U395" i="37" s="1"/>
  <c r="U195" i="37"/>
  <c r="U267" i="37" s="1"/>
  <c r="U339" i="37" s="1"/>
  <c r="U411" i="37" s="1"/>
  <c r="U211" i="37"/>
  <c r="U283" i="37" s="1"/>
  <c r="U355" i="37" s="1"/>
  <c r="U427" i="37" s="1"/>
  <c r="U227" i="37"/>
  <c r="U299" i="37" s="1"/>
  <c r="U371" i="37" s="1"/>
  <c r="U443" i="37" s="1"/>
  <c r="U180" i="37"/>
  <c r="U252" i="37" s="1"/>
  <c r="U324" i="37" s="1"/>
  <c r="U396" i="37" s="1"/>
  <c r="U196" i="37"/>
  <c r="U268" i="37" s="1"/>
  <c r="U340" i="37" s="1"/>
  <c r="U412" i="37" s="1"/>
  <c r="U212" i="37"/>
  <c r="U284" i="37" s="1"/>
  <c r="U356" i="37" s="1"/>
  <c r="U428" i="37" s="1"/>
  <c r="U228" i="37"/>
  <c r="U300" i="37" s="1"/>
  <c r="U372" i="37" s="1"/>
  <c r="U444" i="37" s="1"/>
  <c r="U181" i="37"/>
  <c r="U253" i="37" s="1"/>
  <c r="U325" i="37" s="1"/>
  <c r="U397" i="37" s="1"/>
  <c r="U197" i="37"/>
  <c r="U269" i="37" s="1"/>
  <c r="U341" i="37" s="1"/>
  <c r="U413" i="37" s="1"/>
  <c r="U213" i="37"/>
  <c r="U285" i="37" s="1"/>
  <c r="U357" i="37" s="1"/>
  <c r="U429" i="37" s="1"/>
  <c r="U229" i="37"/>
  <c r="U301" i="37" s="1"/>
  <c r="U373" i="37" s="1"/>
  <c r="U445" i="37" s="1"/>
  <c r="U182" i="37"/>
  <c r="U254" i="37" s="1"/>
  <c r="U326" i="37" s="1"/>
  <c r="U398" i="37" s="1"/>
  <c r="U198" i="37"/>
  <c r="U270" i="37" s="1"/>
  <c r="U342" i="37" s="1"/>
  <c r="U414" i="37" s="1"/>
  <c r="U214" i="37"/>
  <c r="U286" i="37" s="1"/>
  <c r="U358" i="37" s="1"/>
  <c r="U430" i="37" s="1"/>
  <c r="U230" i="37"/>
  <c r="U302" i="37" s="1"/>
  <c r="U374" i="37" s="1"/>
  <c r="U446" i="37" s="1"/>
  <c r="U183" i="37"/>
  <c r="U255" i="37" s="1"/>
  <c r="U327" i="37" s="1"/>
  <c r="U399" i="37" s="1"/>
  <c r="U199" i="37"/>
  <c r="U271" i="37" s="1"/>
  <c r="U343" i="37" s="1"/>
  <c r="U415" i="37" s="1"/>
  <c r="U215" i="37"/>
  <c r="U287" i="37" s="1"/>
  <c r="U359" i="37" s="1"/>
  <c r="U431" i="37" s="1"/>
  <c r="U231" i="37"/>
  <c r="U303" i="37" s="1"/>
  <c r="U375" i="37" s="1"/>
  <c r="U447" i="37" s="1"/>
  <c r="U184" i="37"/>
  <c r="U256" i="37" s="1"/>
  <c r="U328" i="37" s="1"/>
  <c r="U400" i="37" s="1"/>
  <c r="U200" i="37"/>
  <c r="U272" i="37" s="1"/>
  <c r="U344" i="37" s="1"/>
  <c r="U416" i="37" s="1"/>
  <c r="U216" i="37"/>
  <c r="U288" i="37" s="1"/>
  <c r="U360" i="37" s="1"/>
  <c r="U432" i="37" s="1"/>
  <c r="U232" i="37"/>
  <c r="U304" i="37" s="1"/>
  <c r="U376" i="37" s="1"/>
  <c r="U448" i="37" s="1"/>
  <c r="U238" i="37"/>
  <c r="U310" i="37" s="1"/>
  <c r="U382" i="37" s="1"/>
  <c r="U454" i="37" s="1"/>
  <c r="U185" i="37"/>
  <c r="U257" i="37" s="1"/>
  <c r="U329" i="37" s="1"/>
  <c r="U401" i="37" s="1"/>
  <c r="U201" i="37"/>
  <c r="U273" i="37" s="1"/>
  <c r="U345" i="37" s="1"/>
  <c r="U417" i="37" s="1"/>
  <c r="U217" i="37"/>
  <c r="U289" i="37" s="1"/>
  <c r="U361" i="37" s="1"/>
  <c r="U433" i="37" s="1"/>
  <c r="U233" i="37"/>
  <c r="U305" i="37" s="1"/>
  <c r="U377" i="37" s="1"/>
  <c r="U449" i="37" s="1"/>
  <c r="U170" i="37"/>
  <c r="U242" i="37" s="1"/>
  <c r="U314" i="37" s="1"/>
  <c r="U386" i="37" s="1"/>
  <c r="U186" i="37"/>
  <c r="U258" i="37" s="1"/>
  <c r="U330" i="37" s="1"/>
  <c r="U402" i="37" s="1"/>
  <c r="U202" i="37"/>
  <c r="U274" i="37" s="1"/>
  <c r="U346" i="37" s="1"/>
  <c r="U418" i="37" s="1"/>
  <c r="U218" i="37"/>
  <c r="U290" i="37" s="1"/>
  <c r="U362" i="37" s="1"/>
  <c r="U434" i="37" s="1"/>
  <c r="U234" i="37"/>
  <c r="U306" i="37" s="1"/>
  <c r="U378" i="37" s="1"/>
  <c r="U450" i="37" s="1"/>
  <c r="U171" i="37"/>
  <c r="U243" i="37" s="1"/>
  <c r="U315" i="37" s="1"/>
  <c r="U387" i="37" s="1"/>
  <c r="U187" i="37"/>
  <c r="U259" i="37" s="1"/>
  <c r="U331" i="37" s="1"/>
  <c r="U403" i="37" s="1"/>
  <c r="U203" i="37"/>
  <c r="U275" i="37" s="1"/>
  <c r="U347" i="37" s="1"/>
  <c r="U419" i="37" s="1"/>
  <c r="U219" i="37"/>
  <c r="U291" i="37" s="1"/>
  <c r="U363" i="37" s="1"/>
  <c r="U435" i="37" s="1"/>
  <c r="U235" i="37"/>
  <c r="U307" i="37" s="1"/>
  <c r="U379" i="37" s="1"/>
  <c r="U451" i="37" s="1"/>
  <c r="H311" i="36"/>
  <c r="H383" i="36" s="1"/>
  <c r="H455" i="36" s="1"/>
  <c r="H303" i="36"/>
  <c r="H375" i="36" s="1"/>
  <c r="H447" i="36" s="1"/>
  <c r="H295" i="36"/>
  <c r="H367" i="36" s="1"/>
  <c r="H439" i="36" s="1"/>
  <c r="H287" i="36"/>
  <c r="H359" i="36" s="1"/>
  <c r="H431" i="36" s="1"/>
  <c r="H279" i="36"/>
  <c r="H351" i="36" s="1"/>
  <c r="H423" i="36" s="1"/>
  <c r="H271" i="36"/>
  <c r="H343" i="36" s="1"/>
  <c r="H415" i="36" s="1"/>
  <c r="H263" i="36"/>
  <c r="H335" i="36" s="1"/>
  <c r="H407" i="36" s="1"/>
  <c r="H255" i="36"/>
  <c r="H327" i="36" s="1"/>
  <c r="H399" i="36" s="1"/>
  <c r="H247" i="36"/>
  <c r="H319" i="36" s="1"/>
  <c r="H391" i="36" s="1"/>
  <c r="H306" i="36"/>
  <c r="H378" i="36" s="1"/>
  <c r="H450" i="36" s="1"/>
  <c r="H298" i="36"/>
  <c r="H370" i="36" s="1"/>
  <c r="H442" i="36" s="1"/>
  <c r="H290" i="36"/>
  <c r="H362" i="36" s="1"/>
  <c r="H434" i="36" s="1"/>
  <c r="H282" i="36"/>
  <c r="H354" i="36" s="1"/>
  <c r="H426" i="36" s="1"/>
  <c r="H274" i="36"/>
  <c r="H346" i="36" s="1"/>
  <c r="H418" i="36" s="1"/>
  <c r="H266" i="36"/>
  <c r="H338" i="36" s="1"/>
  <c r="H410" i="36" s="1"/>
  <c r="H258" i="36"/>
  <c r="H330" i="36" s="1"/>
  <c r="H402" i="36" s="1"/>
  <c r="H250" i="36"/>
  <c r="H322" i="36" s="1"/>
  <c r="H394" i="36" s="1"/>
  <c r="H242" i="36"/>
  <c r="H314" i="36" s="1"/>
  <c r="H386" i="36" s="1"/>
  <c r="U172" i="36"/>
  <c r="U244" i="36" s="1"/>
  <c r="U316" i="36" s="1"/>
  <c r="U388" i="36" s="1"/>
  <c r="U188" i="36"/>
  <c r="U260" i="36" s="1"/>
  <c r="U332" i="36" s="1"/>
  <c r="U404" i="36" s="1"/>
  <c r="U204" i="36"/>
  <c r="U276" i="36" s="1"/>
  <c r="U348" i="36" s="1"/>
  <c r="U420" i="36" s="1"/>
  <c r="U220" i="36"/>
  <c r="U292" i="36" s="1"/>
  <c r="U364" i="36" s="1"/>
  <c r="U436" i="36" s="1"/>
  <c r="U236" i="36"/>
  <c r="U308" i="36" s="1"/>
  <c r="U380" i="36" s="1"/>
  <c r="U452" i="36" s="1"/>
  <c r="U185" i="36"/>
  <c r="U257" i="36" s="1"/>
  <c r="U329" i="36" s="1"/>
  <c r="U401" i="36" s="1"/>
  <c r="U201" i="36"/>
  <c r="U273" i="36" s="1"/>
  <c r="U345" i="36" s="1"/>
  <c r="U417" i="36" s="1"/>
  <c r="U217" i="36"/>
  <c r="U289" i="36" s="1"/>
  <c r="U361" i="36" s="1"/>
  <c r="U433" i="36" s="1"/>
  <c r="U233" i="36"/>
  <c r="U305" i="36" s="1"/>
  <c r="U377" i="36" s="1"/>
  <c r="U449" i="36" s="1"/>
  <c r="U174" i="36"/>
  <c r="U246" i="36" s="1"/>
  <c r="U318" i="36" s="1"/>
  <c r="U390" i="36" s="1"/>
  <c r="U190" i="36"/>
  <c r="U262" i="36" s="1"/>
  <c r="U334" i="36" s="1"/>
  <c r="U406" i="36" s="1"/>
  <c r="U206" i="36"/>
  <c r="U278" i="36" s="1"/>
  <c r="U350" i="36" s="1"/>
  <c r="U422" i="36" s="1"/>
  <c r="U222" i="36"/>
  <c r="U294" i="36" s="1"/>
  <c r="U366" i="36" s="1"/>
  <c r="U438" i="36" s="1"/>
  <c r="U238" i="36"/>
  <c r="U310" i="36" s="1"/>
  <c r="U382" i="36" s="1"/>
  <c r="U454" i="36" s="1"/>
  <c r="U175" i="36"/>
  <c r="U247" i="36" s="1"/>
  <c r="U319" i="36" s="1"/>
  <c r="U391" i="36" s="1"/>
  <c r="U191" i="36"/>
  <c r="U263" i="36" s="1"/>
  <c r="U335" i="36" s="1"/>
  <c r="U407" i="36" s="1"/>
  <c r="U207" i="36"/>
  <c r="U279" i="36" s="1"/>
  <c r="U351" i="36" s="1"/>
  <c r="U423" i="36" s="1"/>
  <c r="U223" i="36"/>
  <c r="U295" i="36" s="1"/>
  <c r="U367" i="36" s="1"/>
  <c r="U439" i="36" s="1"/>
  <c r="U239" i="36"/>
  <c r="U311" i="36" s="1"/>
  <c r="U383" i="36" s="1"/>
  <c r="U455" i="36" s="1"/>
  <c r="U176" i="36"/>
  <c r="U248" i="36" s="1"/>
  <c r="U320" i="36" s="1"/>
  <c r="U392" i="36" s="1"/>
  <c r="U192" i="36"/>
  <c r="U264" i="36" s="1"/>
  <c r="U336" i="36" s="1"/>
  <c r="U408" i="36" s="1"/>
  <c r="U208" i="36"/>
  <c r="U280" i="36" s="1"/>
  <c r="U352" i="36" s="1"/>
  <c r="U424" i="36" s="1"/>
  <c r="U224" i="36"/>
  <c r="U296" i="36" s="1"/>
  <c r="U368" i="36" s="1"/>
  <c r="U440" i="36" s="1"/>
  <c r="U240" i="36"/>
  <c r="U312" i="36" s="1"/>
  <c r="U384" i="36" s="1"/>
  <c r="U456" i="36" s="1"/>
  <c r="U173" i="36"/>
  <c r="U245" i="36" s="1"/>
  <c r="U317" i="36" s="1"/>
  <c r="U389" i="36" s="1"/>
  <c r="U189" i="36"/>
  <c r="U261" i="36" s="1"/>
  <c r="U333" i="36" s="1"/>
  <c r="U405" i="36" s="1"/>
  <c r="U205" i="36"/>
  <c r="U277" i="36" s="1"/>
  <c r="U349" i="36" s="1"/>
  <c r="U421" i="36" s="1"/>
  <c r="U221" i="36"/>
  <c r="U293" i="36" s="1"/>
  <c r="U365" i="36" s="1"/>
  <c r="U437" i="36" s="1"/>
  <c r="U237" i="36"/>
  <c r="U309" i="36" s="1"/>
  <c r="U381" i="36" s="1"/>
  <c r="U453" i="36" s="1"/>
  <c r="U178" i="36"/>
  <c r="U250" i="36" s="1"/>
  <c r="U322" i="36" s="1"/>
  <c r="U394" i="36" s="1"/>
  <c r="U194" i="36"/>
  <c r="U266" i="36" s="1"/>
  <c r="U338" i="36" s="1"/>
  <c r="U410" i="36" s="1"/>
  <c r="U210" i="36"/>
  <c r="U282" i="36" s="1"/>
  <c r="U354" i="36" s="1"/>
  <c r="U426" i="36" s="1"/>
  <c r="U226" i="36"/>
  <c r="U298" i="36" s="1"/>
  <c r="U370" i="36" s="1"/>
  <c r="U442" i="36" s="1"/>
  <c r="U179" i="36"/>
  <c r="U251" i="36" s="1"/>
  <c r="U323" i="36" s="1"/>
  <c r="U395" i="36" s="1"/>
  <c r="U195" i="36"/>
  <c r="U267" i="36" s="1"/>
  <c r="U339" i="36" s="1"/>
  <c r="U411" i="36" s="1"/>
  <c r="U211" i="36"/>
  <c r="U283" i="36" s="1"/>
  <c r="U355" i="36" s="1"/>
  <c r="U427" i="36" s="1"/>
  <c r="U227" i="36"/>
  <c r="U299" i="36" s="1"/>
  <c r="U371" i="36" s="1"/>
  <c r="U443" i="36" s="1"/>
  <c r="U180" i="36"/>
  <c r="U252" i="36" s="1"/>
  <c r="U324" i="36" s="1"/>
  <c r="U396" i="36" s="1"/>
  <c r="U196" i="36"/>
  <c r="U268" i="36" s="1"/>
  <c r="U340" i="36" s="1"/>
  <c r="U412" i="36" s="1"/>
  <c r="U212" i="36"/>
  <c r="U284" i="36" s="1"/>
  <c r="U356" i="36" s="1"/>
  <c r="U428" i="36" s="1"/>
  <c r="U228" i="36"/>
  <c r="U300" i="36" s="1"/>
  <c r="U372" i="36" s="1"/>
  <c r="U444" i="36" s="1"/>
  <c r="U177" i="36"/>
  <c r="U249" i="36" s="1"/>
  <c r="U321" i="36" s="1"/>
  <c r="U393" i="36" s="1"/>
  <c r="U193" i="36"/>
  <c r="U265" i="36" s="1"/>
  <c r="U337" i="36" s="1"/>
  <c r="U409" i="36" s="1"/>
  <c r="U209" i="36"/>
  <c r="U281" i="36" s="1"/>
  <c r="U353" i="36" s="1"/>
  <c r="U425" i="36" s="1"/>
  <c r="U225" i="36"/>
  <c r="U297" i="36" s="1"/>
  <c r="U369" i="36" s="1"/>
  <c r="U441" i="36" s="1"/>
  <c r="U182" i="36"/>
  <c r="U254" i="36" s="1"/>
  <c r="U326" i="36" s="1"/>
  <c r="U398" i="36" s="1"/>
  <c r="U198" i="36"/>
  <c r="U270" i="36" s="1"/>
  <c r="U342" i="36" s="1"/>
  <c r="U414" i="36" s="1"/>
  <c r="U214" i="36"/>
  <c r="U286" i="36" s="1"/>
  <c r="U358" i="36" s="1"/>
  <c r="U430" i="36" s="1"/>
  <c r="U230" i="36"/>
  <c r="U302" i="36" s="1"/>
  <c r="U374" i="36" s="1"/>
  <c r="U446" i="36" s="1"/>
  <c r="U183" i="36"/>
  <c r="U255" i="36" s="1"/>
  <c r="U327" i="36" s="1"/>
  <c r="U399" i="36" s="1"/>
  <c r="U199" i="36"/>
  <c r="U271" i="36" s="1"/>
  <c r="U343" i="36" s="1"/>
  <c r="U415" i="36" s="1"/>
  <c r="U215" i="36"/>
  <c r="U287" i="36" s="1"/>
  <c r="U359" i="36" s="1"/>
  <c r="U431" i="36" s="1"/>
  <c r="U231" i="36"/>
  <c r="U303" i="36" s="1"/>
  <c r="U375" i="36" s="1"/>
  <c r="U447" i="36" s="1"/>
  <c r="U184" i="36"/>
  <c r="U256" i="36" s="1"/>
  <c r="U328" i="36" s="1"/>
  <c r="U400" i="36" s="1"/>
  <c r="U200" i="36"/>
  <c r="U272" i="36" s="1"/>
  <c r="U344" i="36" s="1"/>
  <c r="U416" i="36" s="1"/>
  <c r="U216" i="36"/>
  <c r="U288" i="36" s="1"/>
  <c r="U360" i="36" s="1"/>
  <c r="U432" i="36" s="1"/>
  <c r="U232" i="36"/>
  <c r="U304" i="36" s="1"/>
  <c r="U376" i="36" s="1"/>
  <c r="U448" i="36" s="1"/>
  <c r="U181" i="36"/>
  <c r="U253" i="36" s="1"/>
  <c r="U325" i="36" s="1"/>
  <c r="U397" i="36" s="1"/>
  <c r="U197" i="36"/>
  <c r="U269" i="36" s="1"/>
  <c r="U341" i="36" s="1"/>
  <c r="U413" i="36" s="1"/>
  <c r="U213" i="36"/>
  <c r="U285" i="36" s="1"/>
  <c r="U357" i="36" s="1"/>
  <c r="U429" i="36" s="1"/>
  <c r="U229" i="36"/>
  <c r="U301" i="36" s="1"/>
  <c r="U373" i="36" s="1"/>
  <c r="U445" i="36" s="1"/>
  <c r="U170" i="36"/>
  <c r="U242" i="36" s="1"/>
  <c r="U314" i="36" s="1"/>
  <c r="U386" i="36" s="1"/>
  <c r="U186" i="36"/>
  <c r="U258" i="36" s="1"/>
  <c r="U330" i="36" s="1"/>
  <c r="U402" i="36" s="1"/>
  <c r="U202" i="36"/>
  <c r="U274" i="36" s="1"/>
  <c r="U346" i="36" s="1"/>
  <c r="U418" i="36" s="1"/>
  <c r="U218" i="36"/>
  <c r="U290" i="36" s="1"/>
  <c r="U362" i="36" s="1"/>
  <c r="U434" i="36" s="1"/>
  <c r="U234" i="36"/>
  <c r="U306" i="36" s="1"/>
  <c r="U378" i="36" s="1"/>
  <c r="U450" i="36" s="1"/>
  <c r="U171" i="36"/>
  <c r="U243" i="36" s="1"/>
  <c r="U315" i="36" s="1"/>
  <c r="U387" i="36" s="1"/>
  <c r="U187" i="36"/>
  <c r="U259" i="36" s="1"/>
  <c r="U331" i="36" s="1"/>
  <c r="U403" i="36" s="1"/>
  <c r="U203" i="36"/>
  <c r="U275" i="36" s="1"/>
  <c r="U347" i="36" s="1"/>
  <c r="U419" i="36" s="1"/>
  <c r="U219" i="36"/>
  <c r="U291" i="36" s="1"/>
  <c r="U363" i="36" s="1"/>
  <c r="U435" i="36" s="1"/>
  <c r="U235" i="36"/>
  <c r="U307" i="36" s="1"/>
  <c r="U379" i="36" s="1"/>
  <c r="U451" i="36" s="1"/>
  <c r="H312" i="36"/>
  <c r="H384" i="36" s="1"/>
  <c r="H456" i="36" s="1"/>
  <c r="H304" i="36"/>
  <c r="H376" i="36" s="1"/>
  <c r="H448" i="36" s="1"/>
  <c r="H296" i="36"/>
  <c r="H368" i="36" s="1"/>
  <c r="H440" i="36" s="1"/>
  <c r="H288" i="36"/>
  <c r="H360" i="36" s="1"/>
  <c r="H432" i="36" s="1"/>
  <c r="H280" i="36"/>
  <c r="H352" i="36" s="1"/>
  <c r="H424" i="36" s="1"/>
  <c r="H272" i="36"/>
  <c r="H344" i="36" s="1"/>
  <c r="H416" i="36" s="1"/>
  <c r="H264" i="36"/>
  <c r="H336" i="36" s="1"/>
  <c r="H408" i="36" s="1"/>
  <c r="H256" i="36"/>
  <c r="H328" i="36" s="1"/>
  <c r="H400" i="36" s="1"/>
  <c r="H248" i="36"/>
  <c r="H320" i="36" s="1"/>
  <c r="H392" i="36" s="1"/>
  <c r="U171" i="11"/>
  <c r="U187" i="11"/>
  <c r="U203" i="11"/>
  <c r="U222" i="11"/>
  <c r="U238" i="11"/>
  <c r="U180" i="11"/>
  <c r="U196" i="11"/>
  <c r="U212" i="11"/>
  <c r="U231" i="11"/>
  <c r="U177" i="11"/>
  <c r="U193" i="11"/>
  <c r="U209" i="11"/>
  <c r="U228" i="11"/>
  <c r="U178" i="11"/>
  <c r="U194" i="11"/>
  <c r="U210" i="11"/>
  <c r="U229" i="11"/>
  <c r="U175" i="11"/>
  <c r="U191" i="11"/>
  <c r="U207" i="11"/>
  <c r="U226" i="11"/>
  <c r="U219" i="11"/>
  <c r="U184" i="11"/>
  <c r="U200" i="11"/>
  <c r="U216" i="11"/>
  <c r="U235" i="11"/>
  <c r="U181" i="11"/>
  <c r="U197" i="11"/>
  <c r="U213" i="11"/>
  <c r="U232" i="11"/>
  <c r="U182" i="11"/>
  <c r="U198" i="11"/>
  <c r="U214" i="11"/>
  <c r="U233" i="11"/>
  <c r="U179" i="11"/>
  <c r="U195" i="11"/>
  <c r="U211" i="11"/>
  <c r="U230" i="11"/>
  <c r="U172" i="11"/>
  <c r="U188" i="11"/>
  <c r="U204" i="11"/>
  <c r="U223" i="11"/>
  <c r="U239" i="11"/>
  <c r="U220" i="11"/>
  <c r="U185" i="11"/>
  <c r="U201" i="11"/>
  <c r="U217" i="11"/>
  <c r="U236" i="11"/>
  <c r="U170" i="11"/>
  <c r="U186" i="11"/>
  <c r="U202" i="11"/>
  <c r="U221" i="11"/>
  <c r="U237" i="11"/>
  <c r="U218" i="11"/>
  <c r="U183" i="11"/>
  <c r="U199" i="11"/>
  <c r="U215" i="11"/>
  <c r="U234" i="11"/>
  <c r="U176" i="11"/>
  <c r="U192" i="11"/>
  <c r="U208" i="11"/>
  <c r="U227" i="11"/>
  <c r="U173" i="11"/>
  <c r="U189" i="11"/>
  <c r="U205" i="11"/>
  <c r="U224" i="11"/>
  <c r="U240" i="11"/>
  <c r="U174" i="11"/>
  <c r="U190" i="11"/>
  <c r="U206" i="11"/>
  <c r="U225" i="11"/>
  <c r="V174" i="36"/>
  <c r="V190" i="36"/>
  <c r="V186" i="36"/>
  <c r="V192" i="36"/>
  <c r="V185" i="36"/>
  <c r="V227" i="36"/>
  <c r="V236" i="36"/>
  <c r="V206" i="36"/>
  <c r="V171" i="36"/>
  <c r="V198" i="36"/>
  <c r="V188" i="36"/>
  <c r="V228" i="36"/>
  <c r="V204" i="36"/>
  <c r="V187" i="36"/>
  <c r="V183" i="36"/>
  <c r="V213" i="36"/>
  <c r="V173" i="36"/>
  <c r="V226" i="36"/>
  <c r="V177" i="36"/>
  <c r="V172" i="36"/>
  <c r="V191" i="36"/>
  <c r="V222" i="36"/>
  <c r="V231" i="36"/>
  <c r="V214" i="36"/>
  <c r="V195" i="36"/>
  <c r="V207" i="36"/>
  <c r="V200" i="36"/>
  <c r="V205" i="36"/>
  <c r="V179" i="36"/>
  <c r="V220" i="36"/>
  <c r="V223" i="36"/>
  <c r="V193" i="36"/>
  <c r="V196" i="36"/>
  <c r="V221" i="36"/>
  <c r="V199" i="36"/>
  <c r="V178" i="36"/>
  <c r="V209" i="36"/>
  <c r="V237" i="36"/>
  <c r="V215" i="36"/>
  <c r="V208" i="36"/>
  <c r="V201" i="36"/>
  <c r="V184" i="36"/>
  <c r="V235" i="36"/>
  <c r="V176" i="36"/>
  <c r="V189" i="36"/>
  <c r="V175" i="36"/>
  <c r="V170" i="36"/>
  <c r="V197" i="36"/>
  <c r="V238" i="36"/>
  <c r="V180" i="36"/>
  <c r="V234" i="36"/>
  <c r="V230" i="36"/>
  <c r="V211" i="36"/>
  <c r="V210" i="36"/>
  <c r="V216" i="36"/>
  <c r="V203" i="36"/>
  <c r="V182" i="36"/>
  <c r="V229" i="36"/>
  <c r="V239" i="36"/>
  <c r="V232" i="36"/>
  <c r="V219" i="36"/>
  <c r="V212" i="36"/>
  <c r="V202" i="36"/>
  <c r="V181" i="36"/>
  <c r="V225" i="36"/>
  <c r="V218" i="36"/>
  <c r="V224" i="36"/>
  <c r="V217" i="36"/>
  <c r="V194" i="36"/>
  <c r="V240" i="36"/>
  <c r="AT74" i="35" s="1"/>
  <c r="V233" i="36"/>
  <c r="U173" i="38"/>
  <c r="U245" i="38" s="1"/>
  <c r="U317" i="38" s="1"/>
  <c r="U389" i="38" s="1"/>
  <c r="U189" i="38"/>
  <c r="U261" i="38" s="1"/>
  <c r="U333" i="38" s="1"/>
  <c r="U405" i="38" s="1"/>
  <c r="U205" i="38"/>
  <c r="U277" i="38" s="1"/>
  <c r="U349" i="38" s="1"/>
  <c r="U421" i="38" s="1"/>
  <c r="U221" i="38"/>
  <c r="U293" i="38" s="1"/>
  <c r="U365" i="38" s="1"/>
  <c r="U437" i="38" s="1"/>
  <c r="U237" i="38"/>
  <c r="U309" i="38" s="1"/>
  <c r="U381" i="38" s="1"/>
  <c r="U453" i="38" s="1"/>
  <c r="U174" i="38"/>
  <c r="U246" i="38" s="1"/>
  <c r="U318" i="38" s="1"/>
  <c r="U390" i="38" s="1"/>
  <c r="U190" i="38"/>
  <c r="U262" i="38" s="1"/>
  <c r="U334" i="38" s="1"/>
  <c r="U406" i="38" s="1"/>
  <c r="U206" i="38"/>
  <c r="U278" i="38" s="1"/>
  <c r="U350" i="38" s="1"/>
  <c r="U422" i="38" s="1"/>
  <c r="U222" i="38"/>
  <c r="U294" i="38" s="1"/>
  <c r="U366" i="38" s="1"/>
  <c r="U438" i="38" s="1"/>
  <c r="U238" i="38"/>
  <c r="U310" i="38" s="1"/>
  <c r="U382" i="38" s="1"/>
  <c r="U454" i="38" s="1"/>
  <c r="U175" i="38"/>
  <c r="U247" i="38" s="1"/>
  <c r="U319" i="38" s="1"/>
  <c r="U391" i="38" s="1"/>
  <c r="U191" i="38"/>
  <c r="U263" i="38" s="1"/>
  <c r="U335" i="38" s="1"/>
  <c r="U407" i="38" s="1"/>
  <c r="U207" i="38"/>
  <c r="U279" i="38" s="1"/>
  <c r="U351" i="38" s="1"/>
  <c r="U423" i="38" s="1"/>
  <c r="U223" i="38"/>
  <c r="U295" i="38" s="1"/>
  <c r="U367" i="38" s="1"/>
  <c r="U439" i="38" s="1"/>
  <c r="U239" i="38"/>
  <c r="U311" i="38" s="1"/>
  <c r="U383" i="38" s="1"/>
  <c r="U455" i="38" s="1"/>
  <c r="U180" i="38"/>
  <c r="U252" i="38" s="1"/>
  <c r="U324" i="38" s="1"/>
  <c r="U396" i="38" s="1"/>
  <c r="U196" i="38"/>
  <c r="U268" i="38" s="1"/>
  <c r="U340" i="38" s="1"/>
  <c r="U412" i="38" s="1"/>
  <c r="U212" i="38"/>
  <c r="U284" i="38" s="1"/>
  <c r="U356" i="38" s="1"/>
  <c r="U428" i="38" s="1"/>
  <c r="U228" i="38"/>
  <c r="U300" i="38" s="1"/>
  <c r="U372" i="38" s="1"/>
  <c r="U444" i="38" s="1"/>
  <c r="U177" i="38"/>
  <c r="U249" i="38" s="1"/>
  <c r="U321" i="38" s="1"/>
  <c r="U393" i="38" s="1"/>
  <c r="U193" i="38"/>
  <c r="U265" i="38" s="1"/>
  <c r="U337" i="38" s="1"/>
  <c r="U409" i="38" s="1"/>
  <c r="U209" i="38"/>
  <c r="U281" i="38" s="1"/>
  <c r="U353" i="38" s="1"/>
  <c r="U425" i="38" s="1"/>
  <c r="U225" i="38"/>
  <c r="U297" i="38" s="1"/>
  <c r="U369" i="38" s="1"/>
  <c r="U441" i="38" s="1"/>
  <c r="U178" i="38"/>
  <c r="U250" i="38" s="1"/>
  <c r="U322" i="38" s="1"/>
  <c r="U394" i="38" s="1"/>
  <c r="U194" i="38"/>
  <c r="U266" i="38" s="1"/>
  <c r="U338" i="38" s="1"/>
  <c r="U410" i="38" s="1"/>
  <c r="U210" i="38"/>
  <c r="U282" i="38" s="1"/>
  <c r="U354" i="38" s="1"/>
  <c r="U426" i="38" s="1"/>
  <c r="U226" i="38"/>
  <c r="U298" i="38" s="1"/>
  <c r="U370" i="38" s="1"/>
  <c r="U442" i="38" s="1"/>
  <c r="U179" i="38"/>
  <c r="U251" i="38" s="1"/>
  <c r="U323" i="38" s="1"/>
  <c r="U395" i="38" s="1"/>
  <c r="U195" i="38"/>
  <c r="U267" i="38" s="1"/>
  <c r="U339" i="38" s="1"/>
  <c r="U411" i="38" s="1"/>
  <c r="U211" i="38"/>
  <c r="U283" i="38" s="1"/>
  <c r="U355" i="38" s="1"/>
  <c r="U427" i="38" s="1"/>
  <c r="U227" i="38"/>
  <c r="U299" i="38" s="1"/>
  <c r="U371" i="38" s="1"/>
  <c r="U443" i="38" s="1"/>
  <c r="U184" i="38"/>
  <c r="U256" i="38" s="1"/>
  <c r="U328" i="38" s="1"/>
  <c r="U400" i="38" s="1"/>
  <c r="U200" i="38"/>
  <c r="U272" i="38" s="1"/>
  <c r="U344" i="38" s="1"/>
  <c r="U416" i="38" s="1"/>
  <c r="U216" i="38"/>
  <c r="U288" i="38" s="1"/>
  <c r="U360" i="38" s="1"/>
  <c r="U432" i="38" s="1"/>
  <c r="U232" i="38"/>
  <c r="U304" i="38" s="1"/>
  <c r="U376" i="38" s="1"/>
  <c r="U448" i="38" s="1"/>
  <c r="U181" i="38"/>
  <c r="U253" i="38" s="1"/>
  <c r="U325" i="38" s="1"/>
  <c r="U397" i="38" s="1"/>
  <c r="U197" i="38"/>
  <c r="U269" i="38" s="1"/>
  <c r="U341" i="38" s="1"/>
  <c r="U413" i="38" s="1"/>
  <c r="U213" i="38"/>
  <c r="U285" i="38" s="1"/>
  <c r="U357" i="38" s="1"/>
  <c r="U429" i="38" s="1"/>
  <c r="U229" i="38"/>
  <c r="U301" i="38" s="1"/>
  <c r="U373" i="38" s="1"/>
  <c r="U445" i="38" s="1"/>
  <c r="U182" i="38"/>
  <c r="U254" i="38" s="1"/>
  <c r="U326" i="38" s="1"/>
  <c r="U398" i="38" s="1"/>
  <c r="U198" i="38"/>
  <c r="U270" i="38" s="1"/>
  <c r="U342" i="38" s="1"/>
  <c r="U414" i="38" s="1"/>
  <c r="U214" i="38"/>
  <c r="U286" i="38" s="1"/>
  <c r="U358" i="38" s="1"/>
  <c r="U430" i="38" s="1"/>
  <c r="U230" i="38"/>
  <c r="U302" i="38" s="1"/>
  <c r="U374" i="38" s="1"/>
  <c r="U446" i="38" s="1"/>
  <c r="U183" i="38"/>
  <c r="U255" i="38" s="1"/>
  <c r="U327" i="38" s="1"/>
  <c r="U399" i="38" s="1"/>
  <c r="U199" i="38"/>
  <c r="U271" i="38" s="1"/>
  <c r="U343" i="38" s="1"/>
  <c r="U415" i="38" s="1"/>
  <c r="U215" i="38"/>
  <c r="U287" i="38" s="1"/>
  <c r="U359" i="38" s="1"/>
  <c r="U431" i="38" s="1"/>
  <c r="U231" i="38"/>
  <c r="U303" i="38" s="1"/>
  <c r="U375" i="38" s="1"/>
  <c r="U447" i="38" s="1"/>
  <c r="U172" i="38"/>
  <c r="U244" i="38" s="1"/>
  <c r="U316" i="38" s="1"/>
  <c r="U388" i="38" s="1"/>
  <c r="U188" i="38"/>
  <c r="U260" i="38" s="1"/>
  <c r="U332" i="38" s="1"/>
  <c r="U404" i="38" s="1"/>
  <c r="U204" i="38"/>
  <c r="U276" i="38" s="1"/>
  <c r="U348" i="38" s="1"/>
  <c r="U420" i="38" s="1"/>
  <c r="U220" i="38"/>
  <c r="U292" i="38" s="1"/>
  <c r="U364" i="38" s="1"/>
  <c r="U436" i="38" s="1"/>
  <c r="U236" i="38"/>
  <c r="U308" i="38" s="1"/>
  <c r="U380" i="38" s="1"/>
  <c r="U452" i="38" s="1"/>
  <c r="U185" i="38"/>
  <c r="U257" i="38" s="1"/>
  <c r="U329" i="38" s="1"/>
  <c r="U401" i="38" s="1"/>
  <c r="U201" i="38"/>
  <c r="U273" i="38" s="1"/>
  <c r="U345" i="38" s="1"/>
  <c r="U417" i="38" s="1"/>
  <c r="U217" i="38"/>
  <c r="U289" i="38" s="1"/>
  <c r="U361" i="38" s="1"/>
  <c r="U433" i="38" s="1"/>
  <c r="U233" i="38"/>
  <c r="U305" i="38" s="1"/>
  <c r="U377" i="38" s="1"/>
  <c r="U449" i="38" s="1"/>
  <c r="U170" i="38"/>
  <c r="U242" i="38" s="1"/>
  <c r="U314" i="38" s="1"/>
  <c r="U386" i="38" s="1"/>
  <c r="U186" i="38"/>
  <c r="U258" i="38" s="1"/>
  <c r="U330" i="38" s="1"/>
  <c r="U402" i="38" s="1"/>
  <c r="U202" i="38"/>
  <c r="U274" i="38" s="1"/>
  <c r="U346" i="38" s="1"/>
  <c r="U418" i="38" s="1"/>
  <c r="U218" i="38"/>
  <c r="U290" i="38" s="1"/>
  <c r="U362" i="38" s="1"/>
  <c r="U434" i="38" s="1"/>
  <c r="U234" i="38"/>
  <c r="U306" i="38" s="1"/>
  <c r="U378" i="38" s="1"/>
  <c r="U450" i="38" s="1"/>
  <c r="U171" i="38"/>
  <c r="U243" i="38" s="1"/>
  <c r="U315" i="38" s="1"/>
  <c r="U387" i="38" s="1"/>
  <c r="U187" i="38"/>
  <c r="U259" i="38" s="1"/>
  <c r="U331" i="38" s="1"/>
  <c r="U403" i="38" s="1"/>
  <c r="U203" i="38"/>
  <c r="U275" i="38" s="1"/>
  <c r="U347" i="38" s="1"/>
  <c r="U419" i="38" s="1"/>
  <c r="U219" i="38"/>
  <c r="U291" i="38" s="1"/>
  <c r="U363" i="38" s="1"/>
  <c r="U435" i="38" s="1"/>
  <c r="U235" i="38"/>
  <c r="U307" i="38" s="1"/>
  <c r="U379" i="38" s="1"/>
  <c r="U451" i="38" s="1"/>
  <c r="U176" i="38"/>
  <c r="U248" i="38" s="1"/>
  <c r="U320" i="38" s="1"/>
  <c r="U392" i="38" s="1"/>
  <c r="U192" i="38"/>
  <c r="U264" i="38" s="1"/>
  <c r="U336" i="38" s="1"/>
  <c r="U408" i="38" s="1"/>
  <c r="U208" i="38"/>
  <c r="U280" i="38" s="1"/>
  <c r="U352" i="38" s="1"/>
  <c r="U424" i="38" s="1"/>
  <c r="U224" i="38"/>
  <c r="U296" i="38" s="1"/>
  <c r="U368" i="38" s="1"/>
  <c r="U440" i="38" s="1"/>
  <c r="U240" i="38"/>
  <c r="U312" i="38" s="1"/>
  <c r="U384" i="38" s="1"/>
  <c r="U456" i="38" s="1"/>
  <c r="V174" i="38"/>
  <c r="V246" i="38" s="1"/>
  <c r="V318" i="38" s="1"/>
  <c r="V390" i="38" s="1"/>
  <c r="V225" i="38"/>
  <c r="V297" i="38" s="1"/>
  <c r="V369" i="38" s="1"/>
  <c r="V441" i="38" s="1"/>
  <c r="V212" i="38"/>
  <c r="V284" i="38" s="1"/>
  <c r="V356" i="38" s="1"/>
  <c r="V428" i="38" s="1"/>
  <c r="V202" i="38"/>
  <c r="V274" i="38" s="1"/>
  <c r="V346" i="38" s="1"/>
  <c r="V418" i="38" s="1"/>
  <c r="V229" i="38"/>
  <c r="V301" i="38" s="1"/>
  <c r="V373" i="38" s="1"/>
  <c r="V445" i="38" s="1"/>
  <c r="V239" i="38"/>
  <c r="V311" i="38" s="1"/>
  <c r="V383" i="38" s="1"/>
  <c r="V455" i="38" s="1"/>
  <c r="V228" i="38"/>
  <c r="V300" i="38" s="1"/>
  <c r="V372" i="38" s="1"/>
  <c r="V444" i="38" s="1"/>
  <c r="V175" i="38"/>
  <c r="V247" i="38" s="1"/>
  <c r="V319" i="38" s="1"/>
  <c r="V391" i="38" s="1"/>
  <c r="V217" i="38"/>
  <c r="V289" i="38" s="1"/>
  <c r="V361" i="38" s="1"/>
  <c r="V433" i="38" s="1"/>
  <c r="V195" i="38"/>
  <c r="V267" i="38" s="1"/>
  <c r="V339" i="38" s="1"/>
  <c r="V411" i="38" s="1"/>
  <c r="V191" i="38"/>
  <c r="V263" i="38" s="1"/>
  <c r="V335" i="38" s="1"/>
  <c r="V407" i="38" s="1"/>
  <c r="V190" i="38"/>
  <c r="V262" i="38" s="1"/>
  <c r="V334" i="38" s="1"/>
  <c r="V406" i="38" s="1"/>
  <c r="V234" i="38"/>
  <c r="V306" i="38" s="1"/>
  <c r="V378" i="38" s="1"/>
  <c r="V450" i="38" s="1"/>
  <c r="V211" i="38"/>
  <c r="V283" i="38" s="1"/>
  <c r="V355" i="38" s="1"/>
  <c r="V427" i="38" s="1"/>
  <c r="V194" i="38"/>
  <c r="V266" i="38" s="1"/>
  <c r="V338" i="38" s="1"/>
  <c r="V410" i="38" s="1"/>
  <c r="V209" i="38"/>
  <c r="V281" i="38" s="1"/>
  <c r="V353" i="38" s="1"/>
  <c r="V425" i="38" s="1"/>
  <c r="V196" i="38"/>
  <c r="V268" i="38" s="1"/>
  <c r="V340" i="38" s="1"/>
  <c r="V412" i="38" s="1"/>
  <c r="V221" i="38"/>
  <c r="V293" i="38" s="1"/>
  <c r="V365" i="38" s="1"/>
  <c r="V437" i="38" s="1"/>
  <c r="V199" i="38"/>
  <c r="V271" i="38" s="1"/>
  <c r="V343" i="38" s="1"/>
  <c r="V415" i="38" s="1"/>
  <c r="V185" i="38"/>
  <c r="V257" i="38" s="1"/>
  <c r="V329" i="38" s="1"/>
  <c r="V401" i="38" s="1"/>
  <c r="V213" i="38"/>
  <c r="V285" i="38" s="1"/>
  <c r="V357" i="38" s="1"/>
  <c r="V429" i="38" s="1"/>
  <c r="V237" i="38"/>
  <c r="V309" i="38" s="1"/>
  <c r="V381" i="38" s="1"/>
  <c r="V453" i="38" s="1"/>
  <c r="V208" i="38"/>
  <c r="V280" i="38" s="1"/>
  <c r="V352" i="38" s="1"/>
  <c r="V424" i="38" s="1"/>
  <c r="V201" i="38"/>
  <c r="V273" i="38" s="1"/>
  <c r="V345" i="38" s="1"/>
  <c r="V417" i="38" s="1"/>
  <c r="V236" i="38"/>
  <c r="V308" i="38" s="1"/>
  <c r="V380" i="38" s="1"/>
  <c r="V452" i="38" s="1"/>
  <c r="V187" i="38"/>
  <c r="V259" i="38" s="1"/>
  <c r="V331" i="38" s="1"/>
  <c r="V403" i="38" s="1"/>
  <c r="V231" i="38"/>
  <c r="V303" i="38" s="1"/>
  <c r="V375" i="38" s="1"/>
  <c r="V447" i="38" s="1"/>
  <c r="V240" i="38"/>
  <c r="V312" i="38" s="1"/>
  <c r="V384" i="38" s="1"/>
  <c r="V456" i="38" s="1"/>
  <c r="V214" i="38"/>
  <c r="V286" i="38" s="1"/>
  <c r="V358" i="38" s="1"/>
  <c r="V430" i="38" s="1"/>
  <c r="V173" i="38"/>
  <c r="V245" i="38" s="1"/>
  <c r="V317" i="38" s="1"/>
  <c r="V389" i="38" s="1"/>
  <c r="V205" i="38"/>
  <c r="V277" i="38" s="1"/>
  <c r="V349" i="38" s="1"/>
  <c r="V421" i="38" s="1"/>
  <c r="V230" i="38"/>
  <c r="V302" i="38" s="1"/>
  <c r="V374" i="38" s="1"/>
  <c r="V446" i="38" s="1"/>
  <c r="V204" i="38"/>
  <c r="V276" i="38" s="1"/>
  <c r="V348" i="38" s="1"/>
  <c r="V420" i="38" s="1"/>
  <c r="V232" i="38"/>
  <c r="V304" i="38" s="1"/>
  <c r="V376" i="38" s="1"/>
  <c r="V448" i="38" s="1"/>
  <c r="V219" i="38"/>
  <c r="V291" i="38" s="1"/>
  <c r="V363" i="38" s="1"/>
  <c r="V435" i="38" s="1"/>
  <c r="V220" i="38"/>
  <c r="V292" i="38" s="1"/>
  <c r="V364" i="38" s="1"/>
  <c r="V436" i="38" s="1"/>
  <c r="V223" i="38"/>
  <c r="V295" i="38" s="1"/>
  <c r="V367" i="38" s="1"/>
  <c r="V439" i="38" s="1"/>
  <c r="V222" i="38"/>
  <c r="V294" i="38" s="1"/>
  <c r="V366" i="38" s="1"/>
  <c r="V438" i="38" s="1"/>
  <c r="V172" i="38"/>
  <c r="V244" i="38" s="1"/>
  <c r="V316" i="38" s="1"/>
  <c r="V388" i="38" s="1"/>
  <c r="V226" i="38"/>
  <c r="V298" i="38" s="1"/>
  <c r="V370" i="38" s="1"/>
  <c r="V442" i="38" s="1"/>
  <c r="V200" i="38"/>
  <c r="V272" i="38" s="1"/>
  <c r="V344" i="38" s="1"/>
  <c r="V416" i="38" s="1"/>
  <c r="V176" i="38"/>
  <c r="V248" i="38" s="1"/>
  <c r="V320" i="38" s="1"/>
  <c r="V392" i="38" s="1"/>
  <c r="V189" i="38"/>
  <c r="V261" i="38" s="1"/>
  <c r="V333" i="38" s="1"/>
  <c r="V405" i="38" s="1"/>
  <c r="V224" i="38"/>
  <c r="V296" i="38" s="1"/>
  <c r="V368" i="38" s="1"/>
  <c r="V440" i="38" s="1"/>
  <c r="V181" i="38"/>
  <c r="V253" i="38" s="1"/>
  <c r="V325" i="38" s="1"/>
  <c r="V397" i="38" s="1"/>
  <c r="V193" i="38"/>
  <c r="V265" i="38" s="1"/>
  <c r="V337" i="38" s="1"/>
  <c r="V409" i="38" s="1"/>
  <c r="V180" i="38"/>
  <c r="V252" i="38" s="1"/>
  <c r="V324" i="38" s="1"/>
  <c r="V396" i="38" s="1"/>
  <c r="V183" i="38"/>
  <c r="V255" i="38" s="1"/>
  <c r="V327" i="38" s="1"/>
  <c r="V399" i="38" s="1"/>
  <c r="V179" i="38"/>
  <c r="V251" i="38" s="1"/>
  <c r="V323" i="38" s="1"/>
  <c r="V395" i="38" s="1"/>
  <c r="V207" i="38"/>
  <c r="V279" i="38" s="1"/>
  <c r="V351" i="38" s="1"/>
  <c r="V423" i="38" s="1"/>
  <c r="V206" i="38"/>
  <c r="V278" i="38" s="1"/>
  <c r="V350" i="38" s="1"/>
  <c r="V422" i="38" s="1"/>
  <c r="V186" i="38"/>
  <c r="V258" i="38" s="1"/>
  <c r="V330" i="38" s="1"/>
  <c r="V402" i="38" s="1"/>
  <c r="V192" i="38"/>
  <c r="V264" i="38" s="1"/>
  <c r="V336" i="38" s="1"/>
  <c r="V408" i="38" s="1"/>
  <c r="V182" i="38"/>
  <c r="V254" i="38" s="1"/>
  <c r="V326" i="38" s="1"/>
  <c r="V398" i="38" s="1"/>
  <c r="V210" i="38"/>
  <c r="V282" i="38" s="1"/>
  <c r="V354" i="38" s="1"/>
  <c r="V426" i="38" s="1"/>
  <c r="V184" i="38"/>
  <c r="V256" i="38" s="1"/>
  <c r="V328" i="38" s="1"/>
  <c r="V400" i="38" s="1"/>
  <c r="V235" i="38"/>
  <c r="V307" i="38" s="1"/>
  <c r="V379" i="38" s="1"/>
  <c r="V451" i="38" s="1"/>
  <c r="V215" i="38"/>
  <c r="V287" i="38" s="1"/>
  <c r="V359" i="38" s="1"/>
  <c r="V431" i="38" s="1"/>
  <c r="V171" i="38"/>
  <c r="V243" i="38" s="1"/>
  <c r="V315" i="38" s="1"/>
  <c r="V387" i="38" s="1"/>
  <c r="V198" i="38"/>
  <c r="V270" i="38" s="1"/>
  <c r="V342" i="38" s="1"/>
  <c r="V414" i="38" s="1"/>
  <c r="V178" i="38"/>
  <c r="V250" i="38" s="1"/>
  <c r="V322" i="38" s="1"/>
  <c r="V394" i="38" s="1"/>
  <c r="V238" i="38"/>
  <c r="V310" i="38" s="1"/>
  <c r="V382" i="38" s="1"/>
  <c r="V454" i="38" s="1"/>
  <c r="V218" i="38"/>
  <c r="V290" i="38" s="1"/>
  <c r="V362" i="38" s="1"/>
  <c r="V434" i="38" s="1"/>
  <c r="V188" i="38"/>
  <c r="V260" i="38" s="1"/>
  <c r="V332" i="38" s="1"/>
  <c r="V404" i="38" s="1"/>
  <c r="V216" i="38"/>
  <c r="V288" i="38" s="1"/>
  <c r="V360" i="38" s="1"/>
  <c r="V432" i="38" s="1"/>
  <c r="V203" i="38"/>
  <c r="V275" i="38" s="1"/>
  <c r="V347" i="38" s="1"/>
  <c r="V419" i="38" s="1"/>
  <c r="V233" i="38"/>
  <c r="V305" i="38" s="1"/>
  <c r="V377" i="38" s="1"/>
  <c r="V449" i="38" s="1"/>
  <c r="V170" i="38"/>
  <c r="V242" i="38" s="1"/>
  <c r="V314" i="38" s="1"/>
  <c r="V386" i="38" s="1"/>
  <c r="V197" i="38"/>
  <c r="V269" i="38" s="1"/>
  <c r="V341" i="38" s="1"/>
  <c r="V413" i="38" s="1"/>
  <c r="V177" i="38"/>
  <c r="V249" i="38" s="1"/>
  <c r="V321" i="38" s="1"/>
  <c r="V393" i="38" s="1"/>
  <c r="V227" i="38"/>
  <c r="V299" i="38" s="1"/>
  <c r="V371" i="38" s="1"/>
  <c r="V443" i="38" s="1"/>
  <c r="H309" i="36"/>
  <c r="H381" i="36" s="1"/>
  <c r="H453" i="36" s="1"/>
  <c r="H301" i="36"/>
  <c r="H373" i="36" s="1"/>
  <c r="H445" i="36" s="1"/>
  <c r="H293" i="36"/>
  <c r="H365" i="36" s="1"/>
  <c r="H437" i="36" s="1"/>
  <c r="H285" i="36"/>
  <c r="H357" i="36" s="1"/>
  <c r="H429" i="36" s="1"/>
  <c r="H277" i="36"/>
  <c r="H349" i="36" s="1"/>
  <c r="H421" i="36" s="1"/>
  <c r="H269" i="36"/>
  <c r="H341" i="36" s="1"/>
  <c r="H413" i="36" s="1"/>
  <c r="H261" i="36"/>
  <c r="H333" i="36" s="1"/>
  <c r="H405" i="36" s="1"/>
  <c r="H253" i="36"/>
  <c r="H325" i="36" s="1"/>
  <c r="H397" i="36" s="1"/>
  <c r="H245" i="36"/>
  <c r="H317" i="36" s="1"/>
  <c r="H389" i="36" s="1"/>
  <c r="H307" i="36"/>
  <c r="H379" i="36" s="1"/>
  <c r="H451" i="36" s="1"/>
  <c r="H299" i="36"/>
  <c r="H371" i="36" s="1"/>
  <c r="H443" i="36" s="1"/>
  <c r="H291" i="36"/>
  <c r="H363" i="36" s="1"/>
  <c r="H435" i="36" s="1"/>
  <c r="H283" i="36"/>
  <c r="H355" i="36" s="1"/>
  <c r="H427" i="36" s="1"/>
  <c r="H275" i="36"/>
  <c r="H347" i="36" s="1"/>
  <c r="H419" i="36" s="1"/>
  <c r="H267" i="36"/>
  <c r="H339" i="36" s="1"/>
  <c r="H411" i="36" s="1"/>
  <c r="H259" i="36"/>
  <c r="H331" i="36" s="1"/>
  <c r="H403" i="36" s="1"/>
  <c r="H251" i="36"/>
  <c r="H323" i="36" s="1"/>
  <c r="H395" i="36" s="1"/>
  <c r="H243" i="36"/>
  <c r="H315" i="36" s="1"/>
  <c r="H387" i="36" s="1"/>
  <c r="AU80" i="11"/>
  <c r="AU152" i="11" s="1"/>
  <c r="AU452" i="11" s="1"/>
  <c r="AQ80" i="11"/>
  <c r="AQ152" i="11" s="1"/>
  <c r="AQ452" i="11" s="1"/>
  <c r="AL80" i="11"/>
  <c r="AL152" i="11" s="1"/>
  <c r="AL236" i="11" s="1"/>
  <c r="AL308" i="11" s="1"/>
  <c r="AL380" i="11" s="1"/>
  <c r="AL452" i="11" s="1"/>
  <c r="AH80" i="11"/>
  <c r="AH152" i="11" s="1"/>
  <c r="AH236" i="11" s="1"/>
  <c r="AH308" i="11" s="1"/>
  <c r="AH380" i="11" s="1"/>
  <c r="AH452" i="11" s="1"/>
  <c r="AT80" i="11"/>
  <c r="AT152" i="11" s="1"/>
  <c r="AK80" i="11"/>
  <c r="AK152" i="11" s="1"/>
  <c r="AK236" i="11" s="1"/>
  <c r="AK308" i="11" s="1"/>
  <c r="AK380" i="11" s="1"/>
  <c r="AK452" i="11" s="1"/>
  <c r="BB80" i="11"/>
  <c r="BB152" i="11" s="1"/>
  <c r="AS80" i="11"/>
  <c r="AS152" i="11" s="1"/>
  <c r="AS452" i="11" s="1"/>
  <c r="AO80" i="11"/>
  <c r="AX80" i="11" s="1"/>
  <c r="AX152" i="11" s="1"/>
  <c r="AX236" i="11" s="1"/>
  <c r="AX308" i="11" s="1"/>
  <c r="AX380" i="11" s="1"/>
  <c r="AX452" i="11" s="1"/>
  <c r="AJ80" i="11"/>
  <c r="AJ152" i="11" s="1"/>
  <c r="AJ236" i="11" s="1"/>
  <c r="AJ308" i="11" s="1"/>
  <c r="AJ380" i="11" s="1"/>
  <c r="AJ452" i="11" s="1"/>
  <c r="BA80" i="11"/>
  <c r="BA152" i="11" s="1"/>
  <c r="AR80" i="11"/>
  <c r="AR152" i="11" s="1"/>
  <c r="AR452" i="11" s="1"/>
  <c r="AN80" i="11"/>
  <c r="AN152" i="11" s="1"/>
  <c r="AN236" i="11" s="1"/>
  <c r="AN308" i="11" s="1"/>
  <c r="AN380" i="11" s="1"/>
  <c r="AN452" i="11" s="1"/>
  <c r="AI80" i="11"/>
  <c r="AU72" i="11"/>
  <c r="AU144" i="11" s="1"/>
  <c r="AU444" i="11" s="1"/>
  <c r="AQ72" i="11"/>
  <c r="AQ144" i="11" s="1"/>
  <c r="AQ444" i="11" s="1"/>
  <c r="AL72" i="11"/>
  <c r="AL144" i="11" s="1"/>
  <c r="AL228" i="11" s="1"/>
  <c r="AL300" i="11" s="1"/>
  <c r="AL372" i="11" s="1"/>
  <c r="AL444" i="11" s="1"/>
  <c r="AH72" i="11"/>
  <c r="AH144" i="11" s="1"/>
  <c r="AH228" i="11" s="1"/>
  <c r="AH300" i="11" s="1"/>
  <c r="AH372" i="11" s="1"/>
  <c r="AH444" i="11" s="1"/>
  <c r="AT72" i="11"/>
  <c r="AT144" i="11" s="1"/>
  <c r="AK72" i="11"/>
  <c r="AK144" i="11" s="1"/>
  <c r="AK228" i="11" s="1"/>
  <c r="AK300" i="11" s="1"/>
  <c r="AK372" i="11" s="1"/>
  <c r="AK444" i="11" s="1"/>
  <c r="BB72" i="11"/>
  <c r="BB144" i="11" s="1"/>
  <c r="AS72" i="11"/>
  <c r="AS144" i="11" s="1"/>
  <c r="AS444" i="11" s="1"/>
  <c r="AO72" i="11"/>
  <c r="AX72" i="11" s="1"/>
  <c r="AX144" i="11" s="1"/>
  <c r="AX228" i="11" s="1"/>
  <c r="AX300" i="11" s="1"/>
  <c r="AX372" i="11" s="1"/>
  <c r="AX444" i="11" s="1"/>
  <c r="AJ72" i="11"/>
  <c r="AJ144" i="11" s="1"/>
  <c r="AJ228" i="11" s="1"/>
  <c r="AJ300" i="11" s="1"/>
  <c r="AJ372" i="11" s="1"/>
  <c r="AJ444" i="11" s="1"/>
  <c r="BA72" i="11"/>
  <c r="BA144" i="11" s="1"/>
  <c r="AR72" i="11"/>
  <c r="AR144" i="11" s="1"/>
  <c r="AR444" i="11" s="1"/>
  <c r="AN72" i="11"/>
  <c r="AN144" i="11" s="1"/>
  <c r="AN228" i="11" s="1"/>
  <c r="AN300" i="11" s="1"/>
  <c r="AN372" i="11" s="1"/>
  <c r="AN444" i="11" s="1"/>
  <c r="AI72" i="11"/>
  <c r="AU64" i="11"/>
  <c r="AU136" i="11" s="1"/>
  <c r="AU436" i="11" s="1"/>
  <c r="AQ64" i="11"/>
  <c r="AQ136" i="11" s="1"/>
  <c r="AQ436" i="11" s="1"/>
  <c r="AL64" i="11"/>
  <c r="AL136" i="11" s="1"/>
  <c r="AL220" i="11" s="1"/>
  <c r="AL292" i="11" s="1"/>
  <c r="AL364" i="11" s="1"/>
  <c r="AL436" i="11" s="1"/>
  <c r="AH64" i="11"/>
  <c r="AH136" i="11" s="1"/>
  <c r="AH220" i="11" s="1"/>
  <c r="AH292" i="11" s="1"/>
  <c r="AH364" i="11" s="1"/>
  <c r="AH436" i="11" s="1"/>
  <c r="AT64" i="11"/>
  <c r="AT136" i="11" s="1"/>
  <c r="AK64" i="11"/>
  <c r="AK136" i="11" s="1"/>
  <c r="AK220" i="11" s="1"/>
  <c r="AK292" i="11" s="1"/>
  <c r="AK364" i="11" s="1"/>
  <c r="AK436" i="11" s="1"/>
  <c r="BB64" i="11"/>
  <c r="BB136" i="11" s="1"/>
  <c r="AS64" i="11"/>
  <c r="AS136" i="11" s="1"/>
  <c r="AS436" i="11" s="1"/>
  <c r="AO64" i="11"/>
  <c r="AX64" i="11" s="1"/>
  <c r="AX136" i="11" s="1"/>
  <c r="AX220" i="11" s="1"/>
  <c r="AX292" i="11" s="1"/>
  <c r="AX364" i="11" s="1"/>
  <c r="AX436" i="11" s="1"/>
  <c r="AJ64" i="11"/>
  <c r="AJ136" i="11" s="1"/>
  <c r="AJ220" i="11" s="1"/>
  <c r="AJ292" i="11" s="1"/>
  <c r="AJ364" i="11" s="1"/>
  <c r="AJ436" i="11" s="1"/>
  <c r="BA64" i="11"/>
  <c r="BA136" i="11" s="1"/>
  <c r="AR64" i="11"/>
  <c r="AR136" i="11" s="1"/>
  <c r="AR436" i="11" s="1"/>
  <c r="AN64" i="11"/>
  <c r="AN136" i="11" s="1"/>
  <c r="AN220" i="11" s="1"/>
  <c r="AN292" i="11" s="1"/>
  <c r="AN364" i="11" s="1"/>
  <c r="AN436" i="11" s="1"/>
  <c r="AI64" i="11"/>
  <c r="AU56" i="11"/>
  <c r="AU128" i="11" s="1"/>
  <c r="AU428" i="11" s="1"/>
  <c r="AQ56" i="11"/>
  <c r="AQ128" i="11" s="1"/>
  <c r="AQ428" i="11" s="1"/>
  <c r="AL56" i="11"/>
  <c r="AL128" i="11" s="1"/>
  <c r="AL212" i="11" s="1"/>
  <c r="AL284" i="11" s="1"/>
  <c r="AL356" i="11" s="1"/>
  <c r="AL428" i="11" s="1"/>
  <c r="AH56" i="11"/>
  <c r="AH128" i="11" s="1"/>
  <c r="AH212" i="11" s="1"/>
  <c r="AH284" i="11" s="1"/>
  <c r="AH356" i="11" s="1"/>
  <c r="AH428" i="11" s="1"/>
  <c r="AT56" i="11"/>
  <c r="AT128" i="11" s="1"/>
  <c r="AK56" i="11"/>
  <c r="AK128" i="11" s="1"/>
  <c r="AK212" i="11" s="1"/>
  <c r="AK284" i="11" s="1"/>
  <c r="AK356" i="11" s="1"/>
  <c r="AK428" i="11" s="1"/>
  <c r="BB56" i="11"/>
  <c r="BB128" i="11" s="1"/>
  <c r="AS56" i="11"/>
  <c r="AS128" i="11" s="1"/>
  <c r="AS428" i="11" s="1"/>
  <c r="AO56" i="11"/>
  <c r="AX56" i="11" s="1"/>
  <c r="AX128" i="11" s="1"/>
  <c r="AX212" i="11" s="1"/>
  <c r="AX284" i="11" s="1"/>
  <c r="AX356" i="11" s="1"/>
  <c r="AX428" i="11" s="1"/>
  <c r="AJ56" i="11"/>
  <c r="AJ128" i="11" s="1"/>
  <c r="AJ212" i="11" s="1"/>
  <c r="AJ284" i="11" s="1"/>
  <c r="AJ356" i="11" s="1"/>
  <c r="AJ428" i="11" s="1"/>
  <c r="BA56" i="11"/>
  <c r="BA128" i="11" s="1"/>
  <c r="AR56" i="11"/>
  <c r="AR128" i="11" s="1"/>
  <c r="AR428" i="11" s="1"/>
  <c r="AN56" i="11"/>
  <c r="AN128" i="11" s="1"/>
  <c r="AN212" i="11" s="1"/>
  <c r="AN284" i="11" s="1"/>
  <c r="AN356" i="11" s="1"/>
  <c r="AN428" i="11" s="1"/>
  <c r="AI56" i="11"/>
  <c r="AU48" i="11"/>
  <c r="AU120" i="11" s="1"/>
  <c r="AU420" i="11" s="1"/>
  <c r="AQ48" i="11"/>
  <c r="AQ120" i="11" s="1"/>
  <c r="AQ420" i="11" s="1"/>
  <c r="AL48" i="11"/>
  <c r="AL120" i="11" s="1"/>
  <c r="AL204" i="11" s="1"/>
  <c r="AL276" i="11" s="1"/>
  <c r="AL348" i="11" s="1"/>
  <c r="AL420" i="11" s="1"/>
  <c r="AH48" i="11"/>
  <c r="AH120" i="11" s="1"/>
  <c r="AH204" i="11" s="1"/>
  <c r="AH276" i="11" s="1"/>
  <c r="AH348" i="11" s="1"/>
  <c r="AH420" i="11" s="1"/>
  <c r="AT48" i="11"/>
  <c r="AT120" i="11" s="1"/>
  <c r="AK48" i="11"/>
  <c r="AK120" i="11" s="1"/>
  <c r="AK204" i="11" s="1"/>
  <c r="AK276" i="11" s="1"/>
  <c r="AK348" i="11" s="1"/>
  <c r="AK420" i="11" s="1"/>
  <c r="BB48" i="11"/>
  <c r="BB120" i="11" s="1"/>
  <c r="AS48" i="11"/>
  <c r="AS120" i="11" s="1"/>
  <c r="AS420" i="11" s="1"/>
  <c r="AO48" i="11"/>
  <c r="AX48" i="11" s="1"/>
  <c r="AX120" i="11" s="1"/>
  <c r="AX204" i="11" s="1"/>
  <c r="AX276" i="11" s="1"/>
  <c r="AX348" i="11" s="1"/>
  <c r="AX420" i="11" s="1"/>
  <c r="AJ48" i="11"/>
  <c r="AJ120" i="11" s="1"/>
  <c r="AJ204" i="11" s="1"/>
  <c r="AJ276" i="11" s="1"/>
  <c r="AJ348" i="11" s="1"/>
  <c r="AJ420" i="11" s="1"/>
  <c r="BA48" i="11"/>
  <c r="BA120" i="11" s="1"/>
  <c r="AR48" i="11"/>
  <c r="AR120" i="11" s="1"/>
  <c r="AR420" i="11" s="1"/>
  <c r="AN48" i="11"/>
  <c r="AN120" i="11" s="1"/>
  <c r="AN204" i="11" s="1"/>
  <c r="AN276" i="11" s="1"/>
  <c r="AN348" i="11" s="1"/>
  <c r="AN420" i="11" s="1"/>
  <c r="AI48" i="11"/>
  <c r="AU32" i="11"/>
  <c r="AU104" i="11" s="1"/>
  <c r="AU404" i="11" s="1"/>
  <c r="AQ32" i="11"/>
  <c r="AQ104" i="11" s="1"/>
  <c r="AQ404" i="11" s="1"/>
  <c r="AL32" i="11"/>
  <c r="AL104" i="11" s="1"/>
  <c r="AL188" i="11" s="1"/>
  <c r="AL260" i="11" s="1"/>
  <c r="AL332" i="11" s="1"/>
  <c r="AL404" i="11" s="1"/>
  <c r="AH32" i="11"/>
  <c r="AH104" i="11" s="1"/>
  <c r="AH188" i="11" s="1"/>
  <c r="AH260" i="11" s="1"/>
  <c r="AH332" i="11" s="1"/>
  <c r="AH404" i="11" s="1"/>
  <c r="AT32" i="11"/>
  <c r="AT104" i="11" s="1"/>
  <c r="AK32" i="11"/>
  <c r="AK104" i="11" s="1"/>
  <c r="AK188" i="11" s="1"/>
  <c r="AK260" i="11" s="1"/>
  <c r="AK332" i="11" s="1"/>
  <c r="AK404" i="11" s="1"/>
  <c r="BB32" i="11"/>
  <c r="BB104" i="11" s="1"/>
  <c r="AS32" i="11"/>
  <c r="AS104" i="11" s="1"/>
  <c r="AS404" i="11" s="1"/>
  <c r="AO32" i="11"/>
  <c r="AX32" i="11" s="1"/>
  <c r="AX104" i="11" s="1"/>
  <c r="AX188" i="11" s="1"/>
  <c r="AX260" i="11" s="1"/>
  <c r="AX332" i="11" s="1"/>
  <c r="AX404" i="11" s="1"/>
  <c r="AJ32" i="11"/>
  <c r="AJ104" i="11" s="1"/>
  <c r="AJ188" i="11" s="1"/>
  <c r="AJ260" i="11" s="1"/>
  <c r="AJ332" i="11" s="1"/>
  <c r="AJ404" i="11" s="1"/>
  <c r="BA32" i="11"/>
  <c r="BA104" i="11" s="1"/>
  <c r="AR32" i="11"/>
  <c r="AR104" i="11" s="1"/>
  <c r="AR404" i="11" s="1"/>
  <c r="AN32" i="11"/>
  <c r="AN104" i="11" s="1"/>
  <c r="AN188" i="11" s="1"/>
  <c r="AN260" i="11" s="1"/>
  <c r="AN332" i="11" s="1"/>
  <c r="AN404" i="11" s="1"/>
  <c r="AI32" i="11"/>
  <c r="AU24" i="11"/>
  <c r="AU96" i="11" s="1"/>
  <c r="AU396" i="11" s="1"/>
  <c r="AQ24" i="11"/>
  <c r="AQ96" i="11" s="1"/>
  <c r="AQ396" i="11" s="1"/>
  <c r="AL24" i="11"/>
  <c r="AL96" i="11" s="1"/>
  <c r="AL180" i="11" s="1"/>
  <c r="AL252" i="11" s="1"/>
  <c r="AL324" i="11" s="1"/>
  <c r="AL396" i="11" s="1"/>
  <c r="AH24" i="11"/>
  <c r="AH96" i="11" s="1"/>
  <c r="AT24" i="11"/>
  <c r="AT96" i="11" s="1"/>
  <c r="AK24" i="11"/>
  <c r="AK96" i="11" s="1"/>
  <c r="AK180" i="11" s="1"/>
  <c r="AK252" i="11" s="1"/>
  <c r="AK324" i="11" s="1"/>
  <c r="AK396" i="11" s="1"/>
  <c r="BB24" i="11"/>
  <c r="BB96" i="11" s="1"/>
  <c r="AS24" i="11"/>
  <c r="AS96" i="11" s="1"/>
  <c r="AS396" i="11" s="1"/>
  <c r="AO24" i="11"/>
  <c r="AX24" i="11" s="1"/>
  <c r="AX96" i="11" s="1"/>
  <c r="AX180" i="11" s="1"/>
  <c r="AX252" i="11" s="1"/>
  <c r="AX324" i="11" s="1"/>
  <c r="AX396" i="11" s="1"/>
  <c r="AJ24" i="11"/>
  <c r="AJ96" i="11" s="1"/>
  <c r="AJ180" i="11" s="1"/>
  <c r="AJ252" i="11" s="1"/>
  <c r="AJ324" i="11" s="1"/>
  <c r="AJ396" i="11" s="1"/>
  <c r="BA24" i="11"/>
  <c r="BA96" i="11" s="1"/>
  <c r="AR24" i="11"/>
  <c r="AR96" i="11" s="1"/>
  <c r="AR396" i="11" s="1"/>
  <c r="AN24" i="11"/>
  <c r="AN96" i="11" s="1"/>
  <c r="AN180" i="11" s="1"/>
  <c r="AN252" i="11" s="1"/>
  <c r="AN324" i="11" s="1"/>
  <c r="AN396" i="11" s="1"/>
  <c r="AI24" i="11"/>
  <c r="BB18" i="11"/>
  <c r="BB90" i="11" s="1"/>
  <c r="AS18" i="11"/>
  <c r="AS90" i="11" s="1"/>
  <c r="AS390" i="11" s="1"/>
  <c r="AO18" i="11"/>
  <c r="AX18" i="11" s="1"/>
  <c r="AX90" i="11" s="1"/>
  <c r="AX174" i="11" s="1"/>
  <c r="AX246" i="11" s="1"/>
  <c r="AX318" i="11" s="1"/>
  <c r="AX390" i="11" s="1"/>
  <c r="AJ18" i="11"/>
  <c r="AJ90" i="11" s="1"/>
  <c r="AJ174" i="11" s="1"/>
  <c r="AJ246" i="11" s="1"/>
  <c r="AJ318" i="11" s="1"/>
  <c r="AJ390" i="11" s="1"/>
  <c r="BA18" i="11"/>
  <c r="BA90" i="11" s="1"/>
  <c r="AR18" i="11"/>
  <c r="AR90" i="11" s="1"/>
  <c r="AR390" i="11" s="1"/>
  <c r="AN18" i="11"/>
  <c r="AN90" i="11" s="1"/>
  <c r="AN174" i="11" s="1"/>
  <c r="AN246" i="11" s="1"/>
  <c r="AN318" i="11" s="1"/>
  <c r="AN390" i="11" s="1"/>
  <c r="AI18" i="11"/>
  <c r="AU18" i="11"/>
  <c r="AU90" i="11" s="1"/>
  <c r="AU390" i="11" s="1"/>
  <c r="AQ18" i="11"/>
  <c r="AQ90" i="11" s="1"/>
  <c r="AQ390" i="11" s="1"/>
  <c r="AL18" i="11"/>
  <c r="AL90" i="11" s="1"/>
  <c r="AL174" i="11" s="1"/>
  <c r="AL246" i="11" s="1"/>
  <c r="AL318" i="11" s="1"/>
  <c r="AL390" i="11" s="1"/>
  <c r="AH18" i="11"/>
  <c r="AH90" i="11" s="1"/>
  <c r="AT18" i="11"/>
  <c r="AT90" i="11" s="1"/>
  <c r="AK18" i="11"/>
  <c r="AK90" i="11" s="1"/>
  <c r="AK174" i="11" s="1"/>
  <c r="AK246" i="11" s="1"/>
  <c r="AK318" i="11" s="1"/>
  <c r="AK390" i="11" s="1"/>
  <c r="AU84" i="11"/>
  <c r="AU156" i="11" s="1"/>
  <c r="AU456" i="11" s="1"/>
  <c r="AQ84" i="11"/>
  <c r="AQ156" i="11" s="1"/>
  <c r="AQ456" i="11" s="1"/>
  <c r="AL84" i="11"/>
  <c r="AL156" i="11" s="1"/>
  <c r="AL240" i="11" s="1"/>
  <c r="AL312" i="11" s="1"/>
  <c r="AL384" i="11" s="1"/>
  <c r="AL456" i="11" s="1"/>
  <c r="AH84" i="11"/>
  <c r="AH156" i="11" s="1"/>
  <c r="AH240" i="11" s="1"/>
  <c r="AH312" i="11" s="1"/>
  <c r="AH384" i="11" s="1"/>
  <c r="AH456" i="11" s="1"/>
  <c r="AT84" i="11"/>
  <c r="AT156" i="11" s="1"/>
  <c r="AK84" i="11"/>
  <c r="AK156" i="11" s="1"/>
  <c r="AK240" i="11" s="1"/>
  <c r="AK312" i="11" s="1"/>
  <c r="AK384" i="11" s="1"/>
  <c r="AK456" i="11" s="1"/>
  <c r="BB84" i="11"/>
  <c r="BB156" i="11" s="1"/>
  <c r="AS84" i="11"/>
  <c r="AS156" i="11" s="1"/>
  <c r="AS456" i="11" s="1"/>
  <c r="AO84" i="11"/>
  <c r="AX84" i="11" s="1"/>
  <c r="AX156" i="11" s="1"/>
  <c r="AX240" i="11" s="1"/>
  <c r="AX312" i="11" s="1"/>
  <c r="AX384" i="11" s="1"/>
  <c r="AX456" i="11" s="1"/>
  <c r="AJ84" i="11"/>
  <c r="AJ156" i="11" s="1"/>
  <c r="AJ240" i="11" s="1"/>
  <c r="AJ312" i="11" s="1"/>
  <c r="AJ384" i="11" s="1"/>
  <c r="AJ456" i="11" s="1"/>
  <c r="BA84" i="11"/>
  <c r="BA156" i="11" s="1"/>
  <c r="AR84" i="11"/>
  <c r="AR156" i="11" s="1"/>
  <c r="AR456" i="11" s="1"/>
  <c r="AN84" i="11"/>
  <c r="AN156" i="11" s="1"/>
  <c r="AN240" i="11" s="1"/>
  <c r="AN312" i="11" s="1"/>
  <c r="AN384" i="11" s="1"/>
  <c r="AN456" i="11" s="1"/>
  <c r="AI84" i="11"/>
  <c r="AU76" i="11"/>
  <c r="AU148" i="11" s="1"/>
  <c r="AU448" i="11" s="1"/>
  <c r="AQ76" i="11"/>
  <c r="AQ148" i="11" s="1"/>
  <c r="AQ448" i="11" s="1"/>
  <c r="AL76" i="11"/>
  <c r="AL148" i="11" s="1"/>
  <c r="AL232" i="11" s="1"/>
  <c r="AL304" i="11" s="1"/>
  <c r="AL376" i="11" s="1"/>
  <c r="AL448" i="11" s="1"/>
  <c r="AH76" i="11"/>
  <c r="AH148" i="11" s="1"/>
  <c r="AH232" i="11" s="1"/>
  <c r="AH304" i="11" s="1"/>
  <c r="AH376" i="11" s="1"/>
  <c r="AH448" i="11" s="1"/>
  <c r="AT76" i="11"/>
  <c r="AT148" i="11" s="1"/>
  <c r="AK76" i="11"/>
  <c r="AK148" i="11" s="1"/>
  <c r="AK232" i="11" s="1"/>
  <c r="AK304" i="11" s="1"/>
  <c r="AK376" i="11" s="1"/>
  <c r="AK448" i="11" s="1"/>
  <c r="BB76" i="11"/>
  <c r="BB148" i="11" s="1"/>
  <c r="AS76" i="11"/>
  <c r="AS148" i="11" s="1"/>
  <c r="AS448" i="11" s="1"/>
  <c r="AO76" i="11"/>
  <c r="AX76" i="11" s="1"/>
  <c r="AX148" i="11" s="1"/>
  <c r="AX232" i="11" s="1"/>
  <c r="AX304" i="11" s="1"/>
  <c r="AX376" i="11" s="1"/>
  <c r="AX448" i="11" s="1"/>
  <c r="AJ76" i="11"/>
  <c r="AJ148" i="11" s="1"/>
  <c r="AJ232" i="11" s="1"/>
  <c r="AJ304" i="11" s="1"/>
  <c r="AJ376" i="11" s="1"/>
  <c r="AJ448" i="11" s="1"/>
  <c r="BA76" i="11"/>
  <c r="BA148" i="11" s="1"/>
  <c r="AR76" i="11"/>
  <c r="AR148" i="11" s="1"/>
  <c r="AR448" i="11" s="1"/>
  <c r="AN76" i="11"/>
  <c r="AN148" i="11" s="1"/>
  <c r="AN232" i="11" s="1"/>
  <c r="AN304" i="11" s="1"/>
  <c r="AN376" i="11" s="1"/>
  <c r="AN448" i="11" s="1"/>
  <c r="AI76" i="11"/>
  <c r="AU68" i="11"/>
  <c r="AU140" i="11" s="1"/>
  <c r="AU440" i="11" s="1"/>
  <c r="AQ68" i="11"/>
  <c r="AQ140" i="11" s="1"/>
  <c r="AQ440" i="11" s="1"/>
  <c r="AL68" i="11"/>
  <c r="AL140" i="11" s="1"/>
  <c r="AL224" i="11" s="1"/>
  <c r="AL296" i="11" s="1"/>
  <c r="AL368" i="11" s="1"/>
  <c r="AL440" i="11" s="1"/>
  <c r="AH68" i="11"/>
  <c r="AH140" i="11" s="1"/>
  <c r="AH224" i="11" s="1"/>
  <c r="AH296" i="11" s="1"/>
  <c r="AH368" i="11" s="1"/>
  <c r="AH440" i="11" s="1"/>
  <c r="AT68" i="11"/>
  <c r="AT140" i="11" s="1"/>
  <c r="AK68" i="11"/>
  <c r="AK140" i="11" s="1"/>
  <c r="AK224" i="11" s="1"/>
  <c r="AK296" i="11" s="1"/>
  <c r="AK368" i="11" s="1"/>
  <c r="AK440" i="11" s="1"/>
  <c r="BB68" i="11"/>
  <c r="BB140" i="11" s="1"/>
  <c r="AS68" i="11"/>
  <c r="AS140" i="11" s="1"/>
  <c r="AS440" i="11" s="1"/>
  <c r="AO68" i="11"/>
  <c r="AX68" i="11" s="1"/>
  <c r="AX140" i="11" s="1"/>
  <c r="AX224" i="11" s="1"/>
  <c r="AX296" i="11" s="1"/>
  <c r="AX368" i="11" s="1"/>
  <c r="AX440" i="11" s="1"/>
  <c r="AJ68" i="11"/>
  <c r="AJ140" i="11" s="1"/>
  <c r="AJ224" i="11" s="1"/>
  <c r="AJ296" i="11" s="1"/>
  <c r="AJ368" i="11" s="1"/>
  <c r="AJ440" i="11" s="1"/>
  <c r="BA68" i="11"/>
  <c r="BA140" i="11" s="1"/>
  <c r="AR68" i="11"/>
  <c r="AR140" i="11" s="1"/>
  <c r="AR440" i="11" s="1"/>
  <c r="AN68" i="11"/>
  <c r="AN140" i="11" s="1"/>
  <c r="AN224" i="11" s="1"/>
  <c r="AN296" i="11" s="1"/>
  <c r="AN368" i="11" s="1"/>
  <c r="AN440" i="11" s="1"/>
  <c r="AI68" i="11"/>
  <c r="BB14" i="11"/>
  <c r="BB86" i="11" s="1"/>
  <c r="AS14" i="11"/>
  <c r="AS86" i="11" s="1"/>
  <c r="AS386" i="11" s="1"/>
  <c r="AO14" i="11"/>
  <c r="AX14" i="11" s="1"/>
  <c r="AX86" i="11" s="1"/>
  <c r="AX170" i="11" s="1"/>
  <c r="AX242" i="11" s="1"/>
  <c r="AX314" i="11" s="1"/>
  <c r="AX386" i="11" s="1"/>
  <c r="AJ14" i="11"/>
  <c r="AJ86" i="11" s="1"/>
  <c r="AJ170" i="11" s="1"/>
  <c r="AJ242" i="11" s="1"/>
  <c r="AJ314" i="11" s="1"/>
  <c r="AJ386" i="11" s="1"/>
  <c r="BA14" i="11"/>
  <c r="BA86" i="11" s="1"/>
  <c r="AR14" i="11"/>
  <c r="AR86" i="11" s="1"/>
  <c r="AR386" i="11" s="1"/>
  <c r="AN14" i="11"/>
  <c r="AN86" i="11" s="1"/>
  <c r="AN170" i="11" s="1"/>
  <c r="AN242" i="11" s="1"/>
  <c r="AN314" i="11" s="1"/>
  <c r="AN386" i="11" s="1"/>
  <c r="AI14" i="11"/>
  <c r="AU14" i="11"/>
  <c r="AU86" i="11" s="1"/>
  <c r="AU386" i="11" s="1"/>
  <c r="AQ14" i="11"/>
  <c r="AQ86" i="11" s="1"/>
  <c r="AQ386" i="11" s="1"/>
  <c r="AL14" i="11"/>
  <c r="AL86" i="11" s="1"/>
  <c r="AL170" i="11" s="1"/>
  <c r="AL242" i="11" s="1"/>
  <c r="AL314" i="11" s="1"/>
  <c r="AL386" i="11" s="1"/>
  <c r="AH14" i="11"/>
  <c r="AH86" i="11" s="1"/>
  <c r="AT14" i="11"/>
  <c r="AT86" i="11" s="1"/>
  <c r="AK14" i="11"/>
  <c r="AK86" i="11" s="1"/>
  <c r="AK170" i="11" s="1"/>
  <c r="AK242" i="11" s="1"/>
  <c r="AK314" i="11" s="1"/>
  <c r="AK386" i="11" s="1"/>
  <c r="AG395" i="36"/>
  <c r="AG251" i="36"/>
  <c r="AG323" i="36"/>
  <c r="AG179" i="36"/>
  <c r="AG95" i="36"/>
  <c r="AG23" i="36"/>
  <c r="AG397" i="36"/>
  <c r="AG181" i="36"/>
  <c r="AG253" i="36"/>
  <c r="AG325" i="36"/>
  <c r="AG25" i="36"/>
  <c r="AG97" i="36"/>
  <c r="AG401" i="36"/>
  <c r="AG185" i="36"/>
  <c r="AG257" i="36"/>
  <c r="AG329" i="36"/>
  <c r="AG29" i="36"/>
  <c r="AG101" i="36"/>
  <c r="AG405" i="36"/>
  <c r="AG333" i="36"/>
  <c r="AG189" i="36"/>
  <c r="AG261" i="36"/>
  <c r="AG33" i="36"/>
  <c r="AG105" i="36"/>
  <c r="AG409" i="36"/>
  <c r="AG337" i="36"/>
  <c r="AG193" i="36"/>
  <c r="AG265" i="36"/>
  <c r="AG37" i="36"/>
  <c r="AG109" i="36"/>
  <c r="AG413" i="36"/>
  <c r="AG341" i="36"/>
  <c r="AG197" i="36"/>
  <c r="AG269" i="36"/>
  <c r="AG41" i="36"/>
  <c r="AG113" i="36"/>
  <c r="AG417" i="36"/>
  <c r="AG345" i="36"/>
  <c r="AG201" i="36"/>
  <c r="AG273" i="36"/>
  <c r="AG45" i="36"/>
  <c r="AG117" i="36"/>
  <c r="AG421" i="36"/>
  <c r="AG349" i="36"/>
  <c r="AG205" i="36"/>
  <c r="AG277" i="36"/>
  <c r="AG49" i="36"/>
  <c r="AG121" i="36"/>
  <c r="AG425" i="36"/>
  <c r="AG353" i="36"/>
  <c r="AG209" i="36"/>
  <c r="AG281" i="36"/>
  <c r="AG53" i="36"/>
  <c r="AG125" i="36"/>
  <c r="AG429" i="36"/>
  <c r="AG357" i="36"/>
  <c r="AG213" i="36"/>
  <c r="AG285" i="36"/>
  <c r="AG57" i="36"/>
  <c r="AG129" i="36"/>
  <c r="AG433" i="36"/>
  <c r="AG361" i="36"/>
  <c r="AG217" i="36"/>
  <c r="AG289" i="36"/>
  <c r="AG61" i="36"/>
  <c r="AG133" i="36"/>
  <c r="AG437" i="36"/>
  <c r="AG365" i="36"/>
  <c r="AG221" i="36"/>
  <c r="AG293" i="36"/>
  <c r="AG137" i="36"/>
  <c r="AG65" i="36"/>
  <c r="AG441" i="36"/>
  <c r="AG369" i="36"/>
  <c r="AG225" i="36"/>
  <c r="AG297" i="36"/>
  <c r="AG141" i="36"/>
  <c r="AG69" i="36"/>
  <c r="AG445" i="36"/>
  <c r="AG373" i="36"/>
  <c r="AG229" i="36"/>
  <c r="AG301" i="36"/>
  <c r="AG145" i="36"/>
  <c r="AG73" i="36"/>
  <c r="AG449" i="36"/>
  <c r="AG377" i="36"/>
  <c r="AG233" i="36"/>
  <c r="AG305" i="36"/>
  <c r="AG149" i="36"/>
  <c r="AG77" i="36"/>
  <c r="AG453" i="36"/>
  <c r="AG381" i="36"/>
  <c r="AG237" i="36"/>
  <c r="AG309" i="36"/>
  <c r="AG153" i="36"/>
  <c r="AG81" i="36"/>
  <c r="AG389" i="36"/>
  <c r="AG173" i="36"/>
  <c r="AG245" i="36"/>
  <c r="AG317" i="36"/>
  <c r="AG17" i="36"/>
  <c r="AG89" i="36"/>
  <c r="AG394" i="36"/>
  <c r="AG250" i="36"/>
  <c r="AG178" i="36"/>
  <c r="AG322" i="36"/>
  <c r="AG94" i="36"/>
  <c r="AG22" i="36"/>
  <c r="AG397" i="38"/>
  <c r="AG325" i="38"/>
  <c r="AG253" i="38"/>
  <c r="AG181" i="38"/>
  <c r="AG97" i="38"/>
  <c r="AG25" i="38"/>
  <c r="AG401" i="38"/>
  <c r="AG329" i="38"/>
  <c r="AG257" i="38"/>
  <c r="AG185" i="38"/>
  <c r="AG101" i="38"/>
  <c r="AG29" i="38"/>
  <c r="AG405" i="38"/>
  <c r="AG333" i="38"/>
  <c r="AG261" i="38"/>
  <c r="AG189" i="38"/>
  <c r="AG105" i="38"/>
  <c r="AG33" i="38"/>
  <c r="AG409" i="38"/>
  <c r="AG337" i="38"/>
  <c r="AG265" i="38"/>
  <c r="AG193" i="38"/>
  <c r="AG109" i="38"/>
  <c r="AG37" i="38"/>
  <c r="AG413" i="38"/>
  <c r="AG341" i="38"/>
  <c r="AG269" i="38"/>
  <c r="AG197" i="38"/>
  <c r="AG113" i="38"/>
  <c r="AG41" i="38"/>
  <c r="AG417" i="38"/>
  <c r="AG345" i="38"/>
  <c r="AG273" i="38"/>
  <c r="AG201" i="38"/>
  <c r="AG117" i="38"/>
  <c r="AG45" i="38"/>
  <c r="AG421" i="38"/>
  <c r="AG349" i="38"/>
  <c r="AG277" i="38"/>
  <c r="AG205" i="38"/>
  <c r="AG121" i="38"/>
  <c r="AG49" i="38"/>
  <c r="AG425" i="38"/>
  <c r="AG353" i="38"/>
  <c r="AG281" i="38"/>
  <c r="AG209" i="38"/>
  <c r="AG125" i="38"/>
  <c r="AG53" i="38"/>
  <c r="AG429" i="38"/>
  <c r="AG357" i="38"/>
  <c r="AG285" i="38"/>
  <c r="AG213" i="38"/>
  <c r="AG129" i="38"/>
  <c r="AG57" i="38"/>
  <c r="AG433" i="38"/>
  <c r="AG361" i="38"/>
  <c r="AG289" i="38"/>
  <c r="AG217" i="38"/>
  <c r="AG133" i="38"/>
  <c r="AG61" i="38"/>
  <c r="AG437" i="38"/>
  <c r="AG365" i="38"/>
  <c r="AG293" i="38"/>
  <c r="AG221" i="38"/>
  <c r="AG137" i="38"/>
  <c r="AG65" i="38"/>
  <c r="AG441" i="38"/>
  <c r="AG369" i="38"/>
  <c r="AG297" i="38"/>
  <c r="AG225" i="38"/>
  <c r="AG141" i="38"/>
  <c r="AG69" i="38"/>
  <c r="AG449" i="38"/>
  <c r="AG377" i="38"/>
  <c r="AG305" i="38"/>
  <c r="AG233" i="38"/>
  <c r="AG149" i="38"/>
  <c r="AG77" i="38"/>
  <c r="AG448" i="38"/>
  <c r="AG376" i="38"/>
  <c r="AG304" i="38"/>
  <c r="AG232" i="38"/>
  <c r="AG148" i="38"/>
  <c r="AG76" i="38"/>
  <c r="AG447" i="38"/>
  <c r="AG375" i="38"/>
  <c r="AG303" i="38"/>
  <c r="AG147" i="38"/>
  <c r="AG231" i="38"/>
  <c r="AG75" i="38"/>
  <c r="AG446" i="38"/>
  <c r="AG374" i="38"/>
  <c r="AG302" i="38"/>
  <c r="AG230" i="38"/>
  <c r="AG146" i="38"/>
  <c r="AG74" i="38"/>
  <c r="AG453" i="38"/>
  <c r="AG381" i="38"/>
  <c r="AG309" i="38"/>
  <c r="AG237" i="38"/>
  <c r="AG153" i="38"/>
  <c r="AG81" i="38"/>
  <c r="AU78" i="11"/>
  <c r="AU150" i="11" s="1"/>
  <c r="AU450" i="11" s="1"/>
  <c r="AQ78" i="11"/>
  <c r="AQ150" i="11" s="1"/>
  <c r="AQ450" i="11" s="1"/>
  <c r="AL78" i="11"/>
  <c r="AL150" i="11" s="1"/>
  <c r="AL234" i="11" s="1"/>
  <c r="AL306" i="11" s="1"/>
  <c r="AL378" i="11" s="1"/>
  <c r="AL450" i="11" s="1"/>
  <c r="AH78" i="11"/>
  <c r="AH150" i="11" s="1"/>
  <c r="AH234" i="11" s="1"/>
  <c r="AH306" i="11" s="1"/>
  <c r="AH378" i="11" s="1"/>
  <c r="AH450" i="11" s="1"/>
  <c r="AT78" i="11"/>
  <c r="AT150" i="11" s="1"/>
  <c r="AK78" i="11"/>
  <c r="AK150" i="11" s="1"/>
  <c r="AK234" i="11" s="1"/>
  <c r="AK306" i="11" s="1"/>
  <c r="AK378" i="11" s="1"/>
  <c r="AK450" i="11" s="1"/>
  <c r="BB78" i="11"/>
  <c r="BB150" i="11" s="1"/>
  <c r="AS78" i="11"/>
  <c r="AS150" i="11" s="1"/>
  <c r="AS450" i="11" s="1"/>
  <c r="AO78" i="11"/>
  <c r="AX78" i="11" s="1"/>
  <c r="AX150" i="11" s="1"/>
  <c r="AX234" i="11" s="1"/>
  <c r="AX306" i="11" s="1"/>
  <c r="AX378" i="11" s="1"/>
  <c r="AX450" i="11" s="1"/>
  <c r="AJ78" i="11"/>
  <c r="AJ150" i="11" s="1"/>
  <c r="AJ234" i="11" s="1"/>
  <c r="AJ306" i="11" s="1"/>
  <c r="AJ378" i="11" s="1"/>
  <c r="AJ450" i="11" s="1"/>
  <c r="BA78" i="11"/>
  <c r="BA150" i="11" s="1"/>
  <c r="AR78" i="11"/>
  <c r="AR150" i="11" s="1"/>
  <c r="AR450" i="11" s="1"/>
  <c r="AN78" i="11"/>
  <c r="AN150" i="11" s="1"/>
  <c r="AN234" i="11" s="1"/>
  <c r="AN306" i="11" s="1"/>
  <c r="AN378" i="11" s="1"/>
  <c r="AN450" i="11" s="1"/>
  <c r="AI78" i="11"/>
  <c r="AU70" i="11"/>
  <c r="AU142" i="11" s="1"/>
  <c r="AU442" i="11" s="1"/>
  <c r="AQ70" i="11"/>
  <c r="AQ142" i="11" s="1"/>
  <c r="AQ442" i="11" s="1"/>
  <c r="AL70" i="11"/>
  <c r="AL142" i="11" s="1"/>
  <c r="AL226" i="11" s="1"/>
  <c r="AL298" i="11" s="1"/>
  <c r="AL370" i="11" s="1"/>
  <c r="AL442" i="11" s="1"/>
  <c r="AH70" i="11"/>
  <c r="AH142" i="11" s="1"/>
  <c r="AH226" i="11" s="1"/>
  <c r="AH298" i="11" s="1"/>
  <c r="AH370" i="11" s="1"/>
  <c r="AH442" i="11" s="1"/>
  <c r="AT70" i="11"/>
  <c r="AT142" i="11" s="1"/>
  <c r="AK70" i="11"/>
  <c r="AK142" i="11" s="1"/>
  <c r="AK226" i="11" s="1"/>
  <c r="AK298" i="11" s="1"/>
  <c r="AK370" i="11" s="1"/>
  <c r="AK442" i="11" s="1"/>
  <c r="BB70" i="11"/>
  <c r="BB142" i="11" s="1"/>
  <c r="AS70" i="11"/>
  <c r="AS142" i="11" s="1"/>
  <c r="AS442" i="11" s="1"/>
  <c r="AO70" i="11"/>
  <c r="AX70" i="11" s="1"/>
  <c r="AX142" i="11" s="1"/>
  <c r="AX226" i="11" s="1"/>
  <c r="AX298" i="11" s="1"/>
  <c r="AX370" i="11" s="1"/>
  <c r="AX442" i="11" s="1"/>
  <c r="AJ70" i="11"/>
  <c r="AJ142" i="11" s="1"/>
  <c r="AJ226" i="11" s="1"/>
  <c r="AJ298" i="11" s="1"/>
  <c r="AJ370" i="11" s="1"/>
  <c r="AJ442" i="11" s="1"/>
  <c r="BA70" i="11"/>
  <c r="BA142" i="11" s="1"/>
  <c r="AR70" i="11"/>
  <c r="AR142" i="11" s="1"/>
  <c r="AR442" i="11" s="1"/>
  <c r="AN70" i="11"/>
  <c r="AN142" i="11" s="1"/>
  <c r="AN226" i="11" s="1"/>
  <c r="AN298" i="11" s="1"/>
  <c r="AN370" i="11" s="1"/>
  <c r="AN442" i="11" s="1"/>
  <c r="AI70" i="11"/>
  <c r="AU62" i="11"/>
  <c r="AU134" i="11" s="1"/>
  <c r="AU434" i="11" s="1"/>
  <c r="AQ62" i="11"/>
  <c r="AQ134" i="11" s="1"/>
  <c r="AQ434" i="11" s="1"/>
  <c r="AL62" i="11"/>
  <c r="AL134" i="11" s="1"/>
  <c r="AL218" i="11" s="1"/>
  <c r="AL290" i="11" s="1"/>
  <c r="AL362" i="11" s="1"/>
  <c r="AL434" i="11" s="1"/>
  <c r="AH62" i="11"/>
  <c r="AH134" i="11" s="1"/>
  <c r="AH218" i="11" s="1"/>
  <c r="AH290" i="11" s="1"/>
  <c r="AH362" i="11" s="1"/>
  <c r="AH434" i="11" s="1"/>
  <c r="AT62" i="11"/>
  <c r="AT134" i="11" s="1"/>
  <c r="AK62" i="11"/>
  <c r="AK134" i="11" s="1"/>
  <c r="AK218" i="11" s="1"/>
  <c r="AK290" i="11" s="1"/>
  <c r="AK362" i="11" s="1"/>
  <c r="AK434" i="11" s="1"/>
  <c r="BB62" i="11"/>
  <c r="BB134" i="11" s="1"/>
  <c r="AS62" i="11"/>
  <c r="AS134" i="11" s="1"/>
  <c r="AS434" i="11" s="1"/>
  <c r="AO62" i="11"/>
  <c r="AX62" i="11" s="1"/>
  <c r="AX134" i="11" s="1"/>
  <c r="AX218" i="11" s="1"/>
  <c r="AX290" i="11" s="1"/>
  <c r="AX362" i="11" s="1"/>
  <c r="AX434" i="11" s="1"/>
  <c r="AJ62" i="11"/>
  <c r="AJ134" i="11" s="1"/>
  <c r="AJ218" i="11" s="1"/>
  <c r="AJ290" i="11" s="1"/>
  <c r="AJ362" i="11" s="1"/>
  <c r="AJ434" i="11" s="1"/>
  <c r="BA62" i="11"/>
  <c r="BA134" i="11" s="1"/>
  <c r="AR62" i="11"/>
  <c r="AR134" i="11" s="1"/>
  <c r="AR434" i="11" s="1"/>
  <c r="AN62" i="11"/>
  <c r="AN134" i="11" s="1"/>
  <c r="AN218" i="11" s="1"/>
  <c r="AN290" i="11" s="1"/>
  <c r="AN362" i="11" s="1"/>
  <c r="AN434" i="11" s="1"/>
  <c r="AI62" i="11"/>
  <c r="AU54" i="11"/>
  <c r="AU126" i="11" s="1"/>
  <c r="AU426" i="11" s="1"/>
  <c r="AQ54" i="11"/>
  <c r="AQ126" i="11" s="1"/>
  <c r="AQ426" i="11" s="1"/>
  <c r="AL54" i="11"/>
  <c r="AL126" i="11" s="1"/>
  <c r="AL210" i="11" s="1"/>
  <c r="AL282" i="11" s="1"/>
  <c r="AL354" i="11" s="1"/>
  <c r="AL426" i="11" s="1"/>
  <c r="AH54" i="11"/>
  <c r="AH126" i="11" s="1"/>
  <c r="AH210" i="11" s="1"/>
  <c r="AH282" i="11" s="1"/>
  <c r="AH354" i="11" s="1"/>
  <c r="AH426" i="11" s="1"/>
  <c r="AT54" i="11"/>
  <c r="AT126" i="11" s="1"/>
  <c r="AK54" i="11"/>
  <c r="AK126" i="11" s="1"/>
  <c r="AK210" i="11" s="1"/>
  <c r="AK282" i="11" s="1"/>
  <c r="AK354" i="11" s="1"/>
  <c r="AK426" i="11" s="1"/>
  <c r="BB54" i="11"/>
  <c r="BB126" i="11" s="1"/>
  <c r="AS54" i="11"/>
  <c r="AS126" i="11" s="1"/>
  <c r="AS426" i="11" s="1"/>
  <c r="AO54" i="11"/>
  <c r="AX54" i="11" s="1"/>
  <c r="AX126" i="11" s="1"/>
  <c r="AX210" i="11" s="1"/>
  <c r="AX282" i="11" s="1"/>
  <c r="AX354" i="11" s="1"/>
  <c r="AX426" i="11" s="1"/>
  <c r="AJ54" i="11"/>
  <c r="AJ126" i="11" s="1"/>
  <c r="AJ210" i="11" s="1"/>
  <c r="AJ282" i="11" s="1"/>
  <c r="AJ354" i="11" s="1"/>
  <c r="AJ426" i="11" s="1"/>
  <c r="BA54" i="11"/>
  <c r="BA126" i="11" s="1"/>
  <c r="AR54" i="11"/>
  <c r="AR126" i="11" s="1"/>
  <c r="AR426" i="11" s="1"/>
  <c r="AN54" i="11"/>
  <c r="AN126" i="11" s="1"/>
  <c r="AN210" i="11" s="1"/>
  <c r="AN282" i="11" s="1"/>
  <c r="AN354" i="11" s="1"/>
  <c r="AN426" i="11" s="1"/>
  <c r="AI54" i="11"/>
  <c r="AU46" i="11"/>
  <c r="AU118" i="11" s="1"/>
  <c r="AU418" i="11" s="1"/>
  <c r="AQ46" i="11"/>
  <c r="AQ118" i="11" s="1"/>
  <c r="AQ418" i="11" s="1"/>
  <c r="AL46" i="11"/>
  <c r="AL118" i="11" s="1"/>
  <c r="AL202" i="11" s="1"/>
  <c r="AL274" i="11" s="1"/>
  <c r="AL346" i="11" s="1"/>
  <c r="AL418" i="11" s="1"/>
  <c r="AH46" i="11"/>
  <c r="AH118" i="11" s="1"/>
  <c r="AH202" i="11" s="1"/>
  <c r="AH274" i="11" s="1"/>
  <c r="AH346" i="11" s="1"/>
  <c r="AH418" i="11" s="1"/>
  <c r="AT46" i="11"/>
  <c r="AT118" i="11" s="1"/>
  <c r="AK46" i="11"/>
  <c r="AK118" i="11" s="1"/>
  <c r="AK202" i="11" s="1"/>
  <c r="AK274" i="11" s="1"/>
  <c r="AK346" i="11" s="1"/>
  <c r="AK418" i="11" s="1"/>
  <c r="BB46" i="11"/>
  <c r="BB118" i="11" s="1"/>
  <c r="AS46" i="11"/>
  <c r="AS118" i="11" s="1"/>
  <c r="AS418" i="11" s="1"/>
  <c r="AO46" i="11"/>
  <c r="AX46" i="11" s="1"/>
  <c r="AX118" i="11" s="1"/>
  <c r="AX202" i="11" s="1"/>
  <c r="AX274" i="11" s="1"/>
  <c r="AX346" i="11" s="1"/>
  <c r="AX418" i="11" s="1"/>
  <c r="AJ46" i="11"/>
  <c r="AJ118" i="11" s="1"/>
  <c r="AJ202" i="11" s="1"/>
  <c r="AJ274" i="11" s="1"/>
  <c r="AJ346" i="11" s="1"/>
  <c r="AJ418" i="11" s="1"/>
  <c r="BA46" i="11"/>
  <c r="BA118" i="11" s="1"/>
  <c r="AR46" i="11"/>
  <c r="AR118" i="11" s="1"/>
  <c r="AR418" i="11" s="1"/>
  <c r="AN46" i="11"/>
  <c r="AN118" i="11" s="1"/>
  <c r="AN202" i="11" s="1"/>
  <c r="AN274" i="11" s="1"/>
  <c r="AN346" i="11" s="1"/>
  <c r="AN418" i="11" s="1"/>
  <c r="AI46" i="11"/>
  <c r="AU38" i="11"/>
  <c r="AU110" i="11" s="1"/>
  <c r="AU410" i="11" s="1"/>
  <c r="AQ38" i="11"/>
  <c r="AQ110" i="11" s="1"/>
  <c r="AQ410" i="11" s="1"/>
  <c r="AL38" i="11"/>
  <c r="AL110" i="11" s="1"/>
  <c r="AL194" i="11" s="1"/>
  <c r="AL266" i="11" s="1"/>
  <c r="AL338" i="11" s="1"/>
  <c r="AL410" i="11" s="1"/>
  <c r="AH38" i="11"/>
  <c r="AH110" i="11" s="1"/>
  <c r="AH194" i="11" s="1"/>
  <c r="AH266" i="11" s="1"/>
  <c r="AH338" i="11" s="1"/>
  <c r="AH410" i="11" s="1"/>
  <c r="AT38" i="11"/>
  <c r="AT110" i="11" s="1"/>
  <c r="AK38" i="11"/>
  <c r="AK110" i="11" s="1"/>
  <c r="AK194" i="11" s="1"/>
  <c r="AK266" i="11" s="1"/>
  <c r="AK338" i="11" s="1"/>
  <c r="AK410" i="11" s="1"/>
  <c r="BB38" i="11"/>
  <c r="BB110" i="11" s="1"/>
  <c r="AS38" i="11"/>
  <c r="AS110" i="11" s="1"/>
  <c r="AS410" i="11" s="1"/>
  <c r="AO38" i="11"/>
  <c r="AX38" i="11" s="1"/>
  <c r="AX110" i="11" s="1"/>
  <c r="AX194" i="11" s="1"/>
  <c r="AX266" i="11" s="1"/>
  <c r="AX338" i="11" s="1"/>
  <c r="AX410" i="11" s="1"/>
  <c r="AJ38" i="11"/>
  <c r="AJ110" i="11" s="1"/>
  <c r="AJ194" i="11" s="1"/>
  <c r="AJ266" i="11" s="1"/>
  <c r="AJ338" i="11" s="1"/>
  <c r="AJ410" i="11" s="1"/>
  <c r="BA38" i="11"/>
  <c r="BA110" i="11" s="1"/>
  <c r="AR38" i="11"/>
  <c r="AR110" i="11" s="1"/>
  <c r="AR410" i="11" s="1"/>
  <c r="AN38" i="11"/>
  <c r="AN110" i="11" s="1"/>
  <c r="AN194" i="11" s="1"/>
  <c r="AN266" i="11" s="1"/>
  <c r="AN338" i="11" s="1"/>
  <c r="AN410" i="11" s="1"/>
  <c r="AI38" i="11"/>
  <c r="AU30" i="11"/>
  <c r="AU102" i="11" s="1"/>
  <c r="AU402" i="11" s="1"/>
  <c r="AQ30" i="11"/>
  <c r="AQ102" i="11" s="1"/>
  <c r="AQ402" i="11" s="1"/>
  <c r="AL30" i="11"/>
  <c r="AL102" i="11" s="1"/>
  <c r="AL186" i="11" s="1"/>
  <c r="AL258" i="11" s="1"/>
  <c r="AL330" i="11" s="1"/>
  <c r="AL402" i="11" s="1"/>
  <c r="AH30" i="11"/>
  <c r="AH102" i="11" s="1"/>
  <c r="AH186" i="11" s="1"/>
  <c r="AH258" i="11" s="1"/>
  <c r="AH330" i="11" s="1"/>
  <c r="AH402" i="11" s="1"/>
  <c r="AT30" i="11"/>
  <c r="AT102" i="11" s="1"/>
  <c r="AK30" i="11"/>
  <c r="AK102" i="11" s="1"/>
  <c r="AK186" i="11" s="1"/>
  <c r="AK258" i="11" s="1"/>
  <c r="AK330" i="11" s="1"/>
  <c r="AK402" i="11" s="1"/>
  <c r="BB30" i="11"/>
  <c r="BB102" i="11" s="1"/>
  <c r="AS30" i="11"/>
  <c r="AS102" i="11" s="1"/>
  <c r="AS402" i="11" s="1"/>
  <c r="AO30" i="11"/>
  <c r="AX30" i="11" s="1"/>
  <c r="AX102" i="11" s="1"/>
  <c r="AX186" i="11" s="1"/>
  <c r="AX258" i="11" s="1"/>
  <c r="AX330" i="11" s="1"/>
  <c r="AX402" i="11" s="1"/>
  <c r="AJ30" i="11"/>
  <c r="AJ102" i="11" s="1"/>
  <c r="AJ186" i="11" s="1"/>
  <c r="AJ258" i="11" s="1"/>
  <c r="AJ330" i="11" s="1"/>
  <c r="AJ402" i="11" s="1"/>
  <c r="BA30" i="11"/>
  <c r="BA102" i="11" s="1"/>
  <c r="AR30" i="11"/>
  <c r="AR102" i="11" s="1"/>
  <c r="AR402" i="11" s="1"/>
  <c r="AN30" i="11"/>
  <c r="AN102" i="11" s="1"/>
  <c r="AN186" i="11" s="1"/>
  <c r="AN258" i="11" s="1"/>
  <c r="AN330" i="11" s="1"/>
  <c r="AN402" i="11" s="1"/>
  <c r="AI30" i="11"/>
  <c r="AG408" i="37"/>
  <c r="AG336" i="37"/>
  <c r="AG264" i="37"/>
  <c r="AG192" i="37"/>
  <c r="AG108" i="37"/>
  <c r="AG36" i="37"/>
  <c r="AG392" i="37"/>
  <c r="AG320" i="37"/>
  <c r="AG248" i="37"/>
  <c r="AG176" i="37"/>
  <c r="AG92" i="37"/>
  <c r="AG20" i="37"/>
  <c r="AG399" i="37"/>
  <c r="AG255" i="37"/>
  <c r="AG327" i="37"/>
  <c r="AG99" i="37"/>
  <c r="AG183" i="37"/>
  <c r="AG27" i="37"/>
  <c r="AG403" i="37"/>
  <c r="AG259" i="37"/>
  <c r="AG331" i="37"/>
  <c r="AG187" i="37"/>
  <c r="AG103" i="37"/>
  <c r="AG31" i="37"/>
  <c r="AG407" i="37"/>
  <c r="AG263" i="37"/>
  <c r="AG335" i="37"/>
  <c r="AG107" i="37"/>
  <c r="AG191" i="37"/>
  <c r="AG35" i="37"/>
  <c r="AG393" i="37"/>
  <c r="AG249" i="37"/>
  <c r="AG321" i="37"/>
  <c r="AG177" i="37"/>
  <c r="AG93" i="37"/>
  <c r="AG21" i="37"/>
  <c r="AG386" i="37"/>
  <c r="AG242" i="37"/>
  <c r="AG314" i="37"/>
  <c r="AG170" i="37"/>
  <c r="AG86" i="37"/>
  <c r="AG14" i="37"/>
  <c r="AG413" i="37"/>
  <c r="AG269" i="37"/>
  <c r="AG341" i="37"/>
  <c r="AG197" i="37"/>
  <c r="AG113" i="37"/>
  <c r="AG41" i="37"/>
  <c r="AG421" i="37"/>
  <c r="AG205" i="37"/>
  <c r="AG277" i="37"/>
  <c r="AG349" i="37"/>
  <c r="AG121" i="37"/>
  <c r="AG49" i="37"/>
  <c r="AG425" i="37"/>
  <c r="AG209" i="37"/>
  <c r="AG281" i="37"/>
  <c r="AG353" i="37"/>
  <c r="AG53" i="37"/>
  <c r="AG125" i="37"/>
  <c r="AG429" i="37"/>
  <c r="AG213" i="37"/>
  <c r="AG285" i="37"/>
  <c r="AG357" i="37"/>
  <c r="AG57" i="37"/>
  <c r="AG129" i="37"/>
  <c r="AG433" i="37"/>
  <c r="AG217" i="37"/>
  <c r="AG289" i="37"/>
  <c r="AG361" i="37"/>
  <c r="AG61" i="37"/>
  <c r="AG133" i="37"/>
  <c r="AG437" i="37"/>
  <c r="AG221" i="37"/>
  <c r="AG293" i="37"/>
  <c r="AG365" i="37"/>
  <c r="AG65" i="37"/>
  <c r="AG137" i="37"/>
  <c r="AG441" i="37"/>
  <c r="AG225" i="37"/>
  <c r="AG297" i="37"/>
  <c r="AG369" i="37"/>
  <c r="AG69" i="37"/>
  <c r="AG141" i="37"/>
  <c r="AG445" i="37"/>
  <c r="AG229" i="37"/>
  <c r="AG301" i="37"/>
  <c r="AG373" i="37"/>
  <c r="AG73" i="37"/>
  <c r="AG145" i="37"/>
  <c r="AG449" i="37"/>
  <c r="AG233" i="37"/>
  <c r="AG305" i="37"/>
  <c r="AG377" i="37"/>
  <c r="AG77" i="37"/>
  <c r="AG149" i="37"/>
  <c r="AG453" i="37"/>
  <c r="AG381" i="37"/>
  <c r="AG237" i="37"/>
  <c r="AG309" i="37"/>
  <c r="AG81" i="37"/>
  <c r="AG153" i="37"/>
  <c r="AU81" i="11"/>
  <c r="AU153" i="11" s="1"/>
  <c r="AU453" i="11" s="1"/>
  <c r="AQ81" i="11"/>
  <c r="AQ153" i="11" s="1"/>
  <c r="AQ453" i="11" s="1"/>
  <c r="AL81" i="11"/>
  <c r="AL153" i="11" s="1"/>
  <c r="AL237" i="11" s="1"/>
  <c r="AL309" i="11" s="1"/>
  <c r="AL381" i="11" s="1"/>
  <c r="AL453" i="11" s="1"/>
  <c r="AH81" i="11"/>
  <c r="AH153" i="11" s="1"/>
  <c r="AH237" i="11" s="1"/>
  <c r="AH309" i="11" s="1"/>
  <c r="AH381" i="11" s="1"/>
  <c r="AH453" i="11" s="1"/>
  <c r="AT81" i="11"/>
  <c r="AT153" i="11" s="1"/>
  <c r="AK81" i="11"/>
  <c r="AK153" i="11" s="1"/>
  <c r="AK237" i="11" s="1"/>
  <c r="AK309" i="11" s="1"/>
  <c r="AK381" i="11" s="1"/>
  <c r="AK453" i="11" s="1"/>
  <c r="BB81" i="11"/>
  <c r="BB153" i="11" s="1"/>
  <c r="AS81" i="11"/>
  <c r="AS153" i="11" s="1"/>
  <c r="AS453" i="11" s="1"/>
  <c r="AO81" i="11"/>
  <c r="AX81" i="11" s="1"/>
  <c r="AX153" i="11" s="1"/>
  <c r="AX237" i="11" s="1"/>
  <c r="AX309" i="11" s="1"/>
  <c r="AX381" i="11" s="1"/>
  <c r="AX453" i="11" s="1"/>
  <c r="AJ81" i="11"/>
  <c r="AJ153" i="11" s="1"/>
  <c r="AJ237" i="11" s="1"/>
  <c r="AJ309" i="11" s="1"/>
  <c r="AJ381" i="11" s="1"/>
  <c r="AJ453" i="11" s="1"/>
  <c r="BA81" i="11"/>
  <c r="BA153" i="11" s="1"/>
  <c r="AR81" i="11"/>
  <c r="AR153" i="11" s="1"/>
  <c r="AR453" i="11" s="1"/>
  <c r="AN81" i="11"/>
  <c r="AN153" i="11" s="1"/>
  <c r="AN237" i="11" s="1"/>
  <c r="AN309" i="11" s="1"/>
  <c r="AN381" i="11" s="1"/>
  <c r="AN453" i="11" s="1"/>
  <c r="AI81" i="11"/>
  <c r="AU73" i="11"/>
  <c r="AU145" i="11" s="1"/>
  <c r="AU445" i="11" s="1"/>
  <c r="AQ73" i="11"/>
  <c r="AQ145" i="11" s="1"/>
  <c r="AQ445" i="11" s="1"/>
  <c r="AL73" i="11"/>
  <c r="AL145" i="11" s="1"/>
  <c r="AL229" i="11" s="1"/>
  <c r="AL301" i="11" s="1"/>
  <c r="AL373" i="11" s="1"/>
  <c r="AL445" i="11" s="1"/>
  <c r="AH73" i="11"/>
  <c r="AH145" i="11" s="1"/>
  <c r="AH229" i="11" s="1"/>
  <c r="AH301" i="11" s="1"/>
  <c r="AH373" i="11" s="1"/>
  <c r="AH445" i="11" s="1"/>
  <c r="AT73" i="11"/>
  <c r="AT145" i="11" s="1"/>
  <c r="AK73" i="11"/>
  <c r="AK145" i="11" s="1"/>
  <c r="AK229" i="11" s="1"/>
  <c r="AK301" i="11" s="1"/>
  <c r="AK373" i="11" s="1"/>
  <c r="AK445" i="11" s="1"/>
  <c r="BB73" i="11"/>
  <c r="BB145" i="11" s="1"/>
  <c r="AS73" i="11"/>
  <c r="AS145" i="11" s="1"/>
  <c r="AS445" i="11" s="1"/>
  <c r="AO73" i="11"/>
  <c r="AX73" i="11" s="1"/>
  <c r="AX145" i="11" s="1"/>
  <c r="AX229" i="11" s="1"/>
  <c r="AX301" i="11" s="1"/>
  <c r="AX373" i="11" s="1"/>
  <c r="AX445" i="11" s="1"/>
  <c r="AJ73" i="11"/>
  <c r="AJ145" i="11" s="1"/>
  <c r="AJ229" i="11" s="1"/>
  <c r="AJ301" i="11" s="1"/>
  <c r="AJ373" i="11" s="1"/>
  <c r="AJ445" i="11" s="1"/>
  <c r="BA73" i="11"/>
  <c r="BA145" i="11" s="1"/>
  <c r="AR73" i="11"/>
  <c r="AR145" i="11" s="1"/>
  <c r="AR445" i="11" s="1"/>
  <c r="AN73" i="11"/>
  <c r="AN145" i="11" s="1"/>
  <c r="AN229" i="11" s="1"/>
  <c r="AN301" i="11" s="1"/>
  <c r="AN373" i="11" s="1"/>
  <c r="AN445" i="11" s="1"/>
  <c r="AI73" i="11"/>
  <c r="AU79" i="11"/>
  <c r="AU151" i="11" s="1"/>
  <c r="AU451" i="11" s="1"/>
  <c r="AQ79" i="11"/>
  <c r="AQ151" i="11" s="1"/>
  <c r="AQ451" i="11" s="1"/>
  <c r="AL79" i="11"/>
  <c r="AL151" i="11" s="1"/>
  <c r="AL235" i="11" s="1"/>
  <c r="AL307" i="11" s="1"/>
  <c r="AL379" i="11" s="1"/>
  <c r="AL451" i="11" s="1"/>
  <c r="AH79" i="11"/>
  <c r="AH151" i="11" s="1"/>
  <c r="AH235" i="11" s="1"/>
  <c r="AH307" i="11" s="1"/>
  <c r="AH379" i="11" s="1"/>
  <c r="AH451" i="11" s="1"/>
  <c r="AT79" i="11"/>
  <c r="AT151" i="11" s="1"/>
  <c r="AK79" i="11"/>
  <c r="AK151" i="11" s="1"/>
  <c r="AK235" i="11" s="1"/>
  <c r="AK307" i="11" s="1"/>
  <c r="AK379" i="11" s="1"/>
  <c r="AK451" i="11" s="1"/>
  <c r="BB79" i="11"/>
  <c r="BB151" i="11" s="1"/>
  <c r="AS79" i="11"/>
  <c r="AS151" i="11" s="1"/>
  <c r="AS451" i="11" s="1"/>
  <c r="AO79" i="11"/>
  <c r="AX79" i="11" s="1"/>
  <c r="AX151" i="11" s="1"/>
  <c r="AX235" i="11" s="1"/>
  <c r="AX307" i="11" s="1"/>
  <c r="AX379" i="11" s="1"/>
  <c r="AX451" i="11" s="1"/>
  <c r="AJ79" i="11"/>
  <c r="AJ151" i="11" s="1"/>
  <c r="AJ235" i="11" s="1"/>
  <c r="AJ307" i="11" s="1"/>
  <c r="AJ379" i="11" s="1"/>
  <c r="AJ451" i="11" s="1"/>
  <c r="BA79" i="11"/>
  <c r="BA151" i="11" s="1"/>
  <c r="AR79" i="11"/>
  <c r="AR151" i="11" s="1"/>
  <c r="AR451" i="11" s="1"/>
  <c r="AN79" i="11"/>
  <c r="AN151" i="11" s="1"/>
  <c r="AN235" i="11" s="1"/>
  <c r="AN307" i="11" s="1"/>
  <c r="AN379" i="11" s="1"/>
  <c r="AN451" i="11" s="1"/>
  <c r="AI79" i="11"/>
  <c r="AU71" i="11"/>
  <c r="AU143" i="11" s="1"/>
  <c r="AU443" i="11" s="1"/>
  <c r="AQ71" i="11"/>
  <c r="AQ143" i="11" s="1"/>
  <c r="AQ443" i="11" s="1"/>
  <c r="AL71" i="11"/>
  <c r="AL143" i="11" s="1"/>
  <c r="AL227" i="11" s="1"/>
  <c r="AL299" i="11" s="1"/>
  <c r="AL371" i="11" s="1"/>
  <c r="AL443" i="11" s="1"/>
  <c r="AH71" i="11"/>
  <c r="AH143" i="11" s="1"/>
  <c r="AH227" i="11" s="1"/>
  <c r="AH299" i="11" s="1"/>
  <c r="AH371" i="11" s="1"/>
  <c r="AH443" i="11" s="1"/>
  <c r="AT71" i="11"/>
  <c r="AT143" i="11" s="1"/>
  <c r="AK71" i="11"/>
  <c r="AK143" i="11" s="1"/>
  <c r="AK227" i="11" s="1"/>
  <c r="AK299" i="11" s="1"/>
  <c r="AK371" i="11" s="1"/>
  <c r="AK443" i="11" s="1"/>
  <c r="BB71" i="11"/>
  <c r="BB143" i="11" s="1"/>
  <c r="AS71" i="11"/>
  <c r="AS143" i="11" s="1"/>
  <c r="AS443" i="11" s="1"/>
  <c r="AO71" i="11"/>
  <c r="AX71" i="11" s="1"/>
  <c r="AX143" i="11" s="1"/>
  <c r="AX227" i="11" s="1"/>
  <c r="AX299" i="11" s="1"/>
  <c r="AX371" i="11" s="1"/>
  <c r="AX443" i="11" s="1"/>
  <c r="AJ71" i="11"/>
  <c r="AJ143" i="11" s="1"/>
  <c r="AJ227" i="11" s="1"/>
  <c r="AJ299" i="11" s="1"/>
  <c r="AJ371" i="11" s="1"/>
  <c r="AJ443" i="11" s="1"/>
  <c r="BA71" i="11"/>
  <c r="BA143" i="11" s="1"/>
  <c r="AR71" i="11"/>
  <c r="AR143" i="11" s="1"/>
  <c r="AR443" i="11" s="1"/>
  <c r="AN71" i="11"/>
  <c r="AN143" i="11" s="1"/>
  <c r="AN227" i="11" s="1"/>
  <c r="AN299" i="11" s="1"/>
  <c r="AN371" i="11" s="1"/>
  <c r="AN443" i="11" s="1"/>
  <c r="AI71" i="11"/>
  <c r="AU63" i="11"/>
  <c r="AU135" i="11" s="1"/>
  <c r="AU435" i="11" s="1"/>
  <c r="AQ63" i="11"/>
  <c r="AQ135" i="11" s="1"/>
  <c r="AQ435" i="11" s="1"/>
  <c r="AL63" i="11"/>
  <c r="AL135" i="11" s="1"/>
  <c r="AL219" i="11" s="1"/>
  <c r="AL291" i="11" s="1"/>
  <c r="AL363" i="11" s="1"/>
  <c r="AL435" i="11" s="1"/>
  <c r="AH63" i="11"/>
  <c r="AH135" i="11" s="1"/>
  <c r="AH219" i="11" s="1"/>
  <c r="AH291" i="11" s="1"/>
  <c r="AH363" i="11" s="1"/>
  <c r="AH435" i="11" s="1"/>
  <c r="AT63" i="11"/>
  <c r="AT135" i="11" s="1"/>
  <c r="AK63" i="11"/>
  <c r="AK135" i="11" s="1"/>
  <c r="AK219" i="11" s="1"/>
  <c r="AK291" i="11" s="1"/>
  <c r="AK363" i="11" s="1"/>
  <c r="AK435" i="11" s="1"/>
  <c r="BB63" i="11"/>
  <c r="BB135" i="11" s="1"/>
  <c r="AS63" i="11"/>
  <c r="AS135" i="11" s="1"/>
  <c r="AS435" i="11" s="1"/>
  <c r="AO63" i="11"/>
  <c r="AX63" i="11" s="1"/>
  <c r="AX135" i="11" s="1"/>
  <c r="AX219" i="11" s="1"/>
  <c r="AX291" i="11" s="1"/>
  <c r="AX363" i="11" s="1"/>
  <c r="AX435" i="11" s="1"/>
  <c r="AJ63" i="11"/>
  <c r="AJ135" i="11" s="1"/>
  <c r="AJ219" i="11" s="1"/>
  <c r="AJ291" i="11" s="1"/>
  <c r="AJ363" i="11" s="1"/>
  <c r="AJ435" i="11" s="1"/>
  <c r="BA63" i="11"/>
  <c r="BA135" i="11" s="1"/>
  <c r="AR63" i="11"/>
  <c r="AR135" i="11" s="1"/>
  <c r="AR435" i="11" s="1"/>
  <c r="AN63" i="11"/>
  <c r="AN135" i="11" s="1"/>
  <c r="AN219" i="11" s="1"/>
  <c r="AN291" i="11" s="1"/>
  <c r="AN363" i="11" s="1"/>
  <c r="AN435" i="11" s="1"/>
  <c r="AI63" i="11"/>
  <c r="AU55" i="11"/>
  <c r="AU127" i="11" s="1"/>
  <c r="AU427" i="11" s="1"/>
  <c r="AQ55" i="11"/>
  <c r="AQ127" i="11" s="1"/>
  <c r="AQ427" i="11" s="1"/>
  <c r="AL55" i="11"/>
  <c r="AL127" i="11" s="1"/>
  <c r="AL211" i="11" s="1"/>
  <c r="AL283" i="11" s="1"/>
  <c r="AL355" i="11" s="1"/>
  <c r="AL427" i="11" s="1"/>
  <c r="AH55" i="11"/>
  <c r="AH127" i="11" s="1"/>
  <c r="AH211" i="11" s="1"/>
  <c r="AH283" i="11" s="1"/>
  <c r="AH355" i="11" s="1"/>
  <c r="AH427" i="11" s="1"/>
  <c r="AT55" i="11"/>
  <c r="AT127" i="11" s="1"/>
  <c r="AK55" i="11"/>
  <c r="AK127" i="11" s="1"/>
  <c r="AK211" i="11" s="1"/>
  <c r="AK283" i="11" s="1"/>
  <c r="AK355" i="11" s="1"/>
  <c r="AK427" i="11" s="1"/>
  <c r="BB55" i="11"/>
  <c r="BB127" i="11" s="1"/>
  <c r="AS55" i="11"/>
  <c r="AS127" i="11" s="1"/>
  <c r="AS427" i="11" s="1"/>
  <c r="AO55" i="11"/>
  <c r="AX55" i="11" s="1"/>
  <c r="AX127" i="11" s="1"/>
  <c r="AX211" i="11" s="1"/>
  <c r="AX283" i="11" s="1"/>
  <c r="AX355" i="11" s="1"/>
  <c r="AX427" i="11" s="1"/>
  <c r="AJ55" i="11"/>
  <c r="AJ127" i="11" s="1"/>
  <c r="AJ211" i="11" s="1"/>
  <c r="AJ283" i="11" s="1"/>
  <c r="AJ355" i="11" s="1"/>
  <c r="AJ427" i="11" s="1"/>
  <c r="BA55" i="11"/>
  <c r="BA127" i="11" s="1"/>
  <c r="AR55" i="11"/>
  <c r="AR127" i="11" s="1"/>
  <c r="AR427" i="11" s="1"/>
  <c r="AN55" i="11"/>
  <c r="AN127" i="11" s="1"/>
  <c r="AN211" i="11" s="1"/>
  <c r="AN283" i="11" s="1"/>
  <c r="AN355" i="11" s="1"/>
  <c r="AN427" i="11" s="1"/>
  <c r="AI55" i="11"/>
  <c r="AU47" i="11"/>
  <c r="AU119" i="11" s="1"/>
  <c r="AU419" i="11" s="1"/>
  <c r="AQ47" i="11"/>
  <c r="AQ119" i="11" s="1"/>
  <c r="AQ419" i="11" s="1"/>
  <c r="AL47" i="11"/>
  <c r="AL119" i="11" s="1"/>
  <c r="AL203" i="11" s="1"/>
  <c r="AL275" i="11" s="1"/>
  <c r="AL347" i="11" s="1"/>
  <c r="AL419" i="11" s="1"/>
  <c r="AH47" i="11"/>
  <c r="AH119" i="11" s="1"/>
  <c r="AH203" i="11" s="1"/>
  <c r="AH275" i="11" s="1"/>
  <c r="AH347" i="11" s="1"/>
  <c r="AH419" i="11" s="1"/>
  <c r="AT47" i="11"/>
  <c r="AT119" i="11" s="1"/>
  <c r="AK47" i="11"/>
  <c r="AK119" i="11" s="1"/>
  <c r="AK203" i="11" s="1"/>
  <c r="AK275" i="11" s="1"/>
  <c r="AK347" i="11" s="1"/>
  <c r="AK419" i="11" s="1"/>
  <c r="BB47" i="11"/>
  <c r="BB119" i="11" s="1"/>
  <c r="AS47" i="11"/>
  <c r="AS119" i="11" s="1"/>
  <c r="AS419" i="11" s="1"/>
  <c r="AO47" i="11"/>
  <c r="AX47" i="11" s="1"/>
  <c r="AX119" i="11" s="1"/>
  <c r="AX203" i="11" s="1"/>
  <c r="AX275" i="11" s="1"/>
  <c r="AX347" i="11" s="1"/>
  <c r="AX419" i="11" s="1"/>
  <c r="AJ47" i="11"/>
  <c r="AJ119" i="11" s="1"/>
  <c r="AJ203" i="11" s="1"/>
  <c r="AJ275" i="11" s="1"/>
  <c r="AJ347" i="11" s="1"/>
  <c r="AJ419" i="11" s="1"/>
  <c r="BA47" i="11"/>
  <c r="BA119" i="11" s="1"/>
  <c r="AR47" i="11"/>
  <c r="AR119" i="11" s="1"/>
  <c r="AR419" i="11" s="1"/>
  <c r="AN47" i="11"/>
  <c r="AN119" i="11" s="1"/>
  <c r="AN203" i="11" s="1"/>
  <c r="AN275" i="11" s="1"/>
  <c r="AN347" i="11" s="1"/>
  <c r="AN419" i="11" s="1"/>
  <c r="AI47" i="11"/>
  <c r="AU39" i="11"/>
  <c r="AU111" i="11" s="1"/>
  <c r="AU411" i="11" s="1"/>
  <c r="AQ39" i="11"/>
  <c r="AQ111" i="11" s="1"/>
  <c r="AQ411" i="11" s="1"/>
  <c r="AL39" i="11"/>
  <c r="AL111" i="11" s="1"/>
  <c r="AL195" i="11" s="1"/>
  <c r="AL267" i="11" s="1"/>
  <c r="AL339" i="11" s="1"/>
  <c r="AL411" i="11" s="1"/>
  <c r="AH39" i="11"/>
  <c r="AH111" i="11" s="1"/>
  <c r="AH195" i="11" s="1"/>
  <c r="AH267" i="11" s="1"/>
  <c r="AH339" i="11" s="1"/>
  <c r="AH411" i="11" s="1"/>
  <c r="AT39" i="11"/>
  <c r="AT111" i="11" s="1"/>
  <c r="AK39" i="11"/>
  <c r="AK111" i="11" s="1"/>
  <c r="AK195" i="11" s="1"/>
  <c r="AK267" i="11" s="1"/>
  <c r="AK339" i="11" s="1"/>
  <c r="AK411" i="11" s="1"/>
  <c r="BB39" i="11"/>
  <c r="BB111" i="11" s="1"/>
  <c r="AS39" i="11"/>
  <c r="AS111" i="11" s="1"/>
  <c r="AS411" i="11" s="1"/>
  <c r="AO39" i="11"/>
  <c r="AX39" i="11" s="1"/>
  <c r="AX111" i="11" s="1"/>
  <c r="AX195" i="11" s="1"/>
  <c r="AX267" i="11" s="1"/>
  <c r="AX339" i="11" s="1"/>
  <c r="AX411" i="11" s="1"/>
  <c r="AJ39" i="11"/>
  <c r="AJ111" i="11" s="1"/>
  <c r="AJ195" i="11" s="1"/>
  <c r="AJ267" i="11" s="1"/>
  <c r="AJ339" i="11" s="1"/>
  <c r="AJ411" i="11" s="1"/>
  <c r="BA39" i="11"/>
  <c r="BA111" i="11" s="1"/>
  <c r="AR39" i="11"/>
  <c r="AR111" i="11" s="1"/>
  <c r="AR411" i="11" s="1"/>
  <c r="AN39" i="11"/>
  <c r="AN111" i="11" s="1"/>
  <c r="AN195" i="11" s="1"/>
  <c r="AN267" i="11" s="1"/>
  <c r="AN339" i="11" s="1"/>
  <c r="AN411" i="11" s="1"/>
  <c r="AI39" i="11"/>
  <c r="AU31" i="11"/>
  <c r="AU103" i="11" s="1"/>
  <c r="AU403" i="11" s="1"/>
  <c r="AQ31" i="11"/>
  <c r="AQ103" i="11" s="1"/>
  <c r="AQ403" i="11" s="1"/>
  <c r="AL31" i="11"/>
  <c r="AL103" i="11" s="1"/>
  <c r="AL187" i="11" s="1"/>
  <c r="AL259" i="11" s="1"/>
  <c r="AL331" i="11" s="1"/>
  <c r="AL403" i="11" s="1"/>
  <c r="AH31" i="11"/>
  <c r="AH103" i="11" s="1"/>
  <c r="AH187" i="11" s="1"/>
  <c r="AH259" i="11" s="1"/>
  <c r="AH331" i="11" s="1"/>
  <c r="AH403" i="11" s="1"/>
  <c r="AT31" i="11"/>
  <c r="AT103" i="11" s="1"/>
  <c r="AK31" i="11"/>
  <c r="AK103" i="11" s="1"/>
  <c r="AK187" i="11" s="1"/>
  <c r="AK259" i="11" s="1"/>
  <c r="AK331" i="11" s="1"/>
  <c r="AK403" i="11" s="1"/>
  <c r="BB31" i="11"/>
  <c r="BB103" i="11" s="1"/>
  <c r="AS31" i="11"/>
  <c r="AS103" i="11" s="1"/>
  <c r="AS403" i="11" s="1"/>
  <c r="AO31" i="11"/>
  <c r="AX31" i="11" s="1"/>
  <c r="AX103" i="11" s="1"/>
  <c r="AX187" i="11" s="1"/>
  <c r="AX259" i="11" s="1"/>
  <c r="AX331" i="11" s="1"/>
  <c r="AX403" i="11" s="1"/>
  <c r="AJ31" i="11"/>
  <c r="AJ103" i="11" s="1"/>
  <c r="AJ187" i="11" s="1"/>
  <c r="AJ259" i="11" s="1"/>
  <c r="AJ331" i="11" s="1"/>
  <c r="AJ403" i="11" s="1"/>
  <c r="BA31" i="11"/>
  <c r="BA103" i="11" s="1"/>
  <c r="AR31" i="11"/>
  <c r="AR103" i="11" s="1"/>
  <c r="AR403" i="11" s="1"/>
  <c r="AN31" i="11"/>
  <c r="AN103" i="11" s="1"/>
  <c r="AN187" i="11" s="1"/>
  <c r="AN259" i="11" s="1"/>
  <c r="AN331" i="11" s="1"/>
  <c r="AN403" i="11" s="1"/>
  <c r="AI31" i="11"/>
  <c r="AG388" i="36"/>
  <c r="AG316" i="36"/>
  <c r="AG244" i="36"/>
  <c r="AG172" i="36"/>
  <c r="AG16" i="36"/>
  <c r="AG88" i="36"/>
  <c r="AG398" i="36"/>
  <c r="AG254" i="36"/>
  <c r="AG182" i="36"/>
  <c r="AG326" i="36"/>
  <c r="AG98" i="36"/>
  <c r="AG26" i="36"/>
  <c r="AG402" i="36"/>
  <c r="AG258" i="36"/>
  <c r="AG186" i="36"/>
  <c r="AG330" i="36"/>
  <c r="AG102" i="36"/>
  <c r="AG30" i="36"/>
  <c r="AG406" i="36"/>
  <c r="AG334" i="36"/>
  <c r="AG262" i="36"/>
  <c r="AG190" i="36"/>
  <c r="AG106" i="36"/>
  <c r="AG34" i="36"/>
  <c r="AG410" i="36"/>
  <c r="AG266" i="36"/>
  <c r="AG194" i="36"/>
  <c r="AG338" i="36"/>
  <c r="AG110" i="36"/>
  <c r="AG38" i="36"/>
  <c r="AG342" i="36"/>
  <c r="AG414" i="36"/>
  <c r="AG270" i="36"/>
  <c r="AG198" i="36"/>
  <c r="AG114" i="36"/>
  <c r="AG42" i="36"/>
  <c r="AG346" i="36"/>
  <c r="AG418" i="36"/>
  <c r="AG274" i="36"/>
  <c r="AG202" i="36"/>
  <c r="AG118" i="36"/>
  <c r="AG46" i="36"/>
  <c r="AG350" i="36"/>
  <c r="AG422" i="36"/>
  <c r="AG278" i="36"/>
  <c r="AG206" i="36"/>
  <c r="AG122" i="36"/>
  <c r="AG50" i="36"/>
  <c r="AG354" i="36"/>
  <c r="AG426" i="36"/>
  <c r="AG282" i="36"/>
  <c r="AG210" i="36"/>
  <c r="AG126" i="36"/>
  <c r="AG54" i="36"/>
  <c r="AG358" i="36"/>
  <c r="AG430" i="36"/>
  <c r="AG286" i="36"/>
  <c r="AG214" i="36"/>
  <c r="AG130" i="36"/>
  <c r="AG58" i="36"/>
  <c r="AG362" i="36"/>
  <c r="AG434" i="36"/>
  <c r="AG290" i="36"/>
  <c r="AG218" i="36"/>
  <c r="AG134" i="36"/>
  <c r="AG62" i="36"/>
  <c r="AG366" i="36"/>
  <c r="AG438" i="36"/>
  <c r="AG294" i="36"/>
  <c r="AG222" i="36"/>
  <c r="AG138" i="36"/>
  <c r="AG66" i="36"/>
  <c r="AG370" i="36"/>
  <c r="AG442" i="36"/>
  <c r="AG298" i="36"/>
  <c r="AG226" i="36"/>
  <c r="AG142" i="36"/>
  <c r="AG70" i="36"/>
  <c r="AG374" i="36"/>
  <c r="AG446" i="36"/>
  <c r="AG302" i="36"/>
  <c r="AG230" i="36"/>
  <c r="AG146" i="36"/>
  <c r="AG74" i="36"/>
  <c r="AG378" i="36"/>
  <c r="AG450" i="36"/>
  <c r="AG306" i="36"/>
  <c r="AG234" i="36"/>
  <c r="AG150" i="36"/>
  <c r="AG78" i="36"/>
  <c r="AG382" i="36"/>
  <c r="AG454" i="36"/>
  <c r="AG310" i="36"/>
  <c r="AG238" i="36"/>
  <c r="AG154" i="36"/>
  <c r="AG82" i="36"/>
  <c r="AG393" i="36"/>
  <c r="AG177" i="36"/>
  <c r="AG249" i="36"/>
  <c r="AG321" i="36"/>
  <c r="AG21" i="36"/>
  <c r="AG93" i="36"/>
  <c r="AG388" i="38"/>
  <c r="AG316" i="38"/>
  <c r="AG244" i="38"/>
  <c r="AG172" i="38"/>
  <c r="AG88" i="38"/>
  <c r="AG16" i="38"/>
  <c r="AG398" i="38"/>
  <c r="AG326" i="38"/>
  <c r="AG254" i="38"/>
  <c r="AG182" i="38"/>
  <c r="AG98" i="38"/>
  <c r="AG26" i="38"/>
  <c r="AG402" i="38"/>
  <c r="AG330" i="38"/>
  <c r="AG258" i="38"/>
  <c r="AG186" i="38"/>
  <c r="AG102" i="38"/>
  <c r="AG30" i="38"/>
  <c r="AG406" i="38"/>
  <c r="AG334" i="38"/>
  <c r="AG262" i="38"/>
  <c r="AG190" i="38"/>
  <c r="AG106" i="38"/>
  <c r="AG34" i="38"/>
  <c r="AG410" i="38"/>
  <c r="AG338" i="38"/>
  <c r="AG266" i="38"/>
  <c r="AG194" i="38"/>
  <c r="AG110" i="38"/>
  <c r="AG38" i="38"/>
  <c r="AG414" i="38"/>
  <c r="AG342" i="38"/>
  <c r="AG270" i="38"/>
  <c r="AG198" i="38"/>
  <c r="AG114" i="38"/>
  <c r="AG42" i="38"/>
  <c r="AG418" i="38"/>
  <c r="AG346" i="38"/>
  <c r="AG274" i="38"/>
  <c r="AG202" i="38"/>
  <c r="AG118" i="38"/>
  <c r="AG46" i="38"/>
  <c r="AG422" i="38"/>
  <c r="AG350" i="38"/>
  <c r="AG278" i="38"/>
  <c r="AG206" i="38"/>
  <c r="AG122" i="38"/>
  <c r="AG50" i="38"/>
  <c r="AG426" i="38"/>
  <c r="AG354" i="38"/>
  <c r="AG282" i="38"/>
  <c r="AG210" i="38"/>
  <c r="AG126" i="38"/>
  <c r="AG54" i="38"/>
  <c r="AG430" i="38"/>
  <c r="AG358" i="38"/>
  <c r="AG286" i="38"/>
  <c r="AG214" i="38"/>
  <c r="AG130" i="38"/>
  <c r="AG58" i="38"/>
  <c r="AG434" i="38"/>
  <c r="AG362" i="38"/>
  <c r="AG290" i="38"/>
  <c r="AG218" i="38"/>
  <c r="AG134" i="38"/>
  <c r="AG62" i="38"/>
  <c r="AG438" i="38"/>
  <c r="AG366" i="38"/>
  <c r="AG294" i="38"/>
  <c r="AG222" i="38"/>
  <c r="AG138" i="38"/>
  <c r="AG66" i="38"/>
  <c r="AG442" i="38"/>
  <c r="AG370" i="38"/>
  <c r="AG298" i="38"/>
  <c r="AG226" i="38"/>
  <c r="AG142" i="38"/>
  <c r="AG70" i="38"/>
  <c r="AG389" i="38"/>
  <c r="AG317" i="38"/>
  <c r="AG245" i="38"/>
  <c r="AG173" i="38"/>
  <c r="AG89" i="38"/>
  <c r="AG17" i="38"/>
  <c r="AG386" i="38"/>
  <c r="AG314" i="38"/>
  <c r="AG242" i="38"/>
  <c r="AG170" i="38"/>
  <c r="AG86" i="38"/>
  <c r="AG14" i="38"/>
  <c r="AG387" i="38"/>
  <c r="AG315" i="38"/>
  <c r="AG243" i="38"/>
  <c r="AG171" i="38"/>
  <c r="AG87" i="38"/>
  <c r="AG15" i="38"/>
  <c r="AG450" i="38"/>
  <c r="AG378" i="38"/>
  <c r="AG306" i="38"/>
  <c r="AG234" i="38"/>
  <c r="AG150" i="38"/>
  <c r="AG78" i="38"/>
  <c r="AG454" i="38"/>
  <c r="AG382" i="38"/>
  <c r="AG310" i="38"/>
  <c r="AG154" i="38"/>
  <c r="AG238" i="38"/>
  <c r="AG82" i="38"/>
  <c r="AG387" i="37"/>
  <c r="AG243" i="37"/>
  <c r="AG315" i="37"/>
  <c r="AG87" i="37"/>
  <c r="AG171" i="37"/>
  <c r="AG15" i="37"/>
  <c r="AG412" i="37"/>
  <c r="AG340" i="37"/>
  <c r="AG268" i="37"/>
  <c r="AG196" i="37"/>
  <c r="AG112" i="37"/>
  <c r="AG40" i="37"/>
  <c r="AG396" i="37"/>
  <c r="AG324" i="37"/>
  <c r="AG252" i="37"/>
  <c r="AG180" i="37"/>
  <c r="AG96" i="37"/>
  <c r="AG24" i="37"/>
  <c r="AG400" i="37"/>
  <c r="AG328" i="37"/>
  <c r="AG256" i="37"/>
  <c r="AG184" i="37"/>
  <c r="AG100" i="37"/>
  <c r="AG28" i="37"/>
  <c r="AG404" i="37"/>
  <c r="AG332" i="37"/>
  <c r="AG260" i="37"/>
  <c r="AG188" i="37"/>
  <c r="AG104" i="37"/>
  <c r="AG32" i="37"/>
  <c r="AG411" i="37"/>
  <c r="AG267" i="37"/>
  <c r="AG339" i="37"/>
  <c r="AG195" i="37"/>
  <c r="AG111" i="37"/>
  <c r="AG39" i="37"/>
  <c r="AG410" i="37"/>
  <c r="AG266" i="37"/>
  <c r="AG194" i="37"/>
  <c r="AG338" i="37"/>
  <c r="AG110" i="37"/>
  <c r="AG38" i="37"/>
  <c r="AG390" i="37"/>
  <c r="AG246" i="37"/>
  <c r="AG318" i="37"/>
  <c r="AG174" i="37"/>
  <c r="AG90" i="37"/>
  <c r="AG18" i="37"/>
  <c r="AG417" i="37"/>
  <c r="AG201" i="37"/>
  <c r="AG273" i="37"/>
  <c r="AG345" i="37"/>
  <c r="AG117" i="37"/>
  <c r="AG45" i="37"/>
  <c r="AG422" i="37"/>
  <c r="AG278" i="37"/>
  <c r="AG206" i="37"/>
  <c r="AG350" i="37"/>
  <c r="AG122" i="37"/>
  <c r="AG50" i="37"/>
  <c r="AG426" i="37"/>
  <c r="AG282" i="37"/>
  <c r="AG210" i="37"/>
  <c r="AG354" i="37"/>
  <c r="AG126" i="37"/>
  <c r="AG54" i="37"/>
  <c r="AG430" i="37"/>
  <c r="AG286" i="37"/>
  <c r="AG214" i="37"/>
  <c r="AG358" i="37"/>
  <c r="AG130" i="37"/>
  <c r="AG58" i="37"/>
  <c r="AG434" i="37"/>
  <c r="AG290" i="37"/>
  <c r="AG218" i="37"/>
  <c r="AG362" i="37"/>
  <c r="AG134" i="37"/>
  <c r="AG62" i="37"/>
  <c r="AG438" i="37"/>
  <c r="AG294" i="37"/>
  <c r="AG222" i="37"/>
  <c r="AG366" i="37"/>
  <c r="AG138" i="37"/>
  <c r="AG66" i="37"/>
  <c r="AG442" i="37"/>
  <c r="AG298" i="37"/>
  <c r="AG226" i="37"/>
  <c r="AG370" i="37"/>
  <c r="AG142" i="37"/>
  <c r="AG70" i="37"/>
  <c r="AG446" i="37"/>
  <c r="AG302" i="37"/>
  <c r="AG230" i="37"/>
  <c r="AG374" i="37"/>
  <c r="AG146" i="37"/>
  <c r="AG74" i="37"/>
  <c r="AG450" i="37"/>
  <c r="AG378" i="37"/>
  <c r="AG306" i="37"/>
  <c r="AG234" i="37"/>
  <c r="AG150" i="37"/>
  <c r="AG78" i="37"/>
  <c r="AG454" i="37"/>
  <c r="AG310" i="37"/>
  <c r="AG238" i="37"/>
  <c r="AG382" i="37"/>
  <c r="AG154" i="37"/>
  <c r="AG82" i="37"/>
  <c r="AU65" i="11"/>
  <c r="AU137" i="11" s="1"/>
  <c r="AU437" i="11" s="1"/>
  <c r="AQ65" i="11"/>
  <c r="AQ137" i="11" s="1"/>
  <c r="AQ437" i="11" s="1"/>
  <c r="AL65" i="11"/>
  <c r="AL137" i="11" s="1"/>
  <c r="AL221" i="11" s="1"/>
  <c r="AL293" i="11" s="1"/>
  <c r="AL365" i="11" s="1"/>
  <c r="AL437" i="11" s="1"/>
  <c r="AH65" i="11"/>
  <c r="AH137" i="11" s="1"/>
  <c r="AH221" i="11" s="1"/>
  <c r="AH293" i="11" s="1"/>
  <c r="AH365" i="11" s="1"/>
  <c r="AH437" i="11" s="1"/>
  <c r="AT65" i="11"/>
  <c r="AT137" i="11" s="1"/>
  <c r="AK65" i="11"/>
  <c r="AK137" i="11" s="1"/>
  <c r="AK221" i="11" s="1"/>
  <c r="AK293" i="11" s="1"/>
  <c r="AK365" i="11" s="1"/>
  <c r="AK437" i="11" s="1"/>
  <c r="BB65" i="11"/>
  <c r="BB137" i="11" s="1"/>
  <c r="AS65" i="11"/>
  <c r="AS137" i="11" s="1"/>
  <c r="AS437" i="11" s="1"/>
  <c r="AO65" i="11"/>
  <c r="AJ65" i="11"/>
  <c r="AJ137" i="11" s="1"/>
  <c r="AJ221" i="11" s="1"/>
  <c r="AJ293" i="11" s="1"/>
  <c r="AJ365" i="11" s="1"/>
  <c r="AJ437" i="11" s="1"/>
  <c r="BA65" i="11"/>
  <c r="BA137" i="11" s="1"/>
  <c r="AR65" i="11"/>
  <c r="AR137" i="11" s="1"/>
  <c r="AR437" i="11" s="1"/>
  <c r="AN65" i="11"/>
  <c r="AN137" i="11" s="1"/>
  <c r="AN221" i="11" s="1"/>
  <c r="AN293" i="11" s="1"/>
  <c r="AN365" i="11" s="1"/>
  <c r="AN437" i="11" s="1"/>
  <c r="AI65" i="11"/>
  <c r="AU57" i="11"/>
  <c r="AU129" i="11" s="1"/>
  <c r="AU429" i="11" s="1"/>
  <c r="AQ57" i="11"/>
  <c r="AQ129" i="11" s="1"/>
  <c r="AQ429" i="11" s="1"/>
  <c r="AL57" i="11"/>
  <c r="AL129" i="11" s="1"/>
  <c r="AL213" i="11" s="1"/>
  <c r="AL285" i="11" s="1"/>
  <c r="AL357" i="11" s="1"/>
  <c r="AL429" i="11" s="1"/>
  <c r="AH57" i="11"/>
  <c r="AH129" i="11" s="1"/>
  <c r="AH213" i="11" s="1"/>
  <c r="AH285" i="11" s="1"/>
  <c r="AH357" i="11" s="1"/>
  <c r="AH429" i="11" s="1"/>
  <c r="AT57" i="11"/>
  <c r="AT129" i="11" s="1"/>
  <c r="AK57" i="11"/>
  <c r="AK129" i="11" s="1"/>
  <c r="AK213" i="11" s="1"/>
  <c r="AK285" i="11" s="1"/>
  <c r="AK357" i="11" s="1"/>
  <c r="AK429" i="11" s="1"/>
  <c r="BB57" i="11"/>
  <c r="BB129" i="11" s="1"/>
  <c r="AS57" i="11"/>
  <c r="AS129" i="11" s="1"/>
  <c r="AS429" i="11" s="1"/>
  <c r="AO57" i="11"/>
  <c r="AJ57" i="11"/>
  <c r="AJ129" i="11" s="1"/>
  <c r="AJ213" i="11" s="1"/>
  <c r="AJ285" i="11" s="1"/>
  <c r="AJ357" i="11" s="1"/>
  <c r="AJ429" i="11" s="1"/>
  <c r="BA57" i="11"/>
  <c r="BA129" i="11" s="1"/>
  <c r="AR57" i="11"/>
  <c r="AR129" i="11" s="1"/>
  <c r="AR429" i="11" s="1"/>
  <c r="AN57" i="11"/>
  <c r="AN129" i="11" s="1"/>
  <c r="AN213" i="11" s="1"/>
  <c r="AN285" i="11" s="1"/>
  <c r="AN357" i="11" s="1"/>
  <c r="AN429" i="11" s="1"/>
  <c r="AI57" i="11"/>
  <c r="AU49" i="11"/>
  <c r="AU121" i="11" s="1"/>
  <c r="AU421" i="11" s="1"/>
  <c r="AQ49" i="11"/>
  <c r="AQ121" i="11" s="1"/>
  <c r="AQ421" i="11" s="1"/>
  <c r="AL49" i="11"/>
  <c r="AL121" i="11" s="1"/>
  <c r="AL205" i="11" s="1"/>
  <c r="AL277" i="11" s="1"/>
  <c r="AL349" i="11" s="1"/>
  <c r="AL421" i="11" s="1"/>
  <c r="AH49" i="11"/>
  <c r="AH121" i="11" s="1"/>
  <c r="AH205" i="11" s="1"/>
  <c r="AH277" i="11" s="1"/>
  <c r="AH349" i="11" s="1"/>
  <c r="AH421" i="11" s="1"/>
  <c r="AT49" i="11"/>
  <c r="AT121" i="11" s="1"/>
  <c r="AK49" i="11"/>
  <c r="AK121" i="11" s="1"/>
  <c r="AK205" i="11" s="1"/>
  <c r="AK277" i="11" s="1"/>
  <c r="AK349" i="11" s="1"/>
  <c r="AK421" i="11" s="1"/>
  <c r="BB49" i="11"/>
  <c r="BB121" i="11" s="1"/>
  <c r="AS49" i="11"/>
  <c r="AS121" i="11" s="1"/>
  <c r="AS421" i="11" s="1"/>
  <c r="AO49" i="11"/>
  <c r="AJ49" i="11"/>
  <c r="AJ121" i="11" s="1"/>
  <c r="AJ205" i="11" s="1"/>
  <c r="AJ277" i="11" s="1"/>
  <c r="AJ349" i="11" s="1"/>
  <c r="AJ421" i="11" s="1"/>
  <c r="BA49" i="11"/>
  <c r="BA121" i="11" s="1"/>
  <c r="AR49" i="11"/>
  <c r="AR121" i="11" s="1"/>
  <c r="AR421" i="11" s="1"/>
  <c r="AN49" i="11"/>
  <c r="AN121" i="11" s="1"/>
  <c r="AN205" i="11" s="1"/>
  <c r="AN277" i="11" s="1"/>
  <c r="AN349" i="11" s="1"/>
  <c r="AN421" i="11" s="1"/>
  <c r="AI49" i="11"/>
  <c r="AU41" i="11"/>
  <c r="AU113" i="11" s="1"/>
  <c r="AU413" i="11" s="1"/>
  <c r="AQ41" i="11"/>
  <c r="AQ113" i="11" s="1"/>
  <c r="AQ413" i="11" s="1"/>
  <c r="AL41" i="11"/>
  <c r="AL113" i="11" s="1"/>
  <c r="AL197" i="11" s="1"/>
  <c r="AL269" i="11" s="1"/>
  <c r="AL341" i="11" s="1"/>
  <c r="AL413" i="11" s="1"/>
  <c r="AH41" i="11"/>
  <c r="AH113" i="11" s="1"/>
  <c r="AH197" i="11" s="1"/>
  <c r="AH269" i="11" s="1"/>
  <c r="AH341" i="11" s="1"/>
  <c r="AH413" i="11" s="1"/>
  <c r="AT41" i="11"/>
  <c r="AT113" i="11" s="1"/>
  <c r="AK41" i="11"/>
  <c r="AK113" i="11" s="1"/>
  <c r="AK197" i="11" s="1"/>
  <c r="AK269" i="11" s="1"/>
  <c r="AK341" i="11" s="1"/>
  <c r="AK413" i="11" s="1"/>
  <c r="BB41" i="11"/>
  <c r="BB113" i="11" s="1"/>
  <c r="AS41" i="11"/>
  <c r="AS113" i="11" s="1"/>
  <c r="AS413" i="11" s="1"/>
  <c r="AO41" i="11"/>
  <c r="AJ41" i="11"/>
  <c r="AJ113" i="11" s="1"/>
  <c r="AJ197" i="11" s="1"/>
  <c r="AJ269" i="11" s="1"/>
  <c r="AJ341" i="11" s="1"/>
  <c r="AJ413" i="11" s="1"/>
  <c r="BA41" i="11"/>
  <c r="BA113" i="11" s="1"/>
  <c r="AR41" i="11"/>
  <c r="AR113" i="11" s="1"/>
  <c r="AR413" i="11" s="1"/>
  <c r="AN41" i="11"/>
  <c r="AN113" i="11" s="1"/>
  <c r="AN197" i="11" s="1"/>
  <c r="AN269" i="11" s="1"/>
  <c r="AN341" i="11" s="1"/>
  <c r="AN413" i="11" s="1"/>
  <c r="AI41" i="11"/>
  <c r="AU33" i="11"/>
  <c r="AU105" i="11" s="1"/>
  <c r="AU405" i="11" s="1"/>
  <c r="AQ33" i="11"/>
  <c r="AQ105" i="11" s="1"/>
  <c r="AQ405" i="11" s="1"/>
  <c r="AL33" i="11"/>
  <c r="AL105" i="11" s="1"/>
  <c r="AL189" i="11" s="1"/>
  <c r="AL261" i="11" s="1"/>
  <c r="AL333" i="11" s="1"/>
  <c r="AL405" i="11" s="1"/>
  <c r="AH33" i="11"/>
  <c r="AH105" i="11" s="1"/>
  <c r="AH189" i="11" s="1"/>
  <c r="AH261" i="11" s="1"/>
  <c r="AH333" i="11" s="1"/>
  <c r="AH405" i="11" s="1"/>
  <c r="AT33" i="11"/>
  <c r="AT105" i="11" s="1"/>
  <c r="AK33" i="11"/>
  <c r="AK105" i="11" s="1"/>
  <c r="AK189" i="11" s="1"/>
  <c r="AK261" i="11" s="1"/>
  <c r="AK333" i="11" s="1"/>
  <c r="AK405" i="11" s="1"/>
  <c r="BB33" i="11"/>
  <c r="BB105" i="11" s="1"/>
  <c r="AS33" i="11"/>
  <c r="AS105" i="11" s="1"/>
  <c r="AS405" i="11" s="1"/>
  <c r="AO33" i="11"/>
  <c r="AJ33" i="11"/>
  <c r="AJ105" i="11" s="1"/>
  <c r="AJ189" i="11" s="1"/>
  <c r="AJ261" i="11" s="1"/>
  <c r="AJ333" i="11" s="1"/>
  <c r="AJ405" i="11" s="1"/>
  <c r="BA33" i="11"/>
  <c r="BA105" i="11" s="1"/>
  <c r="AR33" i="11"/>
  <c r="AR105" i="11" s="1"/>
  <c r="AR405" i="11" s="1"/>
  <c r="AN33" i="11"/>
  <c r="AN105" i="11" s="1"/>
  <c r="AN189" i="11" s="1"/>
  <c r="AN261" i="11" s="1"/>
  <c r="AN333" i="11" s="1"/>
  <c r="AN405" i="11" s="1"/>
  <c r="AI33" i="11"/>
  <c r="AU25" i="11"/>
  <c r="AU97" i="11" s="1"/>
  <c r="AU397" i="11" s="1"/>
  <c r="AQ25" i="11"/>
  <c r="AQ97" i="11" s="1"/>
  <c r="AQ397" i="11" s="1"/>
  <c r="AL25" i="11"/>
  <c r="AL97" i="11" s="1"/>
  <c r="AL181" i="11" s="1"/>
  <c r="AL253" i="11" s="1"/>
  <c r="AL325" i="11" s="1"/>
  <c r="AL397" i="11" s="1"/>
  <c r="AH25" i="11"/>
  <c r="AH97" i="11" s="1"/>
  <c r="AT25" i="11"/>
  <c r="AT97" i="11" s="1"/>
  <c r="AK25" i="11"/>
  <c r="AK97" i="11" s="1"/>
  <c r="AK181" i="11" s="1"/>
  <c r="AK253" i="11" s="1"/>
  <c r="AK325" i="11" s="1"/>
  <c r="AK397" i="11" s="1"/>
  <c r="BB25" i="11"/>
  <c r="BB97" i="11" s="1"/>
  <c r="AS25" i="11"/>
  <c r="AS97" i="11" s="1"/>
  <c r="AS397" i="11" s="1"/>
  <c r="AO25" i="11"/>
  <c r="AJ25" i="11"/>
  <c r="AJ97" i="11" s="1"/>
  <c r="AJ181" i="11" s="1"/>
  <c r="AJ253" i="11" s="1"/>
  <c r="AJ325" i="11" s="1"/>
  <c r="AJ397" i="11" s="1"/>
  <c r="BA25" i="11"/>
  <c r="BA97" i="11" s="1"/>
  <c r="AR25" i="11"/>
  <c r="AR97" i="11" s="1"/>
  <c r="AR397" i="11" s="1"/>
  <c r="AN25" i="11"/>
  <c r="AN97" i="11" s="1"/>
  <c r="AN181" i="11" s="1"/>
  <c r="AN253" i="11" s="1"/>
  <c r="AN325" i="11" s="1"/>
  <c r="AN397" i="11" s="1"/>
  <c r="AI25" i="11"/>
  <c r="BA23" i="11"/>
  <c r="BA95" i="11" s="1"/>
  <c r="AR23" i="11"/>
  <c r="AR95" i="11" s="1"/>
  <c r="AR395" i="11" s="1"/>
  <c r="AN23" i="11"/>
  <c r="AN95" i="11" s="1"/>
  <c r="AN179" i="11" s="1"/>
  <c r="AN251" i="11" s="1"/>
  <c r="AN323" i="11" s="1"/>
  <c r="AN395" i="11" s="1"/>
  <c r="AI23" i="11"/>
  <c r="AU23" i="11"/>
  <c r="AU95" i="11" s="1"/>
  <c r="AU395" i="11" s="1"/>
  <c r="AQ23" i="11"/>
  <c r="AQ95" i="11" s="1"/>
  <c r="AQ395" i="11" s="1"/>
  <c r="AL23" i="11"/>
  <c r="AL95" i="11" s="1"/>
  <c r="AL179" i="11" s="1"/>
  <c r="AL251" i="11" s="1"/>
  <c r="AL323" i="11" s="1"/>
  <c r="AL395" i="11" s="1"/>
  <c r="AH23" i="11"/>
  <c r="AH95" i="11" s="1"/>
  <c r="AT23" i="11"/>
  <c r="AT95" i="11" s="1"/>
  <c r="AK23" i="11"/>
  <c r="AK95" i="11" s="1"/>
  <c r="AK179" i="11" s="1"/>
  <c r="AK251" i="11" s="1"/>
  <c r="AK323" i="11" s="1"/>
  <c r="AK395" i="11" s="1"/>
  <c r="BB23" i="11"/>
  <c r="BB95" i="11" s="1"/>
  <c r="AS23" i="11"/>
  <c r="AS95" i="11" s="1"/>
  <c r="AS395" i="11" s="1"/>
  <c r="AO23" i="11"/>
  <c r="AJ23" i="11"/>
  <c r="AJ95" i="11" s="1"/>
  <c r="AJ179" i="11" s="1"/>
  <c r="AJ251" i="11" s="1"/>
  <c r="AJ323" i="11" s="1"/>
  <c r="AJ395" i="11" s="1"/>
  <c r="AU44" i="11"/>
  <c r="AU116" i="11" s="1"/>
  <c r="AU416" i="11" s="1"/>
  <c r="AQ44" i="11"/>
  <c r="AQ116" i="11" s="1"/>
  <c r="AQ416" i="11" s="1"/>
  <c r="AL44" i="11"/>
  <c r="AL116" i="11" s="1"/>
  <c r="AL200" i="11" s="1"/>
  <c r="AL272" i="11" s="1"/>
  <c r="AL344" i="11" s="1"/>
  <c r="AL416" i="11" s="1"/>
  <c r="AH44" i="11"/>
  <c r="AH116" i="11" s="1"/>
  <c r="AH200" i="11" s="1"/>
  <c r="AH272" i="11" s="1"/>
  <c r="AH344" i="11" s="1"/>
  <c r="AH416" i="11" s="1"/>
  <c r="AT44" i="11"/>
  <c r="AT116" i="11" s="1"/>
  <c r="AK44" i="11"/>
  <c r="AK116" i="11" s="1"/>
  <c r="AK200" i="11" s="1"/>
  <c r="AK272" i="11" s="1"/>
  <c r="AK344" i="11" s="1"/>
  <c r="AK416" i="11" s="1"/>
  <c r="BB44" i="11"/>
  <c r="BB116" i="11" s="1"/>
  <c r="AS44" i="11"/>
  <c r="AS116" i="11" s="1"/>
  <c r="AS416" i="11" s="1"/>
  <c r="AO44" i="11"/>
  <c r="AJ44" i="11"/>
  <c r="AJ116" i="11" s="1"/>
  <c r="AJ200" i="11" s="1"/>
  <c r="AJ272" i="11" s="1"/>
  <c r="AJ344" i="11" s="1"/>
  <c r="AJ416" i="11" s="1"/>
  <c r="BA44" i="11"/>
  <c r="BA116" i="11" s="1"/>
  <c r="AR44" i="11"/>
  <c r="AR116" i="11" s="1"/>
  <c r="AR416" i="11" s="1"/>
  <c r="AN44" i="11"/>
  <c r="AN116" i="11" s="1"/>
  <c r="AN200" i="11" s="1"/>
  <c r="AN272" i="11" s="1"/>
  <c r="AN344" i="11" s="1"/>
  <c r="AN416" i="11" s="1"/>
  <c r="AI44" i="11"/>
  <c r="AU28" i="11"/>
  <c r="AU100" i="11" s="1"/>
  <c r="AU400" i="11" s="1"/>
  <c r="AQ28" i="11"/>
  <c r="AQ100" i="11" s="1"/>
  <c r="AQ400" i="11" s="1"/>
  <c r="AL28" i="11"/>
  <c r="AL100" i="11" s="1"/>
  <c r="AL184" i="11" s="1"/>
  <c r="AL256" i="11" s="1"/>
  <c r="AL328" i="11" s="1"/>
  <c r="AL400" i="11" s="1"/>
  <c r="AH28" i="11"/>
  <c r="AH100" i="11" s="1"/>
  <c r="AT28" i="11"/>
  <c r="AT100" i="11" s="1"/>
  <c r="AK28" i="11"/>
  <c r="AK100" i="11" s="1"/>
  <c r="AK184" i="11" s="1"/>
  <c r="AK256" i="11" s="1"/>
  <c r="AK328" i="11" s="1"/>
  <c r="AK400" i="11" s="1"/>
  <c r="BB28" i="11"/>
  <c r="BB100" i="11" s="1"/>
  <c r="AS28" i="11"/>
  <c r="AS100" i="11" s="1"/>
  <c r="AS400" i="11" s="1"/>
  <c r="AO28" i="11"/>
  <c r="AJ28" i="11"/>
  <c r="AJ100" i="11" s="1"/>
  <c r="AJ184" i="11" s="1"/>
  <c r="AJ256" i="11" s="1"/>
  <c r="AJ328" i="11" s="1"/>
  <c r="AJ400" i="11" s="1"/>
  <c r="BA28" i="11"/>
  <c r="BA100" i="11" s="1"/>
  <c r="AR28" i="11"/>
  <c r="AR100" i="11" s="1"/>
  <c r="AR400" i="11" s="1"/>
  <c r="AN28" i="11"/>
  <c r="AN100" i="11" s="1"/>
  <c r="AN184" i="11" s="1"/>
  <c r="AN256" i="11" s="1"/>
  <c r="AN328" i="11" s="1"/>
  <c r="AN400" i="11" s="1"/>
  <c r="AI28" i="11"/>
  <c r="BA19" i="11"/>
  <c r="BA91" i="11" s="1"/>
  <c r="AR19" i="11"/>
  <c r="AR91" i="11" s="1"/>
  <c r="AR391" i="11" s="1"/>
  <c r="AN19" i="11"/>
  <c r="AN91" i="11" s="1"/>
  <c r="AN175" i="11" s="1"/>
  <c r="AN247" i="11" s="1"/>
  <c r="AN319" i="11" s="1"/>
  <c r="AN391" i="11" s="1"/>
  <c r="AI19" i="11"/>
  <c r="AU19" i="11"/>
  <c r="AU91" i="11" s="1"/>
  <c r="AU391" i="11" s="1"/>
  <c r="AQ19" i="11"/>
  <c r="AQ91" i="11" s="1"/>
  <c r="AQ391" i="11" s="1"/>
  <c r="AL19" i="11"/>
  <c r="AL91" i="11" s="1"/>
  <c r="AL175" i="11" s="1"/>
  <c r="AL247" i="11" s="1"/>
  <c r="AL319" i="11" s="1"/>
  <c r="AL391" i="11" s="1"/>
  <c r="AH19" i="11"/>
  <c r="AH91" i="11" s="1"/>
  <c r="AT19" i="11"/>
  <c r="AT91" i="11" s="1"/>
  <c r="AK19" i="11"/>
  <c r="AK91" i="11" s="1"/>
  <c r="AK175" i="11" s="1"/>
  <c r="AK247" i="11" s="1"/>
  <c r="AK319" i="11" s="1"/>
  <c r="AK391" i="11" s="1"/>
  <c r="BB19" i="11"/>
  <c r="BB91" i="11" s="1"/>
  <c r="AS19" i="11"/>
  <c r="AS91" i="11" s="1"/>
  <c r="AS391" i="11" s="1"/>
  <c r="AO19" i="11"/>
  <c r="AJ19" i="11"/>
  <c r="AJ91" i="11" s="1"/>
  <c r="AJ175" i="11" s="1"/>
  <c r="AJ247" i="11" s="1"/>
  <c r="AJ319" i="11" s="1"/>
  <c r="AJ391" i="11" s="1"/>
  <c r="BA15" i="11"/>
  <c r="BA87" i="11" s="1"/>
  <c r="AR15" i="11"/>
  <c r="AR87" i="11" s="1"/>
  <c r="AR387" i="11" s="1"/>
  <c r="AN15" i="11"/>
  <c r="AN87" i="11" s="1"/>
  <c r="AN171" i="11" s="1"/>
  <c r="AN243" i="11" s="1"/>
  <c r="AN315" i="11" s="1"/>
  <c r="AN387" i="11" s="1"/>
  <c r="AI15" i="11"/>
  <c r="AU15" i="11"/>
  <c r="AU87" i="11" s="1"/>
  <c r="AU387" i="11" s="1"/>
  <c r="AQ15" i="11"/>
  <c r="AQ87" i="11" s="1"/>
  <c r="AQ387" i="11" s="1"/>
  <c r="AL15" i="11"/>
  <c r="AL87" i="11" s="1"/>
  <c r="AL171" i="11" s="1"/>
  <c r="AL243" i="11" s="1"/>
  <c r="AL315" i="11" s="1"/>
  <c r="AL387" i="11" s="1"/>
  <c r="AH15" i="11"/>
  <c r="AH87" i="11" s="1"/>
  <c r="AT15" i="11"/>
  <c r="AT87" i="11" s="1"/>
  <c r="AK15" i="11"/>
  <c r="AK87" i="11" s="1"/>
  <c r="AK171" i="11" s="1"/>
  <c r="AK243" i="11" s="1"/>
  <c r="AK315" i="11" s="1"/>
  <c r="AK387" i="11" s="1"/>
  <c r="BB15" i="11"/>
  <c r="BB87" i="11" s="1"/>
  <c r="AS15" i="11"/>
  <c r="AS87" i="11" s="1"/>
  <c r="AS387" i="11" s="1"/>
  <c r="AO15" i="11"/>
  <c r="AJ15" i="11"/>
  <c r="AJ87" i="11" s="1"/>
  <c r="AJ171" i="11" s="1"/>
  <c r="AJ243" i="11" s="1"/>
  <c r="AJ315" i="11" s="1"/>
  <c r="AJ387" i="11" s="1"/>
  <c r="AG387" i="36"/>
  <c r="AG243" i="36"/>
  <c r="AG315" i="36"/>
  <c r="AG171" i="36"/>
  <c r="AG87" i="36"/>
  <c r="AG15" i="36"/>
  <c r="AG392" i="36"/>
  <c r="AG320" i="36"/>
  <c r="AG248" i="36"/>
  <c r="AG176" i="36"/>
  <c r="AG20" i="36"/>
  <c r="AG92" i="36"/>
  <c r="AG399" i="36"/>
  <c r="AG255" i="36"/>
  <c r="AG327" i="36"/>
  <c r="AG183" i="36"/>
  <c r="AG99" i="36"/>
  <c r="AG27" i="36"/>
  <c r="AG403" i="36"/>
  <c r="AG259" i="36"/>
  <c r="AG331" i="36"/>
  <c r="AG187" i="36"/>
  <c r="AG103" i="36"/>
  <c r="AG31" i="36"/>
  <c r="AG407" i="36"/>
  <c r="AG335" i="36"/>
  <c r="AG263" i="36"/>
  <c r="AG191" i="36"/>
  <c r="AG107" i="36"/>
  <c r="AG35" i="36"/>
  <c r="AG411" i="36"/>
  <c r="AG267" i="36"/>
  <c r="AG339" i="36"/>
  <c r="AG195" i="36"/>
  <c r="AG111" i="36"/>
  <c r="AG39" i="36"/>
  <c r="AG343" i="36"/>
  <c r="AG415" i="36"/>
  <c r="AG271" i="36"/>
  <c r="AG199" i="36"/>
  <c r="AG115" i="36"/>
  <c r="AG43" i="36"/>
  <c r="AG347" i="36"/>
  <c r="AG419" i="36"/>
  <c r="AG275" i="36"/>
  <c r="AG203" i="36"/>
  <c r="AG119" i="36"/>
  <c r="AG47" i="36"/>
  <c r="AG351" i="36"/>
  <c r="AG423" i="36"/>
  <c r="AG279" i="36"/>
  <c r="AG207" i="36"/>
  <c r="AG123" i="36"/>
  <c r="AG51" i="36"/>
  <c r="AG355" i="36"/>
  <c r="AG427" i="36"/>
  <c r="AG283" i="36"/>
  <c r="AG211" i="36"/>
  <c r="AG127" i="36"/>
  <c r="AG55" i="36"/>
  <c r="AG359" i="36"/>
  <c r="AG431" i="36"/>
  <c r="AG287" i="36"/>
  <c r="AG215" i="36"/>
  <c r="AG131" i="36"/>
  <c r="AG59" i="36"/>
  <c r="AG363" i="36"/>
  <c r="AG435" i="36"/>
  <c r="AG291" i="36"/>
  <c r="AG219" i="36"/>
  <c r="AG135" i="36"/>
  <c r="AG63" i="36"/>
  <c r="AG367" i="36"/>
  <c r="AG439" i="36"/>
  <c r="AG295" i="36"/>
  <c r="AG223" i="36"/>
  <c r="AG139" i="36"/>
  <c r="AG67" i="36"/>
  <c r="AG371" i="36"/>
  <c r="AG443" i="36"/>
  <c r="AG299" i="36"/>
  <c r="AG143" i="36"/>
  <c r="AG227" i="36"/>
  <c r="AG71" i="36"/>
  <c r="AG375" i="36"/>
  <c r="AG447" i="36"/>
  <c r="AG303" i="36"/>
  <c r="AG147" i="36"/>
  <c r="AG231" i="36"/>
  <c r="AG75" i="36"/>
  <c r="AG379" i="36"/>
  <c r="AG451" i="36"/>
  <c r="AG307" i="36"/>
  <c r="AG151" i="36"/>
  <c r="AG235" i="36"/>
  <c r="AG79" i="36"/>
  <c r="AG383" i="36"/>
  <c r="AG455" i="36"/>
  <c r="AG311" i="36"/>
  <c r="AG155" i="36"/>
  <c r="AG239" i="36"/>
  <c r="AG83" i="36"/>
  <c r="AG386" i="36"/>
  <c r="AG242" i="36"/>
  <c r="AG170" i="36"/>
  <c r="AG314" i="36"/>
  <c r="AG86" i="36"/>
  <c r="AG14" i="36"/>
  <c r="AG320" i="38"/>
  <c r="AG392" i="38"/>
  <c r="AG248" i="38"/>
  <c r="AG176" i="38"/>
  <c r="AG92" i="38"/>
  <c r="AG20" i="38"/>
  <c r="AG399" i="38"/>
  <c r="AG327" i="38"/>
  <c r="AG255" i="38"/>
  <c r="AG183" i="38"/>
  <c r="AG99" i="38"/>
  <c r="AG27" i="38"/>
  <c r="AG403" i="38"/>
  <c r="AG331" i="38"/>
  <c r="AG259" i="38"/>
  <c r="AG187" i="38"/>
  <c r="AG103" i="38"/>
  <c r="AG31" i="38"/>
  <c r="AG407" i="38"/>
  <c r="AG335" i="38"/>
  <c r="AG263" i="38"/>
  <c r="AG191" i="38"/>
  <c r="AG107" i="38"/>
  <c r="AG35" i="38"/>
  <c r="AG411" i="38"/>
  <c r="AG339" i="38"/>
  <c r="AG267" i="38"/>
  <c r="AG195" i="38"/>
  <c r="AG111" i="38"/>
  <c r="AG39" i="38"/>
  <c r="AG415" i="38"/>
  <c r="AG343" i="38"/>
  <c r="AG271" i="38"/>
  <c r="AG199" i="38"/>
  <c r="AG115" i="38"/>
  <c r="AG43" i="38"/>
  <c r="AG419" i="38"/>
  <c r="AG347" i="38"/>
  <c r="AG275" i="38"/>
  <c r="AG203" i="38"/>
  <c r="AG119" i="38"/>
  <c r="AG47" i="38"/>
  <c r="AG423" i="38"/>
  <c r="AG351" i="38"/>
  <c r="AG279" i="38"/>
  <c r="AG207" i="38"/>
  <c r="AG123" i="38"/>
  <c r="AG51" i="38"/>
  <c r="AG427" i="38"/>
  <c r="AG355" i="38"/>
  <c r="AG283" i="38"/>
  <c r="AG211" i="38"/>
  <c r="AG127" i="38"/>
  <c r="AG55" i="38"/>
  <c r="AG431" i="38"/>
  <c r="AG359" i="38"/>
  <c r="AG287" i="38"/>
  <c r="AG215" i="38"/>
  <c r="AG131" i="38"/>
  <c r="AG59" i="38"/>
  <c r="AG435" i="38"/>
  <c r="AG363" i="38"/>
  <c r="AG291" i="38"/>
  <c r="AG219" i="38"/>
  <c r="AG135" i="38"/>
  <c r="AG63" i="38"/>
  <c r="AG439" i="38"/>
  <c r="AG367" i="38"/>
  <c r="AG295" i="38"/>
  <c r="AG223" i="38"/>
  <c r="AG139" i="38"/>
  <c r="AG67" i="38"/>
  <c r="AG443" i="38"/>
  <c r="AG371" i="38"/>
  <c r="AG299" i="38"/>
  <c r="AG227" i="38"/>
  <c r="AG143" i="38"/>
  <c r="AG71" i="38"/>
  <c r="AG393" i="38"/>
  <c r="AG321" i="38"/>
  <c r="AG249" i="38"/>
  <c r="AG177" i="38"/>
  <c r="AG93" i="38"/>
  <c r="AG21" i="38"/>
  <c r="AG390" i="38"/>
  <c r="AG318" i="38"/>
  <c r="AG246" i="38"/>
  <c r="AG174" i="38"/>
  <c r="AG90" i="38"/>
  <c r="AG18" i="38"/>
  <c r="AG391" i="38"/>
  <c r="AG319" i="38"/>
  <c r="AG247" i="38"/>
  <c r="AG175" i="38"/>
  <c r="AG91" i="38"/>
  <c r="AG19" i="38"/>
  <c r="AG451" i="38"/>
  <c r="AG379" i="38"/>
  <c r="AG307" i="38"/>
  <c r="AG235" i="38"/>
  <c r="AG151" i="38"/>
  <c r="AG79" i="38"/>
  <c r="AG455" i="38"/>
  <c r="AG383" i="38"/>
  <c r="AG311" i="38"/>
  <c r="AG155" i="38"/>
  <c r="AG239" i="38"/>
  <c r="AG83" i="38"/>
  <c r="AT21" i="11"/>
  <c r="AT93" i="11" s="1"/>
  <c r="AK21" i="11"/>
  <c r="AK93" i="11" s="1"/>
  <c r="AK177" i="11" s="1"/>
  <c r="AK249" i="11" s="1"/>
  <c r="AK321" i="11" s="1"/>
  <c r="AK393" i="11" s="1"/>
  <c r="BB21" i="11"/>
  <c r="BB93" i="11" s="1"/>
  <c r="AS21" i="11"/>
  <c r="AS93" i="11" s="1"/>
  <c r="AS393" i="11" s="1"/>
  <c r="AO21" i="11"/>
  <c r="AX21" i="11" s="1"/>
  <c r="AX93" i="11" s="1"/>
  <c r="AX177" i="11" s="1"/>
  <c r="AX249" i="11" s="1"/>
  <c r="AX321" i="11" s="1"/>
  <c r="AX393" i="11" s="1"/>
  <c r="AJ21" i="11"/>
  <c r="AJ93" i="11" s="1"/>
  <c r="AJ177" i="11" s="1"/>
  <c r="AJ249" i="11" s="1"/>
  <c r="AJ321" i="11" s="1"/>
  <c r="AJ393" i="11" s="1"/>
  <c r="BA21" i="11"/>
  <c r="BA93" i="11" s="1"/>
  <c r="AR21" i="11"/>
  <c r="AR93" i="11" s="1"/>
  <c r="AR393" i="11" s="1"/>
  <c r="AN21" i="11"/>
  <c r="AN93" i="11" s="1"/>
  <c r="AN177" i="11" s="1"/>
  <c r="AN249" i="11" s="1"/>
  <c r="AN321" i="11" s="1"/>
  <c r="AN393" i="11" s="1"/>
  <c r="AI21" i="11"/>
  <c r="AU21" i="11"/>
  <c r="AU93" i="11" s="1"/>
  <c r="AU393" i="11" s="1"/>
  <c r="AQ21" i="11"/>
  <c r="AQ93" i="11" s="1"/>
  <c r="AQ393" i="11" s="1"/>
  <c r="AL21" i="11"/>
  <c r="AL93" i="11" s="1"/>
  <c r="AL177" i="11" s="1"/>
  <c r="AL249" i="11" s="1"/>
  <c r="AL321" i="11" s="1"/>
  <c r="AL393" i="11" s="1"/>
  <c r="AH21" i="11"/>
  <c r="AH93" i="11" s="1"/>
  <c r="AU82" i="11"/>
  <c r="AU154" i="11" s="1"/>
  <c r="AU454" i="11" s="1"/>
  <c r="AQ82" i="11"/>
  <c r="AQ154" i="11" s="1"/>
  <c r="AQ454" i="11" s="1"/>
  <c r="AL82" i="11"/>
  <c r="AL154" i="11" s="1"/>
  <c r="AL238" i="11" s="1"/>
  <c r="AL310" i="11" s="1"/>
  <c r="AL382" i="11" s="1"/>
  <c r="AL454" i="11" s="1"/>
  <c r="AH82" i="11"/>
  <c r="AH154" i="11" s="1"/>
  <c r="AH238" i="11" s="1"/>
  <c r="AH310" i="11" s="1"/>
  <c r="AH382" i="11" s="1"/>
  <c r="AH454" i="11" s="1"/>
  <c r="AT82" i="11"/>
  <c r="AT154" i="11" s="1"/>
  <c r="AK82" i="11"/>
  <c r="AK154" i="11" s="1"/>
  <c r="AK238" i="11" s="1"/>
  <c r="AK310" i="11" s="1"/>
  <c r="AK382" i="11" s="1"/>
  <c r="AK454" i="11" s="1"/>
  <c r="BB82" i="11"/>
  <c r="BB154" i="11" s="1"/>
  <c r="AS82" i="11"/>
  <c r="AS154" i="11" s="1"/>
  <c r="AS454" i="11" s="1"/>
  <c r="AO82" i="11"/>
  <c r="AJ82" i="11"/>
  <c r="AJ154" i="11" s="1"/>
  <c r="AJ238" i="11" s="1"/>
  <c r="AJ310" i="11" s="1"/>
  <c r="AJ382" i="11" s="1"/>
  <c r="AJ454" i="11" s="1"/>
  <c r="BA82" i="11"/>
  <c r="BA154" i="11" s="1"/>
  <c r="AR82" i="11"/>
  <c r="AR154" i="11" s="1"/>
  <c r="AR454" i="11" s="1"/>
  <c r="AN82" i="11"/>
  <c r="AN154" i="11" s="1"/>
  <c r="AN238" i="11" s="1"/>
  <c r="AN310" i="11" s="1"/>
  <c r="AN382" i="11" s="1"/>
  <c r="AN454" i="11" s="1"/>
  <c r="AI82" i="11"/>
  <c r="AU66" i="11"/>
  <c r="AU138" i="11" s="1"/>
  <c r="AU438" i="11" s="1"/>
  <c r="AQ66" i="11"/>
  <c r="AQ138" i="11" s="1"/>
  <c r="AQ438" i="11" s="1"/>
  <c r="AL66" i="11"/>
  <c r="AL138" i="11" s="1"/>
  <c r="AL222" i="11" s="1"/>
  <c r="AL294" i="11" s="1"/>
  <c r="AL366" i="11" s="1"/>
  <c r="AL438" i="11" s="1"/>
  <c r="AH66" i="11"/>
  <c r="AH138" i="11" s="1"/>
  <c r="AH222" i="11" s="1"/>
  <c r="AH294" i="11" s="1"/>
  <c r="AH366" i="11" s="1"/>
  <c r="AH438" i="11" s="1"/>
  <c r="AT66" i="11"/>
  <c r="AT138" i="11" s="1"/>
  <c r="AK66" i="11"/>
  <c r="AK138" i="11" s="1"/>
  <c r="AK222" i="11" s="1"/>
  <c r="AK294" i="11" s="1"/>
  <c r="AK366" i="11" s="1"/>
  <c r="AK438" i="11" s="1"/>
  <c r="BB66" i="11"/>
  <c r="BB138" i="11" s="1"/>
  <c r="AS66" i="11"/>
  <c r="AS138" i="11" s="1"/>
  <c r="AS438" i="11" s="1"/>
  <c r="AO66" i="11"/>
  <c r="AJ66" i="11"/>
  <c r="AJ138" i="11" s="1"/>
  <c r="AJ222" i="11" s="1"/>
  <c r="AJ294" i="11" s="1"/>
  <c r="AJ366" i="11" s="1"/>
  <c r="AJ438" i="11" s="1"/>
  <c r="BA66" i="11"/>
  <c r="BA138" i="11" s="1"/>
  <c r="AR66" i="11"/>
  <c r="AR138" i="11" s="1"/>
  <c r="AR438" i="11" s="1"/>
  <c r="AN66" i="11"/>
  <c r="AN138" i="11" s="1"/>
  <c r="AN222" i="11" s="1"/>
  <c r="AN294" i="11" s="1"/>
  <c r="AN366" i="11" s="1"/>
  <c r="AN438" i="11" s="1"/>
  <c r="AI66" i="11"/>
  <c r="AU58" i="11"/>
  <c r="AU130" i="11" s="1"/>
  <c r="AU430" i="11" s="1"/>
  <c r="AQ58" i="11"/>
  <c r="AQ130" i="11" s="1"/>
  <c r="AQ430" i="11" s="1"/>
  <c r="AL58" i="11"/>
  <c r="AL130" i="11" s="1"/>
  <c r="AL214" i="11" s="1"/>
  <c r="AL286" i="11" s="1"/>
  <c r="AL358" i="11" s="1"/>
  <c r="AL430" i="11" s="1"/>
  <c r="AH58" i="11"/>
  <c r="AH130" i="11" s="1"/>
  <c r="AH214" i="11" s="1"/>
  <c r="AH286" i="11" s="1"/>
  <c r="AH358" i="11" s="1"/>
  <c r="AH430" i="11" s="1"/>
  <c r="AT58" i="11"/>
  <c r="AT130" i="11" s="1"/>
  <c r="AK58" i="11"/>
  <c r="AK130" i="11" s="1"/>
  <c r="AK214" i="11" s="1"/>
  <c r="AK286" i="11" s="1"/>
  <c r="AK358" i="11" s="1"/>
  <c r="AK430" i="11" s="1"/>
  <c r="BB58" i="11"/>
  <c r="BB130" i="11" s="1"/>
  <c r="AS58" i="11"/>
  <c r="AS130" i="11" s="1"/>
  <c r="AS430" i="11" s="1"/>
  <c r="AO58" i="11"/>
  <c r="AJ58" i="11"/>
  <c r="AJ130" i="11" s="1"/>
  <c r="AJ214" i="11" s="1"/>
  <c r="AJ286" i="11" s="1"/>
  <c r="AJ358" i="11" s="1"/>
  <c r="AJ430" i="11" s="1"/>
  <c r="BA58" i="11"/>
  <c r="BA130" i="11" s="1"/>
  <c r="AR58" i="11"/>
  <c r="AR130" i="11" s="1"/>
  <c r="AR430" i="11" s="1"/>
  <c r="AN58" i="11"/>
  <c r="AN130" i="11" s="1"/>
  <c r="AN214" i="11" s="1"/>
  <c r="AN286" i="11" s="1"/>
  <c r="AN358" i="11" s="1"/>
  <c r="AN430" i="11" s="1"/>
  <c r="AI58" i="11"/>
  <c r="AU50" i="11"/>
  <c r="AU122" i="11" s="1"/>
  <c r="AU422" i="11" s="1"/>
  <c r="AQ50" i="11"/>
  <c r="AQ122" i="11" s="1"/>
  <c r="AQ422" i="11" s="1"/>
  <c r="AL50" i="11"/>
  <c r="AL122" i="11" s="1"/>
  <c r="AL206" i="11" s="1"/>
  <c r="AL278" i="11" s="1"/>
  <c r="AL350" i="11" s="1"/>
  <c r="AL422" i="11" s="1"/>
  <c r="AH50" i="11"/>
  <c r="AH122" i="11" s="1"/>
  <c r="AH206" i="11" s="1"/>
  <c r="AH278" i="11" s="1"/>
  <c r="AH350" i="11" s="1"/>
  <c r="AH422" i="11" s="1"/>
  <c r="AT50" i="11"/>
  <c r="AT122" i="11" s="1"/>
  <c r="AK50" i="11"/>
  <c r="AK122" i="11" s="1"/>
  <c r="AK206" i="11" s="1"/>
  <c r="AK278" i="11" s="1"/>
  <c r="AK350" i="11" s="1"/>
  <c r="AK422" i="11" s="1"/>
  <c r="BB50" i="11"/>
  <c r="BB122" i="11" s="1"/>
  <c r="AS50" i="11"/>
  <c r="AS122" i="11" s="1"/>
  <c r="AS422" i="11" s="1"/>
  <c r="AO50" i="11"/>
  <c r="AJ50" i="11"/>
  <c r="AJ122" i="11" s="1"/>
  <c r="AJ206" i="11" s="1"/>
  <c r="AJ278" i="11" s="1"/>
  <c r="AJ350" i="11" s="1"/>
  <c r="AJ422" i="11" s="1"/>
  <c r="BA50" i="11"/>
  <c r="BA122" i="11" s="1"/>
  <c r="AR50" i="11"/>
  <c r="AR122" i="11" s="1"/>
  <c r="AR422" i="11" s="1"/>
  <c r="AN50" i="11"/>
  <c r="AN122" i="11" s="1"/>
  <c r="AN206" i="11" s="1"/>
  <c r="AN278" i="11" s="1"/>
  <c r="AN350" i="11" s="1"/>
  <c r="AN422" i="11" s="1"/>
  <c r="AI50" i="11"/>
  <c r="AU42" i="11"/>
  <c r="AU114" i="11" s="1"/>
  <c r="AU414" i="11" s="1"/>
  <c r="AQ42" i="11"/>
  <c r="AQ114" i="11" s="1"/>
  <c r="AQ414" i="11" s="1"/>
  <c r="AL42" i="11"/>
  <c r="AL114" i="11" s="1"/>
  <c r="AL198" i="11" s="1"/>
  <c r="AL270" i="11" s="1"/>
  <c r="AL342" i="11" s="1"/>
  <c r="AL414" i="11" s="1"/>
  <c r="AH42" i="11"/>
  <c r="AH114" i="11" s="1"/>
  <c r="AH198" i="11" s="1"/>
  <c r="AH270" i="11" s="1"/>
  <c r="AH342" i="11" s="1"/>
  <c r="AH414" i="11" s="1"/>
  <c r="AT42" i="11"/>
  <c r="AT114" i="11" s="1"/>
  <c r="AK42" i="11"/>
  <c r="AK114" i="11" s="1"/>
  <c r="AK198" i="11" s="1"/>
  <c r="AK270" i="11" s="1"/>
  <c r="AK342" i="11" s="1"/>
  <c r="AK414" i="11" s="1"/>
  <c r="BB42" i="11"/>
  <c r="BB114" i="11" s="1"/>
  <c r="AS42" i="11"/>
  <c r="AS114" i="11" s="1"/>
  <c r="AS414" i="11" s="1"/>
  <c r="AO42" i="11"/>
  <c r="AJ42" i="11"/>
  <c r="AJ114" i="11" s="1"/>
  <c r="AJ198" i="11" s="1"/>
  <c r="AJ270" i="11" s="1"/>
  <c r="AJ342" i="11" s="1"/>
  <c r="AJ414" i="11" s="1"/>
  <c r="BA42" i="11"/>
  <c r="BA114" i="11" s="1"/>
  <c r="AR42" i="11"/>
  <c r="AR114" i="11" s="1"/>
  <c r="AR414" i="11" s="1"/>
  <c r="AN42" i="11"/>
  <c r="AN114" i="11" s="1"/>
  <c r="AN198" i="11" s="1"/>
  <c r="AN270" i="11" s="1"/>
  <c r="AN342" i="11" s="1"/>
  <c r="AN414" i="11" s="1"/>
  <c r="AI42" i="11"/>
  <c r="AU34" i="11"/>
  <c r="AU106" i="11" s="1"/>
  <c r="AU406" i="11" s="1"/>
  <c r="AQ34" i="11"/>
  <c r="AQ106" i="11" s="1"/>
  <c r="AQ406" i="11" s="1"/>
  <c r="AL34" i="11"/>
  <c r="AL106" i="11" s="1"/>
  <c r="AL190" i="11" s="1"/>
  <c r="AL262" i="11" s="1"/>
  <c r="AL334" i="11" s="1"/>
  <c r="AL406" i="11" s="1"/>
  <c r="AH34" i="11"/>
  <c r="AH106" i="11" s="1"/>
  <c r="AH190" i="11" s="1"/>
  <c r="AH262" i="11" s="1"/>
  <c r="AH334" i="11" s="1"/>
  <c r="AH406" i="11" s="1"/>
  <c r="AT34" i="11"/>
  <c r="AT106" i="11" s="1"/>
  <c r="AK34" i="11"/>
  <c r="AK106" i="11" s="1"/>
  <c r="AK190" i="11" s="1"/>
  <c r="AK262" i="11" s="1"/>
  <c r="AK334" i="11" s="1"/>
  <c r="AK406" i="11" s="1"/>
  <c r="BB34" i="11"/>
  <c r="BB106" i="11" s="1"/>
  <c r="AS34" i="11"/>
  <c r="AS106" i="11" s="1"/>
  <c r="AS406" i="11" s="1"/>
  <c r="AO34" i="11"/>
  <c r="AJ34" i="11"/>
  <c r="AJ106" i="11" s="1"/>
  <c r="AJ190" i="11" s="1"/>
  <c r="AJ262" i="11" s="1"/>
  <c r="AJ334" i="11" s="1"/>
  <c r="AJ406" i="11" s="1"/>
  <c r="BA34" i="11"/>
  <c r="BA106" i="11" s="1"/>
  <c r="AR34" i="11"/>
  <c r="AR106" i="11" s="1"/>
  <c r="AR406" i="11" s="1"/>
  <c r="AN34" i="11"/>
  <c r="AN106" i="11" s="1"/>
  <c r="AN190" i="11" s="1"/>
  <c r="AN262" i="11" s="1"/>
  <c r="AN334" i="11" s="1"/>
  <c r="AN406" i="11" s="1"/>
  <c r="AI34" i="11"/>
  <c r="AU26" i="11"/>
  <c r="AU98" i="11" s="1"/>
  <c r="AU398" i="11" s="1"/>
  <c r="AQ26" i="11"/>
  <c r="AQ98" i="11" s="1"/>
  <c r="AQ398" i="11" s="1"/>
  <c r="AL26" i="11"/>
  <c r="AL98" i="11" s="1"/>
  <c r="AL182" i="11" s="1"/>
  <c r="AL254" i="11" s="1"/>
  <c r="AL326" i="11" s="1"/>
  <c r="AL398" i="11" s="1"/>
  <c r="AH26" i="11"/>
  <c r="AH98" i="11" s="1"/>
  <c r="AT26" i="11"/>
  <c r="AT98" i="11" s="1"/>
  <c r="AK26" i="11"/>
  <c r="AK98" i="11" s="1"/>
  <c r="AK182" i="11" s="1"/>
  <c r="AK254" i="11" s="1"/>
  <c r="AK326" i="11" s="1"/>
  <c r="AK398" i="11" s="1"/>
  <c r="BB26" i="11"/>
  <c r="BB98" i="11" s="1"/>
  <c r="AS26" i="11"/>
  <c r="AS98" i="11" s="1"/>
  <c r="AS398" i="11" s="1"/>
  <c r="AO26" i="11"/>
  <c r="AJ26" i="11"/>
  <c r="AJ98" i="11" s="1"/>
  <c r="AJ182" i="11" s="1"/>
  <c r="AJ254" i="11" s="1"/>
  <c r="AJ326" i="11" s="1"/>
  <c r="AJ398" i="11" s="1"/>
  <c r="BA26" i="11"/>
  <c r="BA98" i="11" s="1"/>
  <c r="AR26" i="11"/>
  <c r="AR98" i="11" s="1"/>
  <c r="AR398" i="11" s="1"/>
  <c r="AN26" i="11"/>
  <c r="AN98" i="11" s="1"/>
  <c r="AN182" i="11" s="1"/>
  <c r="AN254" i="11" s="1"/>
  <c r="AN326" i="11" s="1"/>
  <c r="AN398" i="11" s="1"/>
  <c r="AI26" i="11"/>
  <c r="AG391" i="37"/>
  <c r="AG247" i="37"/>
  <c r="AG319" i="37"/>
  <c r="AG91" i="37"/>
  <c r="AG175" i="37"/>
  <c r="AG19" i="37"/>
  <c r="AG416" i="37"/>
  <c r="AG344" i="37"/>
  <c r="AG272" i="37"/>
  <c r="AG200" i="37"/>
  <c r="AG116" i="37"/>
  <c r="AG44" i="37"/>
  <c r="AG397" i="37"/>
  <c r="AG253" i="37"/>
  <c r="AG325" i="37"/>
  <c r="AG181" i="37"/>
  <c r="AG97" i="37"/>
  <c r="AG25" i="37"/>
  <c r="AG401" i="37"/>
  <c r="AG257" i="37"/>
  <c r="AG329" i="37"/>
  <c r="AG185" i="37"/>
  <c r="AG101" i="37"/>
  <c r="AG29" i="37"/>
  <c r="AG405" i="37"/>
  <c r="AG261" i="37"/>
  <c r="AG333" i="37"/>
  <c r="AG189" i="37"/>
  <c r="AG105" i="37"/>
  <c r="AG33" i="37"/>
  <c r="AG415" i="37"/>
  <c r="AG271" i="37"/>
  <c r="AG343" i="37"/>
  <c r="AG199" i="37"/>
  <c r="AG115" i="37"/>
  <c r="AG43" i="37"/>
  <c r="AG414" i="37"/>
  <c r="AG270" i="37"/>
  <c r="AG198" i="37"/>
  <c r="AG342" i="37"/>
  <c r="AG114" i="37"/>
  <c r="AG42" i="37"/>
  <c r="AG394" i="37"/>
  <c r="AG250" i="37"/>
  <c r="AG322" i="37"/>
  <c r="AG178" i="37"/>
  <c r="AG94" i="37"/>
  <c r="AG22" i="37"/>
  <c r="AG419" i="37"/>
  <c r="AG275" i="37"/>
  <c r="AG347" i="37"/>
  <c r="AG203" i="37"/>
  <c r="AG119" i="37"/>
  <c r="AG47" i="37"/>
  <c r="AG423" i="37"/>
  <c r="AG279" i="37"/>
  <c r="AG351" i="37"/>
  <c r="AG207" i="37"/>
  <c r="AG123" i="37"/>
  <c r="AG51" i="37"/>
  <c r="AG427" i="37"/>
  <c r="AG283" i="37"/>
  <c r="AG355" i="37"/>
  <c r="AG211" i="37"/>
  <c r="AG127" i="37"/>
  <c r="AG55" i="37"/>
  <c r="AG431" i="37"/>
  <c r="AG287" i="37"/>
  <c r="AG359" i="37"/>
  <c r="AG215" i="37"/>
  <c r="AG131" i="37"/>
  <c r="AG59" i="37"/>
  <c r="AG435" i="37"/>
  <c r="AG291" i="37"/>
  <c r="AG363" i="37"/>
  <c r="AG219" i="37"/>
  <c r="AG135" i="37"/>
  <c r="AG63" i="37"/>
  <c r="AG439" i="37"/>
  <c r="AG295" i="37"/>
  <c r="AG367" i="37"/>
  <c r="AG223" i="37"/>
  <c r="AG139" i="37"/>
  <c r="AG67" i="37"/>
  <c r="AG443" i="37"/>
  <c r="AG299" i="37"/>
  <c r="AG371" i="37"/>
  <c r="AG227" i="37"/>
  <c r="AG143" i="37"/>
  <c r="AG71" i="37"/>
  <c r="AG447" i="37"/>
  <c r="AG303" i="37"/>
  <c r="AG375" i="37"/>
  <c r="AG231" i="37"/>
  <c r="AG147" i="37"/>
  <c r="AG75" i="37"/>
  <c r="AG451" i="37"/>
  <c r="AG379" i="37"/>
  <c r="AG307" i="37"/>
  <c r="AG235" i="37"/>
  <c r="AG151" i="37"/>
  <c r="AG79" i="37"/>
  <c r="AG455" i="37"/>
  <c r="AG383" i="37"/>
  <c r="AG311" i="37"/>
  <c r="AG239" i="37"/>
  <c r="AG155" i="37"/>
  <c r="AG83" i="37"/>
  <c r="AU77" i="11"/>
  <c r="AU149" i="11" s="1"/>
  <c r="AU449" i="11" s="1"/>
  <c r="AQ77" i="11"/>
  <c r="AQ149" i="11" s="1"/>
  <c r="AQ449" i="11" s="1"/>
  <c r="AL77" i="11"/>
  <c r="AL149" i="11" s="1"/>
  <c r="AL233" i="11" s="1"/>
  <c r="AL305" i="11" s="1"/>
  <c r="AL377" i="11" s="1"/>
  <c r="AL449" i="11" s="1"/>
  <c r="AH77" i="11"/>
  <c r="AH149" i="11" s="1"/>
  <c r="AH233" i="11" s="1"/>
  <c r="AH305" i="11" s="1"/>
  <c r="AH377" i="11" s="1"/>
  <c r="AH449" i="11" s="1"/>
  <c r="AT77" i="11"/>
  <c r="AT149" i="11" s="1"/>
  <c r="AK77" i="11"/>
  <c r="AK149" i="11" s="1"/>
  <c r="AK233" i="11" s="1"/>
  <c r="AK305" i="11" s="1"/>
  <c r="AK377" i="11" s="1"/>
  <c r="AK449" i="11" s="1"/>
  <c r="BB77" i="11"/>
  <c r="BB149" i="11" s="1"/>
  <c r="AS77" i="11"/>
  <c r="AS149" i="11" s="1"/>
  <c r="AS449" i="11" s="1"/>
  <c r="AO77" i="11"/>
  <c r="AJ77" i="11"/>
  <c r="AJ149" i="11" s="1"/>
  <c r="AJ233" i="11" s="1"/>
  <c r="AJ305" i="11" s="1"/>
  <c r="AJ377" i="11" s="1"/>
  <c r="AJ449" i="11" s="1"/>
  <c r="BA77" i="11"/>
  <c r="BA149" i="11" s="1"/>
  <c r="AR77" i="11"/>
  <c r="AR149" i="11" s="1"/>
  <c r="AR449" i="11" s="1"/>
  <c r="AN77" i="11"/>
  <c r="AN149" i="11" s="1"/>
  <c r="AN233" i="11" s="1"/>
  <c r="AN305" i="11" s="1"/>
  <c r="AN377" i="11" s="1"/>
  <c r="AN449" i="11" s="1"/>
  <c r="AI77" i="11"/>
  <c r="AU69" i="11"/>
  <c r="AU141" i="11" s="1"/>
  <c r="AU441" i="11" s="1"/>
  <c r="AQ69" i="11"/>
  <c r="AQ141" i="11" s="1"/>
  <c r="AQ441" i="11" s="1"/>
  <c r="AL69" i="11"/>
  <c r="AL141" i="11" s="1"/>
  <c r="AL225" i="11" s="1"/>
  <c r="AL297" i="11" s="1"/>
  <c r="AL369" i="11" s="1"/>
  <c r="AL441" i="11" s="1"/>
  <c r="AH69" i="11"/>
  <c r="AH141" i="11" s="1"/>
  <c r="AH225" i="11" s="1"/>
  <c r="AH297" i="11" s="1"/>
  <c r="AH369" i="11" s="1"/>
  <c r="AH441" i="11" s="1"/>
  <c r="AT69" i="11"/>
  <c r="AT141" i="11" s="1"/>
  <c r="AK69" i="11"/>
  <c r="AK141" i="11" s="1"/>
  <c r="AK225" i="11" s="1"/>
  <c r="AK297" i="11" s="1"/>
  <c r="AK369" i="11" s="1"/>
  <c r="AK441" i="11" s="1"/>
  <c r="BB69" i="11"/>
  <c r="BB141" i="11" s="1"/>
  <c r="AS69" i="11"/>
  <c r="AS141" i="11" s="1"/>
  <c r="AS441" i="11" s="1"/>
  <c r="AO69" i="11"/>
  <c r="AJ69" i="11"/>
  <c r="AJ141" i="11" s="1"/>
  <c r="AJ225" i="11" s="1"/>
  <c r="AJ297" i="11" s="1"/>
  <c r="AJ369" i="11" s="1"/>
  <c r="AJ441" i="11" s="1"/>
  <c r="BA69" i="11"/>
  <c r="BA141" i="11" s="1"/>
  <c r="AR69" i="11"/>
  <c r="AR141" i="11" s="1"/>
  <c r="AR441" i="11" s="1"/>
  <c r="AN69" i="11"/>
  <c r="AN141" i="11" s="1"/>
  <c r="AN225" i="11" s="1"/>
  <c r="AN297" i="11" s="1"/>
  <c r="AN369" i="11" s="1"/>
  <c r="AN441" i="11" s="1"/>
  <c r="AI69" i="11"/>
  <c r="AU60" i="11"/>
  <c r="AU132" i="11" s="1"/>
  <c r="AU432" i="11" s="1"/>
  <c r="AQ60" i="11"/>
  <c r="AQ132" i="11" s="1"/>
  <c r="AQ432" i="11" s="1"/>
  <c r="AL60" i="11"/>
  <c r="AL132" i="11" s="1"/>
  <c r="AL216" i="11" s="1"/>
  <c r="AL288" i="11" s="1"/>
  <c r="AL360" i="11" s="1"/>
  <c r="AL432" i="11" s="1"/>
  <c r="AH60" i="11"/>
  <c r="AH132" i="11" s="1"/>
  <c r="AH216" i="11" s="1"/>
  <c r="AH288" i="11" s="1"/>
  <c r="AH360" i="11" s="1"/>
  <c r="AH432" i="11" s="1"/>
  <c r="AT60" i="11"/>
  <c r="AT132" i="11" s="1"/>
  <c r="AK60" i="11"/>
  <c r="AK132" i="11" s="1"/>
  <c r="AK216" i="11" s="1"/>
  <c r="AK288" i="11" s="1"/>
  <c r="AK360" i="11" s="1"/>
  <c r="AK432" i="11" s="1"/>
  <c r="BB60" i="11"/>
  <c r="BB132" i="11" s="1"/>
  <c r="AS60" i="11"/>
  <c r="AS132" i="11" s="1"/>
  <c r="AS432" i="11" s="1"/>
  <c r="AO60" i="11"/>
  <c r="AX60" i="11" s="1"/>
  <c r="AX132" i="11" s="1"/>
  <c r="AX216" i="11" s="1"/>
  <c r="AX288" i="11" s="1"/>
  <c r="AX360" i="11" s="1"/>
  <c r="AX432" i="11" s="1"/>
  <c r="AJ60" i="11"/>
  <c r="AJ132" i="11" s="1"/>
  <c r="AJ216" i="11" s="1"/>
  <c r="AJ288" i="11" s="1"/>
  <c r="AJ360" i="11" s="1"/>
  <c r="AJ432" i="11" s="1"/>
  <c r="BA60" i="11"/>
  <c r="BA132" i="11" s="1"/>
  <c r="AR60" i="11"/>
  <c r="AR132" i="11" s="1"/>
  <c r="AR432" i="11" s="1"/>
  <c r="AN60" i="11"/>
  <c r="AN132" i="11" s="1"/>
  <c r="AN216" i="11" s="1"/>
  <c r="AN288" i="11" s="1"/>
  <c r="AN360" i="11" s="1"/>
  <c r="AN432" i="11" s="1"/>
  <c r="AI60" i="11"/>
  <c r="AU52" i="11"/>
  <c r="AU124" i="11" s="1"/>
  <c r="AU424" i="11" s="1"/>
  <c r="AQ52" i="11"/>
  <c r="AQ124" i="11" s="1"/>
  <c r="AQ424" i="11" s="1"/>
  <c r="AL52" i="11"/>
  <c r="AL124" i="11" s="1"/>
  <c r="AL208" i="11" s="1"/>
  <c r="AL280" i="11" s="1"/>
  <c r="AL352" i="11" s="1"/>
  <c r="AL424" i="11" s="1"/>
  <c r="AH52" i="11"/>
  <c r="AH124" i="11" s="1"/>
  <c r="AH208" i="11" s="1"/>
  <c r="AH280" i="11" s="1"/>
  <c r="AH352" i="11" s="1"/>
  <c r="AH424" i="11" s="1"/>
  <c r="AT52" i="11"/>
  <c r="AT124" i="11" s="1"/>
  <c r="AK52" i="11"/>
  <c r="AK124" i="11" s="1"/>
  <c r="AK208" i="11" s="1"/>
  <c r="AK280" i="11" s="1"/>
  <c r="AK352" i="11" s="1"/>
  <c r="AK424" i="11" s="1"/>
  <c r="BB52" i="11"/>
  <c r="BB124" i="11" s="1"/>
  <c r="AS52" i="11"/>
  <c r="AS124" i="11" s="1"/>
  <c r="AS424" i="11" s="1"/>
  <c r="AO52" i="11"/>
  <c r="AX52" i="11" s="1"/>
  <c r="AX124" i="11" s="1"/>
  <c r="AX208" i="11" s="1"/>
  <c r="AX280" i="11" s="1"/>
  <c r="AX352" i="11" s="1"/>
  <c r="AX424" i="11" s="1"/>
  <c r="AJ52" i="11"/>
  <c r="AJ124" i="11" s="1"/>
  <c r="AJ208" i="11" s="1"/>
  <c r="AJ280" i="11" s="1"/>
  <c r="AJ352" i="11" s="1"/>
  <c r="AJ424" i="11" s="1"/>
  <c r="BA52" i="11"/>
  <c r="BA124" i="11" s="1"/>
  <c r="AR52" i="11"/>
  <c r="AR124" i="11" s="1"/>
  <c r="AR424" i="11" s="1"/>
  <c r="AN52" i="11"/>
  <c r="AN124" i="11" s="1"/>
  <c r="AN208" i="11" s="1"/>
  <c r="AN280" i="11" s="1"/>
  <c r="AN352" i="11" s="1"/>
  <c r="AN424" i="11" s="1"/>
  <c r="AI52" i="11"/>
  <c r="AU36" i="11"/>
  <c r="AU108" i="11" s="1"/>
  <c r="AU408" i="11" s="1"/>
  <c r="AQ36" i="11"/>
  <c r="AQ108" i="11" s="1"/>
  <c r="AQ408" i="11" s="1"/>
  <c r="AL36" i="11"/>
  <c r="AL108" i="11" s="1"/>
  <c r="AL192" i="11" s="1"/>
  <c r="AL264" i="11" s="1"/>
  <c r="AL336" i="11" s="1"/>
  <c r="AL408" i="11" s="1"/>
  <c r="AH36" i="11"/>
  <c r="AH108" i="11" s="1"/>
  <c r="AH192" i="11" s="1"/>
  <c r="AH264" i="11" s="1"/>
  <c r="AH336" i="11" s="1"/>
  <c r="AH408" i="11" s="1"/>
  <c r="AT36" i="11"/>
  <c r="AT108" i="11" s="1"/>
  <c r="AK36" i="11"/>
  <c r="AK108" i="11" s="1"/>
  <c r="AK192" i="11" s="1"/>
  <c r="AK264" i="11" s="1"/>
  <c r="AK336" i="11" s="1"/>
  <c r="AK408" i="11" s="1"/>
  <c r="BB36" i="11"/>
  <c r="BB108" i="11" s="1"/>
  <c r="AS36" i="11"/>
  <c r="AS108" i="11" s="1"/>
  <c r="AS408" i="11" s="1"/>
  <c r="AO36" i="11"/>
  <c r="AX36" i="11" s="1"/>
  <c r="AX108" i="11" s="1"/>
  <c r="AX192" i="11" s="1"/>
  <c r="AX264" i="11" s="1"/>
  <c r="AX336" i="11" s="1"/>
  <c r="AX408" i="11" s="1"/>
  <c r="AJ36" i="11"/>
  <c r="AJ108" i="11" s="1"/>
  <c r="AJ192" i="11" s="1"/>
  <c r="AJ264" i="11" s="1"/>
  <c r="AJ336" i="11" s="1"/>
  <c r="AJ408" i="11" s="1"/>
  <c r="BA36" i="11"/>
  <c r="BA108" i="11" s="1"/>
  <c r="AR36" i="11"/>
  <c r="AR108" i="11" s="1"/>
  <c r="AR408" i="11" s="1"/>
  <c r="AN36" i="11"/>
  <c r="AN108" i="11" s="1"/>
  <c r="AN192" i="11" s="1"/>
  <c r="AN264" i="11" s="1"/>
  <c r="AN336" i="11" s="1"/>
  <c r="AN408" i="11" s="1"/>
  <c r="AI36" i="11"/>
  <c r="AU40" i="11"/>
  <c r="AU112" i="11" s="1"/>
  <c r="AU412" i="11" s="1"/>
  <c r="AQ40" i="11"/>
  <c r="AQ112" i="11" s="1"/>
  <c r="AQ412" i="11" s="1"/>
  <c r="AL40" i="11"/>
  <c r="AL112" i="11" s="1"/>
  <c r="AL196" i="11" s="1"/>
  <c r="AL268" i="11" s="1"/>
  <c r="AL340" i="11" s="1"/>
  <c r="AL412" i="11" s="1"/>
  <c r="AH40" i="11"/>
  <c r="AH112" i="11" s="1"/>
  <c r="AH196" i="11" s="1"/>
  <c r="AH268" i="11" s="1"/>
  <c r="AH340" i="11" s="1"/>
  <c r="AH412" i="11" s="1"/>
  <c r="AT40" i="11"/>
  <c r="AT112" i="11" s="1"/>
  <c r="AK40" i="11"/>
  <c r="AK112" i="11" s="1"/>
  <c r="AK196" i="11" s="1"/>
  <c r="AK268" i="11" s="1"/>
  <c r="AK340" i="11" s="1"/>
  <c r="AK412" i="11" s="1"/>
  <c r="BB40" i="11"/>
  <c r="BB112" i="11" s="1"/>
  <c r="AS40" i="11"/>
  <c r="AS112" i="11" s="1"/>
  <c r="AS412" i="11" s="1"/>
  <c r="AO40" i="11"/>
  <c r="AX40" i="11" s="1"/>
  <c r="AX112" i="11" s="1"/>
  <c r="AX196" i="11" s="1"/>
  <c r="AX268" i="11" s="1"/>
  <c r="AX340" i="11" s="1"/>
  <c r="AX412" i="11" s="1"/>
  <c r="AJ40" i="11"/>
  <c r="AJ112" i="11" s="1"/>
  <c r="AJ196" i="11" s="1"/>
  <c r="AJ268" i="11" s="1"/>
  <c r="AJ340" i="11" s="1"/>
  <c r="AJ412" i="11" s="1"/>
  <c r="BA40" i="11"/>
  <c r="BA112" i="11" s="1"/>
  <c r="AR40" i="11"/>
  <c r="AR112" i="11" s="1"/>
  <c r="AR412" i="11" s="1"/>
  <c r="AN40" i="11"/>
  <c r="AN112" i="11" s="1"/>
  <c r="AN196" i="11" s="1"/>
  <c r="AN268" i="11" s="1"/>
  <c r="AN340" i="11" s="1"/>
  <c r="AN412" i="11" s="1"/>
  <c r="AI40" i="11"/>
  <c r="AU83" i="11"/>
  <c r="AU155" i="11" s="1"/>
  <c r="AU455" i="11" s="1"/>
  <c r="AQ83" i="11"/>
  <c r="AQ155" i="11" s="1"/>
  <c r="AQ455" i="11" s="1"/>
  <c r="AL83" i="11"/>
  <c r="AL155" i="11" s="1"/>
  <c r="AL239" i="11" s="1"/>
  <c r="AL311" i="11" s="1"/>
  <c r="AL383" i="11" s="1"/>
  <c r="AL455" i="11" s="1"/>
  <c r="AH83" i="11"/>
  <c r="AH155" i="11" s="1"/>
  <c r="AH239" i="11" s="1"/>
  <c r="AH311" i="11" s="1"/>
  <c r="AH383" i="11" s="1"/>
  <c r="AH455" i="11" s="1"/>
  <c r="AT83" i="11"/>
  <c r="AT155" i="11" s="1"/>
  <c r="AK83" i="11"/>
  <c r="AK155" i="11" s="1"/>
  <c r="AK239" i="11" s="1"/>
  <c r="AK311" i="11" s="1"/>
  <c r="AK383" i="11" s="1"/>
  <c r="AK455" i="11" s="1"/>
  <c r="BB83" i="11"/>
  <c r="BB155" i="11" s="1"/>
  <c r="AS83" i="11"/>
  <c r="AS155" i="11" s="1"/>
  <c r="AS455" i="11" s="1"/>
  <c r="AO83" i="11"/>
  <c r="AX83" i="11" s="1"/>
  <c r="AX155" i="11" s="1"/>
  <c r="AX239" i="11" s="1"/>
  <c r="AX311" i="11" s="1"/>
  <c r="AX383" i="11" s="1"/>
  <c r="AX455" i="11" s="1"/>
  <c r="AJ83" i="11"/>
  <c r="AJ155" i="11" s="1"/>
  <c r="AJ239" i="11" s="1"/>
  <c r="AJ311" i="11" s="1"/>
  <c r="AJ383" i="11" s="1"/>
  <c r="AJ455" i="11" s="1"/>
  <c r="BA83" i="11"/>
  <c r="BA155" i="11" s="1"/>
  <c r="AR83" i="11"/>
  <c r="AR155" i="11" s="1"/>
  <c r="AR455" i="11" s="1"/>
  <c r="AN83" i="11"/>
  <c r="AN155" i="11" s="1"/>
  <c r="AN239" i="11" s="1"/>
  <c r="AN311" i="11" s="1"/>
  <c r="AN383" i="11" s="1"/>
  <c r="AN455" i="11" s="1"/>
  <c r="AI83" i="11"/>
  <c r="AU75" i="11"/>
  <c r="AU147" i="11" s="1"/>
  <c r="AU447" i="11" s="1"/>
  <c r="AQ75" i="11"/>
  <c r="AQ147" i="11" s="1"/>
  <c r="AQ447" i="11" s="1"/>
  <c r="AL75" i="11"/>
  <c r="AL147" i="11" s="1"/>
  <c r="AL231" i="11" s="1"/>
  <c r="AL303" i="11" s="1"/>
  <c r="AL375" i="11" s="1"/>
  <c r="AL447" i="11" s="1"/>
  <c r="AH75" i="11"/>
  <c r="AH147" i="11" s="1"/>
  <c r="AH231" i="11" s="1"/>
  <c r="AH303" i="11" s="1"/>
  <c r="AH375" i="11" s="1"/>
  <c r="AH447" i="11" s="1"/>
  <c r="AT75" i="11"/>
  <c r="AT147" i="11" s="1"/>
  <c r="AK75" i="11"/>
  <c r="AK147" i="11" s="1"/>
  <c r="AK231" i="11" s="1"/>
  <c r="AK303" i="11" s="1"/>
  <c r="AK375" i="11" s="1"/>
  <c r="AK447" i="11" s="1"/>
  <c r="BB75" i="11"/>
  <c r="BB147" i="11" s="1"/>
  <c r="AS75" i="11"/>
  <c r="AS147" i="11" s="1"/>
  <c r="AS447" i="11" s="1"/>
  <c r="AO75" i="11"/>
  <c r="AX75" i="11" s="1"/>
  <c r="AX147" i="11" s="1"/>
  <c r="AX231" i="11" s="1"/>
  <c r="AX303" i="11" s="1"/>
  <c r="AX375" i="11" s="1"/>
  <c r="AX447" i="11" s="1"/>
  <c r="AJ75" i="11"/>
  <c r="AJ147" i="11" s="1"/>
  <c r="AJ231" i="11" s="1"/>
  <c r="AJ303" i="11" s="1"/>
  <c r="AJ375" i="11" s="1"/>
  <c r="AJ447" i="11" s="1"/>
  <c r="BA75" i="11"/>
  <c r="BA147" i="11" s="1"/>
  <c r="AR75" i="11"/>
  <c r="AR147" i="11" s="1"/>
  <c r="AR447" i="11" s="1"/>
  <c r="AN75" i="11"/>
  <c r="AN147" i="11" s="1"/>
  <c r="AN231" i="11" s="1"/>
  <c r="AN303" i="11" s="1"/>
  <c r="AN375" i="11" s="1"/>
  <c r="AN447" i="11" s="1"/>
  <c r="AI75" i="11"/>
  <c r="AU67" i="11"/>
  <c r="AU139" i="11" s="1"/>
  <c r="AU439" i="11" s="1"/>
  <c r="AQ67" i="11"/>
  <c r="AQ139" i="11" s="1"/>
  <c r="AQ439" i="11" s="1"/>
  <c r="AL67" i="11"/>
  <c r="AL139" i="11" s="1"/>
  <c r="AL223" i="11" s="1"/>
  <c r="AL295" i="11" s="1"/>
  <c r="AL367" i="11" s="1"/>
  <c r="AL439" i="11" s="1"/>
  <c r="AH67" i="11"/>
  <c r="AH139" i="11" s="1"/>
  <c r="AH223" i="11" s="1"/>
  <c r="AH295" i="11" s="1"/>
  <c r="AH367" i="11" s="1"/>
  <c r="AH439" i="11" s="1"/>
  <c r="AT67" i="11"/>
  <c r="AT139" i="11" s="1"/>
  <c r="AK67" i="11"/>
  <c r="AK139" i="11" s="1"/>
  <c r="AK223" i="11" s="1"/>
  <c r="AK295" i="11" s="1"/>
  <c r="AK367" i="11" s="1"/>
  <c r="AK439" i="11" s="1"/>
  <c r="BB67" i="11"/>
  <c r="BB139" i="11" s="1"/>
  <c r="AS67" i="11"/>
  <c r="AS139" i="11" s="1"/>
  <c r="AS439" i="11" s="1"/>
  <c r="AO67" i="11"/>
  <c r="AX67" i="11" s="1"/>
  <c r="AX139" i="11" s="1"/>
  <c r="AX223" i="11" s="1"/>
  <c r="AX295" i="11" s="1"/>
  <c r="AX367" i="11" s="1"/>
  <c r="AX439" i="11" s="1"/>
  <c r="AJ67" i="11"/>
  <c r="AJ139" i="11" s="1"/>
  <c r="AJ223" i="11" s="1"/>
  <c r="AJ295" i="11" s="1"/>
  <c r="AJ367" i="11" s="1"/>
  <c r="AJ439" i="11" s="1"/>
  <c r="BA67" i="11"/>
  <c r="BA139" i="11" s="1"/>
  <c r="AR67" i="11"/>
  <c r="AR139" i="11" s="1"/>
  <c r="AR439" i="11" s="1"/>
  <c r="AN67" i="11"/>
  <c r="AN139" i="11" s="1"/>
  <c r="AN223" i="11" s="1"/>
  <c r="AN295" i="11" s="1"/>
  <c r="AN367" i="11" s="1"/>
  <c r="AN439" i="11" s="1"/>
  <c r="AI67" i="11"/>
  <c r="AU59" i="11"/>
  <c r="AU131" i="11" s="1"/>
  <c r="AU431" i="11" s="1"/>
  <c r="AQ59" i="11"/>
  <c r="AQ131" i="11" s="1"/>
  <c r="AQ431" i="11" s="1"/>
  <c r="AL59" i="11"/>
  <c r="AL131" i="11" s="1"/>
  <c r="AL215" i="11" s="1"/>
  <c r="AL287" i="11" s="1"/>
  <c r="AL359" i="11" s="1"/>
  <c r="AL431" i="11" s="1"/>
  <c r="AH59" i="11"/>
  <c r="AH131" i="11" s="1"/>
  <c r="AH215" i="11" s="1"/>
  <c r="AH287" i="11" s="1"/>
  <c r="AH359" i="11" s="1"/>
  <c r="AH431" i="11" s="1"/>
  <c r="AT59" i="11"/>
  <c r="AT131" i="11" s="1"/>
  <c r="AK59" i="11"/>
  <c r="AK131" i="11" s="1"/>
  <c r="AK215" i="11" s="1"/>
  <c r="AK287" i="11" s="1"/>
  <c r="AK359" i="11" s="1"/>
  <c r="AK431" i="11" s="1"/>
  <c r="BB59" i="11"/>
  <c r="BB131" i="11" s="1"/>
  <c r="AS59" i="11"/>
  <c r="AS131" i="11" s="1"/>
  <c r="AS431" i="11" s="1"/>
  <c r="AO59" i="11"/>
  <c r="AX59" i="11" s="1"/>
  <c r="AX131" i="11" s="1"/>
  <c r="AX215" i="11" s="1"/>
  <c r="AX287" i="11" s="1"/>
  <c r="AX359" i="11" s="1"/>
  <c r="AX431" i="11" s="1"/>
  <c r="AJ59" i="11"/>
  <c r="AJ131" i="11" s="1"/>
  <c r="AJ215" i="11" s="1"/>
  <c r="AJ287" i="11" s="1"/>
  <c r="AJ359" i="11" s="1"/>
  <c r="AJ431" i="11" s="1"/>
  <c r="BA59" i="11"/>
  <c r="BA131" i="11" s="1"/>
  <c r="AR59" i="11"/>
  <c r="AR131" i="11" s="1"/>
  <c r="AR431" i="11" s="1"/>
  <c r="AN59" i="11"/>
  <c r="AN131" i="11" s="1"/>
  <c r="AN215" i="11" s="1"/>
  <c r="AN287" i="11" s="1"/>
  <c r="AN359" i="11" s="1"/>
  <c r="AN431" i="11" s="1"/>
  <c r="AI59" i="11"/>
  <c r="AU51" i="11"/>
  <c r="AU123" i="11" s="1"/>
  <c r="AU423" i="11" s="1"/>
  <c r="AQ51" i="11"/>
  <c r="AQ123" i="11" s="1"/>
  <c r="AQ423" i="11" s="1"/>
  <c r="AL51" i="11"/>
  <c r="AL123" i="11" s="1"/>
  <c r="AL207" i="11" s="1"/>
  <c r="AL279" i="11" s="1"/>
  <c r="AL351" i="11" s="1"/>
  <c r="AL423" i="11" s="1"/>
  <c r="AH51" i="11"/>
  <c r="AH123" i="11" s="1"/>
  <c r="AH207" i="11" s="1"/>
  <c r="AH279" i="11" s="1"/>
  <c r="AH351" i="11" s="1"/>
  <c r="AH423" i="11" s="1"/>
  <c r="AT51" i="11"/>
  <c r="AT123" i="11" s="1"/>
  <c r="AK51" i="11"/>
  <c r="AK123" i="11" s="1"/>
  <c r="AK207" i="11" s="1"/>
  <c r="AK279" i="11" s="1"/>
  <c r="AK351" i="11" s="1"/>
  <c r="AK423" i="11" s="1"/>
  <c r="BB51" i="11"/>
  <c r="BB123" i="11" s="1"/>
  <c r="AS51" i="11"/>
  <c r="AS123" i="11" s="1"/>
  <c r="AS423" i="11" s="1"/>
  <c r="AO51" i="11"/>
  <c r="AX51" i="11" s="1"/>
  <c r="AX123" i="11" s="1"/>
  <c r="AX207" i="11" s="1"/>
  <c r="AX279" i="11" s="1"/>
  <c r="AX351" i="11" s="1"/>
  <c r="AX423" i="11" s="1"/>
  <c r="AJ51" i="11"/>
  <c r="AJ123" i="11" s="1"/>
  <c r="AJ207" i="11" s="1"/>
  <c r="AJ279" i="11" s="1"/>
  <c r="AJ351" i="11" s="1"/>
  <c r="AJ423" i="11" s="1"/>
  <c r="BA51" i="11"/>
  <c r="BA123" i="11" s="1"/>
  <c r="AR51" i="11"/>
  <c r="AR123" i="11" s="1"/>
  <c r="AR423" i="11" s="1"/>
  <c r="AN51" i="11"/>
  <c r="AN123" i="11" s="1"/>
  <c r="AN207" i="11" s="1"/>
  <c r="AN279" i="11" s="1"/>
  <c r="AN351" i="11" s="1"/>
  <c r="AN423" i="11" s="1"/>
  <c r="AI51" i="11"/>
  <c r="AU43" i="11"/>
  <c r="AU115" i="11" s="1"/>
  <c r="AU415" i="11" s="1"/>
  <c r="AQ43" i="11"/>
  <c r="AQ115" i="11" s="1"/>
  <c r="AQ415" i="11" s="1"/>
  <c r="AL43" i="11"/>
  <c r="AL115" i="11" s="1"/>
  <c r="AL199" i="11" s="1"/>
  <c r="AL271" i="11" s="1"/>
  <c r="AL343" i="11" s="1"/>
  <c r="AL415" i="11" s="1"/>
  <c r="AH43" i="11"/>
  <c r="AH115" i="11" s="1"/>
  <c r="AH199" i="11" s="1"/>
  <c r="AH271" i="11" s="1"/>
  <c r="AH343" i="11" s="1"/>
  <c r="AH415" i="11" s="1"/>
  <c r="AT43" i="11"/>
  <c r="AT115" i="11" s="1"/>
  <c r="AK43" i="11"/>
  <c r="AK115" i="11" s="1"/>
  <c r="AK199" i="11" s="1"/>
  <c r="AK271" i="11" s="1"/>
  <c r="AK343" i="11" s="1"/>
  <c r="AK415" i="11" s="1"/>
  <c r="BB43" i="11"/>
  <c r="BB115" i="11" s="1"/>
  <c r="AS43" i="11"/>
  <c r="AS115" i="11" s="1"/>
  <c r="AS415" i="11" s="1"/>
  <c r="AO43" i="11"/>
  <c r="AX43" i="11" s="1"/>
  <c r="AX115" i="11" s="1"/>
  <c r="AX199" i="11" s="1"/>
  <c r="AX271" i="11" s="1"/>
  <c r="AX343" i="11" s="1"/>
  <c r="AX415" i="11" s="1"/>
  <c r="AJ43" i="11"/>
  <c r="AJ115" i="11" s="1"/>
  <c r="AJ199" i="11" s="1"/>
  <c r="AJ271" i="11" s="1"/>
  <c r="AJ343" i="11" s="1"/>
  <c r="AJ415" i="11" s="1"/>
  <c r="BA43" i="11"/>
  <c r="BA115" i="11" s="1"/>
  <c r="AR43" i="11"/>
  <c r="AR115" i="11" s="1"/>
  <c r="AR415" i="11" s="1"/>
  <c r="AN43" i="11"/>
  <c r="AN115" i="11" s="1"/>
  <c r="AN199" i="11" s="1"/>
  <c r="AN271" i="11" s="1"/>
  <c r="AN343" i="11" s="1"/>
  <c r="AN415" i="11" s="1"/>
  <c r="AI43" i="11"/>
  <c r="AU35" i="11"/>
  <c r="AU107" i="11" s="1"/>
  <c r="AU407" i="11" s="1"/>
  <c r="AQ35" i="11"/>
  <c r="AQ107" i="11" s="1"/>
  <c r="AQ407" i="11" s="1"/>
  <c r="AL35" i="11"/>
  <c r="AL107" i="11" s="1"/>
  <c r="AL191" i="11" s="1"/>
  <c r="AL263" i="11" s="1"/>
  <c r="AL335" i="11" s="1"/>
  <c r="AL407" i="11" s="1"/>
  <c r="AH35" i="11"/>
  <c r="AH107" i="11" s="1"/>
  <c r="AH191" i="11" s="1"/>
  <c r="AH263" i="11" s="1"/>
  <c r="AH335" i="11" s="1"/>
  <c r="AH407" i="11" s="1"/>
  <c r="AT35" i="11"/>
  <c r="AT107" i="11" s="1"/>
  <c r="AK35" i="11"/>
  <c r="AK107" i="11" s="1"/>
  <c r="AK191" i="11" s="1"/>
  <c r="AK263" i="11" s="1"/>
  <c r="AK335" i="11" s="1"/>
  <c r="AK407" i="11" s="1"/>
  <c r="BB35" i="11"/>
  <c r="BB107" i="11" s="1"/>
  <c r="AS35" i="11"/>
  <c r="AS107" i="11" s="1"/>
  <c r="AS407" i="11" s="1"/>
  <c r="AO35" i="11"/>
  <c r="AX35" i="11" s="1"/>
  <c r="AX107" i="11" s="1"/>
  <c r="AX191" i="11" s="1"/>
  <c r="AX263" i="11" s="1"/>
  <c r="AX335" i="11" s="1"/>
  <c r="AX407" i="11" s="1"/>
  <c r="AJ35" i="11"/>
  <c r="AJ107" i="11" s="1"/>
  <c r="AJ191" i="11" s="1"/>
  <c r="AJ263" i="11" s="1"/>
  <c r="AJ335" i="11" s="1"/>
  <c r="AJ407" i="11" s="1"/>
  <c r="BA35" i="11"/>
  <c r="BA107" i="11" s="1"/>
  <c r="AR35" i="11"/>
  <c r="AR107" i="11" s="1"/>
  <c r="AR407" i="11" s="1"/>
  <c r="AN35" i="11"/>
  <c r="AN107" i="11" s="1"/>
  <c r="AN191" i="11" s="1"/>
  <c r="AN263" i="11" s="1"/>
  <c r="AN335" i="11" s="1"/>
  <c r="AN407" i="11" s="1"/>
  <c r="AI35" i="11"/>
  <c r="AU27" i="11"/>
  <c r="AU99" i="11" s="1"/>
  <c r="AU399" i="11" s="1"/>
  <c r="AQ27" i="11"/>
  <c r="AQ99" i="11" s="1"/>
  <c r="AQ399" i="11" s="1"/>
  <c r="AL27" i="11"/>
  <c r="AL99" i="11" s="1"/>
  <c r="AL183" i="11" s="1"/>
  <c r="AL255" i="11" s="1"/>
  <c r="AL327" i="11" s="1"/>
  <c r="AL399" i="11" s="1"/>
  <c r="AH27" i="11"/>
  <c r="AH99" i="11" s="1"/>
  <c r="AT27" i="11"/>
  <c r="AT99" i="11" s="1"/>
  <c r="AK27" i="11"/>
  <c r="AK99" i="11" s="1"/>
  <c r="AK183" i="11" s="1"/>
  <c r="AK255" i="11" s="1"/>
  <c r="AK327" i="11" s="1"/>
  <c r="AK399" i="11" s="1"/>
  <c r="BB27" i="11"/>
  <c r="BB99" i="11" s="1"/>
  <c r="AS27" i="11"/>
  <c r="AS99" i="11" s="1"/>
  <c r="AS399" i="11" s="1"/>
  <c r="AO27" i="11"/>
  <c r="AX27" i="11" s="1"/>
  <c r="AX99" i="11" s="1"/>
  <c r="AX183" i="11" s="1"/>
  <c r="AX255" i="11" s="1"/>
  <c r="AX327" i="11" s="1"/>
  <c r="AX399" i="11" s="1"/>
  <c r="AJ27" i="11"/>
  <c r="AJ99" i="11" s="1"/>
  <c r="AJ183" i="11" s="1"/>
  <c r="AJ255" i="11" s="1"/>
  <c r="AJ327" i="11" s="1"/>
  <c r="AJ399" i="11" s="1"/>
  <c r="BA27" i="11"/>
  <c r="BA99" i="11" s="1"/>
  <c r="AR27" i="11"/>
  <c r="AR99" i="11" s="1"/>
  <c r="AR399" i="11" s="1"/>
  <c r="AN27" i="11"/>
  <c r="AN99" i="11" s="1"/>
  <c r="AN183" i="11" s="1"/>
  <c r="AN255" i="11" s="1"/>
  <c r="AN327" i="11" s="1"/>
  <c r="AN399" i="11" s="1"/>
  <c r="AI27" i="11"/>
  <c r="AU20" i="11"/>
  <c r="AU92" i="11" s="1"/>
  <c r="AU392" i="11" s="1"/>
  <c r="AQ20" i="11"/>
  <c r="AQ92" i="11" s="1"/>
  <c r="AQ392" i="11" s="1"/>
  <c r="AL20" i="11"/>
  <c r="AL92" i="11" s="1"/>
  <c r="AL176" i="11" s="1"/>
  <c r="AL248" i="11" s="1"/>
  <c r="AL320" i="11" s="1"/>
  <c r="AL392" i="11" s="1"/>
  <c r="AH20" i="11"/>
  <c r="AH92" i="11" s="1"/>
  <c r="AT20" i="11"/>
  <c r="AT92" i="11" s="1"/>
  <c r="AK20" i="11"/>
  <c r="AK92" i="11" s="1"/>
  <c r="AK176" i="11" s="1"/>
  <c r="AK248" i="11" s="1"/>
  <c r="AK320" i="11" s="1"/>
  <c r="AK392" i="11" s="1"/>
  <c r="BB20" i="11"/>
  <c r="BB92" i="11" s="1"/>
  <c r="AS20" i="11"/>
  <c r="AS92" i="11" s="1"/>
  <c r="AS392" i="11" s="1"/>
  <c r="AO20" i="11"/>
  <c r="AX20" i="11" s="1"/>
  <c r="AX92" i="11" s="1"/>
  <c r="AX176" i="11" s="1"/>
  <c r="AX248" i="11" s="1"/>
  <c r="AX320" i="11" s="1"/>
  <c r="AX392" i="11" s="1"/>
  <c r="AJ20" i="11"/>
  <c r="AJ92" i="11" s="1"/>
  <c r="AJ176" i="11" s="1"/>
  <c r="AJ248" i="11" s="1"/>
  <c r="AJ320" i="11" s="1"/>
  <c r="AJ392" i="11" s="1"/>
  <c r="BA20" i="11"/>
  <c r="BA92" i="11" s="1"/>
  <c r="AR20" i="11"/>
  <c r="AR92" i="11" s="1"/>
  <c r="AR392" i="11" s="1"/>
  <c r="AN20" i="11"/>
  <c r="AN92" i="11" s="1"/>
  <c r="AN176" i="11" s="1"/>
  <c r="AN248" i="11" s="1"/>
  <c r="AN320" i="11" s="1"/>
  <c r="AN392" i="11" s="1"/>
  <c r="AI20" i="11"/>
  <c r="AG391" i="36"/>
  <c r="AG247" i="36"/>
  <c r="AG319" i="36"/>
  <c r="AG175" i="36"/>
  <c r="AG91" i="36"/>
  <c r="AG19" i="36"/>
  <c r="AG396" i="36"/>
  <c r="AG324" i="36"/>
  <c r="AG252" i="36"/>
  <c r="AG180" i="36"/>
  <c r="AG24" i="36"/>
  <c r="AG96" i="36"/>
  <c r="AG400" i="36"/>
  <c r="AG328" i="36"/>
  <c r="AG256" i="36"/>
  <c r="AG184" i="36"/>
  <c r="AG28" i="36"/>
  <c r="AG100" i="36"/>
  <c r="AG404" i="36"/>
  <c r="AG332" i="36"/>
  <c r="AG260" i="36"/>
  <c r="AG188" i="36"/>
  <c r="AG32" i="36"/>
  <c r="AG104" i="36"/>
  <c r="AG408" i="36"/>
  <c r="AG336" i="36"/>
  <c r="AG264" i="36"/>
  <c r="AG192" i="36"/>
  <c r="AG36" i="36"/>
  <c r="AG108" i="36"/>
  <c r="AG412" i="36"/>
  <c r="AG340" i="36"/>
  <c r="AG268" i="36"/>
  <c r="AG196" i="36"/>
  <c r="AG40" i="36"/>
  <c r="AG112" i="36"/>
  <c r="AG344" i="36"/>
  <c r="AG416" i="36"/>
  <c r="AG272" i="36"/>
  <c r="AG200" i="36"/>
  <c r="AG44" i="36"/>
  <c r="AG116" i="36"/>
  <c r="AG348" i="36"/>
  <c r="AG420" i="36"/>
  <c r="AG276" i="36"/>
  <c r="AG204" i="36"/>
  <c r="AG48" i="36"/>
  <c r="AG120" i="36"/>
  <c r="AG352" i="36"/>
  <c r="AG424" i="36"/>
  <c r="AG280" i="36"/>
  <c r="AG208" i="36"/>
  <c r="AG52" i="36"/>
  <c r="AG124" i="36"/>
  <c r="AG356" i="36"/>
  <c r="AG428" i="36"/>
  <c r="AG284" i="36"/>
  <c r="AG212" i="36"/>
  <c r="AG56" i="36"/>
  <c r="AG128" i="36"/>
  <c r="AG360" i="36"/>
  <c r="AG432" i="36"/>
  <c r="AG288" i="36"/>
  <c r="AG216" i="36"/>
  <c r="AG60" i="36"/>
  <c r="AG132" i="36"/>
  <c r="AG364" i="36"/>
  <c r="AG436" i="36"/>
  <c r="AG292" i="36"/>
  <c r="AG220" i="36"/>
  <c r="AG136" i="36"/>
  <c r="AG64" i="36"/>
  <c r="AG368" i="36"/>
  <c r="AG440" i="36"/>
  <c r="AG296" i="36"/>
  <c r="AG224" i="36"/>
  <c r="AG140" i="36"/>
  <c r="AG68" i="36"/>
  <c r="AG372" i="36"/>
  <c r="AG444" i="36"/>
  <c r="AG300" i="36"/>
  <c r="AG228" i="36"/>
  <c r="AG144" i="36"/>
  <c r="AG72" i="36"/>
  <c r="AG376" i="36"/>
  <c r="AG448" i="36"/>
  <c r="AG304" i="36"/>
  <c r="AG232" i="36"/>
  <c r="AG148" i="36"/>
  <c r="AG76" i="36"/>
  <c r="AG380" i="36"/>
  <c r="AG452" i="36"/>
  <c r="AG308" i="36"/>
  <c r="AG236" i="36"/>
  <c r="AG152" i="36"/>
  <c r="AG80" i="36"/>
  <c r="AG384" i="36"/>
  <c r="AG456" i="36"/>
  <c r="AG312" i="36"/>
  <c r="AG240" i="36"/>
  <c r="AG156" i="36"/>
  <c r="AG84" i="36"/>
  <c r="AG390" i="36"/>
  <c r="AG246" i="36"/>
  <c r="AG174" i="36"/>
  <c r="AG318" i="36"/>
  <c r="AG90" i="36"/>
  <c r="AG18" i="36"/>
  <c r="AG396" i="38"/>
  <c r="AG324" i="38"/>
  <c r="AG252" i="38"/>
  <c r="AG180" i="38"/>
  <c r="AG96" i="38"/>
  <c r="AG24" i="38"/>
  <c r="AG400" i="38"/>
  <c r="AG328" i="38"/>
  <c r="AG256" i="38"/>
  <c r="AG184" i="38"/>
  <c r="AG100" i="38"/>
  <c r="AG28" i="38"/>
  <c r="AG404" i="38"/>
  <c r="AG332" i="38"/>
  <c r="AG260" i="38"/>
  <c r="AG188" i="38"/>
  <c r="AG104" i="38"/>
  <c r="AG32" i="38"/>
  <c r="AG408" i="38"/>
  <c r="AG336" i="38"/>
  <c r="AG264" i="38"/>
  <c r="AG192" i="38"/>
  <c r="AG108" i="38"/>
  <c r="AG36" i="38"/>
  <c r="AG412" i="38"/>
  <c r="AG340" i="38"/>
  <c r="AG268" i="38"/>
  <c r="AG196" i="38"/>
  <c r="AG112" i="38"/>
  <c r="AG40" i="38"/>
  <c r="AG416" i="38"/>
  <c r="AG344" i="38"/>
  <c r="AG272" i="38"/>
  <c r="AG200" i="38"/>
  <c r="AG116" i="38"/>
  <c r="AG44" i="38"/>
  <c r="AG420" i="38"/>
  <c r="AG348" i="38"/>
  <c r="AG276" i="38"/>
  <c r="AG204" i="38"/>
  <c r="AG120" i="38"/>
  <c r="AG48" i="38"/>
  <c r="AG424" i="38"/>
  <c r="AG352" i="38"/>
  <c r="AG280" i="38"/>
  <c r="AG208" i="38"/>
  <c r="AG124" i="38"/>
  <c r="AG52" i="38"/>
  <c r="AG428" i="38"/>
  <c r="AG356" i="38"/>
  <c r="AG284" i="38"/>
  <c r="AG212" i="38"/>
  <c r="AG128" i="38"/>
  <c r="AG56" i="38"/>
  <c r="AG432" i="38"/>
  <c r="AG360" i="38"/>
  <c r="AG288" i="38"/>
  <c r="AG216" i="38"/>
  <c r="AG132" i="38"/>
  <c r="AG60" i="38"/>
  <c r="AG436" i="38"/>
  <c r="AG364" i="38"/>
  <c r="AG292" i="38"/>
  <c r="AG220" i="38"/>
  <c r="AG136" i="38"/>
  <c r="AG64" i="38"/>
  <c r="AG440" i="38"/>
  <c r="AG368" i="38"/>
  <c r="AG296" i="38"/>
  <c r="AG224" i="38"/>
  <c r="AG140" i="38"/>
  <c r="AG68" i="38"/>
  <c r="AG445" i="38"/>
  <c r="AG373" i="38"/>
  <c r="AG301" i="38"/>
  <c r="AG229" i="38"/>
  <c r="AG145" i="38"/>
  <c r="AG73" i="38"/>
  <c r="AG444" i="38"/>
  <c r="AG372" i="38"/>
  <c r="AG300" i="38"/>
  <c r="AG228" i="38"/>
  <c r="AG144" i="38"/>
  <c r="AG72" i="38"/>
  <c r="AG394" i="38"/>
  <c r="AG322" i="38"/>
  <c r="AG250" i="38"/>
  <c r="AG178" i="38"/>
  <c r="AG94" i="38"/>
  <c r="AG22" i="38"/>
  <c r="AG395" i="38"/>
  <c r="AG323" i="38"/>
  <c r="AG251" i="38"/>
  <c r="AG179" i="38"/>
  <c r="AG95" i="38"/>
  <c r="AG23" i="38"/>
  <c r="AG452" i="38"/>
  <c r="AG380" i="38"/>
  <c r="AG308" i="38"/>
  <c r="AG152" i="38"/>
  <c r="AG236" i="38"/>
  <c r="AG80" i="38"/>
  <c r="AG456" i="38"/>
  <c r="AG312" i="38"/>
  <c r="AG384" i="38"/>
  <c r="AG240" i="38"/>
  <c r="AG156" i="38"/>
  <c r="AG84" i="38"/>
  <c r="AU74" i="11"/>
  <c r="AU146" i="11" s="1"/>
  <c r="AU446" i="11" s="1"/>
  <c r="AQ74" i="11"/>
  <c r="AQ146" i="11" s="1"/>
  <c r="AQ446" i="11" s="1"/>
  <c r="AL74" i="11"/>
  <c r="AL146" i="11" s="1"/>
  <c r="AL230" i="11" s="1"/>
  <c r="AL302" i="11" s="1"/>
  <c r="AL374" i="11" s="1"/>
  <c r="AL446" i="11" s="1"/>
  <c r="AH74" i="11"/>
  <c r="AH146" i="11" s="1"/>
  <c r="AH230" i="11" s="1"/>
  <c r="AH302" i="11" s="1"/>
  <c r="AH374" i="11" s="1"/>
  <c r="AH446" i="11" s="1"/>
  <c r="AT74" i="11"/>
  <c r="AT146" i="11" s="1"/>
  <c r="AK74" i="11"/>
  <c r="AK146" i="11" s="1"/>
  <c r="AK230" i="11" s="1"/>
  <c r="AK302" i="11" s="1"/>
  <c r="AK374" i="11" s="1"/>
  <c r="AK446" i="11" s="1"/>
  <c r="BB74" i="11"/>
  <c r="BB146" i="11" s="1"/>
  <c r="AS74" i="11"/>
  <c r="AS146" i="11" s="1"/>
  <c r="AS446" i="11" s="1"/>
  <c r="AO74" i="11"/>
  <c r="AX74" i="11" s="1"/>
  <c r="AX146" i="11" s="1"/>
  <c r="AX230" i="11" s="1"/>
  <c r="AX302" i="11" s="1"/>
  <c r="AX374" i="11" s="1"/>
  <c r="AX446" i="11" s="1"/>
  <c r="AJ74" i="11"/>
  <c r="AJ146" i="11" s="1"/>
  <c r="AJ230" i="11" s="1"/>
  <c r="AJ302" i="11" s="1"/>
  <c r="AJ374" i="11" s="1"/>
  <c r="AJ446" i="11" s="1"/>
  <c r="BA74" i="11"/>
  <c r="BA146" i="11" s="1"/>
  <c r="AR74" i="11"/>
  <c r="AR146" i="11" s="1"/>
  <c r="AR446" i="11" s="1"/>
  <c r="AN74" i="11"/>
  <c r="AN146" i="11" s="1"/>
  <c r="AN230" i="11" s="1"/>
  <c r="AN302" i="11" s="1"/>
  <c r="AN374" i="11" s="1"/>
  <c r="AN446" i="11" s="1"/>
  <c r="AI74" i="11"/>
  <c r="AU16" i="11"/>
  <c r="AU88" i="11" s="1"/>
  <c r="AU388" i="11" s="1"/>
  <c r="AQ16" i="11"/>
  <c r="AQ88" i="11" s="1"/>
  <c r="AQ388" i="11" s="1"/>
  <c r="AL16" i="11"/>
  <c r="AL88" i="11" s="1"/>
  <c r="AL172" i="11" s="1"/>
  <c r="AL244" i="11" s="1"/>
  <c r="AL316" i="11" s="1"/>
  <c r="AL388" i="11" s="1"/>
  <c r="AH16" i="11"/>
  <c r="AH88" i="11" s="1"/>
  <c r="AT16" i="11"/>
  <c r="AT88" i="11" s="1"/>
  <c r="AK16" i="11"/>
  <c r="AK88" i="11" s="1"/>
  <c r="AK172" i="11" s="1"/>
  <c r="AK244" i="11" s="1"/>
  <c r="AK316" i="11" s="1"/>
  <c r="AK388" i="11" s="1"/>
  <c r="BB16" i="11"/>
  <c r="BB88" i="11" s="1"/>
  <c r="AS16" i="11"/>
  <c r="AS88" i="11" s="1"/>
  <c r="AS388" i="11" s="1"/>
  <c r="AO16" i="11"/>
  <c r="AX16" i="11" s="1"/>
  <c r="AX88" i="11" s="1"/>
  <c r="AX172" i="11" s="1"/>
  <c r="AX244" i="11" s="1"/>
  <c r="AX316" i="11" s="1"/>
  <c r="AX388" i="11" s="1"/>
  <c r="AJ16" i="11"/>
  <c r="AJ88" i="11" s="1"/>
  <c r="AJ172" i="11" s="1"/>
  <c r="AJ244" i="11" s="1"/>
  <c r="AJ316" i="11" s="1"/>
  <c r="AJ388" i="11" s="1"/>
  <c r="BA16" i="11"/>
  <c r="BA88" i="11" s="1"/>
  <c r="AR16" i="11"/>
  <c r="AR88" i="11" s="1"/>
  <c r="AR388" i="11" s="1"/>
  <c r="AN16" i="11"/>
  <c r="AN88" i="11" s="1"/>
  <c r="AN172" i="11" s="1"/>
  <c r="AN244" i="11" s="1"/>
  <c r="AN316" i="11" s="1"/>
  <c r="AN388" i="11" s="1"/>
  <c r="AI16" i="11"/>
  <c r="AG395" i="37"/>
  <c r="AG251" i="37"/>
  <c r="AG323" i="37"/>
  <c r="AG95" i="37"/>
  <c r="AG179" i="37"/>
  <c r="AG23" i="37"/>
  <c r="AG388" i="37"/>
  <c r="AG316" i="37"/>
  <c r="AG244" i="37"/>
  <c r="AG172" i="37"/>
  <c r="AG88" i="37"/>
  <c r="AG16" i="37"/>
  <c r="AG398" i="37"/>
  <c r="AG254" i="37"/>
  <c r="AG326" i="37"/>
  <c r="AG182" i="37"/>
  <c r="AG98" i="37"/>
  <c r="AG26" i="37"/>
  <c r="AG402" i="37"/>
  <c r="AG258" i="37"/>
  <c r="AG330" i="37"/>
  <c r="AG102" i="37"/>
  <c r="AG186" i="37"/>
  <c r="AG30" i="37"/>
  <c r="AG406" i="37"/>
  <c r="AG262" i="37"/>
  <c r="AG334" i="37"/>
  <c r="AG190" i="37"/>
  <c r="AG106" i="37"/>
  <c r="AG34" i="37"/>
  <c r="AG389" i="37"/>
  <c r="AG245" i="37"/>
  <c r="AG317" i="37"/>
  <c r="AG173" i="37"/>
  <c r="AG89" i="37"/>
  <c r="AG17" i="37"/>
  <c r="AG418" i="37"/>
  <c r="AG274" i="37"/>
  <c r="AG202" i="37"/>
  <c r="AG346" i="37"/>
  <c r="AG118" i="37"/>
  <c r="AG46" i="37"/>
  <c r="AG409" i="37"/>
  <c r="AG265" i="37"/>
  <c r="AG337" i="37"/>
  <c r="AG109" i="37"/>
  <c r="AG193" i="37"/>
  <c r="AG37" i="37"/>
  <c r="AG420" i="37"/>
  <c r="AG348" i="37"/>
  <c r="AG276" i="37"/>
  <c r="AG204" i="37"/>
  <c r="AG120" i="37"/>
  <c r="AG48" i="37"/>
  <c r="AG424" i="37"/>
  <c r="AG352" i="37"/>
  <c r="AG280" i="37"/>
  <c r="AG208" i="37"/>
  <c r="AG52" i="37"/>
  <c r="AG124" i="37"/>
  <c r="AG428" i="37"/>
  <c r="AG356" i="37"/>
  <c r="AG284" i="37"/>
  <c r="AG212" i="37"/>
  <c r="AG56" i="37"/>
  <c r="AG128" i="37"/>
  <c r="AG432" i="37"/>
  <c r="AG360" i="37"/>
  <c r="AG288" i="37"/>
  <c r="AG216" i="37"/>
  <c r="AG60" i="37"/>
  <c r="AG132" i="37"/>
  <c r="AG436" i="37"/>
  <c r="AG364" i="37"/>
  <c r="AG292" i="37"/>
  <c r="AG220" i="37"/>
  <c r="AG64" i="37"/>
  <c r="AG136" i="37"/>
  <c r="AG440" i="37"/>
  <c r="AG368" i="37"/>
  <c r="AG296" i="37"/>
  <c r="AG224" i="37"/>
  <c r="AG68" i="37"/>
  <c r="AG140" i="37"/>
  <c r="AG444" i="37"/>
  <c r="AG372" i="37"/>
  <c r="AG300" i="37"/>
  <c r="AG228" i="37"/>
  <c r="AG72" i="37"/>
  <c r="AG144" i="37"/>
  <c r="AG448" i="37"/>
  <c r="AG376" i="37"/>
  <c r="AG304" i="37"/>
  <c r="AG232" i="37"/>
  <c r="AG76" i="37"/>
  <c r="AG148" i="37"/>
  <c r="AG452" i="37"/>
  <c r="AG380" i="37"/>
  <c r="AG308" i="37"/>
  <c r="AG236" i="37"/>
  <c r="AG80" i="37"/>
  <c r="AG152" i="37"/>
  <c r="AG456" i="37"/>
  <c r="AG384" i="37"/>
  <c r="AG312" i="37"/>
  <c r="AG240" i="37"/>
  <c r="AG84" i="37"/>
  <c r="AG156" i="37"/>
  <c r="BB22" i="11"/>
  <c r="BB94" i="11" s="1"/>
  <c r="AS22" i="11"/>
  <c r="AS94" i="11" s="1"/>
  <c r="AS394" i="11" s="1"/>
  <c r="AO22" i="11"/>
  <c r="AJ22" i="11"/>
  <c r="AJ94" i="11" s="1"/>
  <c r="AJ178" i="11" s="1"/>
  <c r="AJ250" i="11" s="1"/>
  <c r="AJ322" i="11" s="1"/>
  <c r="AJ394" i="11" s="1"/>
  <c r="BA22" i="11"/>
  <c r="BA94" i="11" s="1"/>
  <c r="AR22" i="11"/>
  <c r="AR94" i="11" s="1"/>
  <c r="AR394" i="11" s="1"/>
  <c r="AN22" i="11"/>
  <c r="AN94" i="11" s="1"/>
  <c r="AN178" i="11" s="1"/>
  <c r="AN250" i="11" s="1"/>
  <c r="AN322" i="11" s="1"/>
  <c r="AN394" i="11" s="1"/>
  <c r="AI22" i="11"/>
  <c r="AU22" i="11"/>
  <c r="AU94" i="11" s="1"/>
  <c r="AU394" i="11" s="1"/>
  <c r="AQ22" i="11"/>
  <c r="AQ94" i="11" s="1"/>
  <c r="AQ394" i="11" s="1"/>
  <c r="AL22" i="11"/>
  <c r="AL94" i="11" s="1"/>
  <c r="AL178" i="11" s="1"/>
  <c r="AL250" i="11" s="1"/>
  <c r="AL322" i="11" s="1"/>
  <c r="AL394" i="11" s="1"/>
  <c r="AH22" i="11"/>
  <c r="AH94" i="11" s="1"/>
  <c r="AT22" i="11"/>
  <c r="AT94" i="11" s="1"/>
  <c r="AK22" i="11"/>
  <c r="AK94" i="11" s="1"/>
  <c r="AK178" i="11" s="1"/>
  <c r="AK250" i="11" s="1"/>
  <c r="AK322" i="11" s="1"/>
  <c r="AK394" i="11" s="1"/>
  <c r="AT17" i="11"/>
  <c r="AT89" i="11" s="1"/>
  <c r="AK17" i="11"/>
  <c r="AK89" i="11" s="1"/>
  <c r="AK173" i="11" s="1"/>
  <c r="AK245" i="11" s="1"/>
  <c r="AK317" i="11" s="1"/>
  <c r="AK389" i="11" s="1"/>
  <c r="BB17" i="11"/>
  <c r="BB89" i="11" s="1"/>
  <c r="AS17" i="11"/>
  <c r="AS89" i="11" s="1"/>
  <c r="AS389" i="11" s="1"/>
  <c r="AO17" i="11"/>
  <c r="AX17" i="11" s="1"/>
  <c r="AX89" i="11" s="1"/>
  <c r="AX173" i="11" s="1"/>
  <c r="AX245" i="11" s="1"/>
  <c r="AX317" i="11" s="1"/>
  <c r="AX389" i="11" s="1"/>
  <c r="AJ17" i="11"/>
  <c r="AJ89" i="11" s="1"/>
  <c r="AJ173" i="11" s="1"/>
  <c r="AJ245" i="11" s="1"/>
  <c r="AJ317" i="11" s="1"/>
  <c r="AJ389" i="11" s="1"/>
  <c r="BA17" i="11"/>
  <c r="BA89" i="11" s="1"/>
  <c r="AR17" i="11"/>
  <c r="AR89" i="11" s="1"/>
  <c r="AR389" i="11" s="1"/>
  <c r="AN17" i="11"/>
  <c r="AN89" i="11" s="1"/>
  <c r="AN173" i="11" s="1"/>
  <c r="AN245" i="11" s="1"/>
  <c r="AN317" i="11" s="1"/>
  <c r="AN389" i="11" s="1"/>
  <c r="AI17" i="11"/>
  <c r="AU17" i="11"/>
  <c r="AU89" i="11" s="1"/>
  <c r="AU389" i="11" s="1"/>
  <c r="AQ17" i="11"/>
  <c r="AQ89" i="11" s="1"/>
  <c r="AQ389" i="11" s="1"/>
  <c r="AL17" i="11"/>
  <c r="AL89" i="11" s="1"/>
  <c r="AL173" i="11" s="1"/>
  <c r="AL245" i="11" s="1"/>
  <c r="AL317" i="11" s="1"/>
  <c r="AL389" i="11" s="1"/>
  <c r="AH17" i="11"/>
  <c r="AH89" i="11" s="1"/>
  <c r="AU61" i="11"/>
  <c r="AU133" i="11" s="1"/>
  <c r="AU433" i="11" s="1"/>
  <c r="AQ61" i="11"/>
  <c r="AQ133" i="11" s="1"/>
  <c r="AQ433" i="11" s="1"/>
  <c r="AL61" i="11"/>
  <c r="AL133" i="11" s="1"/>
  <c r="AL217" i="11" s="1"/>
  <c r="AL289" i="11" s="1"/>
  <c r="AL361" i="11" s="1"/>
  <c r="AL433" i="11" s="1"/>
  <c r="AH61" i="11"/>
  <c r="AH133" i="11" s="1"/>
  <c r="AH217" i="11" s="1"/>
  <c r="AH289" i="11" s="1"/>
  <c r="AH361" i="11" s="1"/>
  <c r="AH433" i="11" s="1"/>
  <c r="AT61" i="11"/>
  <c r="AT133" i="11" s="1"/>
  <c r="AK61" i="11"/>
  <c r="AK133" i="11" s="1"/>
  <c r="AK217" i="11" s="1"/>
  <c r="AK289" i="11" s="1"/>
  <c r="AK361" i="11" s="1"/>
  <c r="AK433" i="11" s="1"/>
  <c r="BB61" i="11"/>
  <c r="BB133" i="11" s="1"/>
  <c r="AS61" i="11"/>
  <c r="AS133" i="11" s="1"/>
  <c r="AS433" i="11" s="1"/>
  <c r="AO61" i="11"/>
  <c r="AJ61" i="11"/>
  <c r="AJ133" i="11" s="1"/>
  <c r="AJ217" i="11" s="1"/>
  <c r="AJ289" i="11" s="1"/>
  <c r="AJ361" i="11" s="1"/>
  <c r="AJ433" i="11" s="1"/>
  <c r="BA61" i="11"/>
  <c r="BA133" i="11" s="1"/>
  <c r="AR61" i="11"/>
  <c r="AR133" i="11" s="1"/>
  <c r="AR433" i="11" s="1"/>
  <c r="AN61" i="11"/>
  <c r="AN133" i="11" s="1"/>
  <c r="AN217" i="11" s="1"/>
  <c r="AN289" i="11" s="1"/>
  <c r="AN361" i="11" s="1"/>
  <c r="AN433" i="11" s="1"/>
  <c r="AI61" i="11"/>
  <c r="AU53" i="11"/>
  <c r="AU125" i="11" s="1"/>
  <c r="AU425" i="11" s="1"/>
  <c r="AQ53" i="11"/>
  <c r="AQ125" i="11" s="1"/>
  <c r="AQ425" i="11" s="1"/>
  <c r="AL53" i="11"/>
  <c r="AL125" i="11" s="1"/>
  <c r="AL209" i="11" s="1"/>
  <c r="AL281" i="11" s="1"/>
  <c r="AL353" i="11" s="1"/>
  <c r="AL425" i="11" s="1"/>
  <c r="AH53" i="11"/>
  <c r="AH125" i="11" s="1"/>
  <c r="AH209" i="11" s="1"/>
  <c r="AH281" i="11" s="1"/>
  <c r="AH353" i="11" s="1"/>
  <c r="AH425" i="11" s="1"/>
  <c r="AT53" i="11"/>
  <c r="AT125" i="11" s="1"/>
  <c r="AK53" i="11"/>
  <c r="AK125" i="11" s="1"/>
  <c r="AK209" i="11" s="1"/>
  <c r="AK281" i="11" s="1"/>
  <c r="AK353" i="11" s="1"/>
  <c r="AK425" i="11" s="1"/>
  <c r="BB53" i="11"/>
  <c r="BB125" i="11" s="1"/>
  <c r="AS53" i="11"/>
  <c r="AS125" i="11" s="1"/>
  <c r="AS425" i="11" s="1"/>
  <c r="AO53" i="11"/>
  <c r="AJ53" i="11"/>
  <c r="AJ125" i="11" s="1"/>
  <c r="AJ209" i="11" s="1"/>
  <c r="AJ281" i="11" s="1"/>
  <c r="AJ353" i="11" s="1"/>
  <c r="AJ425" i="11" s="1"/>
  <c r="BA53" i="11"/>
  <c r="BA125" i="11" s="1"/>
  <c r="AR53" i="11"/>
  <c r="AR125" i="11" s="1"/>
  <c r="AR425" i="11" s="1"/>
  <c r="AN53" i="11"/>
  <c r="AN125" i="11" s="1"/>
  <c r="AN209" i="11" s="1"/>
  <c r="AN281" i="11" s="1"/>
  <c r="AN353" i="11" s="1"/>
  <c r="AN425" i="11" s="1"/>
  <c r="AI53" i="11"/>
  <c r="AU45" i="11"/>
  <c r="AU117" i="11" s="1"/>
  <c r="AU417" i="11" s="1"/>
  <c r="AQ45" i="11"/>
  <c r="AQ117" i="11" s="1"/>
  <c r="AQ417" i="11" s="1"/>
  <c r="AL45" i="11"/>
  <c r="AL117" i="11" s="1"/>
  <c r="AL201" i="11" s="1"/>
  <c r="AL273" i="11" s="1"/>
  <c r="AL345" i="11" s="1"/>
  <c r="AL417" i="11" s="1"/>
  <c r="AH45" i="11"/>
  <c r="AH117" i="11" s="1"/>
  <c r="AH201" i="11" s="1"/>
  <c r="AH273" i="11" s="1"/>
  <c r="AH345" i="11" s="1"/>
  <c r="AH417" i="11" s="1"/>
  <c r="AT45" i="11"/>
  <c r="AT117" i="11" s="1"/>
  <c r="AK45" i="11"/>
  <c r="AK117" i="11" s="1"/>
  <c r="AK201" i="11" s="1"/>
  <c r="AK273" i="11" s="1"/>
  <c r="AK345" i="11" s="1"/>
  <c r="AK417" i="11" s="1"/>
  <c r="BB45" i="11"/>
  <c r="BB117" i="11" s="1"/>
  <c r="AS45" i="11"/>
  <c r="AS117" i="11" s="1"/>
  <c r="AS417" i="11" s="1"/>
  <c r="AO45" i="11"/>
  <c r="AJ45" i="11"/>
  <c r="AJ117" i="11" s="1"/>
  <c r="AJ201" i="11" s="1"/>
  <c r="AJ273" i="11" s="1"/>
  <c r="AJ345" i="11" s="1"/>
  <c r="AJ417" i="11" s="1"/>
  <c r="BA45" i="11"/>
  <c r="BA117" i="11" s="1"/>
  <c r="AR45" i="11"/>
  <c r="AR117" i="11" s="1"/>
  <c r="AR417" i="11" s="1"/>
  <c r="AN45" i="11"/>
  <c r="AN117" i="11" s="1"/>
  <c r="AN201" i="11" s="1"/>
  <c r="AN273" i="11" s="1"/>
  <c r="AN345" i="11" s="1"/>
  <c r="AN417" i="11" s="1"/>
  <c r="AI45" i="11"/>
  <c r="AU37" i="11"/>
  <c r="AU109" i="11" s="1"/>
  <c r="AU409" i="11" s="1"/>
  <c r="AQ37" i="11"/>
  <c r="AQ109" i="11" s="1"/>
  <c r="AQ409" i="11" s="1"/>
  <c r="AL37" i="11"/>
  <c r="AL109" i="11" s="1"/>
  <c r="AL193" i="11" s="1"/>
  <c r="AL265" i="11" s="1"/>
  <c r="AL337" i="11" s="1"/>
  <c r="AL409" i="11" s="1"/>
  <c r="AH37" i="11"/>
  <c r="AH109" i="11" s="1"/>
  <c r="AH193" i="11" s="1"/>
  <c r="AH265" i="11" s="1"/>
  <c r="AH337" i="11" s="1"/>
  <c r="AH409" i="11" s="1"/>
  <c r="AT37" i="11"/>
  <c r="AT109" i="11" s="1"/>
  <c r="AK37" i="11"/>
  <c r="AK109" i="11" s="1"/>
  <c r="AK193" i="11" s="1"/>
  <c r="AK265" i="11" s="1"/>
  <c r="AK337" i="11" s="1"/>
  <c r="AK409" i="11" s="1"/>
  <c r="BB37" i="11"/>
  <c r="BB109" i="11" s="1"/>
  <c r="AS37" i="11"/>
  <c r="AS109" i="11" s="1"/>
  <c r="AS409" i="11" s="1"/>
  <c r="AO37" i="11"/>
  <c r="AJ37" i="11"/>
  <c r="AJ109" i="11" s="1"/>
  <c r="AJ193" i="11" s="1"/>
  <c r="AJ265" i="11" s="1"/>
  <c r="AJ337" i="11" s="1"/>
  <c r="AJ409" i="11" s="1"/>
  <c r="BA37" i="11"/>
  <c r="BA109" i="11" s="1"/>
  <c r="AR37" i="11"/>
  <c r="AR109" i="11" s="1"/>
  <c r="AR409" i="11" s="1"/>
  <c r="AN37" i="11"/>
  <c r="AN109" i="11" s="1"/>
  <c r="AN193" i="11" s="1"/>
  <c r="AN265" i="11" s="1"/>
  <c r="AN337" i="11" s="1"/>
  <c r="AN409" i="11" s="1"/>
  <c r="AI37" i="11"/>
  <c r="AU29" i="11"/>
  <c r="AU101" i="11" s="1"/>
  <c r="AU401" i="11" s="1"/>
  <c r="AQ29" i="11"/>
  <c r="AQ101" i="11" s="1"/>
  <c r="AQ401" i="11" s="1"/>
  <c r="AL29" i="11"/>
  <c r="AL101" i="11" s="1"/>
  <c r="AL185" i="11" s="1"/>
  <c r="AL257" i="11" s="1"/>
  <c r="AL329" i="11" s="1"/>
  <c r="AL401" i="11" s="1"/>
  <c r="AH29" i="11"/>
  <c r="AH101" i="11" s="1"/>
  <c r="AT29" i="11"/>
  <c r="AT101" i="11" s="1"/>
  <c r="AK29" i="11"/>
  <c r="AK101" i="11" s="1"/>
  <c r="AK185" i="11" s="1"/>
  <c r="AK257" i="11" s="1"/>
  <c r="AK329" i="11" s="1"/>
  <c r="AK401" i="11" s="1"/>
  <c r="BB29" i="11"/>
  <c r="BB101" i="11" s="1"/>
  <c r="AS29" i="11"/>
  <c r="AS101" i="11" s="1"/>
  <c r="AS401" i="11" s="1"/>
  <c r="AO29" i="11"/>
  <c r="AJ29" i="11"/>
  <c r="AJ101" i="11" s="1"/>
  <c r="AJ185" i="11" s="1"/>
  <c r="AJ257" i="11" s="1"/>
  <c r="AJ329" i="11" s="1"/>
  <c r="AJ401" i="11" s="1"/>
  <c r="BA29" i="11"/>
  <c r="BA101" i="11" s="1"/>
  <c r="AR29" i="11"/>
  <c r="AR101" i="11" s="1"/>
  <c r="AR401" i="11" s="1"/>
  <c r="AN29" i="11"/>
  <c r="AN101" i="11" s="1"/>
  <c r="AN185" i="11" s="1"/>
  <c r="AN257" i="11" s="1"/>
  <c r="AN329" i="11" s="1"/>
  <c r="AN401" i="11" s="1"/>
  <c r="AI29" i="11"/>
  <c r="CP49" i="35" l="1"/>
  <c r="CP15" i="35"/>
  <c r="CP13" i="35"/>
  <c r="CP12" i="35"/>
  <c r="CP36" i="35"/>
  <c r="CP72" i="35"/>
  <c r="CP64" i="35"/>
  <c r="CP22" i="35"/>
  <c r="CP59" i="35"/>
  <c r="CP39" i="35"/>
  <c r="CP9" i="35"/>
  <c r="CP52" i="35"/>
  <c r="CP32" i="35"/>
  <c r="CP70" i="35"/>
  <c r="CP54" i="35"/>
  <c r="CP42" i="35"/>
  <c r="CP30" i="35"/>
  <c r="CP37" i="35"/>
  <c r="CP73" i="35"/>
  <c r="CP10" i="35"/>
  <c r="CP28" i="35"/>
  <c r="CP11" i="35"/>
  <c r="CP69" i="35"/>
  <c r="CP8" i="35"/>
  <c r="CP45" i="35"/>
  <c r="CP57" i="35"/>
  <c r="CP60" i="35"/>
  <c r="CP47" i="35"/>
  <c r="CP24" i="35"/>
  <c r="CP25" i="35"/>
  <c r="CP50" i="35"/>
  <c r="CP48" i="35"/>
  <c r="CP55" i="35"/>
  <c r="CP66" i="35"/>
  <c r="CP19" i="35"/>
  <c r="CP67" i="35"/>
  <c r="CP20" i="35"/>
  <c r="CP18" i="35"/>
  <c r="CP65" i="35"/>
  <c r="CP35" i="35"/>
  <c r="CP26" i="35"/>
  <c r="CP7" i="35"/>
  <c r="CP43" i="35"/>
  <c r="CP4" i="35"/>
  <c r="CK4" i="35" s="1"/>
  <c r="CP5" i="35"/>
  <c r="CP38" i="35"/>
  <c r="CP16" i="35"/>
  <c r="CP33" i="35"/>
  <c r="CP46" i="35"/>
  <c r="CP6" i="35"/>
  <c r="CP31" i="35"/>
  <c r="CP41" i="35"/>
  <c r="CP44" i="35"/>
  <c r="CP68" i="35"/>
  <c r="CP14" i="35"/>
  <c r="CP62" i="35"/>
  <c r="CP58" i="35"/>
  <c r="CP56" i="35"/>
  <c r="CP53" i="35"/>
  <c r="CP34" i="35"/>
  <c r="CP27" i="35"/>
  <c r="CP21" i="35"/>
  <c r="CP17" i="35"/>
  <c r="CP61" i="35"/>
  <c r="CP71" i="35"/>
  <c r="CP40" i="35"/>
  <c r="CP51" i="35"/>
  <c r="CP23" i="35"/>
  <c r="CP74" i="35"/>
  <c r="CP29" i="35"/>
  <c r="CP63" i="35"/>
  <c r="AT41" i="35"/>
  <c r="BH41" i="35"/>
  <c r="AT52" i="35"/>
  <c r="BH52" i="35"/>
  <c r="AT25" i="35"/>
  <c r="AT36" i="35"/>
  <c r="BH36" i="35"/>
  <c r="AT35" i="35"/>
  <c r="BH35" i="35"/>
  <c r="AT19" i="35"/>
  <c r="BH23" i="35"/>
  <c r="AT7" i="35"/>
  <c r="BH7" i="35"/>
  <c r="AT22" i="35"/>
  <c r="BH17" i="35"/>
  <c r="AT59" i="35"/>
  <c r="BH59" i="35"/>
  <c r="BH74" i="35"/>
  <c r="BH19" i="35"/>
  <c r="BE20" i="35" s="1"/>
  <c r="BH58" i="35"/>
  <c r="BH25" i="35"/>
  <c r="BC26" i="35" s="1"/>
  <c r="AT60" i="35"/>
  <c r="AT58" i="35"/>
  <c r="AT20" i="35"/>
  <c r="AT43" i="35"/>
  <c r="BH60" i="35"/>
  <c r="AT72" i="35"/>
  <c r="BH20" i="35"/>
  <c r="BH43" i="35"/>
  <c r="AT9" i="35"/>
  <c r="BH72" i="35"/>
  <c r="BH42" i="35"/>
  <c r="BH9" i="35"/>
  <c r="AT44" i="35"/>
  <c r="AT42" i="35"/>
  <c r="AT27" i="35"/>
  <c r="BH44" i="35"/>
  <c r="AT56" i="35"/>
  <c r="AT61" i="35"/>
  <c r="BH27" i="35"/>
  <c r="BH66" i="35"/>
  <c r="BH56" i="35"/>
  <c r="BH26" i="35"/>
  <c r="BH61" i="35"/>
  <c r="AT66" i="35"/>
  <c r="AT28" i="35"/>
  <c r="AT26" i="35"/>
  <c r="AT11" i="35"/>
  <c r="BH28" i="35"/>
  <c r="AT40" i="35"/>
  <c r="AT45" i="35"/>
  <c r="BH11" i="35"/>
  <c r="BH50" i="35"/>
  <c r="BH5" i="35"/>
  <c r="BH40" i="35"/>
  <c r="BH10" i="35"/>
  <c r="BH45" i="35"/>
  <c r="AT50" i="35"/>
  <c r="AT12" i="35"/>
  <c r="AT5" i="35"/>
  <c r="BH62" i="35"/>
  <c r="AT10" i="35"/>
  <c r="AQ10" i="35" s="1"/>
  <c r="AT64" i="35"/>
  <c r="BH12" i="35"/>
  <c r="BH6" i="35"/>
  <c r="AT62" i="35"/>
  <c r="AT24" i="35"/>
  <c r="AT29" i="35"/>
  <c r="BH64" i="35"/>
  <c r="BH34" i="35"/>
  <c r="AT6" i="35"/>
  <c r="BH24" i="35"/>
  <c r="AT63" i="35"/>
  <c r="BH29" i="35"/>
  <c r="AT34" i="35"/>
  <c r="AT69" i="35"/>
  <c r="BH4" i="35"/>
  <c r="BC4" i="35" s="1"/>
  <c r="BH46" i="35"/>
  <c r="BH63" i="35"/>
  <c r="AT48" i="35"/>
  <c r="BH69" i="35"/>
  <c r="AT4" i="35"/>
  <c r="AQ4" i="35" s="1"/>
  <c r="AT46" i="35"/>
  <c r="AQ46" i="35" s="1"/>
  <c r="AT8" i="35"/>
  <c r="AQ8" i="35" s="1"/>
  <c r="AT13" i="35"/>
  <c r="BH48" i="35"/>
  <c r="BH18" i="35"/>
  <c r="BD18" i="35" s="1"/>
  <c r="BH8" i="35"/>
  <c r="AT47" i="35"/>
  <c r="BH13" i="35"/>
  <c r="AT18" i="35"/>
  <c r="AT53" i="35"/>
  <c r="BH30" i="35"/>
  <c r="BH47" i="35"/>
  <c r="AT32" i="35"/>
  <c r="BH53" i="35"/>
  <c r="AT30" i="35"/>
  <c r="AT65" i="35"/>
  <c r="BH70" i="35"/>
  <c r="BH32" i="35"/>
  <c r="AT71" i="35"/>
  <c r="BH65" i="35"/>
  <c r="AT31" i="35"/>
  <c r="AT70" i="35"/>
  <c r="BH71" i="35"/>
  <c r="AT37" i="35"/>
  <c r="BH14" i="35"/>
  <c r="BH31" i="35"/>
  <c r="AT16" i="35"/>
  <c r="BH37" i="35"/>
  <c r="AT14" i="35"/>
  <c r="AT49" i="35"/>
  <c r="AO49" i="35" s="1"/>
  <c r="BH54" i="35"/>
  <c r="BH16" i="35"/>
  <c r="AT55" i="35"/>
  <c r="BH49" i="35"/>
  <c r="AT15" i="35"/>
  <c r="AO16" i="35" s="1"/>
  <c r="AT54" i="35"/>
  <c r="BH55" i="35"/>
  <c r="AT21" i="35"/>
  <c r="AO21" i="35" s="1"/>
  <c r="AT67" i="35"/>
  <c r="BH15" i="35"/>
  <c r="AT73" i="35"/>
  <c r="AP74" i="35" s="1"/>
  <c r="BH21" i="35"/>
  <c r="BC21" i="35" s="1"/>
  <c r="BH67" i="35"/>
  <c r="AT33" i="35"/>
  <c r="BH38" i="35"/>
  <c r="BH73" i="35"/>
  <c r="AT39" i="35"/>
  <c r="BH33" i="35"/>
  <c r="AT68" i="35"/>
  <c r="AT38" i="35"/>
  <c r="BH39" i="35"/>
  <c r="AT51" i="35"/>
  <c r="BH68" i="35"/>
  <c r="AT57" i="35"/>
  <c r="BH51" i="35"/>
  <c r="AT17" i="35"/>
  <c r="BH22" i="35"/>
  <c r="BD23" i="35" s="1"/>
  <c r="BH57" i="35"/>
  <c r="AT23" i="35"/>
  <c r="AO23" i="35" s="1"/>
  <c r="DJ13" i="35"/>
  <c r="DX13" i="35"/>
  <c r="DJ63" i="35"/>
  <c r="DJ23" i="35"/>
  <c r="DJ11" i="35"/>
  <c r="DX11" i="35"/>
  <c r="DV11" i="35"/>
  <c r="DJ27" i="35"/>
  <c r="DV27" i="35"/>
  <c r="DJ43" i="35"/>
  <c r="DV14" i="35"/>
  <c r="DX33" i="35"/>
  <c r="DX68" i="35"/>
  <c r="DJ68" i="35"/>
  <c r="DX52" i="35"/>
  <c r="DV70" i="35"/>
  <c r="DJ64" i="35"/>
  <c r="DJ52" i="35"/>
  <c r="DV33" i="35"/>
  <c r="DX63" i="35"/>
  <c r="DJ30" i="35"/>
  <c r="DV64" i="35"/>
  <c r="DX23" i="35"/>
  <c r="DV52" i="35"/>
  <c r="DJ49" i="35"/>
  <c r="DV63" i="35"/>
  <c r="DX30" i="35"/>
  <c r="DJ9" i="35"/>
  <c r="DV23" i="35"/>
  <c r="DX49" i="35"/>
  <c r="DX12" i="35"/>
  <c r="DV30" i="35"/>
  <c r="DX9" i="35"/>
  <c r="DJ39" i="35"/>
  <c r="DV49" i="35"/>
  <c r="DJ12" i="35"/>
  <c r="DJ46" i="35"/>
  <c r="DV9" i="35"/>
  <c r="DX39" i="35"/>
  <c r="DV68" i="35"/>
  <c r="DX27" i="35"/>
  <c r="DJ65" i="35"/>
  <c r="DV12" i="35"/>
  <c r="DX46" i="35"/>
  <c r="DJ25" i="35"/>
  <c r="DV39" i="35"/>
  <c r="DX65" i="35"/>
  <c r="DX28" i="35"/>
  <c r="DV46" i="35"/>
  <c r="DX25" i="35"/>
  <c r="DJ55" i="35"/>
  <c r="DV65" i="35"/>
  <c r="DJ28" i="35"/>
  <c r="DJ62" i="35"/>
  <c r="DV25" i="35"/>
  <c r="DX55" i="35"/>
  <c r="DV13" i="35"/>
  <c r="DX43" i="35"/>
  <c r="DJ10" i="35"/>
  <c r="DV28" i="35"/>
  <c r="DX62" i="35"/>
  <c r="DJ41" i="35"/>
  <c r="DV55" i="35"/>
  <c r="DJ29" i="35"/>
  <c r="DV43" i="35"/>
  <c r="DX10" i="35"/>
  <c r="DX44" i="35"/>
  <c r="DV62" i="35"/>
  <c r="DX41" i="35"/>
  <c r="DJ71" i="35"/>
  <c r="DX29" i="35"/>
  <c r="DJ59" i="35"/>
  <c r="DV10" i="35"/>
  <c r="DJ44" i="35"/>
  <c r="DJ19" i="35"/>
  <c r="DV41" i="35"/>
  <c r="DX71" i="35"/>
  <c r="DV29" i="35"/>
  <c r="DX59" i="35"/>
  <c r="DJ26" i="35"/>
  <c r="DV44" i="35"/>
  <c r="DX19" i="35"/>
  <c r="DJ57" i="35"/>
  <c r="DV71" i="35"/>
  <c r="DJ45" i="35"/>
  <c r="DV59" i="35"/>
  <c r="DX26" i="35"/>
  <c r="DX60" i="35"/>
  <c r="DT61" i="35" s="1"/>
  <c r="DV19" i="35"/>
  <c r="DX57" i="35"/>
  <c r="DX45" i="35"/>
  <c r="DX8" i="35"/>
  <c r="DV26" i="35"/>
  <c r="DJ60" i="35"/>
  <c r="DJ35" i="35"/>
  <c r="DV57" i="35"/>
  <c r="DV45" i="35"/>
  <c r="DJ8" i="35"/>
  <c r="DJ42" i="35"/>
  <c r="DV60" i="35"/>
  <c r="DX35" i="35"/>
  <c r="DJ73" i="35"/>
  <c r="DJ61" i="35"/>
  <c r="DV8" i="35"/>
  <c r="DX42" i="35"/>
  <c r="DJ5" i="35"/>
  <c r="DV35" i="35"/>
  <c r="DX73" i="35"/>
  <c r="DX61" i="35"/>
  <c r="DX24" i="35"/>
  <c r="DV42" i="35"/>
  <c r="DX5" i="35"/>
  <c r="DJ51" i="35"/>
  <c r="DV73" i="35"/>
  <c r="DV61" i="35"/>
  <c r="DJ24" i="35"/>
  <c r="DJ58" i="35"/>
  <c r="DV5" i="35"/>
  <c r="DX51" i="35"/>
  <c r="DJ18" i="35"/>
  <c r="DJ6" i="35"/>
  <c r="DV24" i="35"/>
  <c r="DX58" i="35"/>
  <c r="DJ21" i="35"/>
  <c r="DV51" i="35"/>
  <c r="DX18" i="35"/>
  <c r="DX6" i="35"/>
  <c r="DX40" i="35"/>
  <c r="DV58" i="35"/>
  <c r="DX21" i="35"/>
  <c r="DJ67" i="35"/>
  <c r="DV18" i="35"/>
  <c r="DV6" i="35"/>
  <c r="DJ40" i="35"/>
  <c r="DE41" i="35" s="1"/>
  <c r="DJ74" i="35"/>
  <c r="DV21" i="35"/>
  <c r="DX67" i="35"/>
  <c r="DJ34" i="35"/>
  <c r="DJ22" i="35"/>
  <c r="DV40" i="35"/>
  <c r="DX74" i="35"/>
  <c r="DJ37" i="35"/>
  <c r="DV67" i="35"/>
  <c r="DX34" i="35"/>
  <c r="DX22" i="35"/>
  <c r="DX56" i="35"/>
  <c r="DV74" i="35"/>
  <c r="DX37" i="35"/>
  <c r="DX16" i="35"/>
  <c r="DV34" i="35"/>
  <c r="DX4" i="35"/>
  <c r="DV22" i="35"/>
  <c r="DJ56" i="35"/>
  <c r="DJ15" i="35"/>
  <c r="DV37" i="35"/>
  <c r="DJ16" i="35"/>
  <c r="DJ50" i="35"/>
  <c r="DJ4" i="35"/>
  <c r="DJ38" i="35"/>
  <c r="DV56" i="35"/>
  <c r="DX15" i="35"/>
  <c r="DJ53" i="35"/>
  <c r="DV16" i="35"/>
  <c r="DX50" i="35"/>
  <c r="DV4" i="35"/>
  <c r="DX38" i="35"/>
  <c r="DX72" i="35"/>
  <c r="DV15" i="35"/>
  <c r="DX53" i="35"/>
  <c r="DX32" i="35"/>
  <c r="DV50" i="35"/>
  <c r="DX20" i="35"/>
  <c r="DV38" i="35"/>
  <c r="DJ72" i="35"/>
  <c r="DJ31" i="35"/>
  <c r="DV53" i="35"/>
  <c r="DJ32" i="35"/>
  <c r="DJ66" i="35"/>
  <c r="DJ20" i="35"/>
  <c r="DJ54" i="35"/>
  <c r="DV72" i="35"/>
  <c r="DX31" i="35"/>
  <c r="DJ69" i="35"/>
  <c r="DV32" i="35"/>
  <c r="DX66" i="35"/>
  <c r="DV20" i="35"/>
  <c r="DX54" i="35"/>
  <c r="DJ17" i="35"/>
  <c r="DF17" i="35" s="1"/>
  <c r="DV31" i="35"/>
  <c r="DX69" i="35"/>
  <c r="DX48" i="35"/>
  <c r="DV66" i="35"/>
  <c r="DX36" i="35"/>
  <c r="DV54" i="35"/>
  <c r="DX17" i="35"/>
  <c r="DJ47" i="35"/>
  <c r="DV69" i="35"/>
  <c r="DJ48" i="35"/>
  <c r="DJ7" i="35"/>
  <c r="DJ36" i="35"/>
  <c r="DJ70" i="35"/>
  <c r="DV17" i="35"/>
  <c r="DX47" i="35"/>
  <c r="DJ14" i="35"/>
  <c r="DV48" i="35"/>
  <c r="DX7" i="35"/>
  <c r="DV36" i="35"/>
  <c r="DX70" i="35"/>
  <c r="DJ33" i="35"/>
  <c r="DV47" i="35"/>
  <c r="DX14" i="35"/>
  <c r="DX64" i="35"/>
  <c r="DV7" i="35"/>
  <c r="CB6" i="35"/>
  <c r="CB5" i="35"/>
  <c r="CB4" i="35"/>
  <c r="BY4" i="35" s="1"/>
  <c r="U278" i="11"/>
  <c r="U350" i="11" s="1"/>
  <c r="U422" i="11" s="1"/>
  <c r="X40" i="35" s="1"/>
  <c r="L40" i="35"/>
  <c r="Z40" i="35"/>
  <c r="U296" i="11"/>
  <c r="U368" i="11" s="1"/>
  <c r="U440" i="11" s="1"/>
  <c r="X58" i="35" s="1"/>
  <c r="L58" i="35"/>
  <c r="Z58" i="35"/>
  <c r="U299" i="11"/>
  <c r="U371" i="11" s="1"/>
  <c r="U443" i="11" s="1"/>
  <c r="X61" i="35" s="1"/>
  <c r="L61" i="35"/>
  <c r="Z61" i="35"/>
  <c r="U306" i="11"/>
  <c r="U378" i="11" s="1"/>
  <c r="U450" i="11" s="1"/>
  <c r="X68" i="35" s="1"/>
  <c r="L68" i="35"/>
  <c r="Z68" i="35"/>
  <c r="U290" i="11"/>
  <c r="U362" i="11" s="1"/>
  <c r="U434" i="11" s="1"/>
  <c r="X52" i="35" s="1"/>
  <c r="L52" i="35"/>
  <c r="Z52" i="35"/>
  <c r="U258" i="11"/>
  <c r="U330" i="11" s="1"/>
  <c r="U402" i="11" s="1"/>
  <c r="X20" i="35" s="1"/>
  <c r="L20" i="35"/>
  <c r="Z20" i="35"/>
  <c r="U273" i="11"/>
  <c r="U345" i="11" s="1"/>
  <c r="U417" i="11" s="1"/>
  <c r="X35" i="35" s="1"/>
  <c r="L35" i="35"/>
  <c r="Z35" i="35"/>
  <c r="U295" i="11"/>
  <c r="U367" i="11" s="1"/>
  <c r="U439" i="11" s="1"/>
  <c r="X57" i="35" s="1"/>
  <c r="L57" i="35"/>
  <c r="Z57" i="35"/>
  <c r="U302" i="11"/>
  <c r="U374" i="11" s="1"/>
  <c r="U446" i="11" s="1"/>
  <c r="X64" i="35" s="1"/>
  <c r="L64" i="35"/>
  <c r="Z64" i="35"/>
  <c r="U305" i="11"/>
  <c r="U377" i="11" s="1"/>
  <c r="U449" i="11" s="1"/>
  <c r="X67" i="35" s="1"/>
  <c r="L67" i="35"/>
  <c r="Z67" i="35"/>
  <c r="U304" i="11"/>
  <c r="U376" i="11" s="1"/>
  <c r="U448" i="11" s="1"/>
  <c r="X66" i="35" s="1"/>
  <c r="L66" i="35"/>
  <c r="Z66" i="35"/>
  <c r="U307" i="11"/>
  <c r="U379" i="11" s="1"/>
  <c r="U451" i="11" s="1"/>
  <c r="X69" i="35" s="1"/>
  <c r="L69" i="35"/>
  <c r="Z69" i="35"/>
  <c r="U291" i="11"/>
  <c r="U363" i="11" s="1"/>
  <c r="U435" i="11" s="1"/>
  <c r="X53" i="35" s="1"/>
  <c r="L53" i="35"/>
  <c r="Z53" i="35"/>
  <c r="U247" i="11"/>
  <c r="U319" i="11" s="1"/>
  <c r="U391" i="11" s="1"/>
  <c r="X9" i="35" s="1"/>
  <c r="L9" i="35"/>
  <c r="Z9" i="35"/>
  <c r="U250" i="11"/>
  <c r="U322" i="11" s="1"/>
  <c r="U394" i="11" s="1"/>
  <c r="X12" i="35" s="1"/>
  <c r="L12" i="35"/>
  <c r="Z12" i="35"/>
  <c r="U249" i="11"/>
  <c r="U321" i="11" s="1"/>
  <c r="U393" i="11" s="1"/>
  <c r="X11" i="35" s="1"/>
  <c r="L11" i="35"/>
  <c r="Z11" i="35"/>
  <c r="U252" i="11"/>
  <c r="U324" i="11" s="1"/>
  <c r="U396" i="11" s="1"/>
  <c r="X14" i="35" s="1"/>
  <c r="L14" i="35"/>
  <c r="Z14" i="35"/>
  <c r="U259" i="11"/>
  <c r="U331" i="11" s="1"/>
  <c r="U403" i="11" s="1"/>
  <c r="X21" i="35" s="1"/>
  <c r="L21" i="35"/>
  <c r="Z21" i="35"/>
  <c r="U262" i="11"/>
  <c r="U334" i="11" s="1"/>
  <c r="U406" i="11" s="1"/>
  <c r="X24" i="35" s="1"/>
  <c r="L24" i="35"/>
  <c r="Z24" i="35"/>
  <c r="U277" i="11"/>
  <c r="U349" i="11" s="1"/>
  <c r="U421" i="11" s="1"/>
  <c r="X39" i="35" s="1"/>
  <c r="L39" i="35"/>
  <c r="Z39" i="35"/>
  <c r="U280" i="11"/>
  <c r="U352" i="11" s="1"/>
  <c r="U424" i="11" s="1"/>
  <c r="X42" i="35" s="1"/>
  <c r="L42" i="35"/>
  <c r="Z42" i="35"/>
  <c r="U287" i="11"/>
  <c r="U359" i="11" s="1"/>
  <c r="U431" i="11" s="1"/>
  <c r="X49" i="35" s="1"/>
  <c r="L49" i="35"/>
  <c r="Z49" i="35"/>
  <c r="U309" i="11"/>
  <c r="U381" i="11" s="1"/>
  <c r="U453" i="11" s="1"/>
  <c r="X71" i="35" s="1"/>
  <c r="L71" i="35"/>
  <c r="Z71" i="35"/>
  <c r="U242" i="11"/>
  <c r="U314" i="11" s="1"/>
  <c r="U386" i="11" s="1"/>
  <c r="X4" i="35" s="1"/>
  <c r="L4" i="35"/>
  <c r="Z4" i="35"/>
  <c r="U257" i="11"/>
  <c r="U329" i="11" s="1"/>
  <c r="U401" i="11" s="1"/>
  <c r="X19" i="35" s="1"/>
  <c r="L19" i="35"/>
  <c r="Z19" i="35"/>
  <c r="U276" i="11"/>
  <c r="U348" i="11" s="1"/>
  <c r="U420" i="11" s="1"/>
  <c r="X38" i="35" s="1"/>
  <c r="L38" i="35"/>
  <c r="Z38" i="35"/>
  <c r="U283" i="11"/>
  <c r="U355" i="11" s="1"/>
  <c r="U427" i="11" s="1"/>
  <c r="X45" i="35" s="1"/>
  <c r="L45" i="35"/>
  <c r="Z45" i="35"/>
  <c r="U286" i="11"/>
  <c r="U358" i="11" s="1"/>
  <c r="U430" i="11" s="1"/>
  <c r="X48" i="35" s="1"/>
  <c r="L48" i="35"/>
  <c r="Z48" i="35"/>
  <c r="U285" i="11"/>
  <c r="U357" i="11" s="1"/>
  <c r="U429" i="11" s="1"/>
  <c r="X47" i="35" s="1"/>
  <c r="L47" i="35"/>
  <c r="Z47" i="35"/>
  <c r="U288" i="11"/>
  <c r="U360" i="11" s="1"/>
  <c r="U432" i="11" s="1"/>
  <c r="X50" i="35" s="1"/>
  <c r="L50" i="35"/>
  <c r="Z50" i="35"/>
  <c r="U298" i="11"/>
  <c r="U370" i="11" s="1"/>
  <c r="U442" i="11" s="1"/>
  <c r="X60" i="35" s="1"/>
  <c r="L60" i="35"/>
  <c r="Z60" i="35"/>
  <c r="U301" i="11"/>
  <c r="U373" i="11" s="1"/>
  <c r="U445" i="11" s="1"/>
  <c r="X63" i="35" s="1"/>
  <c r="L63" i="35"/>
  <c r="Z63" i="35"/>
  <c r="U300" i="11"/>
  <c r="U372" i="11" s="1"/>
  <c r="U444" i="11" s="1"/>
  <c r="X62" i="35" s="1"/>
  <c r="L62" i="35"/>
  <c r="Z62" i="35"/>
  <c r="U303" i="11"/>
  <c r="U375" i="11" s="1"/>
  <c r="U447" i="11" s="1"/>
  <c r="X65" i="35" s="1"/>
  <c r="L65" i="35"/>
  <c r="Z65" i="35"/>
  <c r="U310" i="11"/>
  <c r="U382" i="11" s="1"/>
  <c r="U454" i="11" s="1"/>
  <c r="X72" i="35" s="1"/>
  <c r="L72" i="35"/>
  <c r="Z72" i="35"/>
  <c r="U243" i="11"/>
  <c r="U315" i="11" s="1"/>
  <c r="U387" i="11" s="1"/>
  <c r="X5" i="35" s="1"/>
  <c r="L5" i="35"/>
  <c r="Z5" i="35"/>
  <c r="U246" i="11"/>
  <c r="U318" i="11" s="1"/>
  <c r="U390" i="11" s="1"/>
  <c r="X8" i="35" s="1"/>
  <c r="L8" i="35"/>
  <c r="Z8" i="35"/>
  <c r="U261" i="11"/>
  <c r="U333" i="11" s="1"/>
  <c r="U405" i="11" s="1"/>
  <c r="X23" i="35" s="1"/>
  <c r="L23" i="35"/>
  <c r="Z23" i="35"/>
  <c r="U264" i="11"/>
  <c r="U336" i="11" s="1"/>
  <c r="U408" i="11" s="1"/>
  <c r="X26" i="35" s="1"/>
  <c r="L26" i="35"/>
  <c r="Z26" i="35"/>
  <c r="U271" i="11"/>
  <c r="U343" i="11" s="1"/>
  <c r="U415" i="11" s="1"/>
  <c r="X33" i="35" s="1"/>
  <c r="L33" i="35"/>
  <c r="Z33" i="35"/>
  <c r="U293" i="11"/>
  <c r="U365" i="11" s="1"/>
  <c r="U437" i="11" s="1"/>
  <c r="X55" i="35" s="1"/>
  <c r="L55" i="35"/>
  <c r="Z55" i="35"/>
  <c r="U308" i="11"/>
  <c r="U380" i="11" s="1"/>
  <c r="U452" i="11" s="1"/>
  <c r="X70" i="35" s="1"/>
  <c r="L70" i="35"/>
  <c r="Z70" i="35"/>
  <c r="U292" i="11"/>
  <c r="U364" i="11" s="1"/>
  <c r="U436" i="11" s="1"/>
  <c r="X54" i="35" s="1"/>
  <c r="L54" i="35"/>
  <c r="Z54" i="35"/>
  <c r="U260" i="11"/>
  <c r="U332" i="11" s="1"/>
  <c r="U404" i="11" s="1"/>
  <c r="X22" i="35" s="1"/>
  <c r="L22" i="35"/>
  <c r="Z22" i="35"/>
  <c r="U267" i="11"/>
  <c r="U339" i="11" s="1"/>
  <c r="U411" i="11" s="1"/>
  <c r="X29" i="35" s="1"/>
  <c r="L29" i="35"/>
  <c r="Z29" i="35"/>
  <c r="U270" i="11"/>
  <c r="U342" i="11" s="1"/>
  <c r="U414" i="11" s="1"/>
  <c r="X32" i="35" s="1"/>
  <c r="L32" i="35"/>
  <c r="Z32" i="35"/>
  <c r="U269" i="11"/>
  <c r="U341" i="11" s="1"/>
  <c r="U413" i="11" s="1"/>
  <c r="X31" i="35" s="1"/>
  <c r="L31" i="35"/>
  <c r="Z31" i="35"/>
  <c r="U272" i="11"/>
  <c r="U344" i="11" s="1"/>
  <c r="U416" i="11" s="1"/>
  <c r="X34" i="35" s="1"/>
  <c r="L34" i="35"/>
  <c r="Z34" i="35"/>
  <c r="U279" i="11"/>
  <c r="U351" i="11" s="1"/>
  <c r="U423" i="11" s="1"/>
  <c r="X41" i="35" s="1"/>
  <c r="L41" i="35"/>
  <c r="Z41" i="35"/>
  <c r="U282" i="11"/>
  <c r="U354" i="11" s="1"/>
  <c r="U426" i="11" s="1"/>
  <c r="X44" i="35" s="1"/>
  <c r="L44" i="35"/>
  <c r="Z44" i="35"/>
  <c r="U281" i="11"/>
  <c r="U353" i="11" s="1"/>
  <c r="U425" i="11" s="1"/>
  <c r="X43" i="35" s="1"/>
  <c r="L43" i="35"/>
  <c r="Z43" i="35"/>
  <c r="U284" i="11"/>
  <c r="U356" i="11" s="1"/>
  <c r="U428" i="11" s="1"/>
  <c r="X46" i="35" s="1"/>
  <c r="L46" i="35"/>
  <c r="Z46" i="35"/>
  <c r="U294" i="11"/>
  <c r="U366" i="11" s="1"/>
  <c r="U438" i="11" s="1"/>
  <c r="X56" i="35" s="1"/>
  <c r="L56" i="35"/>
  <c r="Z56" i="35"/>
  <c r="U297" i="11"/>
  <c r="U369" i="11" s="1"/>
  <c r="U441" i="11" s="1"/>
  <c r="X59" i="35" s="1"/>
  <c r="L59" i="35"/>
  <c r="Z59" i="35"/>
  <c r="U312" i="11"/>
  <c r="U384" i="11" s="1"/>
  <c r="U456" i="11" s="1"/>
  <c r="X74" i="35" s="1"/>
  <c r="L74" i="35"/>
  <c r="Z74" i="35"/>
  <c r="U245" i="11"/>
  <c r="U317" i="11" s="1"/>
  <c r="U389" i="11" s="1"/>
  <c r="X7" i="35" s="1"/>
  <c r="L7" i="35"/>
  <c r="Z7" i="35"/>
  <c r="U248" i="11"/>
  <c r="U320" i="11" s="1"/>
  <c r="U392" i="11" s="1"/>
  <c r="X10" i="35" s="1"/>
  <c r="L10" i="35"/>
  <c r="Z10" i="35"/>
  <c r="U255" i="11"/>
  <c r="U327" i="11" s="1"/>
  <c r="U399" i="11" s="1"/>
  <c r="X17" i="35" s="1"/>
  <c r="L17" i="35"/>
  <c r="Z17" i="35"/>
  <c r="U274" i="11"/>
  <c r="U346" i="11" s="1"/>
  <c r="U418" i="11" s="1"/>
  <c r="X36" i="35" s="1"/>
  <c r="L36" i="35"/>
  <c r="Z36" i="35"/>
  <c r="U289" i="11"/>
  <c r="U361" i="11" s="1"/>
  <c r="U433" i="11" s="1"/>
  <c r="X51" i="35" s="1"/>
  <c r="L51" i="35"/>
  <c r="Z51" i="35"/>
  <c r="U311" i="11"/>
  <c r="U383" i="11" s="1"/>
  <c r="U455" i="11" s="1"/>
  <c r="X73" i="35" s="1"/>
  <c r="L73" i="35"/>
  <c r="Z73" i="35"/>
  <c r="U244" i="11"/>
  <c r="U316" i="11" s="1"/>
  <c r="U388" i="11" s="1"/>
  <c r="X6" i="35" s="1"/>
  <c r="L6" i="35"/>
  <c r="Z6" i="35"/>
  <c r="U251" i="11"/>
  <c r="U323" i="11" s="1"/>
  <c r="U395" i="11" s="1"/>
  <c r="X13" i="35" s="1"/>
  <c r="L13" i="35"/>
  <c r="Z13" i="35"/>
  <c r="U254" i="11"/>
  <c r="U326" i="11" s="1"/>
  <c r="U398" i="11" s="1"/>
  <c r="X16" i="35" s="1"/>
  <c r="L16" i="35"/>
  <c r="Z16" i="35"/>
  <c r="U253" i="11"/>
  <c r="U325" i="11" s="1"/>
  <c r="U397" i="11" s="1"/>
  <c r="X15" i="35" s="1"/>
  <c r="L15" i="35"/>
  <c r="Z15" i="35"/>
  <c r="U256" i="11"/>
  <c r="U328" i="11" s="1"/>
  <c r="U400" i="11" s="1"/>
  <c r="X18" i="35" s="1"/>
  <c r="L18" i="35"/>
  <c r="Z18" i="35"/>
  <c r="U263" i="11"/>
  <c r="U335" i="11" s="1"/>
  <c r="U407" i="11" s="1"/>
  <c r="X25" i="35" s="1"/>
  <c r="L25" i="35"/>
  <c r="Z25" i="35"/>
  <c r="U266" i="11"/>
  <c r="U338" i="11" s="1"/>
  <c r="U410" i="11" s="1"/>
  <c r="X28" i="35" s="1"/>
  <c r="L28" i="35"/>
  <c r="Z28" i="35"/>
  <c r="U265" i="11"/>
  <c r="U337" i="11" s="1"/>
  <c r="U409" i="11" s="1"/>
  <c r="X27" i="35" s="1"/>
  <c r="L27" i="35"/>
  <c r="Z27" i="35"/>
  <c r="U268" i="11"/>
  <c r="U340" i="11" s="1"/>
  <c r="U412" i="11" s="1"/>
  <c r="X30" i="35" s="1"/>
  <c r="L30" i="35"/>
  <c r="Z30" i="35"/>
  <c r="U275" i="11"/>
  <c r="U347" i="11" s="1"/>
  <c r="U419" i="11" s="1"/>
  <c r="X37" i="35" s="1"/>
  <c r="L37" i="35"/>
  <c r="Z37" i="35"/>
  <c r="AP10" i="35"/>
  <c r="AQ19" i="35"/>
  <c r="AP29" i="35"/>
  <c r="AQ29" i="35"/>
  <c r="AO69" i="35"/>
  <c r="DS7" i="35"/>
  <c r="DT4" i="35"/>
  <c r="DS4" i="35"/>
  <c r="DU4" i="35"/>
  <c r="DU49" i="35"/>
  <c r="DS49" i="35"/>
  <c r="DF26" i="35"/>
  <c r="DG26" i="35"/>
  <c r="DG69" i="35"/>
  <c r="DF69" i="35"/>
  <c r="BE14" i="35"/>
  <c r="BE31" i="35"/>
  <c r="BC31" i="35"/>
  <c r="BC23" i="35"/>
  <c r="BE23" i="35"/>
  <c r="BC30" i="35"/>
  <c r="BE61" i="35"/>
  <c r="BD22" i="35"/>
  <c r="BE44" i="35"/>
  <c r="BC44" i="35"/>
  <c r="BD44" i="35"/>
  <c r="BC32" i="35"/>
  <c r="BE32" i="35"/>
  <c r="BD62" i="35"/>
  <c r="BE62" i="35"/>
  <c r="BC62" i="35"/>
  <c r="BD57" i="35"/>
  <c r="BC57" i="35"/>
  <c r="BD21" i="35"/>
  <c r="V312" i="36"/>
  <c r="V384" i="36" s="1"/>
  <c r="V456" i="36" s="1"/>
  <c r="BF74" i="35" s="1"/>
  <c r="V290" i="36"/>
  <c r="V362" i="36" s="1"/>
  <c r="V434" i="36" s="1"/>
  <c r="BF52" i="35" s="1"/>
  <c r="V284" i="36"/>
  <c r="V356" i="36" s="1"/>
  <c r="V428" i="36" s="1"/>
  <c r="BF46" i="35" s="1"/>
  <c r="V301" i="36"/>
  <c r="V373" i="36" s="1"/>
  <c r="V445" i="36" s="1"/>
  <c r="BF63" i="35" s="1"/>
  <c r="V282" i="36"/>
  <c r="V354" i="36" s="1"/>
  <c r="V426" i="36" s="1"/>
  <c r="BF44" i="35" s="1"/>
  <c r="V252" i="36"/>
  <c r="V324" i="36" s="1"/>
  <c r="V396" i="36" s="1"/>
  <c r="BF14" i="35" s="1"/>
  <c r="V247" i="36"/>
  <c r="V319" i="36" s="1"/>
  <c r="V391" i="36" s="1"/>
  <c r="BF9" i="35" s="1"/>
  <c r="V256" i="36"/>
  <c r="V328" i="36" s="1"/>
  <c r="V400" i="36" s="1"/>
  <c r="BF18" i="35" s="1"/>
  <c r="V309" i="36"/>
  <c r="V381" i="36" s="1"/>
  <c r="V453" i="36" s="1"/>
  <c r="BF71" i="35" s="1"/>
  <c r="V293" i="36"/>
  <c r="V365" i="36" s="1"/>
  <c r="V437" i="36" s="1"/>
  <c r="BF55" i="35" s="1"/>
  <c r="V292" i="36"/>
  <c r="V364" i="36" s="1"/>
  <c r="V436" i="36" s="1"/>
  <c r="BF54" i="35" s="1"/>
  <c r="V279" i="36"/>
  <c r="V351" i="36" s="1"/>
  <c r="V423" i="36" s="1"/>
  <c r="BF41" i="35" s="1"/>
  <c r="V294" i="36"/>
  <c r="V366" i="36" s="1"/>
  <c r="V438" i="36" s="1"/>
  <c r="BF56" i="35" s="1"/>
  <c r="V298" i="36"/>
  <c r="V370" i="36" s="1"/>
  <c r="V442" i="36" s="1"/>
  <c r="BF60" i="35" s="1"/>
  <c r="V259" i="36"/>
  <c r="V331" i="36" s="1"/>
  <c r="V403" i="36" s="1"/>
  <c r="BF21" i="35" s="1"/>
  <c r="V270" i="36"/>
  <c r="V342" i="36" s="1"/>
  <c r="V414" i="36" s="1"/>
  <c r="BF32" i="35" s="1"/>
  <c r="V299" i="36"/>
  <c r="V371" i="36" s="1"/>
  <c r="V443" i="36" s="1"/>
  <c r="BF61" i="35" s="1"/>
  <c r="V262" i="36"/>
  <c r="V334" i="36" s="1"/>
  <c r="V406" i="36" s="1"/>
  <c r="BF24" i="35" s="1"/>
  <c r="V267" i="37"/>
  <c r="V339" i="37" s="1"/>
  <c r="V411" i="37" s="1"/>
  <c r="CN29" i="35" s="1"/>
  <c r="CB29" i="35"/>
  <c r="V312" i="37"/>
  <c r="V384" i="37" s="1"/>
  <c r="V456" i="37" s="1"/>
  <c r="CN74" i="35" s="1"/>
  <c r="CB74" i="35"/>
  <c r="V252" i="37"/>
  <c r="V324" i="37" s="1"/>
  <c r="V396" i="37" s="1"/>
  <c r="CN14" i="35" s="1"/>
  <c r="CB14" i="35"/>
  <c r="V294" i="37"/>
  <c r="V366" i="37" s="1"/>
  <c r="V438" i="37" s="1"/>
  <c r="CN56" i="35" s="1"/>
  <c r="CB56" i="35"/>
  <c r="V265" i="37"/>
  <c r="V337" i="37" s="1"/>
  <c r="V409" i="37" s="1"/>
  <c r="CN27" i="35" s="1"/>
  <c r="CB27" i="35"/>
  <c r="V253" i="37"/>
  <c r="V325" i="37" s="1"/>
  <c r="V397" i="37" s="1"/>
  <c r="CN15" i="35" s="1"/>
  <c r="CB15" i="35"/>
  <c r="V249" i="37"/>
  <c r="V321" i="37" s="1"/>
  <c r="V393" i="37" s="1"/>
  <c r="CN11" i="35" s="1"/>
  <c r="CB11" i="35"/>
  <c r="V293" i="37"/>
  <c r="V365" i="37" s="1"/>
  <c r="V437" i="37" s="1"/>
  <c r="CN55" i="35" s="1"/>
  <c r="CB55" i="35"/>
  <c r="V278" i="37"/>
  <c r="V350" i="37" s="1"/>
  <c r="V422" i="37" s="1"/>
  <c r="CN40" i="35" s="1"/>
  <c r="CB40" i="35"/>
  <c r="V309" i="37"/>
  <c r="V381" i="37" s="1"/>
  <c r="V453" i="37" s="1"/>
  <c r="CN71" i="35" s="1"/>
  <c r="CB71" i="35"/>
  <c r="V299" i="37"/>
  <c r="V371" i="37" s="1"/>
  <c r="V443" i="37" s="1"/>
  <c r="CN61" i="35" s="1"/>
  <c r="CB61" i="35"/>
  <c r="V276" i="37"/>
  <c r="V348" i="37" s="1"/>
  <c r="V420" i="37" s="1"/>
  <c r="CN38" i="35" s="1"/>
  <c r="CB38" i="35"/>
  <c r="V280" i="37"/>
  <c r="V352" i="37" s="1"/>
  <c r="V424" i="37" s="1"/>
  <c r="CN42" i="35" s="1"/>
  <c r="CB42" i="35"/>
  <c r="V263" i="37"/>
  <c r="V335" i="37" s="1"/>
  <c r="V407" i="37" s="1"/>
  <c r="CN25" i="35" s="1"/>
  <c r="CB25" i="35"/>
  <c r="V262" i="37"/>
  <c r="V334" i="37" s="1"/>
  <c r="V406" i="37" s="1"/>
  <c r="CN24" i="35" s="1"/>
  <c r="CB24" i="35"/>
  <c r="V307" i="37"/>
  <c r="V379" i="37" s="1"/>
  <c r="V451" i="37" s="1"/>
  <c r="CN69" i="35" s="1"/>
  <c r="CB69" i="35"/>
  <c r="V285" i="37"/>
  <c r="V357" i="37" s="1"/>
  <c r="V429" i="37" s="1"/>
  <c r="CN47" i="35" s="1"/>
  <c r="CB47" i="35"/>
  <c r="V303" i="37"/>
  <c r="V375" i="37" s="1"/>
  <c r="V447" i="37" s="1"/>
  <c r="CN65" i="35" s="1"/>
  <c r="CB65" i="35"/>
  <c r="V266" i="36"/>
  <c r="V338" i="36" s="1"/>
  <c r="V410" i="36" s="1"/>
  <c r="BF28" i="35" s="1"/>
  <c r="V297" i="36"/>
  <c r="V369" i="36" s="1"/>
  <c r="V441" i="36" s="1"/>
  <c r="BF59" i="35" s="1"/>
  <c r="V291" i="36"/>
  <c r="V363" i="36" s="1"/>
  <c r="V435" i="36" s="1"/>
  <c r="BF53" i="35" s="1"/>
  <c r="V254" i="36"/>
  <c r="V326" i="36" s="1"/>
  <c r="V398" i="36" s="1"/>
  <c r="BF16" i="35" s="1"/>
  <c r="V283" i="36"/>
  <c r="V355" i="36" s="1"/>
  <c r="V427" i="36" s="1"/>
  <c r="BF45" i="35" s="1"/>
  <c r="V310" i="36"/>
  <c r="V382" i="36" s="1"/>
  <c r="V454" i="36" s="1"/>
  <c r="BF72" i="35" s="1"/>
  <c r="V261" i="36"/>
  <c r="V333" i="36" s="1"/>
  <c r="V405" i="36" s="1"/>
  <c r="BF23" i="35" s="1"/>
  <c r="V273" i="36"/>
  <c r="V345" i="36" s="1"/>
  <c r="V417" i="36" s="1"/>
  <c r="BF35" i="35" s="1"/>
  <c r="V281" i="36"/>
  <c r="V353" i="36" s="1"/>
  <c r="V425" i="36" s="1"/>
  <c r="BF43" i="35" s="1"/>
  <c r="V268" i="36"/>
  <c r="V340" i="36" s="1"/>
  <c r="V412" i="36" s="1"/>
  <c r="BF30" i="35" s="1"/>
  <c r="V251" i="36"/>
  <c r="V323" i="36" s="1"/>
  <c r="V395" i="36" s="1"/>
  <c r="BF13" i="35" s="1"/>
  <c r="V267" i="36"/>
  <c r="V339" i="36" s="1"/>
  <c r="V411" i="36" s="1"/>
  <c r="BF29" i="35" s="1"/>
  <c r="V263" i="36"/>
  <c r="V335" i="36" s="1"/>
  <c r="V407" i="36" s="1"/>
  <c r="BF25" i="35" s="1"/>
  <c r="V245" i="36"/>
  <c r="V317" i="36" s="1"/>
  <c r="V389" i="36" s="1"/>
  <c r="BF7" i="35" s="1"/>
  <c r="V276" i="36"/>
  <c r="V348" i="36" s="1"/>
  <c r="V420" i="36" s="1"/>
  <c r="BF38" i="35" s="1"/>
  <c r="V243" i="36"/>
  <c r="V315" i="36" s="1"/>
  <c r="V387" i="36" s="1"/>
  <c r="BF5" i="35" s="1"/>
  <c r="V257" i="36"/>
  <c r="V329" i="36" s="1"/>
  <c r="V401" i="36" s="1"/>
  <c r="BF19" i="35" s="1"/>
  <c r="V246" i="36"/>
  <c r="V318" i="36" s="1"/>
  <c r="V390" i="36" s="1"/>
  <c r="BF8" i="35" s="1"/>
  <c r="V302" i="37"/>
  <c r="V374" i="37" s="1"/>
  <c r="V446" i="37" s="1"/>
  <c r="CN64" i="35" s="1"/>
  <c r="CB64" i="35"/>
  <c r="V268" i="37"/>
  <c r="V340" i="37" s="1"/>
  <c r="V412" i="37" s="1"/>
  <c r="CN30" i="35" s="1"/>
  <c r="CB30" i="35"/>
  <c r="V270" i="37"/>
  <c r="V342" i="37" s="1"/>
  <c r="V414" i="37" s="1"/>
  <c r="CN32" i="35" s="1"/>
  <c r="CB32" i="35"/>
  <c r="V279" i="37"/>
  <c r="V351" i="37" s="1"/>
  <c r="V423" i="37" s="1"/>
  <c r="CN41" i="35" s="1"/>
  <c r="CB41" i="35"/>
  <c r="V273" i="37"/>
  <c r="V345" i="37" s="1"/>
  <c r="V417" i="37" s="1"/>
  <c r="CN35" i="35" s="1"/>
  <c r="CB35" i="35"/>
  <c r="V257" i="37"/>
  <c r="V329" i="37" s="1"/>
  <c r="V401" i="37" s="1"/>
  <c r="CN19" i="35" s="1"/>
  <c r="CB19" i="35"/>
  <c r="V304" i="37"/>
  <c r="V376" i="37" s="1"/>
  <c r="V448" i="37" s="1"/>
  <c r="CN66" i="35" s="1"/>
  <c r="CB66" i="35"/>
  <c r="V282" i="37"/>
  <c r="V354" i="37" s="1"/>
  <c r="V426" i="37" s="1"/>
  <c r="CN44" i="35" s="1"/>
  <c r="CB44" i="35"/>
  <c r="V244" i="37"/>
  <c r="V316" i="37" s="1"/>
  <c r="V388" i="37" s="1"/>
  <c r="CN6" i="35" s="1"/>
  <c r="V297" i="37"/>
  <c r="V369" i="37" s="1"/>
  <c r="V441" i="37" s="1"/>
  <c r="CN59" i="35" s="1"/>
  <c r="CB59" i="35"/>
  <c r="V255" i="37"/>
  <c r="V327" i="37" s="1"/>
  <c r="V399" i="37" s="1"/>
  <c r="CN17" i="35" s="1"/>
  <c r="CB17" i="35"/>
  <c r="V291" i="37"/>
  <c r="V363" i="37" s="1"/>
  <c r="V435" i="37" s="1"/>
  <c r="CN53" i="35" s="1"/>
  <c r="CB53" i="35"/>
  <c r="V283" i="37"/>
  <c r="V355" i="37" s="1"/>
  <c r="V427" i="37" s="1"/>
  <c r="CN45" i="35" s="1"/>
  <c r="CB45" i="35"/>
  <c r="V266" i="37"/>
  <c r="V338" i="37" s="1"/>
  <c r="V410" i="37" s="1"/>
  <c r="CN28" i="35" s="1"/>
  <c r="CB28" i="35"/>
  <c r="V311" i="37"/>
  <c r="V383" i="37" s="1"/>
  <c r="V455" i="37" s="1"/>
  <c r="CN73" i="35" s="1"/>
  <c r="CB73" i="35"/>
  <c r="V305" i="37"/>
  <c r="V377" i="37" s="1"/>
  <c r="V449" i="37" s="1"/>
  <c r="CN67" i="35" s="1"/>
  <c r="CB67" i="35"/>
  <c r="V243" i="37"/>
  <c r="V315" i="37" s="1"/>
  <c r="V387" i="37" s="1"/>
  <c r="CN5" i="35" s="1"/>
  <c r="V306" i="37"/>
  <c r="V378" i="37" s="1"/>
  <c r="V450" i="37" s="1"/>
  <c r="CN68" i="35" s="1"/>
  <c r="CB68" i="35"/>
  <c r="V289" i="36"/>
  <c r="V361" i="36" s="1"/>
  <c r="V433" i="36" s="1"/>
  <c r="BF51" i="35" s="1"/>
  <c r="V253" i="36"/>
  <c r="V325" i="36" s="1"/>
  <c r="V397" i="36" s="1"/>
  <c r="BF15" i="35" s="1"/>
  <c r="V304" i="36"/>
  <c r="V376" i="36" s="1"/>
  <c r="V448" i="36" s="1"/>
  <c r="BF66" i="35" s="1"/>
  <c r="V275" i="36"/>
  <c r="V347" i="36" s="1"/>
  <c r="V419" i="36" s="1"/>
  <c r="BF37" i="35" s="1"/>
  <c r="V302" i="36"/>
  <c r="V374" i="36" s="1"/>
  <c r="V446" i="36" s="1"/>
  <c r="BF64" i="35" s="1"/>
  <c r="V269" i="36"/>
  <c r="V341" i="36" s="1"/>
  <c r="V413" i="36" s="1"/>
  <c r="BF31" i="35" s="1"/>
  <c r="V248" i="36"/>
  <c r="V320" i="36" s="1"/>
  <c r="V392" i="36" s="1"/>
  <c r="BF10" i="35" s="1"/>
  <c r="V280" i="36"/>
  <c r="V352" i="36" s="1"/>
  <c r="V424" i="36" s="1"/>
  <c r="BF42" i="35" s="1"/>
  <c r="V250" i="36"/>
  <c r="V322" i="36" s="1"/>
  <c r="V394" i="36" s="1"/>
  <c r="BF12" i="35" s="1"/>
  <c r="V265" i="36"/>
  <c r="V337" i="36" s="1"/>
  <c r="V409" i="36" s="1"/>
  <c r="BF27" i="35" s="1"/>
  <c r="V277" i="36"/>
  <c r="V349" i="36" s="1"/>
  <c r="V421" i="36" s="1"/>
  <c r="BF39" i="35" s="1"/>
  <c r="V286" i="36"/>
  <c r="V358" i="36" s="1"/>
  <c r="V430" i="36" s="1"/>
  <c r="BF48" i="35" s="1"/>
  <c r="V244" i="36"/>
  <c r="V316" i="36" s="1"/>
  <c r="V388" i="36" s="1"/>
  <c r="BF6" i="35" s="1"/>
  <c r="V285" i="36"/>
  <c r="V357" i="36" s="1"/>
  <c r="V429" i="36" s="1"/>
  <c r="BF47" i="35" s="1"/>
  <c r="V300" i="36"/>
  <c r="V372" i="36" s="1"/>
  <c r="V444" i="36" s="1"/>
  <c r="BF62" i="35" s="1"/>
  <c r="V278" i="36"/>
  <c r="V350" i="36" s="1"/>
  <c r="V422" i="36" s="1"/>
  <c r="BF40" i="35" s="1"/>
  <c r="V264" i="36"/>
  <c r="V336" i="36" s="1"/>
  <c r="V408" i="36" s="1"/>
  <c r="BF26" i="35" s="1"/>
  <c r="V256" i="37"/>
  <c r="V328" i="37" s="1"/>
  <c r="V400" i="37" s="1"/>
  <c r="CN18" i="35" s="1"/>
  <c r="CB18" i="35"/>
  <c r="V271" i="37"/>
  <c r="V343" i="37" s="1"/>
  <c r="V415" i="37" s="1"/>
  <c r="CN33" i="35" s="1"/>
  <c r="CB33" i="35"/>
  <c r="V245" i="37"/>
  <c r="V317" i="37" s="1"/>
  <c r="V389" i="37" s="1"/>
  <c r="CN7" i="35" s="1"/>
  <c r="CB7" i="35"/>
  <c r="V277" i="37"/>
  <c r="V349" i="37" s="1"/>
  <c r="V421" i="37" s="1"/>
  <c r="CN39" i="35" s="1"/>
  <c r="CB39" i="35"/>
  <c r="V261" i="37"/>
  <c r="V333" i="37" s="1"/>
  <c r="V405" i="37" s="1"/>
  <c r="CN23" i="35" s="1"/>
  <c r="CB23" i="35"/>
  <c r="V251" i="37"/>
  <c r="V323" i="37" s="1"/>
  <c r="V395" i="37" s="1"/>
  <c r="CN13" i="35" s="1"/>
  <c r="CB13" i="35"/>
  <c r="V301" i="37"/>
  <c r="V373" i="37" s="1"/>
  <c r="V445" i="37" s="1"/>
  <c r="CN63" i="35" s="1"/>
  <c r="CB63" i="35"/>
  <c r="V260" i="37"/>
  <c r="V332" i="37" s="1"/>
  <c r="V404" i="37" s="1"/>
  <c r="CN22" i="35" s="1"/>
  <c r="CB22" i="35"/>
  <c r="V284" i="37"/>
  <c r="V356" i="37" s="1"/>
  <c r="V428" i="37" s="1"/>
  <c r="CN46" i="35" s="1"/>
  <c r="CB46" i="35"/>
  <c r="V274" i="37"/>
  <c r="V346" i="37" s="1"/>
  <c r="V418" i="37" s="1"/>
  <c r="CN36" i="35" s="1"/>
  <c r="CB36" i="35"/>
  <c r="V258" i="37"/>
  <c r="V330" i="37" s="1"/>
  <c r="V402" i="37" s="1"/>
  <c r="CN20" i="35" s="1"/>
  <c r="CB20" i="35"/>
  <c r="V310" i="37"/>
  <c r="V382" i="37" s="1"/>
  <c r="V454" i="37" s="1"/>
  <c r="CN72" i="35" s="1"/>
  <c r="CB72" i="35"/>
  <c r="V272" i="37"/>
  <c r="V344" i="37" s="1"/>
  <c r="V416" i="37" s="1"/>
  <c r="CN34" i="35" s="1"/>
  <c r="CB34" i="35"/>
  <c r="V250" i="37"/>
  <c r="V322" i="37" s="1"/>
  <c r="V394" i="37" s="1"/>
  <c r="CN12" i="35" s="1"/>
  <c r="CB12" i="35"/>
  <c r="V246" i="37"/>
  <c r="V318" i="37" s="1"/>
  <c r="V390" i="37" s="1"/>
  <c r="CN8" i="35" s="1"/>
  <c r="CB8" i="35"/>
  <c r="V295" i="37"/>
  <c r="V367" i="37" s="1"/>
  <c r="V439" i="37" s="1"/>
  <c r="CN57" i="35" s="1"/>
  <c r="CB57" i="35"/>
  <c r="V248" i="37"/>
  <c r="V320" i="37" s="1"/>
  <c r="V392" i="37" s="1"/>
  <c r="CN10" i="35" s="1"/>
  <c r="CB10" i="35"/>
  <c r="V269" i="37"/>
  <c r="V341" i="37" s="1"/>
  <c r="V413" i="37" s="1"/>
  <c r="CN31" i="35" s="1"/>
  <c r="CB31" i="35"/>
  <c r="V305" i="36"/>
  <c r="V377" i="36" s="1"/>
  <c r="V449" i="36" s="1"/>
  <c r="BF67" i="35" s="1"/>
  <c r="V296" i="36"/>
  <c r="V368" i="36" s="1"/>
  <c r="V440" i="36" s="1"/>
  <c r="BF58" i="35" s="1"/>
  <c r="V274" i="36"/>
  <c r="V346" i="36" s="1"/>
  <c r="V418" i="36" s="1"/>
  <c r="BF36" i="35" s="1"/>
  <c r="V311" i="36"/>
  <c r="V383" i="36" s="1"/>
  <c r="V455" i="36" s="1"/>
  <c r="BF73" i="35" s="1"/>
  <c r="V288" i="36"/>
  <c r="V360" i="36" s="1"/>
  <c r="V432" i="36" s="1"/>
  <c r="BF50" i="35" s="1"/>
  <c r="V306" i="36"/>
  <c r="V378" i="36" s="1"/>
  <c r="V450" i="36" s="1"/>
  <c r="BF68" i="35" s="1"/>
  <c r="V242" i="36"/>
  <c r="V314" i="36" s="1"/>
  <c r="V386" i="36" s="1"/>
  <c r="BF4" i="35" s="1"/>
  <c r="V307" i="36"/>
  <c r="V379" i="36" s="1"/>
  <c r="V451" i="36" s="1"/>
  <c r="BF69" i="35" s="1"/>
  <c r="V287" i="36"/>
  <c r="V359" i="36" s="1"/>
  <c r="V431" i="36" s="1"/>
  <c r="BF49" i="35" s="1"/>
  <c r="V271" i="36"/>
  <c r="V343" i="36" s="1"/>
  <c r="V415" i="36" s="1"/>
  <c r="BF33" i="35" s="1"/>
  <c r="V295" i="36"/>
  <c r="V367" i="36" s="1"/>
  <c r="V439" i="36" s="1"/>
  <c r="BF57" i="35" s="1"/>
  <c r="V272" i="36"/>
  <c r="V344" i="36" s="1"/>
  <c r="V416" i="36" s="1"/>
  <c r="BF34" i="35" s="1"/>
  <c r="V303" i="36"/>
  <c r="V375" i="36" s="1"/>
  <c r="V447" i="36" s="1"/>
  <c r="BF65" i="35" s="1"/>
  <c r="V249" i="36"/>
  <c r="V321" i="36" s="1"/>
  <c r="V393" i="36" s="1"/>
  <c r="BF11" i="35" s="1"/>
  <c r="V255" i="36"/>
  <c r="V327" i="36" s="1"/>
  <c r="V399" i="36" s="1"/>
  <c r="BF17" i="35" s="1"/>
  <c r="V260" i="36"/>
  <c r="V332" i="36" s="1"/>
  <c r="V404" i="36" s="1"/>
  <c r="BF22" i="35" s="1"/>
  <c r="V308" i="36"/>
  <c r="V380" i="36" s="1"/>
  <c r="V452" i="36" s="1"/>
  <c r="BF70" i="35" s="1"/>
  <c r="V258" i="36"/>
  <c r="V330" i="36" s="1"/>
  <c r="V402" i="36" s="1"/>
  <c r="BF20" i="35" s="1"/>
  <c r="V259" i="37"/>
  <c r="V331" i="37" s="1"/>
  <c r="V403" i="37" s="1"/>
  <c r="CN21" i="35" s="1"/>
  <c r="CB21" i="35"/>
  <c r="V296" i="37"/>
  <c r="V368" i="37" s="1"/>
  <c r="V440" i="37" s="1"/>
  <c r="CN58" i="35" s="1"/>
  <c r="CB58" i="35"/>
  <c r="V288" i="37"/>
  <c r="V360" i="37" s="1"/>
  <c r="V432" i="37" s="1"/>
  <c r="CN50" i="35" s="1"/>
  <c r="CB50" i="35"/>
  <c r="V254" i="37"/>
  <c r="V326" i="37" s="1"/>
  <c r="V398" i="37" s="1"/>
  <c r="CN16" i="35" s="1"/>
  <c r="CB16" i="35"/>
  <c r="V290" i="37"/>
  <c r="V362" i="37" s="1"/>
  <c r="V434" i="37" s="1"/>
  <c r="CN52" i="35" s="1"/>
  <c r="CB52" i="35"/>
  <c r="V286" i="37"/>
  <c r="V358" i="37" s="1"/>
  <c r="V430" i="37" s="1"/>
  <c r="CN48" i="35" s="1"/>
  <c r="CB48" i="35"/>
  <c r="V247" i="37"/>
  <c r="V319" i="37" s="1"/>
  <c r="V391" i="37" s="1"/>
  <c r="CN9" i="35" s="1"/>
  <c r="CB9" i="35"/>
  <c r="V275" i="37"/>
  <c r="V347" i="37" s="1"/>
  <c r="V419" i="37" s="1"/>
  <c r="CN37" i="35" s="1"/>
  <c r="CB37" i="35"/>
  <c r="V287" i="37"/>
  <c r="V359" i="37" s="1"/>
  <c r="V431" i="37" s="1"/>
  <c r="CN49" i="35" s="1"/>
  <c r="CB49" i="35"/>
  <c r="V298" i="37"/>
  <c r="V370" i="37" s="1"/>
  <c r="V442" i="37" s="1"/>
  <c r="CN60" i="35" s="1"/>
  <c r="CB60" i="35"/>
  <c r="V242" i="37"/>
  <c r="V314" i="37" s="1"/>
  <c r="V386" i="37" s="1"/>
  <c r="CN4" i="35" s="1"/>
  <c r="V289" i="37"/>
  <c r="V361" i="37" s="1"/>
  <c r="V433" i="37" s="1"/>
  <c r="CN51" i="35" s="1"/>
  <c r="CB51" i="35"/>
  <c r="V264" i="37"/>
  <c r="V336" i="37" s="1"/>
  <c r="V408" i="37" s="1"/>
  <c r="CN26" i="35" s="1"/>
  <c r="CB26" i="35"/>
  <c r="V308" i="37"/>
  <c r="V380" i="37" s="1"/>
  <c r="V452" i="37" s="1"/>
  <c r="CN70" i="35" s="1"/>
  <c r="CB70" i="35"/>
  <c r="V292" i="37"/>
  <c r="V364" i="37" s="1"/>
  <c r="V436" i="37" s="1"/>
  <c r="CN54" i="35" s="1"/>
  <c r="CB54" i="35"/>
  <c r="V281" i="37"/>
  <c r="V353" i="37" s="1"/>
  <c r="V425" i="37" s="1"/>
  <c r="CN43" i="35" s="1"/>
  <c r="CB43" i="35"/>
  <c r="V300" i="37"/>
  <c r="V372" i="37" s="1"/>
  <c r="V444" i="37" s="1"/>
  <c r="CN62" i="35" s="1"/>
  <c r="CB62" i="35"/>
  <c r="AT409" i="11"/>
  <c r="AP45" i="11"/>
  <c r="AW45" i="11" s="1"/>
  <c r="AW117" i="11" s="1"/>
  <c r="AW201" i="11" s="1"/>
  <c r="AO117" i="11"/>
  <c r="AM201" i="11"/>
  <c r="AM273" i="11" s="1"/>
  <c r="AM345" i="11" s="1"/>
  <c r="AM209" i="11"/>
  <c r="AM281" i="11" s="1"/>
  <c r="AM353" i="11" s="1"/>
  <c r="AM217" i="11"/>
  <c r="AM289" i="11" s="1"/>
  <c r="AM361" i="11" s="1"/>
  <c r="AH178" i="11"/>
  <c r="AH250" i="11" s="1"/>
  <c r="AH322" i="11" s="1"/>
  <c r="AH394" i="11" s="1"/>
  <c r="AM178" i="11"/>
  <c r="AM250" i="11" s="1"/>
  <c r="AM322" i="11" s="1"/>
  <c r="AU48" i="37"/>
  <c r="AU120" i="37" s="1"/>
  <c r="AU420" i="37" s="1"/>
  <c r="AQ48" i="37"/>
  <c r="AQ120" i="37" s="1"/>
  <c r="AQ420" i="37" s="1"/>
  <c r="AL48" i="37"/>
  <c r="AL120" i="37" s="1"/>
  <c r="AL204" i="37" s="1"/>
  <c r="AL276" i="37" s="1"/>
  <c r="AL348" i="37" s="1"/>
  <c r="AL420" i="37" s="1"/>
  <c r="AH48" i="37"/>
  <c r="AH120" i="37" s="1"/>
  <c r="AH204" i="37" s="1"/>
  <c r="AH276" i="37" s="1"/>
  <c r="AH348" i="37" s="1"/>
  <c r="AH420" i="37" s="1"/>
  <c r="BB48" i="37"/>
  <c r="BB120" i="37" s="1"/>
  <c r="AS48" i="37"/>
  <c r="AS120" i="37" s="1"/>
  <c r="AS420" i="37" s="1"/>
  <c r="AO48" i="37"/>
  <c r="AJ48" i="37"/>
  <c r="AJ120" i="37" s="1"/>
  <c r="AJ204" i="37" s="1"/>
  <c r="AJ276" i="37" s="1"/>
  <c r="AJ348" i="37" s="1"/>
  <c r="AJ420" i="37" s="1"/>
  <c r="BA48" i="37"/>
  <c r="BA120" i="37" s="1"/>
  <c r="AR48" i="37"/>
  <c r="AR120" i="37" s="1"/>
  <c r="AR420" i="37" s="1"/>
  <c r="AN48" i="37"/>
  <c r="AN120" i="37" s="1"/>
  <c r="AN204" i="37" s="1"/>
  <c r="AN276" i="37" s="1"/>
  <c r="AN348" i="37" s="1"/>
  <c r="AN420" i="37" s="1"/>
  <c r="AI48" i="37"/>
  <c r="AK48" i="37"/>
  <c r="AK120" i="37" s="1"/>
  <c r="AT48" i="37"/>
  <c r="AT120" i="37" s="1"/>
  <c r="BB46" i="37"/>
  <c r="BB118" i="37" s="1"/>
  <c r="BA46" i="37"/>
  <c r="BA118" i="37" s="1"/>
  <c r="AR46" i="37"/>
  <c r="AR118" i="37" s="1"/>
  <c r="AR418" i="37" s="1"/>
  <c r="AN46" i="37"/>
  <c r="AN118" i="37" s="1"/>
  <c r="AN202" i="37" s="1"/>
  <c r="AN274" i="37" s="1"/>
  <c r="AN346" i="37" s="1"/>
  <c r="AN418" i="37" s="1"/>
  <c r="AI46" i="37"/>
  <c r="AS46" i="37"/>
  <c r="AS118" i="37" s="1"/>
  <c r="AS418" i="37" s="1"/>
  <c r="AL46" i="37"/>
  <c r="AL118" i="37" s="1"/>
  <c r="AL202" i="37" s="1"/>
  <c r="AL274" i="37" s="1"/>
  <c r="AL346" i="37" s="1"/>
  <c r="AL418" i="37" s="1"/>
  <c r="AQ46" i="37"/>
  <c r="AQ118" i="37" s="1"/>
  <c r="AQ418" i="37" s="1"/>
  <c r="AK46" i="37"/>
  <c r="AK118" i="37" s="1"/>
  <c r="AU46" i="37"/>
  <c r="AU118" i="37" s="1"/>
  <c r="AU418" i="37" s="1"/>
  <c r="AJ46" i="37"/>
  <c r="AJ118" i="37" s="1"/>
  <c r="AJ202" i="37" s="1"/>
  <c r="AJ274" i="37" s="1"/>
  <c r="AJ346" i="37" s="1"/>
  <c r="AJ418" i="37" s="1"/>
  <c r="AT46" i="37"/>
  <c r="AT118" i="37" s="1"/>
  <c r="AO46" i="37"/>
  <c r="AX46" i="37" s="1"/>
  <c r="AX118" i="37" s="1"/>
  <c r="AX202" i="37" s="1"/>
  <c r="AX274" i="37" s="1"/>
  <c r="AX346" i="37" s="1"/>
  <c r="AX418" i="37" s="1"/>
  <c r="AH46" i="37"/>
  <c r="AH118" i="37" s="1"/>
  <c r="AH202" i="37" s="1"/>
  <c r="AH274" i="37" s="1"/>
  <c r="AH346" i="37" s="1"/>
  <c r="AH418" i="37" s="1"/>
  <c r="AU34" i="37"/>
  <c r="AU106" i="37" s="1"/>
  <c r="AU406" i="37" s="1"/>
  <c r="AQ34" i="37"/>
  <c r="AQ106" i="37" s="1"/>
  <c r="AQ406" i="37" s="1"/>
  <c r="AL34" i="37"/>
  <c r="AL106" i="37" s="1"/>
  <c r="AL190" i="37" s="1"/>
  <c r="AL262" i="37" s="1"/>
  <c r="AL334" i="37" s="1"/>
  <c r="AL406" i="37" s="1"/>
  <c r="AH34" i="37"/>
  <c r="AH106" i="37" s="1"/>
  <c r="AH190" i="37" s="1"/>
  <c r="AH262" i="37" s="1"/>
  <c r="AH334" i="37" s="1"/>
  <c r="AH406" i="37" s="1"/>
  <c r="AT34" i="37"/>
  <c r="AT106" i="37" s="1"/>
  <c r="AK34" i="37"/>
  <c r="AK106" i="37" s="1"/>
  <c r="BB34" i="37"/>
  <c r="BB106" i="37" s="1"/>
  <c r="AS34" i="37"/>
  <c r="AS106" i="37" s="1"/>
  <c r="AS406" i="37" s="1"/>
  <c r="AO34" i="37"/>
  <c r="AX34" i="37" s="1"/>
  <c r="AX106" i="37" s="1"/>
  <c r="AX190" i="37" s="1"/>
  <c r="AX262" i="37" s="1"/>
  <c r="AX334" i="37" s="1"/>
  <c r="AX406" i="37" s="1"/>
  <c r="AJ34" i="37"/>
  <c r="AJ106" i="37" s="1"/>
  <c r="AJ190" i="37" s="1"/>
  <c r="AJ262" i="37" s="1"/>
  <c r="AJ334" i="37" s="1"/>
  <c r="AJ406" i="37" s="1"/>
  <c r="BA34" i="37"/>
  <c r="BA106" i="37" s="1"/>
  <c r="AR34" i="37"/>
  <c r="AR106" i="37" s="1"/>
  <c r="AR406" i="37" s="1"/>
  <c r="AN34" i="37"/>
  <c r="AN106" i="37" s="1"/>
  <c r="AN190" i="37" s="1"/>
  <c r="AN262" i="37" s="1"/>
  <c r="AN334" i="37" s="1"/>
  <c r="AN406" i="37" s="1"/>
  <c r="AI34" i="37"/>
  <c r="AU26" i="37"/>
  <c r="AU98" i="37" s="1"/>
  <c r="AU398" i="37" s="1"/>
  <c r="AQ26" i="37"/>
  <c r="AQ98" i="37" s="1"/>
  <c r="AQ398" i="37" s="1"/>
  <c r="AL26" i="37"/>
  <c r="AL98" i="37" s="1"/>
  <c r="AL182" i="37" s="1"/>
  <c r="AL254" i="37" s="1"/>
  <c r="AL326" i="37" s="1"/>
  <c r="AL398" i="37" s="1"/>
  <c r="AH26" i="37"/>
  <c r="AH98" i="37" s="1"/>
  <c r="AH182" i="37" s="1"/>
  <c r="AH254" i="37" s="1"/>
  <c r="AH326" i="37" s="1"/>
  <c r="AH398" i="37" s="1"/>
  <c r="AT26" i="37"/>
  <c r="AT98" i="37" s="1"/>
  <c r="AK26" i="37"/>
  <c r="AK98" i="37" s="1"/>
  <c r="BB26" i="37"/>
  <c r="BB98" i="37" s="1"/>
  <c r="AS26" i="37"/>
  <c r="AS98" i="37" s="1"/>
  <c r="AS398" i="37" s="1"/>
  <c r="AO26" i="37"/>
  <c r="AX26" i="37" s="1"/>
  <c r="AX98" i="37" s="1"/>
  <c r="AX182" i="37" s="1"/>
  <c r="AX254" i="37" s="1"/>
  <c r="AX326" i="37" s="1"/>
  <c r="AX398" i="37" s="1"/>
  <c r="AJ26" i="37"/>
  <c r="AJ98" i="37" s="1"/>
  <c r="AJ182" i="37" s="1"/>
  <c r="AJ254" i="37" s="1"/>
  <c r="AJ326" i="37" s="1"/>
  <c r="AJ398" i="37" s="1"/>
  <c r="BA26" i="37"/>
  <c r="BA98" i="37" s="1"/>
  <c r="AR26" i="37"/>
  <c r="AR98" i="37" s="1"/>
  <c r="AR398" i="37" s="1"/>
  <c r="AN26" i="37"/>
  <c r="AN98" i="37" s="1"/>
  <c r="AN182" i="37" s="1"/>
  <c r="AN254" i="37" s="1"/>
  <c r="AN326" i="37" s="1"/>
  <c r="AN398" i="37" s="1"/>
  <c r="AI26" i="37"/>
  <c r="BA23" i="37"/>
  <c r="BA95" i="37" s="1"/>
  <c r="AR23" i="37"/>
  <c r="AR95" i="37" s="1"/>
  <c r="AR395" i="37" s="1"/>
  <c r="AN23" i="37"/>
  <c r="AN95" i="37" s="1"/>
  <c r="AN179" i="37" s="1"/>
  <c r="AN251" i="37" s="1"/>
  <c r="AN323" i="37" s="1"/>
  <c r="AN395" i="37" s="1"/>
  <c r="AI23" i="37"/>
  <c r="AU23" i="37"/>
  <c r="AU95" i="37" s="1"/>
  <c r="AU395" i="37" s="1"/>
  <c r="AQ23" i="37"/>
  <c r="AQ95" i="37" s="1"/>
  <c r="AQ395" i="37" s="1"/>
  <c r="AL23" i="37"/>
  <c r="AL95" i="37" s="1"/>
  <c r="AL179" i="37" s="1"/>
  <c r="AL251" i="37" s="1"/>
  <c r="AL323" i="37" s="1"/>
  <c r="AL395" i="37" s="1"/>
  <c r="AH23" i="37"/>
  <c r="AH95" i="37" s="1"/>
  <c r="AH179" i="37" s="1"/>
  <c r="AH251" i="37" s="1"/>
  <c r="AH323" i="37" s="1"/>
  <c r="AH395" i="37" s="1"/>
  <c r="AT23" i="37"/>
  <c r="AT95" i="37" s="1"/>
  <c r="AK23" i="37"/>
  <c r="AK95" i="37" s="1"/>
  <c r="BB23" i="37"/>
  <c r="BB95" i="37" s="1"/>
  <c r="AS23" i="37"/>
  <c r="AS95" i="37" s="1"/>
  <c r="AS395" i="37" s="1"/>
  <c r="AO23" i="37"/>
  <c r="AX23" i="37" s="1"/>
  <c r="AX95" i="37" s="1"/>
  <c r="AX179" i="37" s="1"/>
  <c r="AX251" i="37" s="1"/>
  <c r="AX323" i="37" s="1"/>
  <c r="AX395" i="37" s="1"/>
  <c r="AJ23" i="37"/>
  <c r="AJ95" i="37" s="1"/>
  <c r="AJ179" i="37" s="1"/>
  <c r="AJ251" i="37" s="1"/>
  <c r="AJ323" i="37" s="1"/>
  <c r="AJ395" i="37" s="1"/>
  <c r="AU80" i="38"/>
  <c r="AU152" i="38" s="1"/>
  <c r="AU452" i="38" s="1"/>
  <c r="AQ80" i="38"/>
  <c r="AQ152" i="38" s="1"/>
  <c r="AQ452" i="38" s="1"/>
  <c r="AL80" i="38"/>
  <c r="AL152" i="38" s="1"/>
  <c r="AL236" i="38" s="1"/>
  <c r="AL308" i="38" s="1"/>
  <c r="AL380" i="38" s="1"/>
  <c r="AL452" i="38" s="1"/>
  <c r="AH80" i="38"/>
  <c r="AH152" i="38" s="1"/>
  <c r="AH236" i="38" s="1"/>
  <c r="AH308" i="38" s="1"/>
  <c r="AH380" i="38" s="1"/>
  <c r="AH452" i="38" s="1"/>
  <c r="AT80" i="38"/>
  <c r="AT152" i="38" s="1"/>
  <c r="BB80" i="38"/>
  <c r="BB152" i="38" s="1"/>
  <c r="AS80" i="38"/>
  <c r="AS152" i="38" s="1"/>
  <c r="AS452" i="38" s="1"/>
  <c r="AO80" i="38"/>
  <c r="AJ80" i="38"/>
  <c r="AJ152" i="38" s="1"/>
  <c r="AJ236" i="38" s="1"/>
  <c r="BA80" i="38"/>
  <c r="BA152" i="38" s="1"/>
  <c r="AR80" i="38"/>
  <c r="AR152" i="38" s="1"/>
  <c r="AR452" i="38" s="1"/>
  <c r="AN80" i="38"/>
  <c r="AN152" i="38" s="1"/>
  <c r="AN236" i="38" s="1"/>
  <c r="AN308" i="38" s="1"/>
  <c r="AN380" i="38" s="1"/>
  <c r="AN452" i="38" s="1"/>
  <c r="AI80" i="38"/>
  <c r="AK80" i="38"/>
  <c r="AK152" i="38" s="1"/>
  <c r="AK236" i="38" s="1"/>
  <c r="AK308" i="38" s="1"/>
  <c r="AK380" i="38" s="1"/>
  <c r="AK452" i="38" s="1"/>
  <c r="AT22" i="38"/>
  <c r="AT94" i="38" s="1"/>
  <c r="AK22" i="38"/>
  <c r="AK94" i="38" s="1"/>
  <c r="AK178" i="38" s="1"/>
  <c r="AK250" i="38" s="1"/>
  <c r="AK322" i="38" s="1"/>
  <c r="AK394" i="38" s="1"/>
  <c r="BB22" i="38"/>
  <c r="BB94" i="38" s="1"/>
  <c r="AS22" i="38"/>
  <c r="AS94" i="38" s="1"/>
  <c r="AS394" i="38" s="1"/>
  <c r="AO22" i="38"/>
  <c r="AX22" i="38" s="1"/>
  <c r="AX94" i="38" s="1"/>
  <c r="AX178" i="38" s="1"/>
  <c r="AX250" i="38" s="1"/>
  <c r="AX322" i="38" s="1"/>
  <c r="AX394" i="38" s="1"/>
  <c r="AJ22" i="38"/>
  <c r="AJ94" i="38" s="1"/>
  <c r="AJ178" i="38" s="1"/>
  <c r="BA22" i="38"/>
  <c r="BA94" i="38" s="1"/>
  <c r="AR22" i="38"/>
  <c r="AR94" i="38" s="1"/>
  <c r="AR394" i="38" s="1"/>
  <c r="AN22" i="38"/>
  <c r="AN94" i="38" s="1"/>
  <c r="AN178" i="38" s="1"/>
  <c r="AN250" i="38" s="1"/>
  <c r="AN322" i="38" s="1"/>
  <c r="AN394" i="38" s="1"/>
  <c r="AI22" i="38"/>
  <c r="AU22" i="38"/>
  <c r="AU94" i="38" s="1"/>
  <c r="AU394" i="38" s="1"/>
  <c r="AQ22" i="38"/>
  <c r="AQ94" i="38" s="1"/>
  <c r="AQ394" i="38" s="1"/>
  <c r="AL22" i="38"/>
  <c r="AL94" i="38" s="1"/>
  <c r="AL178" i="38" s="1"/>
  <c r="AL250" i="38" s="1"/>
  <c r="AL322" i="38" s="1"/>
  <c r="AL394" i="38" s="1"/>
  <c r="AH22" i="38"/>
  <c r="AH94" i="38" s="1"/>
  <c r="AH178" i="38" s="1"/>
  <c r="AH250" i="38" s="1"/>
  <c r="AH322" i="38" s="1"/>
  <c r="AH394" i="38" s="1"/>
  <c r="BA73" i="38"/>
  <c r="BA145" i="38" s="1"/>
  <c r="AR73" i="38"/>
  <c r="AR145" i="38" s="1"/>
  <c r="AR445" i="38" s="1"/>
  <c r="AN73" i="38"/>
  <c r="AN145" i="38" s="1"/>
  <c r="AN229" i="38" s="1"/>
  <c r="AN301" i="38" s="1"/>
  <c r="AN373" i="38" s="1"/>
  <c r="AN445" i="38" s="1"/>
  <c r="AI73" i="38"/>
  <c r="BB73" i="38"/>
  <c r="BB145" i="38" s="1"/>
  <c r="AU73" i="38"/>
  <c r="AU145" i="38" s="1"/>
  <c r="AU445" i="38" s="1"/>
  <c r="AJ73" i="38"/>
  <c r="AJ145" i="38" s="1"/>
  <c r="AJ229" i="38" s="1"/>
  <c r="AT73" i="38"/>
  <c r="AT145" i="38" s="1"/>
  <c r="AO73" i="38"/>
  <c r="AX73" i="38" s="1"/>
  <c r="AX145" i="38" s="1"/>
  <c r="AX229" i="38" s="1"/>
  <c r="AX301" i="38" s="1"/>
  <c r="AX373" i="38" s="1"/>
  <c r="AX445" i="38" s="1"/>
  <c r="AH73" i="38"/>
  <c r="AH145" i="38" s="1"/>
  <c r="AH229" i="38" s="1"/>
  <c r="AH301" i="38" s="1"/>
  <c r="AH373" i="38" s="1"/>
  <c r="AH445" i="38" s="1"/>
  <c r="AS73" i="38"/>
  <c r="AS145" i="38" s="1"/>
  <c r="AS445" i="38" s="1"/>
  <c r="AL73" i="38"/>
  <c r="AL145" i="38" s="1"/>
  <c r="AL229" i="38" s="1"/>
  <c r="AL301" i="38" s="1"/>
  <c r="AL373" i="38" s="1"/>
  <c r="AL445" i="38" s="1"/>
  <c r="AQ73" i="38"/>
  <c r="AQ145" i="38" s="1"/>
  <c r="AQ445" i="38" s="1"/>
  <c r="AK73" i="38"/>
  <c r="AK145" i="38" s="1"/>
  <c r="AK229" i="38" s="1"/>
  <c r="AK301" i="38" s="1"/>
  <c r="AK373" i="38" s="1"/>
  <c r="AK445" i="38" s="1"/>
  <c r="BA64" i="38"/>
  <c r="BA136" i="38" s="1"/>
  <c r="AR64" i="38"/>
  <c r="AR136" i="38" s="1"/>
  <c r="AR436" i="38" s="1"/>
  <c r="AN64" i="38"/>
  <c r="AN136" i="38" s="1"/>
  <c r="AN220" i="38" s="1"/>
  <c r="AN292" i="38" s="1"/>
  <c r="AN364" i="38" s="1"/>
  <c r="AN436" i="38" s="1"/>
  <c r="AI64" i="38"/>
  <c r="AU64" i="38"/>
  <c r="AU136" i="38" s="1"/>
  <c r="AU436" i="38" s="1"/>
  <c r="AQ64" i="38"/>
  <c r="AQ136" i="38" s="1"/>
  <c r="AQ436" i="38" s="1"/>
  <c r="AL64" i="38"/>
  <c r="AL136" i="38" s="1"/>
  <c r="AL220" i="38" s="1"/>
  <c r="AL292" i="38" s="1"/>
  <c r="AL364" i="38" s="1"/>
  <c r="AL436" i="38" s="1"/>
  <c r="AH64" i="38"/>
  <c r="AH136" i="38" s="1"/>
  <c r="AH220" i="38" s="1"/>
  <c r="AH292" i="38" s="1"/>
  <c r="AH364" i="38" s="1"/>
  <c r="AH436" i="38" s="1"/>
  <c r="AT64" i="38"/>
  <c r="AT136" i="38" s="1"/>
  <c r="AK64" i="38"/>
  <c r="AK136" i="38" s="1"/>
  <c r="AK220" i="38" s="1"/>
  <c r="AK292" i="38" s="1"/>
  <c r="AK364" i="38" s="1"/>
  <c r="AK436" i="38" s="1"/>
  <c r="BB64" i="38"/>
  <c r="BB136" i="38" s="1"/>
  <c r="AS64" i="38"/>
  <c r="AS136" i="38" s="1"/>
  <c r="AS436" i="38" s="1"/>
  <c r="AO64" i="38"/>
  <c r="AX64" i="38" s="1"/>
  <c r="AX136" i="38" s="1"/>
  <c r="AX220" i="38" s="1"/>
  <c r="AX292" i="38" s="1"/>
  <c r="AX364" i="38" s="1"/>
  <c r="AX436" i="38" s="1"/>
  <c r="AJ64" i="38"/>
  <c r="AJ136" i="38" s="1"/>
  <c r="AJ220" i="38" s="1"/>
  <c r="BA56" i="38"/>
  <c r="BA128" i="38" s="1"/>
  <c r="AR56" i="38"/>
  <c r="AR128" i="38" s="1"/>
  <c r="AR428" i="38" s="1"/>
  <c r="AN56" i="38"/>
  <c r="AN128" i="38" s="1"/>
  <c r="AN212" i="38" s="1"/>
  <c r="AN284" i="38" s="1"/>
  <c r="AN356" i="38" s="1"/>
  <c r="AN428" i="38" s="1"/>
  <c r="AI56" i="38"/>
  <c r="AU56" i="38"/>
  <c r="AU128" i="38" s="1"/>
  <c r="AU428" i="38" s="1"/>
  <c r="AQ56" i="38"/>
  <c r="AQ128" i="38" s="1"/>
  <c r="AQ428" i="38" s="1"/>
  <c r="AL56" i="38"/>
  <c r="AL128" i="38" s="1"/>
  <c r="AL212" i="38" s="1"/>
  <c r="AL284" i="38" s="1"/>
  <c r="AL356" i="38" s="1"/>
  <c r="AL428" i="38" s="1"/>
  <c r="AH56" i="38"/>
  <c r="AH128" i="38" s="1"/>
  <c r="AH212" i="38" s="1"/>
  <c r="AH284" i="38" s="1"/>
  <c r="AH356" i="38" s="1"/>
  <c r="AH428" i="38" s="1"/>
  <c r="AT56" i="38"/>
  <c r="AT128" i="38" s="1"/>
  <c r="AK56" i="38"/>
  <c r="AK128" i="38" s="1"/>
  <c r="AK212" i="38" s="1"/>
  <c r="AK284" i="38" s="1"/>
  <c r="AK356" i="38" s="1"/>
  <c r="AK428" i="38" s="1"/>
  <c r="BB56" i="38"/>
  <c r="BB128" i="38" s="1"/>
  <c r="AS56" i="38"/>
  <c r="AS128" i="38" s="1"/>
  <c r="AS428" i="38" s="1"/>
  <c r="AO56" i="38"/>
  <c r="AX56" i="38" s="1"/>
  <c r="AX128" i="38" s="1"/>
  <c r="AX212" i="38" s="1"/>
  <c r="AX284" i="38" s="1"/>
  <c r="AX356" i="38" s="1"/>
  <c r="AX428" i="38" s="1"/>
  <c r="AJ56" i="38"/>
  <c r="AJ128" i="38" s="1"/>
  <c r="AJ212" i="38" s="1"/>
  <c r="BA48" i="38"/>
  <c r="BA120" i="38" s="1"/>
  <c r="AR48" i="38"/>
  <c r="AR120" i="38" s="1"/>
  <c r="AR420" i="38" s="1"/>
  <c r="AN48" i="38"/>
  <c r="AN120" i="38" s="1"/>
  <c r="AN204" i="38" s="1"/>
  <c r="AN276" i="38" s="1"/>
  <c r="AN348" i="38" s="1"/>
  <c r="AN420" i="38" s="1"/>
  <c r="AI48" i="38"/>
  <c r="AU48" i="38"/>
  <c r="AU120" i="38" s="1"/>
  <c r="AU420" i="38" s="1"/>
  <c r="AQ48" i="38"/>
  <c r="AQ120" i="38" s="1"/>
  <c r="AQ420" i="38" s="1"/>
  <c r="AL48" i="38"/>
  <c r="AL120" i="38" s="1"/>
  <c r="AL204" i="38" s="1"/>
  <c r="AL276" i="38" s="1"/>
  <c r="AL348" i="38" s="1"/>
  <c r="AL420" i="38" s="1"/>
  <c r="AH48" i="38"/>
  <c r="AH120" i="38" s="1"/>
  <c r="AH204" i="38" s="1"/>
  <c r="AH276" i="38" s="1"/>
  <c r="AH348" i="38" s="1"/>
  <c r="AH420" i="38" s="1"/>
  <c r="AT48" i="38"/>
  <c r="AT120" i="38" s="1"/>
  <c r="AK48" i="38"/>
  <c r="AK120" i="38" s="1"/>
  <c r="AK204" i="38" s="1"/>
  <c r="AK276" i="38" s="1"/>
  <c r="AK348" i="38" s="1"/>
  <c r="AK420" i="38" s="1"/>
  <c r="BB48" i="38"/>
  <c r="BB120" i="38" s="1"/>
  <c r="AS48" i="38"/>
  <c r="AS120" i="38" s="1"/>
  <c r="AS420" i="38" s="1"/>
  <c r="AO48" i="38"/>
  <c r="AX48" i="38" s="1"/>
  <c r="AX120" i="38" s="1"/>
  <c r="AX204" i="38" s="1"/>
  <c r="AX276" i="38" s="1"/>
  <c r="AX348" i="38" s="1"/>
  <c r="AX420" i="38" s="1"/>
  <c r="AJ48" i="38"/>
  <c r="AJ120" i="38" s="1"/>
  <c r="AJ204" i="38" s="1"/>
  <c r="BA40" i="38"/>
  <c r="BA112" i="38" s="1"/>
  <c r="AR40" i="38"/>
  <c r="AR112" i="38" s="1"/>
  <c r="AR412" i="38" s="1"/>
  <c r="AN40" i="38"/>
  <c r="AN112" i="38" s="1"/>
  <c r="AN196" i="38" s="1"/>
  <c r="AN268" i="38" s="1"/>
  <c r="AN340" i="38" s="1"/>
  <c r="AN412" i="38" s="1"/>
  <c r="AI40" i="38"/>
  <c r="AU40" i="38"/>
  <c r="AU112" i="38" s="1"/>
  <c r="AU412" i="38" s="1"/>
  <c r="AQ40" i="38"/>
  <c r="AQ112" i="38" s="1"/>
  <c r="AQ412" i="38" s="1"/>
  <c r="AL40" i="38"/>
  <c r="AL112" i="38" s="1"/>
  <c r="AL196" i="38" s="1"/>
  <c r="AL268" i="38" s="1"/>
  <c r="AL340" i="38" s="1"/>
  <c r="AL412" i="38" s="1"/>
  <c r="AH40" i="38"/>
  <c r="AH112" i="38" s="1"/>
  <c r="AH196" i="38" s="1"/>
  <c r="AH268" i="38" s="1"/>
  <c r="AH340" i="38" s="1"/>
  <c r="AH412" i="38" s="1"/>
  <c r="AT40" i="38"/>
  <c r="AT112" i="38" s="1"/>
  <c r="AK40" i="38"/>
  <c r="AK112" i="38" s="1"/>
  <c r="AK196" i="38" s="1"/>
  <c r="AK268" i="38" s="1"/>
  <c r="AK340" i="38" s="1"/>
  <c r="AK412" i="38" s="1"/>
  <c r="BB40" i="38"/>
  <c r="BB112" i="38" s="1"/>
  <c r="AS40" i="38"/>
  <c r="AS112" i="38" s="1"/>
  <c r="AS412" i="38" s="1"/>
  <c r="AO40" i="38"/>
  <c r="AX40" i="38" s="1"/>
  <c r="AX112" i="38" s="1"/>
  <c r="AX196" i="38" s="1"/>
  <c r="AX268" i="38" s="1"/>
  <c r="AX340" i="38" s="1"/>
  <c r="AX412" i="38" s="1"/>
  <c r="AJ40" i="38"/>
  <c r="AJ112" i="38" s="1"/>
  <c r="AJ196" i="38" s="1"/>
  <c r="BA32" i="38"/>
  <c r="BA104" i="38" s="1"/>
  <c r="AR32" i="38"/>
  <c r="AR104" i="38" s="1"/>
  <c r="AR404" i="38" s="1"/>
  <c r="AN32" i="38"/>
  <c r="AN104" i="38" s="1"/>
  <c r="AN188" i="38" s="1"/>
  <c r="AN260" i="38" s="1"/>
  <c r="AN332" i="38" s="1"/>
  <c r="AN404" i="38" s="1"/>
  <c r="AI32" i="38"/>
  <c r="AU32" i="38"/>
  <c r="AU104" i="38" s="1"/>
  <c r="AU404" i="38" s="1"/>
  <c r="AQ32" i="38"/>
  <c r="AQ104" i="38" s="1"/>
  <c r="AQ404" i="38" s="1"/>
  <c r="AL32" i="38"/>
  <c r="AL104" i="38" s="1"/>
  <c r="AL188" i="38" s="1"/>
  <c r="AL260" i="38" s="1"/>
  <c r="AL332" i="38" s="1"/>
  <c r="AL404" i="38" s="1"/>
  <c r="AH32" i="38"/>
  <c r="AH104" i="38" s="1"/>
  <c r="AH188" i="38" s="1"/>
  <c r="AH260" i="38" s="1"/>
  <c r="AH332" i="38" s="1"/>
  <c r="AH404" i="38" s="1"/>
  <c r="AT32" i="38"/>
  <c r="AT104" i="38" s="1"/>
  <c r="AK32" i="38"/>
  <c r="AK104" i="38" s="1"/>
  <c r="AK188" i="38" s="1"/>
  <c r="AK260" i="38" s="1"/>
  <c r="AK332" i="38" s="1"/>
  <c r="AK404" i="38" s="1"/>
  <c r="BB32" i="38"/>
  <c r="BB104" i="38" s="1"/>
  <c r="AS32" i="38"/>
  <c r="AS104" i="38" s="1"/>
  <c r="AS404" i="38" s="1"/>
  <c r="AO32" i="38"/>
  <c r="AX32" i="38" s="1"/>
  <c r="AX104" i="38" s="1"/>
  <c r="AX188" i="38" s="1"/>
  <c r="AX260" i="38" s="1"/>
  <c r="AX332" i="38" s="1"/>
  <c r="AX404" i="38" s="1"/>
  <c r="AJ32" i="38"/>
  <c r="AJ104" i="38" s="1"/>
  <c r="AJ188" i="38" s="1"/>
  <c r="BA24" i="38"/>
  <c r="BA96" i="38" s="1"/>
  <c r="AR24" i="38"/>
  <c r="AR96" i="38" s="1"/>
  <c r="AR396" i="38" s="1"/>
  <c r="AN24" i="38"/>
  <c r="AN96" i="38" s="1"/>
  <c r="AN180" i="38" s="1"/>
  <c r="AN252" i="38" s="1"/>
  <c r="AN324" i="38" s="1"/>
  <c r="AN396" i="38" s="1"/>
  <c r="AI24" i="38"/>
  <c r="AU24" i="38"/>
  <c r="AU96" i="38" s="1"/>
  <c r="AU396" i="38" s="1"/>
  <c r="AQ24" i="38"/>
  <c r="AQ96" i="38" s="1"/>
  <c r="AQ396" i="38" s="1"/>
  <c r="AL24" i="38"/>
  <c r="AL96" i="38" s="1"/>
  <c r="AL180" i="38" s="1"/>
  <c r="AL252" i="38" s="1"/>
  <c r="AL324" i="38" s="1"/>
  <c r="AL396" i="38" s="1"/>
  <c r="AH24" i="38"/>
  <c r="AH96" i="38" s="1"/>
  <c r="AH180" i="38" s="1"/>
  <c r="AH252" i="38" s="1"/>
  <c r="AH324" i="38" s="1"/>
  <c r="AH396" i="38" s="1"/>
  <c r="AT24" i="38"/>
  <c r="AT96" i="38" s="1"/>
  <c r="AK24" i="38"/>
  <c r="AK96" i="38" s="1"/>
  <c r="AK180" i="38" s="1"/>
  <c r="AK252" i="38" s="1"/>
  <c r="AK324" i="38" s="1"/>
  <c r="AK396" i="38" s="1"/>
  <c r="BB24" i="38"/>
  <c r="BB96" i="38" s="1"/>
  <c r="AS24" i="38"/>
  <c r="AS96" i="38" s="1"/>
  <c r="AS396" i="38" s="1"/>
  <c r="AO24" i="38"/>
  <c r="AX24" i="38" s="1"/>
  <c r="AX96" i="38" s="1"/>
  <c r="AX180" i="38" s="1"/>
  <c r="AX252" i="38" s="1"/>
  <c r="AX324" i="38" s="1"/>
  <c r="AX396" i="38" s="1"/>
  <c r="AJ24" i="38"/>
  <c r="AJ96" i="38" s="1"/>
  <c r="AJ180" i="38" s="1"/>
  <c r="AU84" i="36"/>
  <c r="AU156" i="36" s="1"/>
  <c r="AU456" i="36" s="1"/>
  <c r="AQ84" i="36"/>
  <c r="AQ156" i="36" s="1"/>
  <c r="AQ456" i="36" s="1"/>
  <c r="AL84" i="36"/>
  <c r="AL156" i="36" s="1"/>
  <c r="AL240" i="36" s="1"/>
  <c r="AL312" i="36" s="1"/>
  <c r="AL384" i="36" s="1"/>
  <c r="AL456" i="36" s="1"/>
  <c r="AH84" i="36"/>
  <c r="AH156" i="36" s="1"/>
  <c r="AH240" i="36" s="1"/>
  <c r="AH312" i="36" s="1"/>
  <c r="AH384" i="36" s="1"/>
  <c r="AH456" i="36" s="1"/>
  <c r="AT84" i="36"/>
  <c r="AT156" i="36" s="1"/>
  <c r="AT456" i="36" s="1"/>
  <c r="AK84" i="36"/>
  <c r="AK156" i="36" s="1"/>
  <c r="AK240" i="36" s="1"/>
  <c r="BB84" i="36"/>
  <c r="BB156" i="36" s="1"/>
  <c r="AS84" i="36"/>
  <c r="AS156" i="36" s="1"/>
  <c r="AS456" i="36" s="1"/>
  <c r="AO84" i="36"/>
  <c r="AX84" i="36" s="1"/>
  <c r="AX156" i="36" s="1"/>
  <c r="AJ84" i="36"/>
  <c r="AJ156" i="36" s="1"/>
  <c r="AJ240" i="36" s="1"/>
  <c r="AJ312" i="36" s="1"/>
  <c r="AJ384" i="36" s="1"/>
  <c r="AJ456" i="36" s="1"/>
  <c r="BA84" i="36"/>
  <c r="BA156" i="36" s="1"/>
  <c r="AR84" i="36"/>
  <c r="AR156" i="36" s="1"/>
  <c r="AR456" i="36" s="1"/>
  <c r="AN84" i="36"/>
  <c r="AN156" i="36" s="1"/>
  <c r="AN240" i="36" s="1"/>
  <c r="AN312" i="36" s="1"/>
  <c r="AN384" i="36" s="1"/>
  <c r="AN456" i="36" s="1"/>
  <c r="AI84" i="36"/>
  <c r="AU76" i="36"/>
  <c r="AU148" i="36" s="1"/>
  <c r="AU448" i="36" s="1"/>
  <c r="AQ76" i="36"/>
  <c r="AQ148" i="36" s="1"/>
  <c r="AQ448" i="36" s="1"/>
  <c r="AL76" i="36"/>
  <c r="AL148" i="36" s="1"/>
  <c r="AL232" i="36" s="1"/>
  <c r="AL304" i="36" s="1"/>
  <c r="AL376" i="36" s="1"/>
  <c r="AL448" i="36" s="1"/>
  <c r="AH76" i="36"/>
  <c r="AH148" i="36" s="1"/>
  <c r="AH232" i="36" s="1"/>
  <c r="AH304" i="36" s="1"/>
  <c r="AH376" i="36" s="1"/>
  <c r="AH448" i="36" s="1"/>
  <c r="AT76" i="36"/>
  <c r="AT148" i="36" s="1"/>
  <c r="AT448" i="36" s="1"/>
  <c r="AK76" i="36"/>
  <c r="AK148" i="36" s="1"/>
  <c r="AK232" i="36" s="1"/>
  <c r="BB76" i="36"/>
  <c r="BB148" i="36" s="1"/>
  <c r="AS76" i="36"/>
  <c r="AS148" i="36" s="1"/>
  <c r="AS448" i="36" s="1"/>
  <c r="AO76" i="36"/>
  <c r="AX76" i="36" s="1"/>
  <c r="AX148" i="36" s="1"/>
  <c r="AJ76" i="36"/>
  <c r="AJ148" i="36" s="1"/>
  <c r="AJ232" i="36" s="1"/>
  <c r="AJ304" i="36" s="1"/>
  <c r="AJ376" i="36" s="1"/>
  <c r="AJ448" i="36" s="1"/>
  <c r="BA76" i="36"/>
  <c r="BA148" i="36" s="1"/>
  <c r="AR76" i="36"/>
  <c r="AR148" i="36" s="1"/>
  <c r="AR448" i="36" s="1"/>
  <c r="AN76" i="36"/>
  <c r="AN148" i="36" s="1"/>
  <c r="AN232" i="36" s="1"/>
  <c r="AN304" i="36" s="1"/>
  <c r="AN376" i="36" s="1"/>
  <c r="AN448" i="36" s="1"/>
  <c r="AI76" i="36"/>
  <c r="AU68" i="36"/>
  <c r="AU140" i="36" s="1"/>
  <c r="AU440" i="36" s="1"/>
  <c r="AQ68" i="36"/>
  <c r="AQ140" i="36" s="1"/>
  <c r="AQ440" i="36" s="1"/>
  <c r="AL68" i="36"/>
  <c r="AL140" i="36" s="1"/>
  <c r="AL224" i="36" s="1"/>
  <c r="AL296" i="36" s="1"/>
  <c r="AL368" i="36" s="1"/>
  <c r="AL440" i="36" s="1"/>
  <c r="AH68" i="36"/>
  <c r="AH140" i="36" s="1"/>
  <c r="AH224" i="36" s="1"/>
  <c r="AH296" i="36" s="1"/>
  <c r="AH368" i="36" s="1"/>
  <c r="AH440" i="36" s="1"/>
  <c r="AT68" i="36"/>
  <c r="AT140" i="36" s="1"/>
  <c r="AT440" i="36" s="1"/>
  <c r="AK68" i="36"/>
  <c r="AK140" i="36" s="1"/>
  <c r="AK224" i="36" s="1"/>
  <c r="BB68" i="36"/>
  <c r="BB140" i="36" s="1"/>
  <c r="AS68" i="36"/>
  <c r="AS140" i="36" s="1"/>
  <c r="AS440" i="36" s="1"/>
  <c r="AO68" i="36"/>
  <c r="AX68" i="36" s="1"/>
  <c r="AX140" i="36" s="1"/>
  <c r="AJ68" i="36"/>
  <c r="AJ140" i="36" s="1"/>
  <c r="AJ224" i="36" s="1"/>
  <c r="AJ296" i="36" s="1"/>
  <c r="AJ368" i="36" s="1"/>
  <c r="AJ440" i="36" s="1"/>
  <c r="BA68" i="36"/>
  <c r="BA140" i="36" s="1"/>
  <c r="AR68" i="36"/>
  <c r="AR140" i="36" s="1"/>
  <c r="AR440" i="36" s="1"/>
  <c r="AN68" i="36"/>
  <c r="AN140" i="36" s="1"/>
  <c r="AN224" i="36" s="1"/>
  <c r="AN296" i="36" s="1"/>
  <c r="AN368" i="36" s="1"/>
  <c r="AN440" i="36" s="1"/>
  <c r="AI68" i="36"/>
  <c r="BA19" i="36"/>
  <c r="BA91" i="36" s="1"/>
  <c r="AR19" i="36"/>
  <c r="AR91" i="36" s="1"/>
  <c r="AR391" i="36" s="1"/>
  <c r="AN19" i="36"/>
  <c r="AN91" i="36" s="1"/>
  <c r="AN175" i="36" s="1"/>
  <c r="AN247" i="36" s="1"/>
  <c r="AN319" i="36" s="1"/>
  <c r="AN391" i="36" s="1"/>
  <c r="AI19" i="36"/>
  <c r="AU19" i="36"/>
  <c r="AU91" i="36" s="1"/>
  <c r="AU391" i="36" s="1"/>
  <c r="AQ19" i="36"/>
  <c r="AQ91" i="36" s="1"/>
  <c r="AQ391" i="36" s="1"/>
  <c r="AL19" i="36"/>
  <c r="AL91" i="36" s="1"/>
  <c r="AL175" i="36" s="1"/>
  <c r="AL247" i="36" s="1"/>
  <c r="AL319" i="36" s="1"/>
  <c r="AL391" i="36" s="1"/>
  <c r="AH19" i="36"/>
  <c r="AH91" i="36" s="1"/>
  <c r="AH175" i="36" s="1"/>
  <c r="AH247" i="36" s="1"/>
  <c r="AH319" i="36" s="1"/>
  <c r="AH391" i="36" s="1"/>
  <c r="AT19" i="36"/>
  <c r="AT91" i="36" s="1"/>
  <c r="AT391" i="36" s="1"/>
  <c r="AK19" i="36"/>
  <c r="AK91" i="36" s="1"/>
  <c r="AK175" i="36" s="1"/>
  <c r="BB19" i="36"/>
  <c r="BB91" i="36" s="1"/>
  <c r="AS19" i="36"/>
  <c r="AS91" i="36" s="1"/>
  <c r="AS391" i="36" s="1"/>
  <c r="AO19" i="36"/>
  <c r="AX19" i="36" s="1"/>
  <c r="AX91" i="36" s="1"/>
  <c r="AJ19" i="36"/>
  <c r="AJ91" i="36" s="1"/>
  <c r="AJ175" i="36" s="1"/>
  <c r="AJ247" i="36" s="1"/>
  <c r="AJ319" i="36" s="1"/>
  <c r="AJ391" i="36" s="1"/>
  <c r="AP69" i="11"/>
  <c r="AW69" i="11" s="1"/>
  <c r="AW141" i="11" s="1"/>
  <c r="AW225" i="11" s="1"/>
  <c r="AO141" i="11"/>
  <c r="AT441" i="11"/>
  <c r="AP77" i="11"/>
  <c r="AW77" i="11" s="1"/>
  <c r="AW149" i="11" s="1"/>
  <c r="AW233" i="11" s="1"/>
  <c r="AO149" i="11"/>
  <c r="AT449" i="11"/>
  <c r="AM182" i="11"/>
  <c r="AM254" i="11" s="1"/>
  <c r="AM326" i="11" s="1"/>
  <c r="AH182" i="11"/>
  <c r="AH254" i="11" s="1"/>
  <c r="AH326" i="11" s="1"/>
  <c r="AH398" i="11" s="1"/>
  <c r="AM190" i="11"/>
  <c r="AM262" i="11" s="1"/>
  <c r="AM334" i="11" s="1"/>
  <c r="AM198" i="11"/>
  <c r="AM270" i="11" s="1"/>
  <c r="AM342" i="11" s="1"/>
  <c r="AM206" i="11"/>
  <c r="AM278" i="11" s="1"/>
  <c r="AM350" i="11" s="1"/>
  <c r="AM214" i="11"/>
  <c r="AM286" i="11" s="1"/>
  <c r="AM358" i="11" s="1"/>
  <c r="AM222" i="11"/>
  <c r="AM294" i="11" s="1"/>
  <c r="AM366" i="11" s="1"/>
  <c r="AM238" i="11"/>
  <c r="AM310" i="11" s="1"/>
  <c r="AM382" i="11" s="1"/>
  <c r="AH171" i="11"/>
  <c r="AH243" i="11" s="1"/>
  <c r="AH315" i="11" s="1"/>
  <c r="AH387" i="11" s="1"/>
  <c r="AM171" i="11"/>
  <c r="AM243" i="11" s="1"/>
  <c r="AM315" i="11" s="1"/>
  <c r="AH175" i="11"/>
  <c r="AH247" i="11" s="1"/>
  <c r="AH319" i="11" s="1"/>
  <c r="AH391" i="11" s="1"/>
  <c r="AM175" i="11"/>
  <c r="AM247" i="11" s="1"/>
  <c r="AM319" i="11" s="1"/>
  <c r="AM184" i="11"/>
  <c r="AM256" i="11" s="1"/>
  <c r="AM328" i="11" s="1"/>
  <c r="AH184" i="11"/>
  <c r="AH256" i="11" s="1"/>
  <c r="AH328" i="11" s="1"/>
  <c r="AH400" i="11" s="1"/>
  <c r="AM200" i="11"/>
  <c r="AM272" i="11" s="1"/>
  <c r="AM344" i="11" s="1"/>
  <c r="AH179" i="11"/>
  <c r="AH251" i="11" s="1"/>
  <c r="AH323" i="11" s="1"/>
  <c r="AH395" i="11" s="1"/>
  <c r="AM179" i="11"/>
  <c r="AM251" i="11" s="1"/>
  <c r="AM323" i="11" s="1"/>
  <c r="AM181" i="11"/>
  <c r="AM253" i="11" s="1"/>
  <c r="AM325" i="11" s="1"/>
  <c r="AH181" i="11"/>
  <c r="AH253" i="11" s="1"/>
  <c r="AH325" i="11" s="1"/>
  <c r="AH397" i="11" s="1"/>
  <c r="AM189" i="11"/>
  <c r="AM261" i="11" s="1"/>
  <c r="AM333" i="11" s="1"/>
  <c r="AM197" i="11"/>
  <c r="AM269" i="11" s="1"/>
  <c r="AM341" i="11" s="1"/>
  <c r="AM205" i="11"/>
  <c r="AM277" i="11" s="1"/>
  <c r="AM349" i="11" s="1"/>
  <c r="AM213" i="11"/>
  <c r="AM285" i="11" s="1"/>
  <c r="AM357" i="11" s="1"/>
  <c r="AM221" i="11"/>
  <c r="AM293" i="11" s="1"/>
  <c r="AM365" i="11" s="1"/>
  <c r="BA41" i="37"/>
  <c r="BA113" i="37" s="1"/>
  <c r="AR41" i="37"/>
  <c r="AR113" i="37" s="1"/>
  <c r="AR413" i="37" s="1"/>
  <c r="AN41" i="37"/>
  <c r="AN113" i="37" s="1"/>
  <c r="AN197" i="37" s="1"/>
  <c r="AN269" i="37" s="1"/>
  <c r="AN341" i="37" s="1"/>
  <c r="AN413" i="37" s="1"/>
  <c r="AI41" i="37"/>
  <c r="AQ41" i="37"/>
  <c r="AQ113" i="37" s="1"/>
  <c r="AQ413" i="37" s="1"/>
  <c r="AK41" i="37"/>
  <c r="AK113" i="37" s="1"/>
  <c r="BB41" i="37"/>
  <c r="BB113" i="37" s="1"/>
  <c r="AU41" i="37"/>
  <c r="AU113" i="37" s="1"/>
  <c r="AU413" i="37" s="1"/>
  <c r="AJ41" i="37"/>
  <c r="AJ113" i="37" s="1"/>
  <c r="AJ197" i="37" s="1"/>
  <c r="AJ269" i="37" s="1"/>
  <c r="AJ341" i="37" s="1"/>
  <c r="AJ413" i="37" s="1"/>
  <c r="AT41" i="37"/>
  <c r="AT113" i="37" s="1"/>
  <c r="AO41" i="37"/>
  <c r="AX41" i="37" s="1"/>
  <c r="AX113" i="37" s="1"/>
  <c r="AX197" i="37" s="1"/>
  <c r="AX269" i="37" s="1"/>
  <c r="AX341" i="37" s="1"/>
  <c r="AX413" i="37" s="1"/>
  <c r="AH41" i="37"/>
  <c r="AH113" i="37" s="1"/>
  <c r="AH197" i="37" s="1"/>
  <c r="AH269" i="37" s="1"/>
  <c r="AH341" i="37" s="1"/>
  <c r="AH413" i="37" s="1"/>
  <c r="AS41" i="37"/>
  <c r="AS113" i="37" s="1"/>
  <c r="AS413" i="37" s="1"/>
  <c r="AL41" i="37"/>
  <c r="AL113" i="37" s="1"/>
  <c r="AL197" i="37" s="1"/>
  <c r="AL269" i="37" s="1"/>
  <c r="AL341" i="37" s="1"/>
  <c r="AL413" i="37" s="1"/>
  <c r="AT21" i="37"/>
  <c r="AT93" i="37" s="1"/>
  <c r="AK21" i="37"/>
  <c r="AK93" i="37" s="1"/>
  <c r="BB21" i="37"/>
  <c r="BB93" i="37" s="1"/>
  <c r="AS21" i="37"/>
  <c r="AS93" i="37" s="1"/>
  <c r="AS393" i="37" s="1"/>
  <c r="AO21" i="37"/>
  <c r="AX21" i="37" s="1"/>
  <c r="AX93" i="37" s="1"/>
  <c r="AX177" i="37" s="1"/>
  <c r="AX249" i="37" s="1"/>
  <c r="AX321" i="37" s="1"/>
  <c r="AX393" i="37" s="1"/>
  <c r="AJ21" i="37"/>
  <c r="AJ93" i="37" s="1"/>
  <c r="AJ177" i="37" s="1"/>
  <c r="AJ249" i="37" s="1"/>
  <c r="AJ321" i="37" s="1"/>
  <c r="AJ393" i="37" s="1"/>
  <c r="BA21" i="37"/>
  <c r="BA93" i="37" s="1"/>
  <c r="AR21" i="37"/>
  <c r="AR93" i="37" s="1"/>
  <c r="AR393" i="37" s="1"/>
  <c r="AN21" i="37"/>
  <c r="AN93" i="37" s="1"/>
  <c r="AN177" i="37" s="1"/>
  <c r="AN249" i="37" s="1"/>
  <c r="AN321" i="37" s="1"/>
  <c r="AN393" i="37" s="1"/>
  <c r="AI21" i="37"/>
  <c r="AU21" i="37"/>
  <c r="AU93" i="37" s="1"/>
  <c r="AU393" i="37" s="1"/>
  <c r="AQ21" i="37"/>
  <c r="AQ93" i="37" s="1"/>
  <c r="AQ393" i="37" s="1"/>
  <c r="AL21" i="37"/>
  <c r="AL93" i="37" s="1"/>
  <c r="AL177" i="37" s="1"/>
  <c r="AL249" i="37" s="1"/>
  <c r="AL321" i="37" s="1"/>
  <c r="AL393" i="37" s="1"/>
  <c r="AH21" i="37"/>
  <c r="AH93" i="37" s="1"/>
  <c r="AH177" i="37" s="1"/>
  <c r="AH249" i="37" s="1"/>
  <c r="AH321" i="37" s="1"/>
  <c r="AH393" i="37" s="1"/>
  <c r="AU31" i="37"/>
  <c r="AU103" i="37" s="1"/>
  <c r="AU403" i="37" s="1"/>
  <c r="AQ31" i="37"/>
  <c r="AQ103" i="37" s="1"/>
  <c r="AQ403" i="37" s="1"/>
  <c r="AL31" i="37"/>
  <c r="AL103" i="37" s="1"/>
  <c r="AL187" i="37" s="1"/>
  <c r="AL259" i="37" s="1"/>
  <c r="AL331" i="37" s="1"/>
  <c r="AL403" i="37" s="1"/>
  <c r="AH31" i="37"/>
  <c r="AH103" i="37" s="1"/>
  <c r="AH187" i="37" s="1"/>
  <c r="AH259" i="37" s="1"/>
  <c r="AH331" i="37" s="1"/>
  <c r="AH403" i="37" s="1"/>
  <c r="AT31" i="37"/>
  <c r="AT103" i="37" s="1"/>
  <c r="AK31" i="37"/>
  <c r="AK103" i="37" s="1"/>
  <c r="BB31" i="37"/>
  <c r="BB103" i="37" s="1"/>
  <c r="AS31" i="37"/>
  <c r="AS103" i="37" s="1"/>
  <c r="AS403" i="37" s="1"/>
  <c r="AO31" i="37"/>
  <c r="AX31" i="37" s="1"/>
  <c r="AX103" i="37" s="1"/>
  <c r="AX187" i="37" s="1"/>
  <c r="AX259" i="37" s="1"/>
  <c r="AX331" i="37" s="1"/>
  <c r="AX403" i="37" s="1"/>
  <c r="AJ31" i="37"/>
  <c r="AJ103" i="37" s="1"/>
  <c r="AJ187" i="37" s="1"/>
  <c r="AJ259" i="37" s="1"/>
  <c r="AJ331" i="37" s="1"/>
  <c r="AJ403" i="37" s="1"/>
  <c r="BA31" i="37"/>
  <c r="BA103" i="37" s="1"/>
  <c r="AR31" i="37"/>
  <c r="AR103" i="37" s="1"/>
  <c r="AR403" i="37" s="1"/>
  <c r="AN31" i="37"/>
  <c r="AN103" i="37" s="1"/>
  <c r="AN187" i="37" s="1"/>
  <c r="AN259" i="37" s="1"/>
  <c r="AN331" i="37" s="1"/>
  <c r="AN403" i="37" s="1"/>
  <c r="AI31" i="37"/>
  <c r="AU20" i="37"/>
  <c r="AU92" i="37" s="1"/>
  <c r="AU392" i="37" s="1"/>
  <c r="AQ20" i="37"/>
  <c r="AQ92" i="37" s="1"/>
  <c r="AQ392" i="37" s="1"/>
  <c r="AL20" i="37"/>
  <c r="AL92" i="37" s="1"/>
  <c r="AL176" i="37" s="1"/>
  <c r="AL248" i="37" s="1"/>
  <c r="AL320" i="37" s="1"/>
  <c r="AL392" i="37" s="1"/>
  <c r="AH20" i="37"/>
  <c r="AH92" i="37" s="1"/>
  <c r="AH176" i="37" s="1"/>
  <c r="AH248" i="37" s="1"/>
  <c r="AH320" i="37" s="1"/>
  <c r="AH392" i="37" s="1"/>
  <c r="AT20" i="37"/>
  <c r="AT92" i="37" s="1"/>
  <c r="AK20" i="37"/>
  <c r="AK92" i="37" s="1"/>
  <c r="BB20" i="37"/>
  <c r="BB92" i="37" s="1"/>
  <c r="AS20" i="37"/>
  <c r="AS92" i="37" s="1"/>
  <c r="AS392" i="37" s="1"/>
  <c r="AO20" i="37"/>
  <c r="AX20" i="37" s="1"/>
  <c r="AX92" i="37" s="1"/>
  <c r="AX176" i="37" s="1"/>
  <c r="AX248" i="37" s="1"/>
  <c r="AX320" i="37" s="1"/>
  <c r="AX392" i="37" s="1"/>
  <c r="AJ20" i="37"/>
  <c r="AJ92" i="37" s="1"/>
  <c r="AJ176" i="37" s="1"/>
  <c r="AJ248" i="37" s="1"/>
  <c r="AJ320" i="37" s="1"/>
  <c r="AJ392" i="37" s="1"/>
  <c r="BA20" i="37"/>
  <c r="BA92" i="37" s="1"/>
  <c r="AR20" i="37"/>
  <c r="AR92" i="37" s="1"/>
  <c r="AR392" i="37" s="1"/>
  <c r="AN20" i="37"/>
  <c r="AN92" i="37" s="1"/>
  <c r="AN176" i="37" s="1"/>
  <c r="AN248" i="37" s="1"/>
  <c r="AN320" i="37" s="1"/>
  <c r="AN392" i="37" s="1"/>
  <c r="AI20" i="37"/>
  <c r="AI102" i="11"/>
  <c r="AI186" i="11" s="1"/>
  <c r="AI258" i="11" s="1"/>
  <c r="AI330" i="11" s="1"/>
  <c r="AI402" i="11" s="1"/>
  <c r="AV30" i="11"/>
  <c r="AV102" i="11" s="1"/>
  <c r="AV186" i="11" s="1"/>
  <c r="AV258" i="11" s="1"/>
  <c r="AV330" i="11" s="1"/>
  <c r="AV402" i="11" s="1"/>
  <c r="AI110" i="11"/>
  <c r="AI194" i="11" s="1"/>
  <c r="AI266" i="11" s="1"/>
  <c r="AI338" i="11" s="1"/>
  <c r="AI410" i="11" s="1"/>
  <c r="AV38" i="11"/>
  <c r="AV110" i="11" s="1"/>
  <c r="AV194" i="11" s="1"/>
  <c r="AV266" i="11" s="1"/>
  <c r="AV338" i="11" s="1"/>
  <c r="AV410" i="11" s="1"/>
  <c r="AI118" i="11"/>
  <c r="AI202" i="11" s="1"/>
  <c r="AI274" i="11" s="1"/>
  <c r="AI346" i="11" s="1"/>
  <c r="AI418" i="11" s="1"/>
  <c r="AV46" i="11"/>
  <c r="AV118" i="11" s="1"/>
  <c r="AV202" i="11" s="1"/>
  <c r="AV274" i="11" s="1"/>
  <c r="AV346" i="11" s="1"/>
  <c r="AV418" i="11" s="1"/>
  <c r="AI126" i="11"/>
  <c r="AI210" i="11" s="1"/>
  <c r="AI282" i="11" s="1"/>
  <c r="AI354" i="11" s="1"/>
  <c r="AI426" i="11" s="1"/>
  <c r="AV54" i="11"/>
  <c r="AV126" i="11" s="1"/>
  <c r="AV210" i="11" s="1"/>
  <c r="AV282" i="11" s="1"/>
  <c r="AV354" i="11" s="1"/>
  <c r="AV426" i="11" s="1"/>
  <c r="AI134" i="11"/>
  <c r="AI218" i="11" s="1"/>
  <c r="AI290" i="11" s="1"/>
  <c r="AI362" i="11" s="1"/>
  <c r="AI434" i="11" s="1"/>
  <c r="AV62" i="11"/>
  <c r="AV134" i="11" s="1"/>
  <c r="AV218" i="11" s="1"/>
  <c r="AV290" i="11" s="1"/>
  <c r="AV362" i="11" s="1"/>
  <c r="AV434" i="11" s="1"/>
  <c r="AI142" i="11"/>
  <c r="AI226" i="11" s="1"/>
  <c r="AI298" i="11" s="1"/>
  <c r="AI370" i="11" s="1"/>
  <c r="AI442" i="11" s="1"/>
  <c r="AV70" i="11"/>
  <c r="AV142" i="11" s="1"/>
  <c r="AV226" i="11" s="1"/>
  <c r="AV298" i="11" s="1"/>
  <c r="AV370" i="11" s="1"/>
  <c r="AV442" i="11" s="1"/>
  <c r="AI150" i="11"/>
  <c r="AI234" i="11" s="1"/>
  <c r="AI306" i="11" s="1"/>
  <c r="AI378" i="11" s="1"/>
  <c r="AI450" i="11" s="1"/>
  <c r="AV78" i="11"/>
  <c r="AV150" i="11" s="1"/>
  <c r="AV234" i="11" s="1"/>
  <c r="AV306" i="11" s="1"/>
  <c r="AV378" i="11" s="1"/>
  <c r="AV450" i="11" s="1"/>
  <c r="BA74" i="38"/>
  <c r="BA146" i="38" s="1"/>
  <c r="AR74" i="38"/>
  <c r="AR146" i="38" s="1"/>
  <c r="AR446" i="38" s="1"/>
  <c r="AN74" i="38"/>
  <c r="AN146" i="38" s="1"/>
  <c r="AN230" i="38" s="1"/>
  <c r="AN302" i="38" s="1"/>
  <c r="AN374" i="38" s="1"/>
  <c r="AN446" i="38" s="1"/>
  <c r="AI74" i="38"/>
  <c r="AQ74" i="38"/>
  <c r="AQ146" i="38" s="1"/>
  <c r="AQ446" i="38" s="1"/>
  <c r="AK74" i="38"/>
  <c r="AK146" i="38" s="1"/>
  <c r="AK230" i="38" s="1"/>
  <c r="AK302" i="38" s="1"/>
  <c r="AK374" i="38" s="1"/>
  <c r="AK446" i="38" s="1"/>
  <c r="BB74" i="38"/>
  <c r="BB146" i="38" s="1"/>
  <c r="AU74" i="38"/>
  <c r="AU146" i="38" s="1"/>
  <c r="AU446" i="38" s="1"/>
  <c r="AJ74" i="38"/>
  <c r="AJ146" i="38" s="1"/>
  <c r="AJ230" i="38" s="1"/>
  <c r="AT74" i="38"/>
  <c r="AT146" i="38" s="1"/>
  <c r="AO74" i="38"/>
  <c r="AX74" i="38" s="1"/>
  <c r="AX146" i="38" s="1"/>
  <c r="AX230" i="38" s="1"/>
  <c r="AX302" i="38" s="1"/>
  <c r="AX374" i="38" s="1"/>
  <c r="AX446" i="38" s="1"/>
  <c r="AH74" i="38"/>
  <c r="AH146" i="38" s="1"/>
  <c r="AH230" i="38" s="1"/>
  <c r="AH302" i="38" s="1"/>
  <c r="AH374" i="38" s="1"/>
  <c r="AH446" i="38" s="1"/>
  <c r="AS74" i="38"/>
  <c r="AS146" i="38" s="1"/>
  <c r="AS446" i="38" s="1"/>
  <c r="AL74" i="38"/>
  <c r="AL146" i="38" s="1"/>
  <c r="AL230" i="38" s="1"/>
  <c r="AL302" i="38" s="1"/>
  <c r="AL374" i="38" s="1"/>
  <c r="AL446" i="38" s="1"/>
  <c r="BA76" i="38"/>
  <c r="BA148" i="38" s="1"/>
  <c r="AR76" i="38"/>
  <c r="AR148" i="38" s="1"/>
  <c r="AR448" i="38" s="1"/>
  <c r="AN76" i="38"/>
  <c r="AN148" i="38" s="1"/>
  <c r="AN232" i="38" s="1"/>
  <c r="AN304" i="38" s="1"/>
  <c r="AN376" i="38" s="1"/>
  <c r="AN448" i="38" s="1"/>
  <c r="AI76" i="38"/>
  <c r="AT76" i="38"/>
  <c r="AT148" i="38" s="1"/>
  <c r="AO76" i="38"/>
  <c r="AX76" i="38" s="1"/>
  <c r="AX148" i="38" s="1"/>
  <c r="AX232" i="38" s="1"/>
  <c r="AX304" i="38" s="1"/>
  <c r="AX376" i="38" s="1"/>
  <c r="AX448" i="38" s="1"/>
  <c r="AH76" i="38"/>
  <c r="AH148" i="38" s="1"/>
  <c r="AH232" i="38" s="1"/>
  <c r="AH304" i="38" s="1"/>
  <c r="AH376" i="38" s="1"/>
  <c r="AH448" i="38" s="1"/>
  <c r="AS76" i="38"/>
  <c r="AS148" i="38" s="1"/>
  <c r="AS448" i="38" s="1"/>
  <c r="AL76" i="38"/>
  <c r="AL148" i="38" s="1"/>
  <c r="AL232" i="38" s="1"/>
  <c r="AL304" i="38" s="1"/>
  <c r="AL376" i="38" s="1"/>
  <c r="AL448" i="38" s="1"/>
  <c r="AQ76" i="38"/>
  <c r="AQ148" i="38" s="1"/>
  <c r="AQ448" i="38" s="1"/>
  <c r="AK76" i="38"/>
  <c r="AK148" i="38" s="1"/>
  <c r="AK232" i="38" s="1"/>
  <c r="AK304" i="38" s="1"/>
  <c r="AK376" i="38" s="1"/>
  <c r="AK448" i="38" s="1"/>
  <c r="BB76" i="38"/>
  <c r="BB148" i="38" s="1"/>
  <c r="AU76" i="38"/>
  <c r="AU148" i="38" s="1"/>
  <c r="AU448" i="38" s="1"/>
  <c r="AJ76" i="38"/>
  <c r="AJ148" i="38" s="1"/>
  <c r="AJ232" i="38" s="1"/>
  <c r="BA69" i="38"/>
  <c r="BA141" i="38" s="1"/>
  <c r="AR69" i="38"/>
  <c r="AR141" i="38" s="1"/>
  <c r="AR441" i="38" s="1"/>
  <c r="AN69" i="38"/>
  <c r="AN141" i="38" s="1"/>
  <c r="AN225" i="38" s="1"/>
  <c r="AN297" i="38" s="1"/>
  <c r="AN369" i="38" s="1"/>
  <c r="AN441" i="38" s="1"/>
  <c r="AI69" i="38"/>
  <c r="AU69" i="38"/>
  <c r="AU141" i="38" s="1"/>
  <c r="AU441" i="38" s="1"/>
  <c r="AQ69" i="38"/>
  <c r="AQ141" i="38" s="1"/>
  <c r="AQ441" i="38" s="1"/>
  <c r="AL69" i="38"/>
  <c r="AL141" i="38" s="1"/>
  <c r="AL225" i="38" s="1"/>
  <c r="AL297" i="38" s="1"/>
  <c r="AL369" i="38" s="1"/>
  <c r="AL441" i="38" s="1"/>
  <c r="AH69" i="38"/>
  <c r="AH141" i="38" s="1"/>
  <c r="AH225" i="38" s="1"/>
  <c r="AH297" i="38" s="1"/>
  <c r="AH369" i="38" s="1"/>
  <c r="AH441" i="38" s="1"/>
  <c r="AT69" i="38"/>
  <c r="AT141" i="38" s="1"/>
  <c r="AK69" i="38"/>
  <c r="AK141" i="38" s="1"/>
  <c r="AK225" i="38" s="1"/>
  <c r="AK297" i="38" s="1"/>
  <c r="AK369" i="38" s="1"/>
  <c r="AK441" i="38" s="1"/>
  <c r="BB69" i="38"/>
  <c r="BB141" i="38" s="1"/>
  <c r="AS69" i="38"/>
  <c r="AS141" i="38" s="1"/>
  <c r="AS441" i="38" s="1"/>
  <c r="AO69" i="38"/>
  <c r="AJ69" i="38"/>
  <c r="AJ141" i="38" s="1"/>
  <c r="AJ225" i="38" s="1"/>
  <c r="BA61" i="38"/>
  <c r="BA133" i="38" s="1"/>
  <c r="AR61" i="38"/>
  <c r="AR133" i="38" s="1"/>
  <c r="AR433" i="38" s="1"/>
  <c r="AN61" i="38"/>
  <c r="AN133" i="38" s="1"/>
  <c r="AN217" i="38" s="1"/>
  <c r="AN289" i="38" s="1"/>
  <c r="AN361" i="38" s="1"/>
  <c r="AN433" i="38" s="1"/>
  <c r="AI61" i="38"/>
  <c r="AU61" i="38"/>
  <c r="AU133" i="38" s="1"/>
  <c r="AU433" i="38" s="1"/>
  <c r="AQ61" i="38"/>
  <c r="AQ133" i="38" s="1"/>
  <c r="AQ433" i="38" s="1"/>
  <c r="AL61" i="38"/>
  <c r="AL133" i="38" s="1"/>
  <c r="AL217" i="38" s="1"/>
  <c r="AL289" i="38" s="1"/>
  <c r="AL361" i="38" s="1"/>
  <c r="AL433" i="38" s="1"/>
  <c r="AH61" i="38"/>
  <c r="AH133" i="38" s="1"/>
  <c r="AH217" i="38" s="1"/>
  <c r="AH289" i="38" s="1"/>
  <c r="AH361" i="38" s="1"/>
  <c r="AH433" i="38" s="1"/>
  <c r="AT61" i="38"/>
  <c r="AT133" i="38" s="1"/>
  <c r="AK61" i="38"/>
  <c r="AK133" i="38" s="1"/>
  <c r="AK217" i="38" s="1"/>
  <c r="AK289" i="38" s="1"/>
  <c r="AK361" i="38" s="1"/>
  <c r="AK433" i="38" s="1"/>
  <c r="BB61" i="38"/>
  <c r="BB133" i="38" s="1"/>
  <c r="AS61" i="38"/>
  <c r="AS133" i="38" s="1"/>
  <c r="AS433" i="38" s="1"/>
  <c r="AO61" i="38"/>
  <c r="AJ61" i="38"/>
  <c r="AJ133" i="38" s="1"/>
  <c r="AJ217" i="38" s="1"/>
  <c r="BA53" i="38"/>
  <c r="BA125" i="38" s="1"/>
  <c r="AR53" i="38"/>
  <c r="AR125" i="38" s="1"/>
  <c r="AR425" i="38" s="1"/>
  <c r="AN53" i="38"/>
  <c r="AN125" i="38" s="1"/>
  <c r="AN209" i="38" s="1"/>
  <c r="AN281" i="38" s="1"/>
  <c r="AN353" i="38" s="1"/>
  <c r="AN425" i="38" s="1"/>
  <c r="AI53" i="38"/>
  <c r="AU53" i="38"/>
  <c r="AU125" i="38" s="1"/>
  <c r="AU425" i="38" s="1"/>
  <c r="AQ53" i="38"/>
  <c r="AQ125" i="38" s="1"/>
  <c r="AQ425" i="38" s="1"/>
  <c r="AL53" i="38"/>
  <c r="AL125" i="38" s="1"/>
  <c r="AL209" i="38" s="1"/>
  <c r="AL281" i="38" s="1"/>
  <c r="AL353" i="38" s="1"/>
  <c r="AL425" i="38" s="1"/>
  <c r="AH53" i="38"/>
  <c r="AH125" i="38" s="1"/>
  <c r="AH209" i="38" s="1"/>
  <c r="AH281" i="38" s="1"/>
  <c r="AH353" i="38" s="1"/>
  <c r="AH425" i="38" s="1"/>
  <c r="AT53" i="38"/>
  <c r="AT125" i="38" s="1"/>
  <c r="AK53" i="38"/>
  <c r="AK125" i="38" s="1"/>
  <c r="AK209" i="38" s="1"/>
  <c r="AK281" i="38" s="1"/>
  <c r="AK353" i="38" s="1"/>
  <c r="AK425" i="38" s="1"/>
  <c r="BB53" i="38"/>
  <c r="BB125" i="38" s="1"/>
  <c r="AS53" i="38"/>
  <c r="AS125" i="38" s="1"/>
  <c r="AS425" i="38" s="1"/>
  <c r="AO53" i="38"/>
  <c r="AJ53" i="38"/>
  <c r="AJ125" i="38" s="1"/>
  <c r="AJ209" i="38" s="1"/>
  <c r="BA45" i="38"/>
  <c r="BA117" i="38" s="1"/>
  <c r="AR45" i="38"/>
  <c r="AR117" i="38" s="1"/>
  <c r="AR417" i="38" s="1"/>
  <c r="AN45" i="38"/>
  <c r="AN117" i="38" s="1"/>
  <c r="AN201" i="38" s="1"/>
  <c r="AN273" i="38" s="1"/>
  <c r="AN345" i="38" s="1"/>
  <c r="AN417" i="38" s="1"/>
  <c r="AI45" i="38"/>
  <c r="AU45" i="38"/>
  <c r="AU117" i="38" s="1"/>
  <c r="AU417" i="38" s="1"/>
  <c r="AQ45" i="38"/>
  <c r="AQ117" i="38" s="1"/>
  <c r="AQ417" i="38" s="1"/>
  <c r="AL45" i="38"/>
  <c r="AL117" i="38" s="1"/>
  <c r="AL201" i="38" s="1"/>
  <c r="AL273" i="38" s="1"/>
  <c r="AL345" i="38" s="1"/>
  <c r="AL417" i="38" s="1"/>
  <c r="AH45" i="38"/>
  <c r="AH117" i="38" s="1"/>
  <c r="AH201" i="38" s="1"/>
  <c r="AH273" i="38" s="1"/>
  <c r="AH345" i="38" s="1"/>
  <c r="AH417" i="38" s="1"/>
  <c r="AT45" i="38"/>
  <c r="AT117" i="38" s="1"/>
  <c r="AK45" i="38"/>
  <c r="AK117" i="38" s="1"/>
  <c r="AK201" i="38" s="1"/>
  <c r="AK273" i="38" s="1"/>
  <c r="AK345" i="38" s="1"/>
  <c r="AK417" i="38" s="1"/>
  <c r="BB45" i="38"/>
  <c r="BB117" i="38" s="1"/>
  <c r="AS45" i="38"/>
  <c r="AS117" i="38" s="1"/>
  <c r="AS417" i="38" s="1"/>
  <c r="AO45" i="38"/>
  <c r="AJ45" i="38"/>
  <c r="AJ117" i="38" s="1"/>
  <c r="AJ201" i="38" s="1"/>
  <c r="BA37" i="38"/>
  <c r="BA109" i="38" s="1"/>
  <c r="AR37" i="38"/>
  <c r="AR109" i="38" s="1"/>
  <c r="AR409" i="38" s="1"/>
  <c r="AN37" i="38"/>
  <c r="AN109" i="38" s="1"/>
  <c r="AN193" i="38" s="1"/>
  <c r="AN265" i="38" s="1"/>
  <c r="AN337" i="38" s="1"/>
  <c r="AN409" i="38" s="1"/>
  <c r="AI37" i="38"/>
  <c r="AU37" i="38"/>
  <c r="AU109" i="38" s="1"/>
  <c r="AU409" i="38" s="1"/>
  <c r="AQ37" i="38"/>
  <c r="AQ109" i="38" s="1"/>
  <c r="AQ409" i="38" s="1"/>
  <c r="AL37" i="38"/>
  <c r="AL109" i="38" s="1"/>
  <c r="AL193" i="38" s="1"/>
  <c r="AL265" i="38" s="1"/>
  <c r="AL337" i="38" s="1"/>
  <c r="AL409" i="38" s="1"/>
  <c r="AH37" i="38"/>
  <c r="AH109" i="38" s="1"/>
  <c r="AH193" i="38" s="1"/>
  <c r="AH265" i="38" s="1"/>
  <c r="AH337" i="38" s="1"/>
  <c r="AH409" i="38" s="1"/>
  <c r="AT37" i="38"/>
  <c r="AT109" i="38" s="1"/>
  <c r="AK37" i="38"/>
  <c r="AK109" i="38" s="1"/>
  <c r="AK193" i="38" s="1"/>
  <c r="AK265" i="38" s="1"/>
  <c r="AK337" i="38" s="1"/>
  <c r="AK409" i="38" s="1"/>
  <c r="BB37" i="38"/>
  <c r="BB109" i="38" s="1"/>
  <c r="AS37" i="38"/>
  <c r="AS109" i="38" s="1"/>
  <c r="AS409" i="38" s="1"/>
  <c r="AO37" i="38"/>
  <c r="AJ37" i="38"/>
  <c r="AJ109" i="38" s="1"/>
  <c r="AJ193" i="38" s="1"/>
  <c r="BA29" i="38"/>
  <c r="BA101" i="38" s="1"/>
  <c r="AR29" i="38"/>
  <c r="AR101" i="38" s="1"/>
  <c r="AR401" i="38" s="1"/>
  <c r="AN29" i="38"/>
  <c r="AN101" i="38" s="1"/>
  <c r="AN185" i="38" s="1"/>
  <c r="AN257" i="38" s="1"/>
  <c r="AN329" i="38" s="1"/>
  <c r="AN401" i="38" s="1"/>
  <c r="AI29" i="38"/>
  <c r="AU29" i="38"/>
  <c r="AU101" i="38" s="1"/>
  <c r="AU401" i="38" s="1"/>
  <c r="AQ29" i="38"/>
  <c r="AQ101" i="38" s="1"/>
  <c r="AQ401" i="38" s="1"/>
  <c r="AL29" i="38"/>
  <c r="AL101" i="38" s="1"/>
  <c r="AL185" i="38" s="1"/>
  <c r="AL257" i="38" s="1"/>
  <c r="AL329" i="38" s="1"/>
  <c r="AL401" i="38" s="1"/>
  <c r="AH29" i="38"/>
  <c r="AH101" i="38" s="1"/>
  <c r="AH185" i="38" s="1"/>
  <c r="AH257" i="38" s="1"/>
  <c r="AH329" i="38" s="1"/>
  <c r="AH401" i="38" s="1"/>
  <c r="AT29" i="38"/>
  <c r="AT101" i="38" s="1"/>
  <c r="AK29" i="38"/>
  <c r="AK101" i="38" s="1"/>
  <c r="AK185" i="38" s="1"/>
  <c r="AK257" i="38" s="1"/>
  <c r="AK329" i="38" s="1"/>
  <c r="AK401" i="38" s="1"/>
  <c r="BB29" i="38"/>
  <c r="BB101" i="38" s="1"/>
  <c r="AS29" i="38"/>
  <c r="AS101" i="38" s="1"/>
  <c r="AS401" i="38" s="1"/>
  <c r="AO29" i="38"/>
  <c r="AJ29" i="38"/>
  <c r="AJ101" i="38" s="1"/>
  <c r="AJ185" i="38" s="1"/>
  <c r="BB22" i="36"/>
  <c r="BB94" i="36" s="1"/>
  <c r="AS22" i="36"/>
  <c r="AS94" i="36" s="1"/>
  <c r="AS394" i="36" s="1"/>
  <c r="AO22" i="36"/>
  <c r="AJ22" i="36"/>
  <c r="AJ94" i="36" s="1"/>
  <c r="AJ178" i="36" s="1"/>
  <c r="AJ250" i="36" s="1"/>
  <c r="AJ322" i="36" s="1"/>
  <c r="AJ394" i="36" s="1"/>
  <c r="BA22" i="36"/>
  <c r="BA94" i="36" s="1"/>
  <c r="AR22" i="36"/>
  <c r="AR94" i="36" s="1"/>
  <c r="AR394" i="36" s="1"/>
  <c r="AN22" i="36"/>
  <c r="AN94" i="36" s="1"/>
  <c r="AN178" i="36" s="1"/>
  <c r="AN250" i="36" s="1"/>
  <c r="AN322" i="36" s="1"/>
  <c r="AN394" i="36" s="1"/>
  <c r="AI22" i="36"/>
  <c r="AU22" i="36"/>
  <c r="AU94" i="36" s="1"/>
  <c r="AU394" i="36" s="1"/>
  <c r="AQ22" i="36"/>
  <c r="AQ94" i="36" s="1"/>
  <c r="AQ394" i="36" s="1"/>
  <c r="AL22" i="36"/>
  <c r="AL94" i="36" s="1"/>
  <c r="AL178" i="36" s="1"/>
  <c r="AL250" i="36" s="1"/>
  <c r="AL322" i="36" s="1"/>
  <c r="AL394" i="36" s="1"/>
  <c r="AH22" i="36"/>
  <c r="AH94" i="36" s="1"/>
  <c r="AH178" i="36" s="1"/>
  <c r="AH250" i="36" s="1"/>
  <c r="AH322" i="36" s="1"/>
  <c r="AH394" i="36" s="1"/>
  <c r="AT22" i="36"/>
  <c r="AT94" i="36" s="1"/>
  <c r="AT394" i="36" s="1"/>
  <c r="AK22" i="36"/>
  <c r="AK94" i="36" s="1"/>
  <c r="AK178" i="36" s="1"/>
  <c r="AU81" i="36"/>
  <c r="AU153" i="36" s="1"/>
  <c r="AU453" i="36" s="1"/>
  <c r="AQ81" i="36"/>
  <c r="AQ153" i="36" s="1"/>
  <c r="AQ453" i="36" s="1"/>
  <c r="AL81" i="36"/>
  <c r="AL153" i="36" s="1"/>
  <c r="AL237" i="36" s="1"/>
  <c r="AL309" i="36" s="1"/>
  <c r="AL381" i="36" s="1"/>
  <c r="AL453" i="36" s="1"/>
  <c r="AH81" i="36"/>
  <c r="AH153" i="36" s="1"/>
  <c r="AH237" i="36" s="1"/>
  <c r="AH309" i="36" s="1"/>
  <c r="AH381" i="36" s="1"/>
  <c r="AH453" i="36" s="1"/>
  <c r="AT81" i="36"/>
  <c r="AT153" i="36" s="1"/>
  <c r="AT453" i="36" s="1"/>
  <c r="AK81" i="36"/>
  <c r="AK153" i="36" s="1"/>
  <c r="AK237" i="36" s="1"/>
  <c r="BB81" i="36"/>
  <c r="BB153" i="36" s="1"/>
  <c r="AS81" i="36"/>
  <c r="AS153" i="36" s="1"/>
  <c r="AS453" i="36" s="1"/>
  <c r="AO81" i="36"/>
  <c r="AJ81" i="36"/>
  <c r="AJ153" i="36" s="1"/>
  <c r="AJ237" i="36" s="1"/>
  <c r="AJ309" i="36" s="1"/>
  <c r="AJ381" i="36" s="1"/>
  <c r="AJ453" i="36" s="1"/>
  <c r="BA81" i="36"/>
  <c r="BA153" i="36" s="1"/>
  <c r="AR81" i="36"/>
  <c r="AR153" i="36" s="1"/>
  <c r="AR453" i="36" s="1"/>
  <c r="AN81" i="36"/>
  <c r="AN153" i="36" s="1"/>
  <c r="AN237" i="36" s="1"/>
  <c r="AN309" i="36" s="1"/>
  <c r="AN381" i="36" s="1"/>
  <c r="AN453" i="36" s="1"/>
  <c r="AI81" i="36"/>
  <c r="AU73" i="36"/>
  <c r="AU145" i="36" s="1"/>
  <c r="AU445" i="36" s="1"/>
  <c r="AQ73" i="36"/>
  <c r="AQ145" i="36" s="1"/>
  <c r="AQ445" i="36" s="1"/>
  <c r="AL73" i="36"/>
  <c r="AL145" i="36" s="1"/>
  <c r="AL229" i="36" s="1"/>
  <c r="AL301" i="36" s="1"/>
  <c r="AL373" i="36" s="1"/>
  <c r="AL445" i="36" s="1"/>
  <c r="AH73" i="36"/>
  <c r="AH145" i="36" s="1"/>
  <c r="AH229" i="36" s="1"/>
  <c r="AH301" i="36" s="1"/>
  <c r="AH373" i="36" s="1"/>
  <c r="AH445" i="36" s="1"/>
  <c r="AT73" i="36"/>
  <c r="AT145" i="36" s="1"/>
  <c r="AT445" i="36" s="1"/>
  <c r="AK73" i="36"/>
  <c r="AK145" i="36" s="1"/>
  <c r="AK229" i="36" s="1"/>
  <c r="BB73" i="36"/>
  <c r="BB145" i="36" s="1"/>
  <c r="AS73" i="36"/>
  <c r="AS145" i="36" s="1"/>
  <c r="AS445" i="36" s="1"/>
  <c r="AO73" i="36"/>
  <c r="AJ73" i="36"/>
  <c r="AJ145" i="36" s="1"/>
  <c r="AJ229" i="36" s="1"/>
  <c r="AJ301" i="36" s="1"/>
  <c r="AJ373" i="36" s="1"/>
  <c r="AJ445" i="36" s="1"/>
  <c r="BA73" i="36"/>
  <c r="BA145" i="36" s="1"/>
  <c r="AR73" i="36"/>
  <c r="AR145" i="36" s="1"/>
  <c r="AR445" i="36" s="1"/>
  <c r="AN73" i="36"/>
  <c r="AN145" i="36" s="1"/>
  <c r="AN229" i="36" s="1"/>
  <c r="AN301" i="36" s="1"/>
  <c r="AN373" i="36" s="1"/>
  <c r="AN445" i="36" s="1"/>
  <c r="AI73" i="36"/>
  <c r="AU65" i="36"/>
  <c r="AU137" i="36" s="1"/>
  <c r="AU437" i="36" s="1"/>
  <c r="AQ65" i="36"/>
  <c r="AQ137" i="36" s="1"/>
  <c r="AQ437" i="36" s="1"/>
  <c r="AL65" i="36"/>
  <c r="AL137" i="36" s="1"/>
  <c r="AL221" i="36" s="1"/>
  <c r="AL293" i="36" s="1"/>
  <c r="AL365" i="36" s="1"/>
  <c r="AL437" i="36" s="1"/>
  <c r="AH65" i="36"/>
  <c r="AH137" i="36" s="1"/>
  <c r="AH221" i="36" s="1"/>
  <c r="AH293" i="36" s="1"/>
  <c r="AH365" i="36" s="1"/>
  <c r="AH437" i="36" s="1"/>
  <c r="AT65" i="36"/>
  <c r="AT137" i="36" s="1"/>
  <c r="AT437" i="36" s="1"/>
  <c r="AK65" i="36"/>
  <c r="AK137" i="36" s="1"/>
  <c r="AK221" i="36" s="1"/>
  <c r="BB65" i="36"/>
  <c r="BB137" i="36" s="1"/>
  <c r="AS65" i="36"/>
  <c r="AS137" i="36" s="1"/>
  <c r="AS437" i="36" s="1"/>
  <c r="AO65" i="36"/>
  <c r="AJ65" i="36"/>
  <c r="AJ137" i="36" s="1"/>
  <c r="AJ221" i="36" s="1"/>
  <c r="AJ293" i="36" s="1"/>
  <c r="AJ365" i="36" s="1"/>
  <c r="AJ437" i="36" s="1"/>
  <c r="BA65" i="36"/>
  <c r="BA137" i="36" s="1"/>
  <c r="AR65" i="36"/>
  <c r="AR137" i="36" s="1"/>
  <c r="AR437" i="36" s="1"/>
  <c r="AN65" i="36"/>
  <c r="AN137" i="36" s="1"/>
  <c r="AN221" i="36" s="1"/>
  <c r="AN293" i="36" s="1"/>
  <c r="AN365" i="36" s="1"/>
  <c r="AN437" i="36" s="1"/>
  <c r="AI65" i="36"/>
  <c r="AV14" i="11"/>
  <c r="AV86" i="11" s="1"/>
  <c r="AV170" i="11" s="1"/>
  <c r="AV242" i="11" s="1"/>
  <c r="AV314" i="11" s="1"/>
  <c r="AV386" i="11" s="1"/>
  <c r="AI86" i="11"/>
  <c r="AI170" i="11" s="1"/>
  <c r="AI242" i="11" s="1"/>
  <c r="AI314" i="11" s="1"/>
  <c r="AI386" i="11" s="1"/>
  <c r="AI140" i="11"/>
  <c r="AI224" i="11" s="1"/>
  <c r="AI296" i="11" s="1"/>
  <c r="AI368" i="11" s="1"/>
  <c r="AI440" i="11" s="1"/>
  <c r="AV68" i="11"/>
  <c r="AV140" i="11" s="1"/>
  <c r="AV224" i="11" s="1"/>
  <c r="AV296" i="11" s="1"/>
  <c r="AV368" i="11" s="1"/>
  <c r="AV440" i="11" s="1"/>
  <c r="AI148" i="11"/>
  <c r="AI232" i="11" s="1"/>
  <c r="AI304" i="11" s="1"/>
  <c r="AI376" i="11" s="1"/>
  <c r="AI448" i="11" s="1"/>
  <c r="AV76" i="11"/>
  <c r="AV148" i="11" s="1"/>
  <c r="AV232" i="11" s="1"/>
  <c r="AV304" i="11" s="1"/>
  <c r="AV376" i="11" s="1"/>
  <c r="AV448" i="11" s="1"/>
  <c r="AI156" i="11"/>
  <c r="AI240" i="11" s="1"/>
  <c r="AI312" i="11" s="1"/>
  <c r="AI384" i="11" s="1"/>
  <c r="AI456" i="11" s="1"/>
  <c r="AV84" i="11"/>
  <c r="AV156" i="11" s="1"/>
  <c r="AV240" i="11" s="1"/>
  <c r="AV312" i="11" s="1"/>
  <c r="AV384" i="11" s="1"/>
  <c r="AV456" i="11" s="1"/>
  <c r="AV18" i="11"/>
  <c r="AV90" i="11" s="1"/>
  <c r="AV174" i="11" s="1"/>
  <c r="AV246" i="11" s="1"/>
  <c r="AV318" i="11" s="1"/>
  <c r="AV390" i="11" s="1"/>
  <c r="AI90" i="11"/>
  <c r="AI174" i="11" s="1"/>
  <c r="AI246" i="11" s="1"/>
  <c r="AI318" i="11" s="1"/>
  <c r="AI390" i="11" s="1"/>
  <c r="AI96" i="11"/>
  <c r="AI180" i="11" s="1"/>
  <c r="AI252" i="11" s="1"/>
  <c r="AI324" i="11" s="1"/>
  <c r="AI396" i="11" s="1"/>
  <c r="AV24" i="11"/>
  <c r="AV96" i="11" s="1"/>
  <c r="AV180" i="11" s="1"/>
  <c r="AV252" i="11" s="1"/>
  <c r="AV324" i="11" s="1"/>
  <c r="AV396" i="11" s="1"/>
  <c r="AI104" i="11"/>
  <c r="AI188" i="11" s="1"/>
  <c r="AI260" i="11" s="1"/>
  <c r="AI332" i="11" s="1"/>
  <c r="AI404" i="11" s="1"/>
  <c r="AV32" i="11"/>
  <c r="AV104" i="11" s="1"/>
  <c r="AV188" i="11" s="1"/>
  <c r="AV260" i="11" s="1"/>
  <c r="AV332" i="11" s="1"/>
  <c r="AV404" i="11" s="1"/>
  <c r="AI120" i="11"/>
  <c r="AI204" i="11" s="1"/>
  <c r="AI276" i="11" s="1"/>
  <c r="AI348" i="11" s="1"/>
  <c r="AI420" i="11" s="1"/>
  <c r="AV48" i="11"/>
  <c r="AV120" i="11" s="1"/>
  <c r="AV204" i="11" s="1"/>
  <c r="AV276" i="11" s="1"/>
  <c r="AV348" i="11" s="1"/>
  <c r="AV420" i="11" s="1"/>
  <c r="AI128" i="11"/>
  <c r="AI212" i="11" s="1"/>
  <c r="AI284" i="11" s="1"/>
  <c r="AI356" i="11" s="1"/>
  <c r="AI428" i="11" s="1"/>
  <c r="AV56" i="11"/>
  <c r="AV128" i="11" s="1"/>
  <c r="AV212" i="11" s="1"/>
  <c r="AV284" i="11" s="1"/>
  <c r="AV356" i="11" s="1"/>
  <c r="AV428" i="11" s="1"/>
  <c r="AI136" i="11"/>
  <c r="AI220" i="11" s="1"/>
  <c r="AI292" i="11" s="1"/>
  <c r="AI364" i="11" s="1"/>
  <c r="AI436" i="11" s="1"/>
  <c r="AV64" i="11"/>
  <c r="AV136" i="11" s="1"/>
  <c r="AV220" i="11" s="1"/>
  <c r="AV292" i="11" s="1"/>
  <c r="AV364" i="11" s="1"/>
  <c r="AV436" i="11" s="1"/>
  <c r="AI144" i="11"/>
  <c r="AI228" i="11" s="1"/>
  <c r="AI300" i="11" s="1"/>
  <c r="AI372" i="11" s="1"/>
  <c r="AI444" i="11" s="1"/>
  <c r="AV72" i="11"/>
  <c r="AV144" i="11" s="1"/>
  <c r="AV228" i="11" s="1"/>
  <c r="AV300" i="11" s="1"/>
  <c r="AV372" i="11" s="1"/>
  <c r="AV444" i="11" s="1"/>
  <c r="AI152" i="11"/>
  <c r="AI236" i="11" s="1"/>
  <c r="AI308" i="11" s="1"/>
  <c r="AI380" i="11" s="1"/>
  <c r="AI452" i="11" s="1"/>
  <c r="AV80" i="11"/>
  <c r="AV152" i="11" s="1"/>
  <c r="AV236" i="11" s="1"/>
  <c r="AV308" i="11" s="1"/>
  <c r="AV380" i="11" s="1"/>
  <c r="AV452" i="11" s="1"/>
  <c r="AM185" i="11"/>
  <c r="AM257" i="11" s="1"/>
  <c r="AM329" i="11" s="1"/>
  <c r="AH185" i="11"/>
  <c r="AH257" i="11" s="1"/>
  <c r="AH329" i="11" s="1"/>
  <c r="AH401" i="11" s="1"/>
  <c r="AM193" i="11"/>
  <c r="AM265" i="11" s="1"/>
  <c r="AM337" i="11" s="1"/>
  <c r="AI101" i="11"/>
  <c r="AI185" i="11" s="1"/>
  <c r="AI257" i="11" s="1"/>
  <c r="AI329" i="11" s="1"/>
  <c r="AI401" i="11" s="1"/>
  <c r="AV29" i="11"/>
  <c r="AV101" i="11" s="1"/>
  <c r="AV185" i="11" s="1"/>
  <c r="AV257" i="11" s="1"/>
  <c r="AV329" i="11" s="1"/>
  <c r="AV401" i="11" s="1"/>
  <c r="AI109" i="11"/>
  <c r="AI193" i="11" s="1"/>
  <c r="AI265" i="11" s="1"/>
  <c r="AI337" i="11" s="1"/>
  <c r="AI409" i="11" s="1"/>
  <c r="AV37" i="11"/>
  <c r="AV109" i="11" s="1"/>
  <c r="AV193" i="11" s="1"/>
  <c r="AV265" i="11" s="1"/>
  <c r="AV337" i="11" s="1"/>
  <c r="AV409" i="11" s="1"/>
  <c r="AI117" i="11"/>
  <c r="AI201" i="11" s="1"/>
  <c r="AI273" i="11" s="1"/>
  <c r="AI345" i="11" s="1"/>
  <c r="AI417" i="11" s="1"/>
  <c r="AV45" i="11"/>
  <c r="AV117" i="11" s="1"/>
  <c r="AV201" i="11" s="1"/>
  <c r="AV273" i="11" s="1"/>
  <c r="AV345" i="11" s="1"/>
  <c r="AV417" i="11" s="1"/>
  <c r="AI125" i="11"/>
  <c r="AI209" i="11" s="1"/>
  <c r="AI281" i="11" s="1"/>
  <c r="AI353" i="11" s="1"/>
  <c r="AI425" i="11" s="1"/>
  <c r="AV53" i="11"/>
  <c r="AV125" i="11" s="1"/>
  <c r="AV209" i="11" s="1"/>
  <c r="AV281" i="11" s="1"/>
  <c r="AV353" i="11" s="1"/>
  <c r="AV425" i="11" s="1"/>
  <c r="AI133" i="11"/>
  <c r="AI217" i="11" s="1"/>
  <c r="AI289" i="11" s="1"/>
  <c r="AI361" i="11" s="1"/>
  <c r="AI433" i="11" s="1"/>
  <c r="AV61" i="11"/>
  <c r="AV133" i="11" s="1"/>
  <c r="AV217" i="11" s="1"/>
  <c r="AV289" i="11" s="1"/>
  <c r="AV361" i="11" s="1"/>
  <c r="AV433" i="11" s="1"/>
  <c r="AH173" i="11"/>
  <c r="AH245" i="11" s="1"/>
  <c r="AH317" i="11" s="1"/>
  <c r="AH389" i="11" s="1"/>
  <c r="AM173" i="11"/>
  <c r="AM245" i="11" s="1"/>
  <c r="AM317" i="11" s="1"/>
  <c r="AV22" i="11"/>
  <c r="AV94" i="11" s="1"/>
  <c r="AV178" i="11" s="1"/>
  <c r="AV250" i="11" s="1"/>
  <c r="AV322" i="11" s="1"/>
  <c r="AV394" i="11" s="1"/>
  <c r="AI94" i="11"/>
  <c r="AI178" i="11" s="1"/>
  <c r="AI250" i="11" s="1"/>
  <c r="AI322" i="11" s="1"/>
  <c r="AI394" i="11" s="1"/>
  <c r="AU80" i="37"/>
  <c r="AU152" i="37" s="1"/>
  <c r="AU452" i="37" s="1"/>
  <c r="AQ80" i="37"/>
  <c r="AQ152" i="37" s="1"/>
  <c r="AQ452" i="37" s="1"/>
  <c r="AL80" i="37"/>
  <c r="AL152" i="37" s="1"/>
  <c r="AL236" i="37" s="1"/>
  <c r="AL308" i="37" s="1"/>
  <c r="AL380" i="37" s="1"/>
  <c r="AL452" i="37" s="1"/>
  <c r="AH80" i="37"/>
  <c r="AH152" i="37" s="1"/>
  <c r="AH236" i="37" s="1"/>
  <c r="AH308" i="37" s="1"/>
  <c r="AH380" i="37" s="1"/>
  <c r="AH452" i="37" s="1"/>
  <c r="AT80" i="37"/>
  <c r="AT152" i="37" s="1"/>
  <c r="AK80" i="37"/>
  <c r="AK152" i="37" s="1"/>
  <c r="BB80" i="37"/>
  <c r="BB152" i="37" s="1"/>
  <c r="AS80" i="37"/>
  <c r="AS152" i="37" s="1"/>
  <c r="AS452" i="37" s="1"/>
  <c r="AO80" i="37"/>
  <c r="AJ80" i="37"/>
  <c r="AJ152" i="37" s="1"/>
  <c r="AJ236" i="37" s="1"/>
  <c r="AJ308" i="37" s="1"/>
  <c r="AJ380" i="37" s="1"/>
  <c r="AJ452" i="37" s="1"/>
  <c r="BA80" i="37"/>
  <c r="BA152" i="37" s="1"/>
  <c r="AR80" i="37"/>
  <c r="AR152" i="37" s="1"/>
  <c r="AR452" i="37" s="1"/>
  <c r="AN80" i="37"/>
  <c r="AN152" i="37" s="1"/>
  <c r="AN236" i="37" s="1"/>
  <c r="AN308" i="37" s="1"/>
  <c r="AN380" i="37" s="1"/>
  <c r="AN452" i="37" s="1"/>
  <c r="AI80" i="37"/>
  <c r="AU72" i="37"/>
  <c r="AU144" i="37" s="1"/>
  <c r="AU444" i="37" s="1"/>
  <c r="AQ72" i="37"/>
  <c r="AQ144" i="37" s="1"/>
  <c r="AQ444" i="37" s="1"/>
  <c r="AL72" i="37"/>
  <c r="AL144" i="37" s="1"/>
  <c r="AL228" i="37" s="1"/>
  <c r="AL300" i="37" s="1"/>
  <c r="AL372" i="37" s="1"/>
  <c r="AL444" i="37" s="1"/>
  <c r="AH72" i="37"/>
  <c r="AH144" i="37" s="1"/>
  <c r="AH228" i="37" s="1"/>
  <c r="AH300" i="37" s="1"/>
  <c r="AH372" i="37" s="1"/>
  <c r="AH444" i="37" s="1"/>
  <c r="AT72" i="37"/>
  <c r="AT144" i="37" s="1"/>
  <c r="AK72" i="37"/>
  <c r="AK144" i="37" s="1"/>
  <c r="BB72" i="37"/>
  <c r="BB144" i="37" s="1"/>
  <c r="AS72" i="37"/>
  <c r="AS144" i="37" s="1"/>
  <c r="AS444" i="37" s="1"/>
  <c r="AO72" i="37"/>
  <c r="AJ72" i="37"/>
  <c r="AJ144" i="37" s="1"/>
  <c r="AJ228" i="37" s="1"/>
  <c r="AJ300" i="37" s="1"/>
  <c r="AJ372" i="37" s="1"/>
  <c r="AJ444" i="37" s="1"/>
  <c r="BA72" i="37"/>
  <c r="BA144" i="37" s="1"/>
  <c r="AR72" i="37"/>
  <c r="AR144" i="37" s="1"/>
  <c r="AR444" i="37" s="1"/>
  <c r="AN72" i="37"/>
  <c r="AN144" i="37" s="1"/>
  <c r="AN228" i="37" s="1"/>
  <c r="AN300" i="37" s="1"/>
  <c r="AN372" i="37" s="1"/>
  <c r="AN444" i="37" s="1"/>
  <c r="AI72" i="37"/>
  <c r="AU64" i="37"/>
  <c r="AU136" i="37" s="1"/>
  <c r="AU436" i="37" s="1"/>
  <c r="AQ64" i="37"/>
  <c r="AQ136" i="37" s="1"/>
  <c r="AQ436" i="37" s="1"/>
  <c r="AL64" i="37"/>
  <c r="AL136" i="37" s="1"/>
  <c r="AL220" i="37" s="1"/>
  <c r="AL292" i="37" s="1"/>
  <c r="AL364" i="37" s="1"/>
  <c r="AL436" i="37" s="1"/>
  <c r="AH64" i="37"/>
  <c r="AH136" i="37" s="1"/>
  <c r="AH220" i="37" s="1"/>
  <c r="AH292" i="37" s="1"/>
  <c r="AH364" i="37" s="1"/>
  <c r="AH436" i="37" s="1"/>
  <c r="AT64" i="37"/>
  <c r="AT136" i="37" s="1"/>
  <c r="AK64" i="37"/>
  <c r="AK136" i="37" s="1"/>
  <c r="BB64" i="37"/>
  <c r="BB136" i="37" s="1"/>
  <c r="AS64" i="37"/>
  <c r="AS136" i="37" s="1"/>
  <c r="AS436" i="37" s="1"/>
  <c r="AO64" i="37"/>
  <c r="AJ64" i="37"/>
  <c r="AJ136" i="37" s="1"/>
  <c r="AJ220" i="37" s="1"/>
  <c r="AJ292" i="37" s="1"/>
  <c r="AJ364" i="37" s="1"/>
  <c r="AJ436" i="37" s="1"/>
  <c r="BA64" i="37"/>
  <c r="BA136" i="37" s="1"/>
  <c r="AR64" i="37"/>
  <c r="AR136" i="37" s="1"/>
  <c r="AR436" i="37" s="1"/>
  <c r="AN64" i="37"/>
  <c r="AN136" i="37" s="1"/>
  <c r="AN220" i="37" s="1"/>
  <c r="AN292" i="37" s="1"/>
  <c r="AN364" i="37" s="1"/>
  <c r="AN436" i="37" s="1"/>
  <c r="AI64" i="37"/>
  <c r="AU56" i="37"/>
  <c r="AU128" i="37" s="1"/>
  <c r="AU428" i="37" s="1"/>
  <c r="AQ56" i="37"/>
  <c r="AQ128" i="37" s="1"/>
  <c r="AQ428" i="37" s="1"/>
  <c r="AL56" i="37"/>
  <c r="AL128" i="37" s="1"/>
  <c r="AL212" i="37" s="1"/>
  <c r="AL284" i="37" s="1"/>
  <c r="AL356" i="37" s="1"/>
  <c r="AL428" i="37" s="1"/>
  <c r="AH56" i="37"/>
  <c r="AH128" i="37" s="1"/>
  <c r="AH212" i="37" s="1"/>
  <c r="AH284" i="37" s="1"/>
  <c r="AH356" i="37" s="1"/>
  <c r="AH428" i="37" s="1"/>
  <c r="AT56" i="37"/>
  <c r="AT128" i="37" s="1"/>
  <c r="AK56" i="37"/>
  <c r="AK128" i="37" s="1"/>
  <c r="BB56" i="37"/>
  <c r="BB128" i="37" s="1"/>
  <c r="AS56" i="37"/>
  <c r="AS128" i="37" s="1"/>
  <c r="AS428" i="37" s="1"/>
  <c r="AO56" i="37"/>
  <c r="AJ56" i="37"/>
  <c r="AJ128" i="37" s="1"/>
  <c r="AJ212" i="37" s="1"/>
  <c r="AJ284" i="37" s="1"/>
  <c r="AJ356" i="37" s="1"/>
  <c r="AJ428" i="37" s="1"/>
  <c r="BA56" i="37"/>
  <c r="BA128" i="37" s="1"/>
  <c r="AR56" i="37"/>
  <c r="AR128" i="37" s="1"/>
  <c r="AR428" i="37" s="1"/>
  <c r="AN56" i="37"/>
  <c r="AN128" i="37" s="1"/>
  <c r="AN212" i="37" s="1"/>
  <c r="AN284" i="37" s="1"/>
  <c r="AN356" i="37" s="1"/>
  <c r="AN428" i="37" s="1"/>
  <c r="AI56" i="37"/>
  <c r="AM172" i="11"/>
  <c r="AM244" i="11" s="1"/>
  <c r="AM316" i="11" s="1"/>
  <c r="AH172" i="11"/>
  <c r="AH244" i="11" s="1"/>
  <c r="AH316" i="11" s="1"/>
  <c r="AH388" i="11" s="1"/>
  <c r="AM230" i="11"/>
  <c r="AM302" i="11" s="1"/>
  <c r="AM374" i="11" s="1"/>
  <c r="AU60" i="36"/>
  <c r="AU132" i="36" s="1"/>
  <c r="AU432" i="36" s="1"/>
  <c r="AQ60" i="36"/>
  <c r="AQ132" i="36" s="1"/>
  <c r="AQ432" i="36" s="1"/>
  <c r="AL60" i="36"/>
  <c r="AL132" i="36" s="1"/>
  <c r="AL216" i="36" s="1"/>
  <c r="AL288" i="36" s="1"/>
  <c r="AL360" i="36" s="1"/>
  <c r="AL432" i="36" s="1"/>
  <c r="AH60" i="36"/>
  <c r="AH132" i="36" s="1"/>
  <c r="AH216" i="36" s="1"/>
  <c r="AH288" i="36" s="1"/>
  <c r="AH360" i="36" s="1"/>
  <c r="AH432" i="36" s="1"/>
  <c r="AT60" i="36"/>
  <c r="AT132" i="36" s="1"/>
  <c r="AT432" i="36" s="1"/>
  <c r="AK60" i="36"/>
  <c r="AK132" i="36" s="1"/>
  <c r="AK216" i="36" s="1"/>
  <c r="BB60" i="36"/>
  <c r="BB132" i="36" s="1"/>
  <c r="AS60" i="36"/>
  <c r="AS132" i="36" s="1"/>
  <c r="AS432" i="36" s="1"/>
  <c r="AO60" i="36"/>
  <c r="AX60" i="36" s="1"/>
  <c r="AX132" i="36" s="1"/>
  <c r="AJ60" i="36"/>
  <c r="AJ132" i="36" s="1"/>
  <c r="AJ216" i="36" s="1"/>
  <c r="AJ288" i="36" s="1"/>
  <c r="AJ360" i="36" s="1"/>
  <c r="AJ432" i="36" s="1"/>
  <c r="BA60" i="36"/>
  <c r="BA132" i="36" s="1"/>
  <c r="AR60" i="36"/>
  <c r="AR132" i="36" s="1"/>
  <c r="AR432" i="36" s="1"/>
  <c r="AN60" i="36"/>
  <c r="AN132" i="36" s="1"/>
  <c r="AN216" i="36" s="1"/>
  <c r="AN288" i="36" s="1"/>
  <c r="AN360" i="36" s="1"/>
  <c r="AN432" i="36" s="1"/>
  <c r="AI60" i="36"/>
  <c r="AU52" i="36"/>
  <c r="AU124" i="36" s="1"/>
  <c r="AU424" i="36" s="1"/>
  <c r="AQ52" i="36"/>
  <c r="AQ124" i="36" s="1"/>
  <c r="AQ424" i="36" s="1"/>
  <c r="AL52" i="36"/>
  <c r="AL124" i="36" s="1"/>
  <c r="AL208" i="36" s="1"/>
  <c r="AL280" i="36" s="1"/>
  <c r="AL352" i="36" s="1"/>
  <c r="AL424" i="36" s="1"/>
  <c r="AH52" i="36"/>
  <c r="AH124" i="36" s="1"/>
  <c r="AH208" i="36" s="1"/>
  <c r="AH280" i="36" s="1"/>
  <c r="AH352" i="36" s="1"/>
  <c r="AH424" i="36" s="1"/>
  <c r="AT52" i="36"/>
  <c r="AT124" i="36" s="1"/>
  <c r="AT424" i="36" s="1"/>
  <c r="AK52" i="36"/>
  <c r="AK124" i="36" s="1"/>
  <c r="AK208" i="36" s="1"/>
  <c r="BB52" i="36"/>
  <c r="BB124" i="36" s="1"/>
  <c r="AS52" i="36"/>
  <c r="AS124" i="36" s="1"/>
  <c r="AS424" i="36" s="1"/>
  <c r="AO52" i="36"/>
  <c r="AX52" i="36" s="1"/>
  <c r="AX124" i="36" s="1"/>
  <c r="AJ52" i="36"/>
  <c r="AJ124" i="36" s="1"/>
  <c r="AJ208" i="36" s="1"/>
  <c r="AJ280" i="36" s="1"/>
  <c r="AJ352" i="36" s="1"/>
  <c r="AJ424" i="36" s="1"/>
  <c r="BA52" i="36"/>
  <c r="BA124" i="36" s="1"/>
  <c r="AR52" i="36"/>
  <c r="AR124" i="36" s="1"/>
  <c r="AR424" i="36" s="1"/>
  <c r="AN52" i="36"/>
  <c r="AN124" i="36" s="1"/>
  <c r="AN208" i="36" s="1"/>
  <c r="AN280" i="36" s="1"/>
  <c r="AN352" i="36" s="1"/>
  <c r="AN424" i="36" s="1"/>
  <c r="AI52" i="36"/>
  <c r="AU44" i="36"/>
  <c r="AU116" i="36" s="1"/>
  <c r="AU416" i="36" s="1"/>
  <c r="AQ44" i="36"/>
  <c r="AQ116" i="36" s="1"/>
  <c r="AQ416" i="36" s="1"/>
  <c r="AL44" i="36"/>
  <c r="AL116" i="36" s="1"/>
  <c r="AL200" i="36" s="1"/>
  <c r="AL272" i="36" s="1"/>
  <c r="AL344" i="36" s="1"/>
  <c r="AL416" i="36" s="1"/>
  <c r="AH44" i="36"/>
  <c r="AH116" i="36" s="1"/>
  <c r="AH200" i="36" s="1"/>
  <c r="AH272" i="36" s="1"/>
  <c r="AH344" i="36" s="1"/>
  <c r="AH416" i="36" s="1"/>
  <c r="AT44" i="36"/>
  <c r="AT116" i="36" s="1"/>
  <c r="AT416" i="36" s="1"/>
  <c r="AK44" i="36"/>
  <c r="AK116" i="36" s="1"/>
  <c r="AK200" i="36" s="1"/>
  <c r="BB44" i="36"/>
  <c r="BB116" i="36" s="1"/>
  <c r="AS44" i="36"/>
  <c r="AS116" i="36" s="1"/>
  <c r="AS416" i="36" s="1"/>
  <c r="AO44" i="36"/>
  <c r="AX44" i="36" s="1"/>
  <c r="AX116" i="36" s="1"/>
  <c r="AJ44" i="36"/>
  <c r="AJ116" i="36" s="1"/>
  <c r="AJ200" i="36" s="1"/>
  <c r="AJ272" i="36" s="1"/>
  <c r="AJ344" i="36" s="1"/>
  <c r="AJ416" i="36" s="1"/>
  <c r="BA44" i="36"/>
  <c r="BA116" i="36" s="1"/>
  <c r="AR44" i="36"/>
  <c r="AR116" i="36" s="1"/>
  <c r="AR416" i="36" s="1"/>
  <c r="AN44" i="36"/>
  <c r="AN116" i="36" s="1"/>
  <c r="AN200" i="36" s="1"/>
  <c r="AN272" i="36" s="1"/>
  <c r="AN344" i="36" s="1"/>
  <c r="AN416" i="36" s="1"/>
  <c r="AI44" i="36"/>
  <c r="AU36" i="36"/>
  <c r="AU108" i="36" s="1"/>
  <c r="AU408" i="36" s="1"/>
  <c r="AQ36" i="36"/>
  <c r="AQ108" i="36" s="1"/>
  <c r="AQ408" i="36" s="1"/>
  <c r="AL36" i="36"/>
  <c r="AL108" i="36" s="1"/>
  <c r="AL192" i="36" s="1"/>
  <c r="AL264" i="36" s="1"/>
  <c r="AL336" i="36" s="1"/>
  <c r="AL408" i="36" s="1"/>
  <c r="AH36" i="36"/>
  <c r="AH108" i="36" s="1"/>
  <c r="AH192" i="36" s="1"/>
  <c r="AH264" i="36" s="1"/>
  <c r="AH336" i="36" s="1"/>
  <c r="AH408" i="36" s="1"/>
  <c r="AT36" i="36"/>
  <c r="AT108" i="36" s="1"/>
  <c r="AT408" i="36" s="1"/>
  <c r="AK36" i="36"/>
  <c r="AK108" i="36" s="1"/>
  <c r="AK192" i="36" s="1"/>
  <c r="BB36" i="36"/>
  <c r="BB108" i="36" s="1"/>
  <c r="AS36" i="36"/>
  <c r="AS108" i="36" s="1"/>
  <c r="AS408" i="36" s="1"/>
  <c r="AO36" i="36"/>
  <c r="AX36" i="36" s="1"/>
  <c r="AX108" i="36" s="1"/>
  <c r="AJ36" i="36"/>
  <c r="AJ108" i="36" s="1"/>
  <c r="AJ192" i="36" s="1"/>
  <c r="AJ264" i="36" s="1"/>
  <c r="AJ336" i="36" s="1"/>
  <c r="AJ408" i="36" s="1"/>
  <c r="BA36" i="36"/>
  <c r="BA108" i="36" s="1"/>
  <c r="AR36" i="36"/>
  <c r="AR108" i="36" s="1"/>
  <c r="AR408" i="36" s="1"/>
  <c r="AN36" i="36"/>
  <c r="AN108" i="36" s="1"/>
  <c r="AN192" i="36" s="1"/>
  <c r="AN264" i="36" s="1"/>
  <c r="AN336" i="36" s="1"/>
  <c r="AN408" i="36" s="1"/>
  <c r="AI36" i="36"/>
  <c r="AU28" i="36"/>
  <c r="AU100" i="36" s="1"/>
  <c r="AU400" i="36" s="1"/>
  <c r="AQ28" i="36"/>
  <c r="AQ100" i="36" s="1"/>
  <c r="AQ400" i="36" s="1"/>
  <c r="AL28" i="36"/>
  <c r="AL100" i="36" s="1"/>
  <c r="AL184" i="36" s="1"/>
  <c r="AL256" i="36" s="1"/>
  <c r="AL328" i="36" s="1"/>
  <c r="AL400" i="36" s="1"/>
  <c r="AH28" i="36"/>
  <c r="AH100" i="36" s="1"/>
  <c r="AH184" i="36" s="1"/>
  <c r="AH256" i="36" s="1"/>
  <c r="AH328" i="36" s="1"/>
  <c r="AH400" i="36" s="1"/>
  <c r="AT28" i="36"/>
  <c r="AT100" i="36" s="1"/>
  <c r="AT400" i="36" s="1"/>
  <c r="AK28" i="36"/>
  <c r="AK100" i="36" s="1"/>
  <c r="AK184" i="36" s="1"/>
  <c r="BB28" i="36"/>
  <c r="BB100" i="36" s="1"/>
  <c r="AS28" i="36"/>
  <c r="AS100" i="36" s="1"/>
  <c r="AS400" i="36" s="1"/>
  <c r="AO28" i="36"/>
  <c r="AX28" i="36" s="1"/>
  <c r="AX100" i="36" s="1"/>
  <c r="AJ28" i="36"/>
  <c r="AJ100" i="36" s="1"/>
  <c r="AJ184" i="36" s="1"/>
  <c r="AJ256" i="36" s="1"/>
  <c r="AJ328" i="36" s="1"/>
  <c r="AJ400" i="36" s="1"/>
  <c r="BA28" i="36"/>
  <c r="BA100" i="36" s="1"/>
  <c r="AR28" i="36"/>
  <c r="AR100" i="36" s="1"/>
  <c r="AR400" i="36" s="1"/>
  <c r="AN28" i="36"/>
  <c r="AN100" i="36" s="1"/>
  <c r="AN184" i="36" s="1"/>
  <c r="AN256" i="36" s="1"/>
  <c r="AN328" i="36" s="1"/>
  <c r="AN400" i="36" s="1"/>
  <c r="AI28" i="36"/>
  <c r="AM176" i="11"/>
  <c r="AM248" i="11" s="1"/>
  <c r="AM320" i="11" s="1"/>
  <c r="AH176" i="11"/>
  <c r="AH248" i="11" s="1"/>
  <c r="AH320" i="11" s="1"/>
  <c r="AH392" i="11" s="1"/>
  <c r="AM183" i="11"/>
  <c r="AM255" i="11" s="1"/>
  <c r="AM327" i="11" s="1"/>
  <c r="AH183" i="11"/>
  <c r="AH255" i="11" s="1"/>
  <c r="AH327" i="11" s="1"/>
  <c r="AH399" i="11" s="1"/>
  <c r="AM191" i="11"/>
  <c r="AM263" i="11" s="1"/>
  <c r="AM335" i="11" s="1"/>
  <c r="AM199" i="11"/>
  <c r="AM271" i="11" s="1"/>
  <c r="AM343" i="11" s="1"/>
  <c r="AM207" i="11"/>
  <c r="AM279" i="11" s="1"/>
  <c r="AM351" i="11" s="1"/>
  <c r="AM215" i="11"/>
  <c r="AM287" i="11" s="1"/>
  <c r="AM359" i="11" s="1"/>
  <c r="AM223" i="11"/>
  <c r="AM295" i="11" s="1"/>
  <c r="AM367" i="11" s="1"/>
  <c r="AM231" i="11"/>
  <c r="AM303" i="11" s="1"/>
  <c r="AM375" i="11" s="1"/>
  <c r="AM239" i="11"/>
  <c r="AM311" i="11" s="1"/>
  <c r="AM383" i="11" s="1"/>
  <c r="AM196" i="11"/>
  <c r="AM268" i="11" s="1"/>
  <c r="AM340" i="11" s="1"/>
  <c r="AM192" i="11"/>
  <c r="AM264" i="11" s="1"/>
  <c r="AM336" i="11" s="1"/>
  <c r="AM208" i="11"/>
  <c r="AM280" i="11" s="1"/>
  <c r="AM352" i="11" s="1"/>
  <c r="AM216" i="11"/>
  <c r="AM288" i="11" s="1"/>
  <c r="AM360" i="11" s="1"/>
  <c r="AX69" i="11"/>
  <c r="AX141" i="11" s="1"/>
  <c r="AX225" i="11" s="1"/>
  <c r="AX297" i="11" s="1"/>
  <c r="AX369" i="11" s="1"/>
  <c r="AX441" i="11" s="1"/>
  <c r="AX77" i="11"/>
  <c r="AX149" i="11" s="1"/>
  <c r="AX233" i="11" s="1"/>
  <c r="AX305" i="11" s="1"/>
  <c r="AX377" i="11" s="1"/>
  <c r="AX449" i="11" s="1"/>
  <c r="AU83" i="37"/>
  <c r="AU155" i="37" s="1"/>
  <c r="AU455" i="37" s="1"/>
  <c r="AQ83" i="37"/>
  <c r="AQ155" i="37" s="1"/>
  <c r="AQ455" i="37" s="1"/>
  <c r="AL83" i="37"/>
  <c r="AL155" i="37" s="1"/>
  <c r="AL239" i="37" s="1"/>
  <c r="AL311" i="37" s="1"/>
  <c r="AL383" i="37" s="1"/>
  <c r="AL455" i="37" s="1"/>
  <c r="AH83" i="37"/>
  <c r="AH155" i="37" s="1"/>
  <c r="AH239" i="37" s="1"/>
  <c r="AH311" i="37" s="1"/>
  <c r="AH383" i="37" s="1"/>
  <c r="AH455" i="37" s="1"/>
  <c r="AT83" i="37"/>
  <c r="AT155" i="37" s="1"/>
  <c r="AK83" i="37"/>
  <c r="AK155" i="37" s="1"/>
  <c r="BB83" i="37"/>
  <c r="BB155" i="37" s="1"/>
  <c r="AS83" i="37"/>
  <c r="AS155" i="37" s="1"/>
  <c r="AS455" i="37" s="1"/>
  <c r="AO83" i="37"/>
  <c r="AX83" i="37" s="1"/>
  <c r="AX155" i="37" s="1"/>
  <c r="AX239" i="37" s="1"/>
  <c r="AX311" i="37" s="1"/>
  <c r="AX383" i="37" s="1"/>
  <c r="AX455" i="37" s="1"/>
  <c r="AJ83" i="37"/>
  <c r="AJ155" i="37" s="1"/>
  <c r="AJ239" i="37" s="1"/>
  <c r="AJ311" i="37" s="1"/>
  <c r="AJ383" i="37" s="1"/>
  <c r="AJ455" i="37" s="1"/>
  <c r="BA83" i="37"/>
  <c r="BA155" i="37" s="1"/>
  <c r="AR83" i="37"/>
  <c r="AR155" i="37" s="1"/>
  <c r="AR455" i="37" s="1"/>
  <c r="AN83" i="37"/>
  <c r="AN155" i="37" s="1"/>
  <c r="AN239" i="37" s="1"/>
  <c r="AN311" i="37" s="1"/>
  <c r="AN383" i="37" s="1"/>
  <c r="AN455" i="37" s="1"/>
  <c r="AI83" i="37"/>
  <c r="AU75" i="37"/>
  <c r="AU147" i="37" s="1"/>
  <c r="AU447" i="37" s="1"/>
  <c r="AQ75" i="37"/>
  <c r="AQ147" i="37" s="1"/>
  <c r="AQ447" i="37" s="1"/>
  <c r="AL75" i="37"/>
  <c r="AL147" i="37" s="1"/>
  <c r="AL231" i="37" s="1"/>
  <c r="AL303" i="37" s="1"/>
  <c r="AL375" i="37" s="1"/>
  <c r="AL447" i="37" s="1"/>
  <c r="AH75" i="37"/>
  <c r="AH147" i="37" s="1"/>
  <c r="AH231" i="37" s="1"/>
  <c r="AH303" i="37" s="1"/>
  <c r="AH375" i="37" s="1"/>
  <c r="AH447" i="37" s="1"/>
  <c r="AT75" i="37"/>
  <c r="AT147" i="37" s="1"/>
  <c r="AK75" i="37"/>
  <c r="AK147" i="37" s="1"/>
  <c r="BB75" i="37"/>
  <c r="BB147" i="37" s="1"/>
  <c r="AS75" i="37"/>
  <c r="AS147" i="37" s="1"/>
  <c r="AS447" i="37" s="1"/>
  <c r="AO75" i="37"/>
  <c r="AX75" i="37" s="1"/>
  <c r="AX147" i="37" s="1"/>
  <c r="AX231" i="37" s="1"/>
  <c r="AX303" i="37" s="1"/>
  <c r="AX375" i="37" s="1"/>
  <c r="AX447" i="37" s="1"/>
  <c r="AJ75" i="37"/>
  <c r="AJ147" i="37" s="1"/>
  <c r="AJ231" i="37" s="1"/>
  <c r="AJ303" i="37" s="1"/>
  <c r="AJ375" i="37" s="1"/>
  <c r="AJ447" i="37" s="1"/>
  <c r="BA75" i="37"/>
  <c r="BA147" i="37" s="1"/>
  <c r="AR75" i="37"/>
  <c r="AR147" i="37" s="1"/>
  <c r="AR447" i="37" s="1"/>
  <c r="AN75" i="37"/>
  <c r="AN147" i="37" s="1"/>
  <c r="AN231" i="37" s="1"/>
  <c r="AN303" i="37" s="1"/>
  <c r="AN375" i="37" s="1"/>
  <c r="AN447" i="37" s="1"/>
  <c r="AI75" i="37"/>
  <c r="AU67" i="37"/>
  <c r="AU139" i="37" s="1"/>
  <c r="AU439" i="37" s="1"/>
  <c r="AQ67" i="37"/>
  <c r="AQ139" i="37" s="1"/>
  <c r="AQ439" i="37" s="1"/>
  <c r="AL67" i="37"/>
  <c r="AL139" i="37" s="1"/>
  <c r="AL223" i="37" s="1"/>
  <c r="AL295" i="37" s="1"/>
  <c r="AL367" i="37" s="1"/>
  <c r="AL439" i="37" s="1"/>
  <c r="AH67" i="37"/>
  <c r="AH139" i="37" s="1"/>
  <c r="AH223" i="37" s="1"/>
  <c r="AH295" i="37" s="1"/>
  <c r="AH367" i="37" s="1"/>
  <c r="AH439" i="37" s="1"/>
  <c r="AT67" i="37"/>
  <c r="AT139" i="37" s="1"/>
  <c r="AK67" i="37"/>
  <c r="AK139" i="37" s="1"/>
  <c r="BB67" i="37"/>
  <c r="BB139" i="37" s="1"/>
  <c r="AS67" i="37"/>
  <c r="AS139" i="37" s="1"/>
  <c r="AS439" i="37" s="1"/>
  <c r="AO67" i="37"/>
  <c r="AX67" i="37" s="1"/>
  <c r="AX139" i="37" s="1"/>
  <c r="AX223" i="37" s="1"/>
  <c r="AX295" i="37" s="1"/>
  <c r="AX367" i="37" s="1"/>
  <c r="AX439" i="37" s="1"/>
  <c r="AJ67" i="37"/>
  <c r="AJ139" i="37" s="1"/>
  <c r="AJ223" i="37" s="1"/>
  <c r="AJ295" i="37" s="1"/>
  <c r="AJ367" i="37" s="1"/>
  <c r="AJ439" i="37" s="1"/>
  <c r="BA67" i="37"/>
  <c r="BA139" i="37" s="1"/>
  <c r="AR67" i="37"/>
  <c r="AR139" i="37" s="1"/>
  <c r="AR439" i="37" s="1"/>
  <c r="AN67" i="37"/>
  <c r="AN139" i="37" s="1"/>
  <c r="AN223" i="37" s="1"/>
  <c r="AN295" i="37" s="1"/>
  <c r="AN367" i="37" s="1"/>
  <c r="AN439" i="37" s="1"/>
  <c r="AI67" i="37"/>
  <c r="AU59" i="37"/>
  <c r="AU131" i="37" s="1"/>
  <c r="AU431" i="37" s="1"/>
  <c r="AQ59" i="37"/>
  <c r="AQ131" i="37" s="1"/>
  <c r="AQ431" i="37" s="1"/>
  <c r="AL59" i="37"/>
  <c r="AL131" i="37" s="1"/>
  <c r="AL215" i="37" s="1"/>
  <c r="AL287" i="37" s="1"/>
  <c r="AL359" i="37" s="1"/>
  <c r="AL431" i="37" s="1"/>
  <c r="AH59" i="37"/>
  <c r="AH131" i="37" s="1"/>
  <c r="AH215" i="37" s="1"/>
  <c r="AH287" i="37" s="1"/>
  <c r="AH359" i="37" s="1"/>
  <c r="AH431" i="37" s="1"/>
  <c r="AT59" i="37"/>
  <c r="AT131" i="37" s="1"/>
  <c r="AK59" i="37"/>
  <c r="AK131" i="37" s="1"/>
  <c r="BB59" i="37"/>
  <c r="BB131" i="37" s="1"/>
  <c r="AS59" i="37"/>
  <c r="AS131" i="37" s="1"/>
  <c r="AS431" i="37" s="1"/>
  <c r="AO59" i="37"/>
  <c r="AX59" i="37" s="1"/>
  <c r="AX131" i="37" s="1"/>
  <c r="AX215" i="37" s="1"/>
  <c r="AX287" i="37" s="1"/>
  <c r="AX359" i="37" s="1"/>
  <c r="AX431" i="37" s="1"/>
  <c r="AJ59" i="37"/>
  <c r="AJ131" i="37" s="1"/>
  <c r="AJ215" i="37" s="1"/>
  <c r="AJ287" i="37" s="1"/>
  <c r="AJ359" i="37" s="1"/>
  <c r="AJ431" i="37" s="1"/>
  <c r="BA59" i="37"/>
  <c r="BA131" i="37" s="1"/>
  <c r="AR59" i="37"/>
  <c r="AR131" i="37" s="1"/>
  <c r="AR431" i="37" s="1"/>
  <c r="AN59" i="37"/>
  <c r="AN131" i="37" s="1"/>
  <c r="AN215" i="37" s="1"/>
  <c r="AN287" i="37" s="1"/>
  <c r="AN359" i="37" s="1"/>
  <c r="AN431" i="37" s="1"/>
  <c r="AI59" i="37"/>
  <c r="AU51" i="37"/>
  <c r="AU123" i="37" s="1"/>
  <c r="AU423" i="37" s="1"/>
  <c r="AQ51" i="37"/>
  <c r="AQ123" i="37" s="1"/>
  <c r="AQ423" i="37" s="1"/>
  <c r="AL51" i="37"/>
  <c r="AL123" i="37" s="1"/>
  <c r="AL207" i="37" s="1"/>
  <c r="AL279" i="37" s="1"/>
  <c r="AL351" i="37" s="1"/>
  <c r="AL423" i="37" s="1"/>
  <c r="AH51" i="37"/>
  <c r="AH123" i="37" s="1"/>
  <c r="AH207" i="37" s="1"/>
  <c r="AH279" i="37" s="1"/>
  <c r="AH351" i="37" s="1"/>
  <c r="AH423" i="37" s="1"/>
  <c r="AT51" i="37"/>
  <c r="AT123" i="37" s="1"/>
  <c r="AK51" i="37"/>
  <c r="AK123" i="37" s="1"/>
  <c r="BB51" i="37"/>
  <c r="BB123" i="37" s="1"/>
  <c r="AS51" i="37"/>
  <c r="AS123" i="37" s="1"/>
  <c r="AS423" i="37" s="1"/>
  <c r="AO51" i="37"/>
  <c r="AX51" i="37" s="1"/>
  <c r="AX123" i="37" s="1"/>
  <c r="AX207" i="37" s="1"/>
  <c r="AX279" i="37" s="1"/>
  <c r="AX351" i="37" s="1"/>
  <c r="AX423" i="37" s="1"/>
  <c r="AJ51" i="37"/>
  <c r="AJ123" i="37" s="1"/>
  <c r="AJ207" i="37" s="1"/>
  <c r="AJ279" i="37" s="1"/>
  <c r="AJ351" i="37" s="1"/>
  <c r="AJ423" i="37" s="1"/>
  <c r="BA51" i="37"/>
  <c r="BA123" i="37" s="1"/>
  <c r="AR51" i="37"/>
  <c r="AR123" i="37" s="1"/>
  <c r="AR423" i="37" s="1"/>
  <c r="AN51" i="37"/>
  <c r="AN123" i="37" s="1"/>
  <c r="AN207" i="37" s="1"/>
  <c r="AN279" i="37" s="1"/>
  <c r="AN351" i="37" s="1"/>
  <c r="AN423" i="37" s="1"/>
  <c r="AI51" i="37"/>
  <c r="BB22" i="37"/>
  <c r="BB94" i="37" s="1"/>
  <c r="AS22" i="37"/>
  <c r="AS94" i="37" s="1"/>
  <c r="AS394" i="37" s="1"/>
  <c r="AO22" i="37"/>
  <c r="AX22" i="37" s="1"/>
  <c r="AX94" i="37" s="1"/>
  <c r="AX178" i="37" s="1"/>
  <c r="AX250" i="37" s="1"/>
  <c r="AX322" i="37" s="1"/>
  <c r="AX394" i="37" s="1"/>
  <c r="AJ22" i="37"/>
  <c r="AJ94" i="37" s="1"/>
  <c r="AJ178" i="37" s="1"/>
  <c r="AJ250" i="37" s="1"/>
  <c r="AJ322" i="37" s="1"/>
  <c r="AJ394" i="37" s="1"/>
  <c r="BA22" i="37"/>
  <c r="BA94" i="37" s="1"/>
  <c r="AR22" i="37"/>
  <c r="AR94" i="37" s="1"/>
  <c r="AR394" i="37" s="1"/>
  <c r="AN22" i="37"/>
  <c r="AN94" i="37" s="1"/>
  <c r="AN178" i="37" s="1"/>
  <c r="AN250" i="37" s="1"/>
  <c r="AN322" i="37" s="1"/>
  <c r="AN394" i="37" s="1"/>
  <c r="AI22" i="37"/>
  <c r="AU22" i="37"/>
  <c r="AU94" i="37" s="1"/>
  <c r="AU394" i="37" s="1"/>
  <c r="AQ22" i="37"/>
  <c r="AQ94" i="37" s="1"/>
  <c r="AQ394" i="37" s="1"/>
  <c r="AL22" i="37"/>
  <c r="AL94" i="37" s="1"/>
  <c r="AL178" i="37" s="1"/>
  <c r="AL250" i="37" s="1"/>
  <c r="AL322" i="37" s="1"/>
  <c r="AL394" i="37" s="1"/>
  <c r="AH22" i="37"/>
  <c r="AH94" i="37" s="1"/>
  <c r="AH178" i="37" s="1"/>
  <c r="AH250" i="37" s="1"/>
  <c r="AH322" i="37" s="1"/>
  <c r="AH394" i="37" s="1"/>
  <c r="AT22" i="37"/>
  <c r="AT94" i="37" s="1"/>
  <c r="AK22" i="37"/>
  <c r="AK94" i="37" s="1"/>
  <c r="BA43" i="37"/>
  <c r="BA115" i="37" s="1"/>
  <c r="AR43" i="37"/>
  <c r="AR115" i="37" s="1"/>
  <c r="AR415" i="37" s="1"/>
  <c r="AN43" i="37"/>
  <c r="AN115" i="37" s="1"/>
  <c r="AN199" i="37" s="1"/>
  <c r="AN271" i="37" s="1"/>
  <c r="AN343" i="37" s="1"/>
  <c r="AN415" i="37" s="1"/>
  <c r="AI43" i="37"/>
  <c r="AT43" i="37"/>
  <c r="AT115" i="37" s="1"/>
  <c r="AO43" i="37"/>
  <c r="AX43" i="37" s="1"/>
  <c r="AX115" i="37" s="1"/>
  <c r="AX199" i="37" s="1"/>
  <c r="AX271" i="37" s="1"/>
  <c r="AX343" i="37" s="1"/>
  <c r="AX415" i="37" s="1"/>
  <c r="AH43" i="37"/>
  <c r="AH115" i="37" s="1"/>
  <c r="AH199" i="37" s="1"/>
  <c r="AH271" i="37" s="1"/>
  <c r="AH343" i="37" s="1"/>
  <c r="AH415" i="37" s="1"/>
  <c r="AS43" i="37"/>
  <c r="AS115" i="37" s="1"/>
  <c r="AS415" i="37" s="1"/>
  <c r="AL43" i="37"/>
  <c r="AL115" i="37" s="1"/>
  <c r="AL199" i="37" s="1"/>
  <c r="AL271" i="37" s="1"/>
  <c r="AL343" i="37" s="1"/>
  <c r="AL415" i="37" s="1"/>
  <c r="AQ43" i="37"/>
  <c r="AQ115" i="37" s="1"/>
  <c r="AQ415" i="37" s="1"/>
  <c r="AK43" i="37"/>
  <c r="AK115" i="37" s="1"/>
  <c r="BB43" i="37"/>
  <c r="BB115" i="37" s="1"/>
  <c r="AU43" i="37"/>
  <c r="AU115" i="37" s="1"/>
  <c r="AU415" i="37" s="1"/>
  <c r="AJ43" i="37"/>
  <c r="AJ115" i="37" s="1"/>
  <c r="AJ199" i="37" s="1"/>
  <c r="AJ271" i="37" s="1"/>
  <c r="AJ343" i="37" s="1"/>
  <c r="AJ415" i="37" s="1"/>
  <c r="AU29" i="37"/>
  <c r="AU101" i="37" s="1"/>
  <c r="AU401" i="37" s="1"/>
  <c r="AQ29" i="37"/>
  <c r="AQ101" i="37" s="1"/>
  <c r="AQ401" i="37" s="1"/>
  <c r="AL29" i="37"/>
  <c r="AL101" i="37" s="1"/>
  <c r="AL185" i="37" s="1"/>
  <c r="AL257" i="37" s="1"/>
  <c r="AL329" i="37" s="1"/>
  <c r="AL401" i="37" s="1"/>
  <c r="AH29" i="37"/>
  <c r="AH101" i="37" s="1"/>
  <c r="AH185" i="37" s="1"/>
  <c r="AH257" i="37" s="1"/>
  <c r="AH329" i="37" s="1"/>
  <c r="AH401" i="37" s="1"/>
  <c r="AT29" i="37"/>
  <c r="AT101" i="37" s="1"/>
  <c r="AK29" i="37"/>
  <c r="AK101" i="37" s="1"/>
  <c r="BB29" i="37"/>
  <c r="BB101" i="37" s="1"/>
  <c r="AS29" i="37"/>
  <c r="AS101" i="37" s="1"/>
  <c r="AS401" i="37" s="1"/>
  <c r="AO29" i="37"/>
  <c r="AX29" i="37" s="1"/>
  <c r="AX101" i="37" s="1"/>
  <c r="AX185" i="37" s="1"/>
  <c r="AX257" i="37" s="1"/>
  <c r="AX329" i="37" s="1"/>
  <c r="AX401" i="37" s="1"/>
  <c r="AJ29" i="37"/>
  <c r="AJ101" i="37" s="1"/>
  <c r="AJ185" i="37" s="1"/>
  <c r="AJ257" i="37" s="1"/>
  <c r="AJ329" i="37" s="1"/>
  <c r="AJ401" i="37" s="1"/>
  <c r="BA29" i="37"/>
  <c r="BA101" i="37" s="1"/>
  <c r="AR29" i="37"/>
  <c r="AR101" i="37" s="1"/>
  <c r="AR401" i="37" s="1"/>
  <c r="AN29" i="37"/>
  <c r="AN101" i="37" s="1"/>
  <c r="AN185" i="37" s="1"/>
  <c r="AN257" i="37" s="1"/>
  <c r="AN329" i="37" s="1"/>
  <c r="AN401" i="37" s="1"/>
  <c r="AI29" i="37"/>
  <c r="BA44" i="37"/>
  <c r="BA116" i="37" s="1"/>
  <c r="AR44" i="37"/>
  <c r="AR116" i="37" s="1"/>
  <c r="AR416" i="37" s="1"/>
  <c r="AN44" i="37"/>
  <c r="AN116" i="37" s="1"/>
  <c r="AN200" i="37" s="1"/>
  <c r="AN272" i="37" s="1"/>
  <c r="AN344" i="37" s="1"/>
  <c r="AN416" i="37" s="1"/>
  <c r="AI44" i="37"/>
  <c r="BB44" i="37"/>
  <c r="BB116" i="37" s="1"/>
  <c r="AU44" i="37"/>
  <c r="AU116" i="37" s="1"/>
  <c r="AU416" i="37" s="1"/>
  <c r="AJ44" i="37"/>
  <c r="AJ116" i="37" s="1"/>
  <c r="AJ200" i="37" s="1"/>
  <c r="AJ272" i="37" s="1"/>
  <c r="AJ344" i="37" s="1"/>
  <c r="AJ416" i="37" s="1"/>
  <c r="AT44" i="37"/>
  <c r="AT116" i="37" s="1"/>
  <c r="AO44" i="37"/>
  <c r="AX44" i="37" s="1"/>
  <c r="AX116" i="37" s="1"/>
  <c r="AX200" i="37" s="1"/>
  <c r="AX272" i="37" s="1"/>
  <c r="AX344" i="37" s="1"/>
  <c r="AX416" i="37" s="1"/>
  <c r="AH44" i="37"/>
  <c r="AH116" i="37" s="1"/>
  <c r="AH200" i="37" s="1"/>
  <c r="AH272" i="37" s="1"/>
  <c r="AH344" i="37" s="1"/>
  <c r="AH416" i="37" s="1"/>
  <c r="AS44" i="37"/>
  <c r="AS116" i="37" s="1"/>
  <c r="AS416" i="37" s="1"/>
  <c r="AL44" i="37"/>
  <c r="AL116" i="37" s="1"/>
  <c r="AL200" i="37" s="1"/>
  <c r="AL272" i="37" s="1"/>
  <c r="AL344" i="37" s="1"/>
  <c r="AL416" i="37" s="1"/>
  <c r="AQ44" i="37"/>
  <c r="AQ116" i="37" s="1"/>
  <c r="AQ416" i="37" s="1"/>
  <c r="AK44" i="37"/>
  <c r="AK116" i="37" s="1"/>
  <c r="AI98" i="11"/>
  <c r="AI182" i="11" s="1"/>
  <c r="AI254" i="11" s="1"/>
  <c r="AI326" i="11" s="1"/>
  <c r="AI398" i="11" s="1"/>
  <c r="AV26" i="11"/>
  <c r="AV98" i="11" s="1"/>
  <c r="AV182" i="11" s="1"/>
  <c r="AV254" i="11" s="1"/>
  <c r="AV326" i="11" s="1"/>
  <c r="AV398" i="11" s="1"/>
  <c r="AI106" i="11"/>
  <c r="AI190" i="11" s="1"/>
  <c r="AI262" i="11" s="1"/>
  <c r="AI334" i="11" s="1"/>
  <c r="AI406" i="11" s="1"/>
  <c r="AV34" i="11"/>
  <c r="AV106" i="11" s="1"/>
  <c r="AV190" i="11" s="1"/>
  <c r="AV262" i="11" s="1"/>
  <c r="AV334" i="11" s="1"/>
  <c r="AV406" i="11" s="1"/>
  <c r="AI114" i="11"/>
  <c r="AI198" i="11" s="1"/>
  <c r="AI270" i="11" s="1"/>
  <c r="AI342" i="11" s="1"/>
  <c r="AI414" i="11" s="1"/>
  <c r="AV42" i="11"/>
  <c r="AV114" i="11" s="1"/>
  <c r="AV198" i="11" s="1"/>
  <c r="AV270" i="11" s="1"/>
  <c r="AV342" i="11" s="1"/>
  <c r="AV414" i="11" s="1"/>
  <c r="AI122" i="11"/>
  <c r="AI206" i="11" s="1"/>
  <c r="AI278" i="11" s="1"/>
  <c r="AI350" i="11" s="1"/>
  <c r="AI422" i="11" s="1"/>
  <c r="AV50" i="11"/>
  <c r="AV122" i="11" s="1"/>
  <c r="AV206" i="11" s="1"/>
  <c r="AV278" i="11" s="1"/>
  <c r="AV350" i="11" s="1"/>
  <c r="AV422" i="11" s="1"/>
  <c r="AI130" i="11"/>
  <c r="AI214" i="11" s="1"/>
  <c r="AI286" i="11" s="1"/>
  <c r="AI358" i="11" s="1"/>
  <c r="AI430" i="11" s="1"/>
  <c r="AV58" i="11"/>
  <c r="AV130" i="11" s="1"/>
  <c r="AV214" i="11" s="1"/>
  <c r="AV286" i="11" s="1"/>
  <c r="AV358" i="11" s="1"/>
  <c r="AV430" i="11" s="1"/>
  <c r="AI138" i="11"/>
  <c r="AI222" i="11" s="1"/>
  <c r="AI294" i="11" s="1"/>
  <c r="AI366" i="11" s="1"/>
  <c r="AI438" i="11" s="1"/>
  <c r="AV66" i="11"/>
  <c r="AV138" i="11" s="1"/>
  <c r="AV222" i="11" s="1"/>
  <c r="AV294" i="11" s="1"/>
  <c r="AV366" i="11" s="1"/>
  <c r="AV438" i="11" s="1"/>
  <c r="AI154" i="11"/>
  <c r="AI238" i="11" s="1"/>
  <c r="AI310" i="11" s="1"/>
  <c r="AI382" i="11" s="1"/>
  <c r="AI454" i="11" s="1"/>
  <c r="AV82" i="11"/>
  <c r="AV154" i="11" s="1"/>
  <c r="AV238" i="11" s="1"/>
  <c r="AV310" i="11" s="1"/>
  <c r="AV382" i="11" s="1"/>
  <c r="AV454" i="11" s="1"/>
  <c r="AH177" i="11"/>
  <c r="AH249" i="11" s="1"/>
  <c r="AH321" i="11" s="1"/>
  <c r="AH393" i="11" s="1"/>
  <c r="AM177" i="11"/>
  <c r="AM249" i="11" s="1"/>
  <c r="AM321" i="11" s="1"/>
  <c r="AU83" i="38"/>
  <c r="AU155" i="38" s="1"/>
  <c r="AU455" i="38" s="1"/>
  <c r="AQ83" i="38"/>
  <c r="AQ155" i="38" s="1"/>
  <c r="AQ455" i="38" s="1"/>
  <c r="AL83" i="38"/>
  <c r="AL155" i="38" s="1"/>
  <c r="AL239" i="38" s="1"/>
  <c r="AL311" i="38" s="1"/>
  <c r="AL383" i="38" s="1"/>
  <c r="AL455" i="38" s="1"/>
  <c r="AH83" i="38"/>
  <c r="AH155" i="38" s="1"/>
  <c r="AH239" i="38" s="1"/>
  <c r="AH311" i="38" s="1"/>
  <c r="AH383" i="38" s="1"/>
  <c r="AH455" i="38" s="1"/>
  <c r="AT83" i="38"/>
  <c r="AT155" i="38" s="1"/>
  <c r="AK83" i="38"/>
  <c r="AK155" i="38" s="1"/>
  <c r="AK239" i="38" s="1"/>
  <c r="AK311" i="38" s="1"/>
  <c r="AK383" i="38" s="1"/>
  <c r="AK455" i="38" s="1"/>
  <c r="BB83" i="38"/>
  <c r="BB155" i="38" s="1"/>
  <c r="AS83" i="38"/>
  <c r="AS155" i="38" s="1"/>
  <c r="AS455" i="38" s="1"/>
  <c r="AO83" i="38"/>
  <c r="AX83" i="38" s="1"/>
  <c r="AX155" i="38" s="1"/>
  <c r="AX239" i="38" s="1"/>
  <c r="AX311" i="38" s="1"/>
  <c r="AX383" i="38" s="1"/>
  <c r="AX455" i="38" s="1"/>
  <c r="AJ83" i="38"/>
  <c r="AJ155" i="38" s="1"/>
  <c r="AJ239" i="38" s="1"/>
  <c r="BA83" i="38"/>
  <c r="BA155" i="38" s="1"/>
  <c r="AR83" i="38"/>
  <c r="AR155" i="38" s="1"/>
  <c r="AR455" i="38" s="1"/>
  <c r="AN83" i="38"/>
  <c r="AN155" i="38" s="1"/>
  <c r="AN239" i="38" s="1"/>
  <c r="AN311" i="38" s="1"/>
  <c r="AN383" i="38" s="1"/>
  <c r="AN455" i="38" s="1"/>
  <c r="AI83" i="38"/>
  <c r="BB19" i="38"/>
  <c r="BB91" i="38" s="1"/>
  <c r="AS19" i="38"/>
  <c r="AS91" i="38" s="1"/>
  <c r="AS391" i="38" s="1"/>
  <c r="AO19" i="38"/>
  <c r="AX19" i="38" s="1"/>
  <c r="AX91" i="38" s="1"/>
  <c r="AX175" i="38" s="1"/>
  <c r="AX247" i="38" s="1"/>
  <c r="AX319" i="38" s="1"/>
  <c r="AX391" i="38" s="1"/>
  <c r="AJ19" i="38"/>
  <c r="AJ91" i="38" s="1"/>
  <c r="AJ175" i="38" s="1"/>
  <c r="BA19" i="38"/>
  <c r="BA91" i="38" s="1"/>
  <c r="AR19" i="38"/>
  <c r="AR91" i="38" s="1"/>
  <c r="AR391" i="38" s="1"/>
  <c r="AN19" i="38"/>
  <c r="AN91" i="38" s="1"/>
  <c r="AN175" i="38" s="1"/>
  <c r="AN247" i="38" s="1"/>
  <c r="AN319" i="38" s="1"/>
  <c r="AN391" i="38" s="1"/>
  <c r="AI19" i="38"/>
  <c r="AU19" i="38"/>
  <c r="AU91" i="38" s="1"/>
  <c r="AU391" i="38" s="1"/>
  <c r="AQ19" i="38"/>
  <c r="AQ91" i="38" s="1"/>
  <c r="AQ391" i="38" s="1"/>
  <c r="AL19" i="38"/>
  <c r="AL91" i="38" s="1"/>
  <c r="AL175" i="38" s="1"/>
  <c r="AL247" i="38" s="1"/>
  <c r="AL319" i="38" s="1"/>
  <c r="AL391" i="38" s="1"/>
  <c r="AH19" i="38"/>
  <c r="AH91" i="38" s="1"/>
  <c r="AH175" i="38" s="1"/>
  <c r="AH247" i="38" s="1"/>
  <c r="AH319" i="38" s="1"/>
  <c r="AH391" i="38" s="1"/>
  <c r="AT19" i="38"/>
  <c r="AT91" i="38" s="1"/>
  <c r="AK19" i="38"/>
  <c r="AK91" i="38" s="1"/>
  <c r="AK175" i="38" s="1"/>
  <c r="AK247" i="38" s="1"/>
  <c r="AK319" i="38" s="1"/>
  <c r="AK391" i="38" s="1"/>
  <c r="AU21" i="38"/>
  <c r="AU93" i="38" s="1"/>
  <c r="AU393" i="38" s="1"/>
  <c r="AQ21" i="38"/>
  <c r="AQ93" i="38" s="1"/>
  <c r="AQ393" i="38" s="1"/>
  <c r="AL21" i="38"/>
  <c r="AL93" i="38" s="1"/>
  <c r="AL177" i="38" s="1"/>
  <c r="AL249" i="38" s="1"/>
  <c r="AL321" i="38" s="1"/>
  <c r="AL393" i="38" s="1"/>
  <c r="AH21" i="38"/>
  <c r="AH93" i="38" s="1"/>
  <c r="AH177" i="38" s="1"/>
  <c r="AH249" i="38" s="1"/>
  <c r="AH321" i="38" s="1"/>
  <c r="AH393" i="38" s="1"/>
  <c r="AT21" i="38"/>
  <c r="AT93" i="38" s="1"/>
  <c r="AK21" i="38"/>
  <c r="AK93" i="38" s="1"/>
  <c r="AK177" i="38" s="1"/>
  <c r="AK249" i="38" s="1"/>
  <c r="AK321" i="38" s="1"/>
  <c r="AK393" i="38" s="1"/>
  <c r="BB21" i="38"/>
  <c r="BB93" i="38" s="1"/>
  <c r="AS21" i="38"/>
  <c r="AS93" i="38" s="1"/>
  <c r="AS393" i="38" s="1"/>
  <c r="AO21" i="38"/>
  <c r="AX21" i="38" s="1"/>
  <c r="AX93" i="38" s="1"/>
  <c r="AX177" i="38" s="1"/>
  <c r="AX249" i="38" s="1"/>
  <c r="AX321" i="38" s="1"/>
  <c r="AX393" i="38" s="1"/>
  <c r="AJ21" i="38"/>
  <c r="AJ93" i="38" s="1"/>
  <c r="AJ177" i="38" s="1"/>
  <c r="BA21" i="38"/>
  <c r="BA93" i="38" s="1"/>
  <c r="AR21" i="38"/>
  <c r="AR93" i="38" s="1"/>
  <c r="AR393" i="38" s="1"/>
  <c r="AN21" i="38"/>
  <c r="AN93" i="38" s="1"/>
  <c r="AN177" i="38" s="1"/>
  <c r="AN249" i="38" s="1"/>
  <c r="AN321" i="38" s="1"/>
  <c r="AN393" i="38" s="1"/>
  <c r="AI21" i="38"/>
  <c r="BA67" i="38"/>
  <c r="BA139" i="38" s="1"/>
  <c r="AR67" i="38"/>
  <c r="AR139" i="38" s="1"/>
  <c r="AR439" i="38" s="1"/>
  <c r="AN67" i="38"/>
  <c r="AN139" i="38" s="1"/>
  <c r="AN223" i="38" s="1"/>
  <c r="AN295" i="38" s="1"/>
  <c r="AN367" i="38" s="1"/>
  <c r="AN439" i="38" s="1"/>
  <c r="AI67" i="38"/>
  <c r="AU67" i="38"/>
  <c r="AU139" i="38" s="1"/>
  <c r="AU439" i="38" s="1"/>
  <c r="AQ67" i="38"/>
  <c r="AQ139" i="38" s="1"/>
  <c r="AQ439" i="38" s="1"/>
  <c r="AL67" i="38"/>
  <c r="AL139" i="38" s="1"/>
  <c r="AL223" i="38" s="1"/>
  <c r="AL295" i="38" s="1"/>
  <c r="AL367" i="38" s="1"/>
  <c r="AL439" i="38" s="1"/>
  <c r="AH67" i="38"/>
  <c r="AH139" i="38" s="1"/>
  <c r="AH223" i="38" s="1"/>
  <c r="AH295" i="38" s="1"/>
  <c r="AH367" i="38" s="1"/>
  <c r="AH439" i="38" s="1"/>
  <c r="AT67" i="38"/>
  <c r="AT139" i="38" s="1"/>
  <c r="AK67" i="38"/>
  <c r="AK139" i="38" s="1"/>
  <c r="AK223" i="38" s="1"/>
  <c r="AK295" i="38" s="1"/>
  <c r="AK367" i="38" s="1"/>
  <c r="AK439" i="38" s="1"/>
  <c r="BB67" i="38"/>
  <c r="BB139" i="38" s="1"/>
  <c r="AS67" i="38"/>
  <c r="AS139" i="38" s="1"/>
  <c r="AS439" i="38" s="1"/>
  <c r="AO67" i="38"/>
  <c r="AX67" i="38" s="1"/>
  <c r="AX139" i="38" s="1"/>
  <c r="AX223" i="38" s="1"/>
  <c r="AX295" i="38" s="1"/>
  <c r="AX367" i="38" s="1"/>
  <c r="AX439" i="38" s="1"/>
  <c r="AJ67" i="38"/>
  <c r="AJ139" i="38" s="1"/>
  <c r="AJ223" i="38" s="1"/>
  <c r="BA59" i="38"/>
  <c r="BA131" i="38" s="1"/>
  <c r="AR59" i="38"/>
  <c r="AR131" i="38" s="1"/>
  <c r="AR431" i="38" s="1"/>
  <c r="AN59" i="38"/>
  <c r="AN131" i="38" s="1"/>
  <c r="AN215" i="38" s="1"/>
  <c r="AN287" i="38" s="1"/>
  <c r="AN359" i="38" s="1"/>
  <c r="AN431" i="38" s="1"/>
  <c r="AI59" i="38"/>
  <c r="AU59" i="38"/>
  <c r="AU131" i="38" s="1"/>
  <c r="AU431" i="38" s="1"/>
  <c r="AQ59" i="38"/>
  <c r="AQ131" i="38" s="1"/>
  <c r="AQ431" i="38" s="1"/>
  <c r="AL59" i="38"/>
  <c r="AL131" i="38" s="1"/>
  <c r="AL215" i="38" s="1"/>
  <c r="AL287" i="38" s="1"/>
  <c r="AL359" i="38" s="1"/>
  <c r="AL431" i="38" s="1"/>
  <c r="AH59" i="38"/>
  <c r="AH131" i="38" s="1"/>
  <c r="AH215" i="38" s="1"/>
  <c r="AH287" i="38" s="1"/>
  <c r="AH359" i="38" s="1"/>
  <c r="AH431" i="38" s="1"/>
  <c r="AT59" i="38"/>
  <c r="AT131" i="38" s="1"/>
  <c r="AK59" i="38"/>
  <c r="AK131" i="38" s="1"/>
  <c r="AK215" i="38" s="1"/>
  <c r="AK287" i="38" s="1"/>
  <c r="AK359" i="38" s="1"/>
  <c r="AK431" i="38" s="1"/>
  <c r="BB59" i="38"/>
  <c r="BB131" i="38" s="1"/>
  <c r="AS59" i="38"/>
  <c r="AS131" i="38" s="1"/>
  <c r="AS431" i="38" s="1"/>
  <c r="AO59" i="38"/>
  <c r="AX59" i="38" s="1"/>
  <c r="AX131" i="38" s="1"/>
  <c r="AX215" i="38" s="1"/>
  <c r="AX287" i="38" s="1"/>
  <c r="AX359" i="38" s="1"/>
  <c r="AX431" i="38" s="1"/>
  <c r="AJ59" i="38"/>
  <c r="AJ131" i="38" s="1"/>
  <c r="AJ215" i="38" s="1"/>
  <c r="BA51" i="38"/>
  <c r="BA123" i="38" s="1"/>
  <c r="AR51" i="38"/>
  <c r="AR123" i="38" s="1"/>
  <c r="AR423" i="38" s="1"/>
  <c r="AN51" i="38"/>
  <c r="AN123" i="38" s="1"/>
  <c r="AN207" i="38" s="1"/>
  <c r="AN279" i="38" s="1"/>
  <c r="AN351" i="38" s="1"/>
  <c r="AN423" i="38" s="1"/>
  <c r="AI51" i="38"/>
  <c r="AU51" i="38"/>
  <c r="AU123" i="38" s="1"/>
  <c r="AU423" i="38" s="1"/>
  <c r="AQ51" i="38"/>
  <c r="AQ123" i="38" s="1"/>
  <c r="AQ423" i="38" s="1"/>
  <c r="AL51" i="38"/>
  <c r="AL123" i="38" s="1"/>
  <c r="AL207" i="38" s="1"/>
  <c r="AL279" i="38" s="1"/>
  <c r="AL351" i="38" s="1"/>
  <c r="AL423" i="38" s="1"/>
  <c r="AH51" i="38"/>
  <c r="AH123" i="38" s="1"/>
  <c r="AH207" i="38" s="1"/>
  <c r="AH279" i="38" s="1"/>
  <c r="AH351" i="38" s="1"/>
  <c r="AH423" i="38" s="1"/>
  <c r="AT51" i="38"/>
  <c r="AT123" i="38" s="1"/>
  <c r="AK51" i="38"/>
  <c r="AK123" i="38" s="1"/>
  <c r="AK207" i="38" s="1"/>
  <c r="AK279" i="38" s="1"/>
  <c r="AK351" i="38" s="1"/>
  <c r="AK423" i="38" s="1"/>
  <c r="BB51" i="38"/>
  <c r="BB123" i="38" s="1"/>
  <c r="AS51" i="38"/>
  <c r="AS123" i="38" s="1"/>
  <c r="AS423" i="38" s="1"/>
  <c r="AO51" i="38"/>
  <c r="AX51" i="38" s="1"/>
  <c r="AX123" i="38" s="1"/>
  <c r="AX207" i="38" s="1"/>
  <c r="AX279" i="38" s="1"/>
  <c r="AX351" i="38" s="1"/>
  <c r="AX423" i="38" s="1"/>
  <c r="AJ51" i="38"/>
  <c r="AJ123" i="38" s="1"/>
  <c r="AJ207" i="38" s="1"/>
  <c r="BA43" i="38"/>
  <c r="BA115" i="38" s="1"/>
  <c r="AR43" i="38"/>
  <c r="AR115" i="38" s="1"/>
  <c r="AR415" i="38" s="1"/>
  <c r="AN43" i="38"/>
  <c r="AN115" i="38" s="1"/>
  <c r="AN199" i="38" s="1"/>
  <c r="AN271" i="38" s="1"/>
  <c r="AN343" i="38" s="1"/>
  <c r="AN415" i="38" s="1"/>
  <c r="AI43" i="38"/>
  <c r="AU43" i="38"/>
  <c r="AU115" i="38" s="1"/>
  <c r="AU415" i="38" s="1"/>
  <c r="AQ43" i="38"/>
  <c r="AQ115" i="38" s="1"/>
  <c r="AQ415" i="38" s="1"/>
  <c r="AL43" i="38"/>
  <c r="AL115" i="38" s="1"/>
  <c r="AL199" i="38" s="1"/>
  <c r="AL271" i="38" s="1"/>
  <c r="AL343" i="38" s="1"/>
  <c r="AL415" i="38" s="1"/>
  <c r="AH43" i="38"/>
  <c r="AH115" i="38" s="1"/>
  <c r="AH199" i="38" s="1"/>
  <c r="AH271" i="38" s="1"/>
  <c r="AH343" i="38" s="1"/>
  <c r="AH415" i="38" s="1"/>
  <c r="AT43" i="38"/>
  <c r="AT115" i="38" s="1"/>
  <c r="AK43" i="38"/>
  <c r="AK115" i="38" s="1"/>
  <c r="AK199" i="38" s="1"/>
  <c r="AK271" i="38" s="1"/>
  <c r="AK343" i="38" s="1"/>
  <c r="AK415" i="38" s="1"/>
  <c r="BB43" i="38"/>
  <c r="BB115" i="38" s="1"/>
  <c r="AS43" i="38"/>
  <c r="AS115" i="38" s="1"/>
  <c r="AS415" i="38" s="1"/>
  <c r="AO43" i="38"/>
  <c r="AX43" i="38" s="1"/>
  <c r="AX115" i="38" s="1"/>
  <c r="AX199" i="38" s="1"/>
  <c r="AX271" i="38" s="1"/>
  <c r="AX343" i="38" s="1"/>
  <c r="AX415" i="38" s="1"/>
  <c r="AJ43" i="38"/>
  <c r="AJ115" i="38" s="1"/>
  <c r="AJ199" i="38" s="1"/>
  <c r="BA35" i="38"/>
  <c r="BA107" i="38" s="1"/>
  <c r="AR35" i="38"/>
  <c r="AR107" i="38" s="1"/>
  <c r="AR407" i="38" s="1"/>
  <c r="AN35" i="38"/>
  <c r="AN107" i="38" s="1"/>
  <c r="AN191" i="38" s="1"/>
  <c r="AN263" i="38" s="1"/>
  <c r="AN335" i="38" s="1"/>
  <c r="AN407" i="38" s="1"/>
  <c r="AI35" i="38"/>
  <c r="AU35" i="38"/>
  <c r="AU107" i="38" s="1"/>
  <c r="AU407" i="38" s="1"/>
  <c r="AQ35" i="38"/>
  <c r="AQ107" i="38" s="1"/>
  <c r="AQ407" i="38" s="1"/>
  <c r="AL35" i="38"/>
  <c r="AL107" i="38" s="1"/>
  <c r="AL191" i="38" s="1"/>
  <c r="AL263" i="38" s="1"/>
  <c r="AL335" i="38" s="1"/>
  <c r="AL407" i="38" s="1"/>
  <c r="AH35" i="38"/>
  <c r="AH107" i="38" s="1"/>
  <c r="AH191" i="38" s="1"/>
  <c r="AH263" i="38" s="1"/>
  <c r="AH335" i="38" s="1"/>
  <c r="AH407" i="38" s="1"/>
  <c r="AT35" i="38"/>
  <c r="AT107" i="38" s="1"/>
  <c r="AK35" i="38"/>
  <c r="AK107" i="38" s="1"/>
  <c r="AK191" i="38" s="1"/>
  <c r="AK263" i="38" s="1"/>
  <c r="AK335" i="38" s="1"/>
  <c r="AK407" i="38" s="1"/>
  <c r="BB35" i="38"/>
  <c r="BB107" i="38" s="1"/>
  <c r="AS35" i="38"/>
  <c r="AS107" i="38" s="1"/>
  <c r="AS407" i="38" s="1"/>
  <c r="AO35" i="38"/>
  <c r="AX35" i="38" s="1"/>
  <c r="AX107" i="38" s="1"/>
  <c r="AX191" i="38" s="1"/>
  <c r="AX263" i="38" s="1"/>
  <c r="AX335" i="38" s="1"/>
  <c r="AX407" i="38" s="1"/>
  <c r="AJ35" i="38"/>
  <c r="AJ107" i="38" s="1"/>
  <c r="AJ191" i="38" s="1"/>
  <c r="BA27" i="38"/>
  <c r="BA99" i="38" s="1"/>
  <c r="AR27" i="38"/>
  <c r="AR99" i="38" s="1"/>
  <c r="AR399" i="38" s="1"/>
  <c r="AN27" i="38"/>
  <c r="AN99" i="38" s="1"/>
  <c r="AN183" i="38" s="1"/>
  <c r="AN255" i="38" s="1"/>
  <c r="AN327" i="38" s="1"/>
  <c r="AN399" i="38" s="1"/>
  <c r="AI27" i="38"/>
  <c r="AU27" i="38"/>
  <c r="AU99" i="38" s="1"/>
  <c r="AU399" i="38" s="1"/>
  <c r="AQ27" i="38"/>
  <c r="AQ99" i="38" s="1"/>
  <c r="AQ399" i="38" s="1"/>
  <c r="AL27" i="38"/>
  <c r="AL99" i="38" s="1"/>
  <c r="AL183" i="38" s="1"/>
  <c r="AL255" i="38" s="1"/>
  <c r="AL327" i="38" s="1"/>
  <c r="AL399" i="38" s="1"/>
  <c r="AH27" i="38"/>
  <c r="AH99" i="38" s="1"/>
  <c r="AH183" i="38" s="1"/>
  <c r="AH255" i="38" s="1"/>
  <c r="AH327" i="38" s="1"/>
  <c r="AH399" i="38" s="1"/>
  <c r="AT27" i="38"/>
  <c r="AT99" i="38" s="1"/>
  <c r="AK27" i="38"/>
  <c r="AK99" i="38" s="1"/>
  <c r="AK183" i="38" s="1"/>
  <c r="AK255" i="38" s="1"/>
  <c r="AK327" i="38" s="1"/>
  <c r="AK399" i="38" s="1"/>
  <c r="BB27" i="38"/>
  <c r="BB99" i="38" s="1"/>
  <c r="AS27" i="38"/>
  <c r="AS99" i="38" s="1"/>
  <c r="AS399" i="38" s="1"/>
  <c r="AO27" i="38"/>
  <c r="AX27" i="38" s="1"/>
  <c r="AX99" i="38" s="1"/>
  <c r="AX183" i="38" s="1"/>
  <c r="AX255" i="38" s="1"/>
  <c r="AX327" i="38" s="1"/>
  <c r="AX399" i="38" s="1"/>
  <c r="AJ27" i="38"/>
  <c r="AJ99" i="38" s="1"/>
  <c r="AJ183" i="38" s="1"/>
  <c r="BB14" i="36"/>
  <c r="BB86" i="36" s="1"/>
  <c r="AS14" i="36"/>
  <c r="AS86" i="36" s="1"/>
  <c r="AS386" i="36" s="1"/>
  <c r="AO14" i="36"/>
  <c r="AX14" i="36" s="1"/>
  <c r="AX86" i="36" s="1"/>
  <c r="AJ14" i="36"/>
  <c r="AJ86" i="36" s="1"/>
  <c r="AJ170" i="36" s="1"/>
  <c r="AJ242" i="36" s="1"/>
  <c r="AJ314" i="36" s="1"/>
  <c r="AJ386" i="36" s="1"/>
  <c r="BA14" i="36"/>
  <c r="BA86" i="36" s="1"/>
  <c r="AR14" i="36"/>
  <c r="AR86" i="36" s="1"/>
  <c r="AR386" i="36" s="1"/>
  <c r="AN14" i="36"/>
  <c r="AN86" i="36" s="1"/>
  <c r="AN170" i="36" s="1"/>
  <c r="AN242" i="36" s="1"/>
  <c r="AN314" i="36" s="1"/>
  <c r="AN386" i="36" s="1"/>
  <c r="AI14" i="36"/>
  <c r="AU14" i="36"/>
  <c r="AU86" i="36" s="1"/>
  <c r="AU386" i="36" s="1"/>
  <c r="AQ14" i="36"/>
  <c r="AQ86" i="36" s="1"/>
  <c r="AQ386" i="36" s="1"/>
  <c r="AL14" i="36"/>
  <c r="AL86" i="36" s="1"/>
  <c r="AL170" i="36" s="1"/>
  <c r="AL242" i="36" s="1"/>
  <c r="AL314" i="36" s="1"/>
  <c r="AL386" i="36" s="1"/>
  <c r="AH14" i="36"/>
  <c r="AH86" i="36" s="1"/>
  <c r="AH170" i="36" s="1"/>
  <c r="AH242" i="36" s="1"/>
  <c r="AH314" i="36" s="1"/>
  <c r="AH386" i="36" s="1"/>
  <c r="AT14" i="36"/>
  <c r="AT86" i="36" s="1"/>
  <c r="AT386" i="36" s="1"/>
  <c r="AK14" i="36"/>
  <c r="AK86" i="36" s="1"/>
  <c r="AK170" i="36" s="1"/>
  <c r="AU79" i="36"/>
  <c r="AU151" i="36" s="1"/>
  <c r="AU451" i="36" s="1"/>
  <c r="AQ79" i="36"/>
  <c r="AQ151" i="36" s="1"/>
  <c r="AQ451" i="36" s="1"/>
  <c r="AL79" i="36"/>
  <c r="AL151" i="36" s="1"/>
  <c r="AL235" i="36" s="1"/>
  <c r="AL307" i="36" s="1"/>
  <c r="AL379" i="36" s="1"/>
  <c r="AL451" i="36" s="1"/>
  <c r="AH79" i="36"/>
  <c r="AH151" i="36" s="1"/>
  <c r="AH235" i="36" s="1"/>
  <c r="AH307" i="36" s="1"/>
  <c r="AH379" i="36" s="1"/>
  <c r="AH451" i="36" s="1"/>
  <c r="AT79" i="36"/>
  <c r="AT151" i="36" s="1"/>
  <c r="AT451" i="36" s="1"/>
  <c r="AK79" i="36"/>
  <c r="AK151" i="36" s="1"/>
  <c r="AK235" i="36" s="1"/>
  <c r="BB79" i="36"/>
  <c r="BB151" i="36" s="1"/>
  <c r="AS79" i="36"/>
  <c r="AS151" i="36" s="1"/>
  <c r="AS451" i="36" s="1"/>
  <c r="AO79" i="36"/>
  <c r="AX79" i="36" s="1"/>
  <c r="AX151" i="36" s="1"/>
  <c r="AJ79" i="36"/>
  <c r="AJ151" i="36" s="1"/>
  <c r="AJ235" i="36" s="1"/>
  <c r="AJ307" i="36" s="1"/>
  <c r="AJ379" i="36" s="1"/>
  <c r="AJ451" i="36" s="1"/>
  <c r="BA79" i="36"/>
  <c r="BA151" i="36" s="1"/>
  <c r="AR79" i="36"/>
  <c r="AR151" i="36" s="1"/>
  <c r="AR451" i="36" s="1"/>
  <c r="AN79" i="36"/>
  <c r="AN151" i="36" s="1"/>
  <c r="AN235" i="36" s="1"/>
  <c r="AN307" i="36" s="1"/>
  <c r="AN379" i="36" s="1"/>
  <c r="AN451" i="36" s="1"/>
  <c r="AI79" i="36"/>
  <c r="AU71" i="36"/>
  <c r="AU143" i="36" s="1"/>
  <c r="AU443" i="36" s="1"/>
  <c r="AQ71" i="36"/>
  <c r="AQ143" i="36" s="1"/>
  <c r="AQ443" i="36" s="1"/>
  <c r="AL71" i="36"/>
  <c r="AL143" i="36" s="1"/>
  <c r="AL227" i="36" s="1"/>
  <c r="AL299" i="36" s="1"/>
  <c r="AL371" i="36" s="1"/>
  <c r="AL443" i="36" s="1"/>
  <c r="AH71" i="36"/>
  <c r="AH143" i="36" s="1"/>
  <c r="AH227" i="36" s="1"/>
  <c r="AH299" i="36" s="1"/>
  <c r="AH371" i="36" s="1"/>
  <c r="AH443" i="36" s="1"/>
  <c r="AT71" i="36"/>
  <c r="AT143" i="36" s="1"/>
  <c r="AT443" i="36" s="1"/>
  <c r="AK71" i="36"/>
  <c r="AK143" i="36" s="1"/>
  <c r="AK227" i="36" s="1"/>
  <c r="BB71" i="36"/>
  <c r="BB143" i="36" s="1"/>
  <c r="AS71" i="36"/>
  <c r="AS143" i="36" s="1"/>
  <c r="AS443" i="36" s="1"/>
  <c r="AO71" i="36"/>
  <c r="AX71" i="36" s="1"/>
  <c r="AX143" i="36" s="1"/>
  <c r="AJ71" i="36"/>
  <c r="AJ143" i="36" s="1"/>
  <c r="AJ227" i="36" s="1"/>
  <c r="AJ299" i="36" s="1"/>
  <c r="AJ371" i="36" s="1"/>
  <c r="AJ443" i="36" s="1"/>
  <c r="BA71" i="36"/>
  <c r="BA143" i="36" s="1"/>
  <c r="AR71" i="36"/>
  <c r="AR143" i="36" s="1"/>
  <c r="AR443" i="36" s="1"/>
  <c r="AN71" i="36"/>
  <c r="AN143" i="36" s="1"/>
  <c r="AN227" i="36" s="1"/>
  <c r="AN299" i="36" s="1"/>
  <c r="AN371" i="36" s="1"/>
  <c r="AN443" i="36" s="1"/>
  <c r="AI71" i="36"/>
  <c r="AU63" i="36"/>
  <c r="AU135" i="36" s="1"/>
  <c r="AU435" i="36" s="1"/>
  <c r="AQ63" i="36"/>
  <c r="AQ135" i="36" s="1"/>
  <c r="AQ435" i="36" s="1"/>
  <c r="AL63" i="36"/>
  <c r="AL135" i="36" s="1"/>
  <c r="AL219" i="36" s="1"/>
  <c r="AL291" i="36" s="1"/>
  <c r="AL363" i="36" s="1"/>
  <c r="AL435" i="36" s="1"/>
  <c r="AH63" i="36"/>
  <c r="AH135" i="36" s="1"/>
  <c r="AH219" i="36" s="1"/>
  <c r="AH291" i="36" s="1"/>
  <c r="AH363" i="36" s="1"/>
  <c r="AH435" i="36" s="1"/>
  <c r="AT63" i="36"/>
  <c r="AT135" i="36" s="1"/>
  <c r="AT435" i="36" s="1"/>
  <c r="AK63" i="36"/>
  <c r="AK135" i="36" s="1"/>
  <c r="AK219" i="36" s="1"/>
  <c r="BB63" i="36"/>
  <c r="BB135" i="36" s="1"/>
  <c r="AS63" i="36"/>
  <c r="AS135" i="36" s="1"/>
  <c r="AS435" i="36" s="1"/>
  <c r="AO63" i="36"/>
  <c r="AX63" i="36" s="1"/>
  <c r="AX135" i="36" s="1"/>
  <c r="AJ63" i="36"/>
  <c r="AJ135" i="36" s="1"/>
  <c r="AJ219" i="36" s="1"/>
  <c r="AJ291" i="36" s="1"/>
  <c r="AJ363" i="36" s="1"/>
  <c r="AJ435" i="36" s="1"/>
  <c r="BA63" i="36"/>
  <c r="BA135" i="36" s="1"/>
  <c r="AR63" i="36"/>
  <c r="AR135" i="36" s="1"/>
  <c r="AR435" i="36" s="1"/>
  <c r="AN63" i="36"/>
  <c r="AN135" i="36" s="1"/>
  <c r="AN219" i="36" s="1"/>
  <c r="AN291" i="36" s="1"/>
  <c r="AN363" i="36" s="1"/>
  <c r="AN435" i="36" s="1"/>
  <c r="AI63" i="36"/>
  <c r="AU55" i="36"/>
  <c r="AU127" i="36" s="1"/>
  <c r="AU427" i="36" s="1"/>
  <c r="AQ55" i="36"/>
  <c r="AQ127" i="36" s="1"/>
  <c r="AQ427" i="36" s="1"/>
  <c r="AL55" i="36"/>
  <c r="AL127" i="36" s="1"/>
  <c r="AL211" i="36" s="1"/>
  <c r="AL283" i="36" s="1"/>
  <c r="AL355" i="36" s="1"/>
  <c r="AL427" i="36" s="1"/>
  <c r="AH55" i="36"/>
  <c r="AH127" i="36" s="1"/>
  <c r="AH211" i="36" s="1"/>
  <c r="AH283" i="36" s="1"/>
  <c r="AH355" i="36" s="1"/>
  <c r="AH427" i="36" s="1"/>
  <c r="AT55" i="36"/>
  <c r="AT127" i="36" s="1"/>
  <c r="AT427" i="36" s="1"/>
  <c r="AK55" i="36"/>
  <c r="AK127" i="36" s="1"/>
  <c r="AK211" i="36" s="1"/>
  <c r="BB55" i="36"/>
  <c r="BB127" i="36" s="1"/>
  <c r="AS55" i="36"/>
  <c r="AS127" i="36" s="1"/>
  <c r="AS427" i="36" s="1"/>
  <c r="AO55" i="36"/>
  <c r="AX55" i="36" s="1"/>
  <c r="AX127" i="36" s="1"/>
  <c r="AJ55" i="36"/>
  <c r="AJ127" i="36" s="1"/>
  <c r="AJ211" i="36" s="1"/>
  <c r="AJ283" i="36" s="1"/>
  <c r="AJ355" i="36" s="1"/>
  <c r="AJ427" i="36" s="1"/>
  <c r="BA55" i="36"/>
  <c r="BA127" i="36" s="1"/>
  <c r="AR55" i="36"/>
  <c r="AR127" i="36" s="1"/>
  <c r="AR427" i="36" s="1"/>
  <c r="AN55" i="36"/>
  <c r="AN127" i="36" s="1"/>
  <c r="AN211" i="36" s="1"/>
  <c r="AN283" i="36" s="1"/>
  <c r="AN355" i="36" s="1"/>
  <c r="AN427" i="36" s="1"/>
  <c r="AI55" i="36"/>
  <c r="AU47" i="36"/>
  <c r="AU119" i="36" s="1"/>
  <c r="AU419" i="36" s="1"/>
  <c r="AQ47" i="36"/>
  <c r="AQ119" i="36" s="1"/>
  <c r="AQ419" i="36" s="1"/>
  <c r="AL47" i="36"/>
  <c r="AL119" i="36" s="1"/>
  <c r="AL203" i="36" s="1"/>
  <c r="AL275" i="36" s="1"/>
  <c r="AL347" i="36" s="1"/>
  <c r="AL419" i="36" s="1"/>
  <c r="AH47" i="36"/>
  <c r="AH119" i="36" s="1"/>
  <c r="AH203" i="36" s="1"/>
  <c r="AH275" i="36" s="1"/>
  <c r="AH347" i="36" s="1"/>
  <c r="AH419" i="36" s="1"/>
  <c r="AT47" i="36"/>
  <c r="AT119" i="36" s="1"/>
  <c r="AT419" i="36" s="1"/>
  <c r="AK47" i="36"/>
  <c r="AK119" i="36" s="1"/>
  <c r="AK203" i="36" s="1"/>
  <c r="BB47" i="36"/>
  <c r="BB119" i="36" s="1"/>
  <c r="AS47" i="36"/>
  <c r="AS119" i="36" s="1"/>
  <c r="AS419" i="36" s="1"/>
  <c r="AO47" i="36"/>
  <c r="AX47" i="36" s="1"/>
  <c r="AX119" i="36" s="1"/>
  <c r="AJ47" i="36"/>
  <c r="AJ119" i="36" s="1"/>
  <c r="AJ203" i="36" s="1"/>
  <c r="AJ275" i="36" s="1"/>
  <c r="AJ347" i="36" s="1"/>
  <c r="AJ419" i="36" s="1"/>
  <c r="BA47" i="36"/>
  <c r="BA119" i="36" s="1"/>
  <c r="AR47" i="36"/>
  <c r="AR119" i="36" s="1"/>
  <c r="AR419" i="36" s="1"/>
  <c r="AN47" i="36"/>
  <c r="AN119" i="36" s="1"/>
  <c r="AN203" i="36" s="1"/>
  <c r="AN275" i="36" s="1"/>
  <c r="AN347" i="36" s="1"/>
  <c r="AN419" i="36" s="1"/>
  <c r="AI47" i="36"/>
  <c r="AU39" i="36"/>
  <c r="AU111" i="36" s="1"/>
  <c r="AU411" i="36" s="1"/>
  <c r="AQ39" i="36"/>
  <c r="AQ111" i="36" s="1"/>
  <c r="AQ411" i="36" s="1"/>
  <c r="AL39" i="36"/>
  <c r="AL111" i="36" s="1"/>
  <c r="AL195" i="36" s="1"/>
  <c r="AL267" i="36" s="1"/>
  <c r="AL339" i="36" s="1"/>
  <c r="AL411" i="36" s="1"/>
  <c r="AH39" i="36"/>
  <c r="AH111" i="36" s="1"/>
  <c r="AH195" i="36" s="1"/>
  <c r="AH267" i="36" s="1"/>
  <c r="AH339" i="36" s="1"/>
  <c r="AH411" i="36" s="1"/>
  <c r="AT39" i="36"/>
  <c r="AT111" i="36" s="1"/>
  <c r="AT411" i="36" s="1"/>
  <c r="AK39" i="36"/>
  <c r="AK111" i="36" s="1"/>
  <c r="AK195" i="36" s="1"/>
  <c r="BB39" i="36"/>
  <c r="BB111" i="36" s="1"/>
  <c r="AS39" i="36"/>
  <c r="AS111" i="36" s="1"/>
  <c r="AS411" i="36" s="1"/>
  <c r="AO39" i="36"/>
  <c r="AX39" i="36" s="1"/>
  <c r="AX111" i="36" s="1"/>
  <c r="AJ39" i="36"/>
  <c r="AJ111" i="36" s="1"/>
  <c r="AJ195" i="36" s="1"/>
  <c r="AJ267" i="36" s="1"/>
  <c r="AJ339" i="36" s="1"/>
  <c r="AJ411" i="36" s="1"/>
  <c r="BA39" i="36"/>
  <c r="BA111" i="36" s="1"/>
  <c r="AR39" i="36"/>
  <c r="AR111" i="36" s="1"/>
  <c r="AR411" i="36" s="1"/>
  <c r="AN39" i="36"/>
  <c r="AN111" i="36" s="1"/>
  <c r="AN195" i="36" s="1"/>
  <c r="AN267" i="36" s="1"/>
  <c r="AN339" i="36" s="1"/>
  <c r="AN411" i="36" s="1"/>
  <c r="AI39" i="36"/>
  <c r="AU31" i="36"/>
  <c r="AU103" i="36" s="1"/>
  <c r="AU403" i="36" s="1"/>
  <c r="AQ31" i="36"/>
  <c r="AQ103" i="36" s="1"/>
  <c r="AQ403" i="36" s="1"/>
  <c r="AL31" i="36"/>
  <c r="AL103" i="36" s="1"/>
  <c r="AL187" i="36" s="1"/>
  <c r="AL259" i="36" s="1"/>
  <c r="AL331" i="36" s="1"/>
  <c r="AL403" i="36" s="1"/>
  <c r="AH31" i="36"/>
  <c r="AH103" i="36" s="1"/>
  <c r="AH187" i="36" s="1"/>
  <c r="AH259" i="36" s="1"/>
  <c r="AH331" i="36" s="1"/>
  <c r="AH403" i="36" s="1"/>
  <c r="AT31" i="36"/>
  <c r="AT103" i="36" s="1"/>
  <c r="AT403" i="36" s="1"/>
  <c r="AK31" i="36"/>
  <c r="AK103" i="36" s="1"/>
  <c r="AK187" i="36" s="1"/>
  <c r="BB31" i="36"/>
  <c r="BB103" i="36" s="1"/>
  <c r="AS31" i="36"/>
  <c r="AS103" i="36" s="1"/>
  <c r="AS403" i="36" s="1"/>
  <c r="AO31" i="36"/>
  <c r="AX31" i="36" s="1"/>
  <c r="AX103" i="36" s="1"/>
  <c r="AJ31" i="36"/>
  <c r="AJ103" i="36" s="1"/>
  <c r="AJ187" i="36" s="1"/>
  <c r="AJ259" i="36" s="1"/>
  <c r="AJ331" i="36" s="1"/>
  <c r="AJ403" i="36" s="1"/>
  <c r="BA31" i="36"/>
  <c r="BA103" i="36" s="1"/>
  <c r="AR31" i="36"/>
  <c r="AR103" i="36" s="1"/>
  <c r="AR403" i="36" s="1"/>
  <c r="AN31" i="36"/>
  <c r="AN103" i="36" s="1"/>
  <c r="AN187" i="36" s="1"/>
  <c r="AN259" i="36" s="1"/>
  <c r="AN331" i="36" s="1"/>
  <c r="AN403" i="36" s="1"/>
  <c r="AI31" i="36"/>
  <c r="AV15" i="11"/>
  <c r="AV87" i="11" s="1"/>
  <c r="AV171" i="11" s="1"/>
  <c r="AV243" i="11" s="1"/>
  <c r="AV315" i="11" s="1"/>
  <c r="AV387" i="11" s="1"/>
  <c r="AI87" i="11"/>
  <c r="AI171" i="11" s="1"/>
  <c r="AI243" i="11" s="1"/>
  <c r="AI315" i="11" s="1"/>
  <c r="AI387" i="11" s="1"/>
  <c r="AV19" i="11"/>
  <c r="AV91" i="11" s="1"/>
  <c r="AV175" i="11" s="1"/>
  <c r="AV247" i="11" s="1"/>
  <c r="AV319" i="11" s="1"/>
  <c r="AV391" i="11" s="1"/>
  <c r="AI91" i="11"/>
  <c r="AI175" i="11" s="1"/>
  <c r="AI247" i="11" s="1"/>
  <c r="AI319" i="11" s="1"/>
  <c r="AI391" i="11" s="1"/>
  <c r="AI100" i="11"/>
  <c r="AI184" i="11" s="1"/>
  <c r="AI256" i="11" s="1"/>
  <c r="AI328" i="11" s="1"/>
  <c r="AI400" i="11" s="1"/>
  <c r="AV28" i="11"/>
  <c r="AV100" i="11" s="1"/>
  <c r="AV184" i="11" s="1"/>
  <c r="AV256" i="11" s="1"/>
  <c r="AV328" i="11" s="1"/>
  <c r="AV400" i="11" s="1"/>
  <c r="AI116" i="11"/>
  <c r="AI200" i="11" s="1"/>
  <c r="AI272" i="11" s="1"/>
  <c r="AI344" i="11" s="1"/>
  <c r="AI416" i="11" s="1"/>
  <c r="AV44" i="11"/>
  <c r="AV116" i="11" s="1"/>
  <c r="AV200" i="11" s="1"/>
  <c r="AV272" i="11" s="1"/>
  <c r="AV344" i="11" s="1"/>
  <c r="AV416" i="11" s="1"/>
  <c r="AV23" i="11"/>
  <c r="AV95" i="11" s="1"/>
  <c r="AV179" i="11" s="1"/>
  <c r="AV251" i="11" s="1"/>
  <c r="AV323" i="11" s="1"/>
  <c r="AV395" i="11" s="1"/>
  <c r="AI95" i="11"/>
  <c r="AI179" i="11" s="1"/>
  <c r="AI251" i="11" s="1"/>
  <c r="AI323" i="11" s="1"/>
  <c r="AI395" i="11" s="1"/>
  <c r="AI97" i="11"/>
  <c r="AI181" i="11" s="1"/>
  <c r="AI253" i="11" s="1"/>
  <c r="AI325" i="11" s="1"/>
  <c r="AI397" i="11" s="1"/>
  <c r="AV25" i="11"/>
  <c r="AV97" i="11" s="1"/>
  <c r="AV181" i="11" s="1"/>
  <c r="AV253" i="11" s="1"/>
  <c r="AV325" i="11" s="1"/>
  <c r="AV397" i="11" s="1"/>
  <c r="AI105" i="11"/>
  <c r="AI189" i="11" s="1"/>
  <c r="AI261" i="11" s="1"/>
  <c r="AI333" i="11" s="1"/>
  <c r="AI405" i="11" s="1"/>
  <c r="AV33" i="11"/>
  <c r="AV105" i="11" s="1"/>
  <c r="AV189" i="11" s="1"/>
  <c r="AV261" i="11" s="1"/>
  <c r="AV333" i="11" s="1"/>
  <c r="AV405" i="11" s="1"/>
  <c r="AI113" i="11"/>
  <c r="AI197" i="11" s="1"/>
  <c r="AI269" i="11" s="1"/>
  <c r="AI341" i="11" s="1"/>
  <c r="AI413" i="11" s="1"/>
  <c r="AV41" i="11"/>
  <c r="AV113" i="11" s="1"/>
  <c r="AV197" i="11" s="1"/>
  <c r="AV269" i="11" s="1"/>
  <c r="AV341" i="11" s="1"/>
  <c r="AV413" i="11" s="1"/>
  <c r="AI121" i="11"/>
  <c r="AI205" i="11" s="1"/>
  <c r="AI277" i="11" s="1"/>
  <c r="AI349" i="11" s="1"/>
  <c r="AI421" i="11" s="1"/>
  <c r="AV49" i="11"/>
  <c r="AV121" i="11" s="1"/>
  <c r="AV205" i="11" s="1"/>
  <c r="AV277" i="11" s="1"/>
  <c r="AV349" i="11" s="1"/>
  <c r="AV421" i="11" s="1"/>
  <c r="AI129" i="11"/>
  <c r="AI213" i="11" s="1"/>
  <c r="AI285" i="11" s="1"/>
  <c r="AI357" i="11" s="1"/>
  <c r="AI429" i="11" s="1"/>
  <c r="AV57" i="11"/>
  <c r="AV129" i="11" s="1"/>
  <c r="AV213" i="11" s="1"/>
  <c r="AV285" i="11" s="1"/>
  <c r="AV357" i="11" s="1"/>
  <c r="AV429" i="11" s="1"/>
  <c r="AI137" i="11"/>
  <c r="AI221" i="11" s="1"/>
  <c r="AI293" i="11" s="1"/>
  <c r="AI365" i="11" s="1"/>
  <c r="AI437" i="11" s="1"/>
  <c r="AV65" i="11"/>
  <c r="AV137" i="11" s="1"/>
  <c r="AV221" i="11" s="1"/>
  <c r="AV293" i="11" s="1"/>
  <c r="AV365" i="11" s="1"/>
  <c r="AV437" i="11" s="1"/>
  <c r="AU82" i="37"/>
  <c r="AU154" i="37" s="1"/>
  <c r="AU454" i="37" s="1"/>
  <c r="AQ82" i="37"/>
  <c r="AQ154" i="37" s="1"/>
  <c r="AQ454" i="37" s="1"/>
  <c r="AL82" i="37"/>
  <c r="AL154" i="37" s="1"/>
  <c r="AL238" i="37" s="1"/>
  <c r="AL310" i="37" s="1"/>
  <c r="AL382" i="37" s="1"/>
  <c r="AL454" i="37" s="1"/>
  <c r="AH82" i="37"/>
  <c r="AH154" i="37" s="1"/>
  <c r="AH238" i="37" s="1"/>
  <c r="AH310" i="37" s="1"/>
  <c r="AH382" i="37" s="1"/>
  <c r="AH454" i="37" s="1"/>
  <c r="AT82" i="37"/>
  <c r="AT154" i="37" s="1"/>
  <c r="AK82" i="37"/>
  <c r="AK154" i="37" s="1"/>
  <c r="BB82" i="37"/>
  <c r="BB154" i="37" s="1"/>
  <c r="AS82" i="37"/>
  <c r="AS154" i="37" s="1"/>
  <c r="AS454" i="37" s="1"/>
  <c r="AO82" i="37"/>
  <c r="AJ82" i="37"/>
  <c r="AJ154" i="37" s="1"/>
  <c r="AJ238" i="37" s="1"/>
  <c r="AJ310" i="37" s="1"/>
  <c r="AJ382" i="37" s="1"/>
  <c r="AJ454" i="37" s="1"/>
  <c r="BA82" i="37"/>
  <c r="BA154" i="37" s="1"/>
  <c r="AR82" i="37"/>
  <c r="AR154" i="37" s="1"/>
  <c r="AR454" i="37" s="1"/>
  <c r="AN82" i="37"/>
  <c r="AN154" i="37" s="1"/>
  <c r="AN238" i="37" s="1"/>
  <c r="AN310" i="37" s="1"/>
  <c r="AN382" i="37" s="1"/>
  <c r="AN454" i="37" s="1"/>
  <c r="AI82" i="37"/>
  <c r="AU74" i="37"/>
  <c r="AU146" i="37" s="1"/>
  <c r="AU446" i="37" s="1"/>
  <c r="AQ74" i="37"/>
  <c r="AQ146" i="37" s="1"/>
  <c r="AQ446" i="37" s="1"/>
  <c r="AL74" i="37"/>
  <c r="AL146" i="37" s="1"/>
  <c r="AL230" i="37" s="1"/>
  <c r="AL302" i="37" s="1"/>
  <c r="AL374" i="37" s="1"/>
  <c r="AL446" i="37" s="1"/>
  <c r="AH74" i="37"/>
  <c r="AH146" i="37" s="1"/>
  <c r="AH230" i="37" s="1"/>
  <c r="AH302" i="37" s="1"/>
  <c r="AH374" i="37" s="1"/>
  <c r="AH446" i="37" s="1"/>
  <c r="AT74" i="37"/>
  <c r="AT146" i="37" s="1"/>
  <c r="AK74" i="37"/>
  <c r="AK146" i="37" s="1"/>
  <c r="BB74" i="37"/>
  <c r="BB146" i="37" s="1"/>
  <c r="AS74" i="37"/>
  <c r="AS146" i="37" s="1"/>
  <c r="AS446" i="37" s="1"/>
  <c r="AO74" i="37"/>
  <c r="AJ74" i="37"/>
  <c r="AJ146" i="37" s="1"/>
  <c r="AJ230" i="37" s="1"/>
  <c r="AJ302" i="37" s="1"/>
  <c r="AJ374" i="37" s="1"/>
  <c r="AJ446" i="37" s="1"/>
  <c r="BA74" i="37"/>
  <c r="BA146" i="37" s="1"/>
  <c r="AR74" i="37"/>
  <c r="AR146" i="37" s="1"/>
  <c r="AR446" i="37" s="1"/>
  <c r="AN74" i="37"/>
  <c r="AN146" i="37" s="1"/>
  <c r="AN230" i="37" s="1"/>
  <c r="AN302" i="37" s="1"/>
  <c r="AN374" i="37" s="1"/>
  <c r="AN446" i="37" s="1"/>
  <c r="AI74" i="37"/>
  <c r="AU66" i="37"/>
  <c r="AU138" i="37" s="1"/>
  <c r="AU438" i="37" s="1"/>
  <c r="AQ66" i="37"/>
  <c r="AQ138" i="37" s="1"/>
  <c r="AQ438" i="37" s="1"/>
  <c r="AL66" i="37"/>
  <c r="AL138" i="37" s="1"/>
  <c r="AL222" i="37" s="1"/>
  <c r="AL294" i="37" s="1"/>
  <c r="AL366" i="37" s="1"/>
  <c r="AL438" i="37" s="1"/>
  <c r="AH66" i="37"/>
  <c r="AH138" i="37" s="1"/>
  <c r="AH222" i="37" s="1"/>
  <c r="AH294" i="37" s="1"/>
  <c r="AH366" i="37" s="1"/>
  <c r="AH438" i="37" s="1"/>
  <c r="AT66" i="37"/>
  <c r="AT138" i="37" s="1"/>
  <c r="AK66" i="37"/>
  <c r="AK138" i="37" s="1"/>
  <c r="BB66" i="37"/>
  <c r="BB138" i="37" s="1"/>
  <c r="AS66" i="37"/>
  <c r="AS138" i="37" s="1"/>
  <c r="AS438" i="37" s="1"/>
  <c r="AO66" i="37"/>
  <c r="AJ66" i="37"/>
  <c r="AJ138" i="37" s="1"/>
  <c r="AJ222" i="37" s="1"/>
  <c r="AJ294" i="37" s="1"/>
  <c r="AJ366" i="37" s="1"/>
  <c r="AJ438" i="37" s="1"/>
  <c r="BA66" i="37"/>
  <c r="BA138" i="37" s="1"/>
  <c r="AR66" i="37"/>
  <c r="AR138" i="37" s="1"/>
  <c r="AR438" i="37" s="1"/>
  <c r="AN66" i="37"/>
  <c r="AN138" i="37" s="1"/>
  <c r="AN222" i="37" s="1"/>
  <c r="AN294" i="37" s="1"/>
  <c r="AN366" i="37" s="1"/>
  <c r="AN438" i="37" s="1"/>
  <c r="AI66" i="37"/>
  <c r="AU58" i="37"/>
  <c r="AU130" i="37" s="1"/>
  <c r="AU430" i="37" s="1"/>
  <c r="AQ58" i="37"/>
  <c r="AQ130" i="37" s="1"/>
  <c r="AQ430" i="37" s="1"/>
  <c r="AL58" i="37"/>
  <c r="AL130" i="37" s="1"/>
  <c r="AL214" i="37" s="1"/>
  <c r="AL286" i="37" s="1"/>
  <c r="AL358" i="37" s="1"/>
  <c r="AL430" i="37" s="1"/>
  <c r="AH58" i="37"/>
  <c r="AH130" i="37" s="1"/>
  <c r="AH214" i="37" s="1"/>
  <c r="AH286" i="37" s="1"/>
  <c r="AH358" i="37" s="1"/>
  <c r="AH430" i="37" s="1"/>
  <c r="AT58" i="37"/>
  <c r="AT130" i="37" s="1"/>
  <c r="AK58" i="37"/>
  <c r="AK130" i="37" s="1"/>
  <c r="BB58" i="37"/>
  <c r="BB130" i="37" s="1"/>
  <c r="AS58" i="37"/>
  <c r="AS130" i="37" s="1"/>
  <c r="AS430" i="37" s="1"/>
  <c r="AO58" i="37"/>
  <c r="AJ58" i="37"/>
  <c r="AJ130" i="37" s="1"/>
  <c r="AJ214" i="37" s="1"/>
  <c r="AJ286" i="37" s="1"/>
  <c r="AJ358" i="37" s="1"/>
  <c r="AJ430" i="37" s="1"/>
  <c r="BA58" i="37"/>
  <c r="BA130" i="37" s="1"/>
  <c r="AR58" i="37"/>
  <c r="AR130" i="37" s="1"/>
  <c r="AR430" i="37" s="1"/>
  <c r="AN58" i="37"/>
  <c r="AN130" i="37" s="1"/>
  <c r="AN214" i="37" s="1"/>
  <c r="AN286" i="37" s="1"/>
  <c r="AN358" i="37" s="1"/>
  <c r="AN430" i="37" s="1"/>
  <c r="AI58" i="37"/>
  <c r="AU50" i="37"/>
  <c r="AU122" i="37" s="1"/>
  <c r="AU422" i="37" s="1"/>
  <c r="AQ50" i="37"/>
  <c r="AQ122" i="37" s="1"/>
  <c r="AQ422" i="37" s="1"/>
  <c r="AL50" i="37"/>
  <c r="AL122" i="37" s="1"/>
  <c r="AL206" i="37" s="1"/>
  <c r="AL278" i="37" s="1"/>
  <c r="AL350" i="37" s="1"/>
  <c r="AL422" i="37" s="1"/>
  <c r="AH50" i="37"/>
  <c r="AH122" i="37" s="1"/>
  <c r="AH206" i="37" s="1"/>
  <c r="AH278" i="37" s="1"/>
  <c r="AH350" i="37" s="1"/>
  <c r="AH422" i="37" s="1"/>
  <c r="AT50" i="37"/>
  <c r="AT122" i="37" s="1"/>
  <c r="BB50" i="37"/>
  <c r="BB122" i="37" s="1"/>
  <c r="AS50" i="37"/>
  <c r="AS122" i="37" s="1"/>
  <c r="AS422" i="37" s="1"/>
  <c r="AO50" i="37"/>
  <c r="AJ50" i="37"/>
  <c r="AJ122" i="37" s="1"/>
  <c r="AJ206" i="37" s="1"/>
  <c r="AJ278" i="37" s="1"/>
  <c r="AJ350" i="37" s="1"/>
  <c r="AJ422" i="37" s="1"/>
  <c r="BA50" i="37"/>
  <c r="BA122" i="37" s="1"/>
  <c r="AR50" i="37"/>
  <c r="AR122" i="37" s="1"/>
  <c r="AR422" i="37" s="1"/>
  <c r="AN50" i="37"/>
  <c r="AN122" i="37" s="1"/>
  <c r="AN206" i="37" s="1"/>
  <c r="AN278" i="37" s="1"/>
  <c r="AN350" i="37" s="1"/>
  <c r="AN422" i="37" s="1"/>
  <c r="AI50" i="37"/>
  <c r="AK50" i="37"/>
  <c r="AK122" i="37" s="1"/>
  <c r="BB18" i="37"/>
  <c r="BB90" i="37" s="1"/>
  <c r="AS18" i="37"/>
  <c r="AS90" i="37" s="1"/>
  <c r="AS390" i="37" s="1"/>
  <c r="AO18" i="37"/>
  <c r="AJ18" i="37"/>
  <c r="AJ90" i="37" s="1"/>
  <c r="AJ174" i="37" s="1"/>
  <c r="AJ246" i="37" s="1"/>
  <c r="AJ318" i="37" s="1"/>
  <c r="AJ390" i="37" s="1"/>
  <c r="BA18" i="37"/>
  <c r="BA90" i="37" s="1"/>
  <c r="AR18" i="37"/>
  <c r="AR90" i="37" s="1"/>
  <c r="AR390" i="37" s="1"/>
  <c r="AN18" i="37"/>
  <c r="AN90" i="37" s="1"/>
  <c r="AN174" i="37" s="1"/>
  <c r="AN246" i="37" s="1"/>
  <c r="AN318" i="37" s="1"/>
  <c r="AN390" i="37" s="1"/>
  <c r="AI18" i="37"/>
  <c r="AU18" i="37"/>
  <c r="AU90" i="37" s="1"/>
  <c r="AU390" i="37" s="1"/>
  <c r="AQ18" i="37"/>
  <c r="AQ90" i="37" s="1"/>
  <c r="AQ390" i="37" s="1"/>
  <c r="AL18" i="37"/>
  <c r="AL90" i="37" s="1"/>
  <c r="AL174" i="37" s="1"/>
  <c r="AL246" i="37" s="1"/>
  <c r="AL318" i="37" s="1"/>
  <c r="AL390" i="37" s="1"/>
  <c r="AH18" i="37"/>
  <c r="AH90" i="37" s="1"/>
  <c r="AH174" i="37" s="1"/>
  <c r="AH246" i="37" s="1"/>
  <c r="AH318" i="37" s="1"/>
  <c r="AH390" i="37" s="1"/>
  <c r="AT18" i="37"/>
  <c r="AT90" i="37" s="1"/>
  <c r="AK18" i="37"/>
  <c r="AK90" i="37" s="1"/>
  <c r="BA39" i="37"/>
  <c r="BA111" i="37" s="1"/>
  <c r="AR39" i="37"/>
  <c r="AR111" i="37" s="1"/>
  <c r="AR411" i="37" s="1"/>
  <c r="AN39" i="37"/>
  <c r="AN111" i="37" s="1"/>
  <c r="AN195" i="37" s="1"/>
  <c r="AN267" i="37" s="1"/>
  <c r="AN339" i="37" s="1"/>
  <c r="AN411" i="37" s="1"/>
  <c r="AI39" i="37"/>
  <c r="AT39" i="37"/>
  <c r="AT111" i="37" s="1"/>
  <c r="AO39" i="37"/>
  <c r="AX39" i="37" s="1"/>
  <c r="AX111" i="37" s="1"/>
  <c r="AX195" i="37" s="1"/>
  <c r="AX267" i="37" s="1"/>
  <c r="AX339" i="37" s="1"/>
  <c r="AX411" i="37" s="1"/>
  <c r="AH39" i="37"/>
  <c r="AH111" i="37" s="1"/>
  <c r="AH195" i="37" s="1"/>
  <c r="AH267" i="37" s="1"/>
  <c r="AH339" i="37" s="1"/>
  <c r="AH411" i="37" s="1"/>
  <c r="AS39" i="37"/>
  <c r="AS111" i="37" s="1"/>
  <c r="AS411" i="37" s="1"/>
  <c r="AL39" i="37"/>
  <c r="AL111" i="37" s="1"/>
  <c r="AL195" i="37" s="1"/>
  <c r="AL267" i="37" s="1"/>
  <c r="AL339" i="37" s="1"/>
  <c r="AL411" i="37" s="1"/>
  <c r="AQ39" i="37"/>
  <c r="AQ111" i="37" s="1"/>
  <c r="AQ411" i="37" s="1"/>
  <c r="AK39" i="37"/>
  <c r="AK111" i="37" s="1"/>
  <c r="BB39" i="37"/>
  <c r="BB111" i="37" s="1"/>
  <c r="AU39" i="37"/>
  <c r="AU111" i="37" s="1"/>
  <c r="AU411" i="37" s="1"/>
  <c r="AJ39" i="37"/>
  <c r="AJ111" i="37" s="1"/>
  <c r="AJ195" i="37" s="1"/>
  <c r="AJ267" i="37" s="1"/>
  <c r="AJ339" i="37" s="1"/>
  <c r="AJ411" i="37" s="1"/>
  <c r="AU28" i="37"/>
  <c r="AU100" i="37" s="1"/>
  <c r="AU400" i="37" s="1"/>
  <c r="AQ28" i="37"/>
  <c r="AQ100" i="37" s="1"/>
  <c r="AQ400" i="37" s="1"/>
  <c r="AL28" i="37"/>
  <c r="AL100" i="37" s="1"/>
  <c r="AL184" i="37" s="1"/>
  <c r="AL256" i="37" s="1"/>
  <c r="AL328" i="37" s="1"/>
  <c r="AL400" i="37" s="1"/>
  <c r="AH28" i="37"/>
  <c r="AH100" i="37" s="1"/>
  <c r="AH184" i="37" s="1"/>
  <c r="AH256" i="37" s="1"/>
  <c r="AH328" i="37" s="1"/>
  <c r="AH400" i="37" s="1"/>
  <c r="AT28" i="37"/>
  <c r="AT100" i="37" s="1"/>
  <c r="AK28" i="37"/>
  <c r="AK100" i="37" s="1"/>
  <c r="BB28" i="37"/>
  <c r="BB100" i="37" s="1"/>
  <c r="AS28" i="37"/>
  <c r="AS100" i="37" s="1"/>
  <c r="AS400" i="37" s="1"/>
  <c r="AO28" i="37"/>
  <c r="AJ28" i="37"/>
  <c r="AJ100" i="37" s="1"/>
  <c r="AJ184" i="37" s="1"/>
  <c r="AJ256" i="37" s="1"/>
  <c r="AJ328" i="37" s="1"/>
  <c r="AJ400" i="37" s="1"/>
  <c r="BA28" i="37"/>
  <c r="BA100" i="37" s="1"/>
  <c r="AR28" i="37"/>
  <c r="AR100" i="37" s="1"/>
  <c r="AR400" i="37" s="1"/>
  <c r="AN28" i="37"/>
  <c r="AN100" i="37" s="1"/>
  <c r="AN184" i="37" s="1"/>
  <c r="AN256" i="37" s="1"/>
  <c r="AN328" i="37" s="1"/>
  <c r="AN400" i="37" s="1"/>
  <c r="AI28" i="37"/>
  <c r="BA40" i="37"/>
  <c r="BA112" i="37" s="1"/>
  <c r="AR40" i="37"/>
  <c r="AR112" i="37" s="1"/>
  <c r="AR412" i="37" s="1"/>
  <c r="AN40" i="37"/>
  <c r="AN112" i="37" s="1"/>
  <c r="AN196" i="37" s="1"/>
  <c r="AN268" i="37" s="1"/>
  <c r="AN340" i="37" s="1"/>
  <c r="AN412" i="37" s="1"/>
  <c r="AI40" i="37"/>
  <c r="BB40" i="37"/>
  <c r="BB112" i="37" s="1"/>
  <c r="AU40" i="37"/>
  <c r="AU112" i="37" s="1"/>
  <c r="AU412" i="37" s="1"/>
  <c r="AJ40" i="37"/>
  <c r="AJ112" i="37" s="1"/>
  <c r="AJ196" i="37" s="1"/>
  <c r="AJ268" i="37" s="1"/>
  <c r="AJ340" i="37" s="1"/>
  <c r="AJ412" i="37" s="1"/>
  <c r="AT40" i="37"/>
  <c r="AT112" i="37" s="1"/>
  <c r="AO40" i="37"/>
  <c r="AX40" i="37" s="1"/>
  <c r="AX112" i="37" s="1"/>
  <c r="AX196" i="37" s="1"/>
  <c r="AX268" i="37" s="1"/>
  <c r="AX340" i="37" s="1"/>
  <c r="AX412" i="37" s="1"/>
  <c r="AH40" i="37"/>
  <c r="AH112" i="37" s="1"/>
  <c r="AH196" i="37" s="1"/>
  <c r="AH268" i="37" s="1"/>
  <c r="AH340" i="37" s="1"/>
  <c r="AH412" i="37" s="1"/>
  <c r="AS40" i="37"/>
  <c r="AS112" i="37" s="1"/>
  <c r="AS412" i="37" s="1"/>
  <c r="AL40" i="37"/>
  <c r="AL112" i="37" s="1"/>
  <c r="AL196" i="37" s="1"/>
  <c r="AL268" i="37" s="1"/>
  <c r="AL340" i="37" s="1"/>
  <c r="AL412" i="37" s="1"/>
  <c r="AQ40" i="37"/>
  <c r="AQ112" i="37" s="1"/>
  <c r="AQ412" i="37" s="1"/>
  <c r="AK40" i="37"/>
  <c r="AK112" i="37" s="1"/>
  <c r="AU82" i="38"/>
  <c r="AU154" i="38" s="1"/>
  <c r="AU454" i="38" s="1"/>
  <c r="AQ82" i="38"/>
  <c r="AQ154" i="38" s="1"/>
  <c r="AQ454" i="38" s="1"/>
  <c r="AL82" i="38"/>
  <c r="AL154" i="38" s="1"/>
  <c r="AL238" i="38" s="1"/>
  <c r="AL310" i="38" s="1"/>
  <c r="AL382" i="38" s="1"/>
  <c r="AL454" i="38" s="1"/>
  <c r="AH82" i="38"/>
  <c r="AH154" i="38" s="1"/>
  <c r="AH238" i="38" s="1"/>
  <c r="AH310" i="38" s="1"/>
  <c r="AH382" i="38" s="1"/>
  <c r="AH454" i="38" s="1"/>
  <c r="AT82" i="38"/>
  <c r="AT154" i="38" s="1"/>
  <c r="AK82" i="38"/>
  <c r="AK154" i="38" s="1"/>
  <c r="AK238" i="38" s="1"/>
  <c r="AK310" i="38" s="1"/>
  <c r="AK382" i="38" s="1"/>
  <c r="AK454" i="38" s="1"/>
  <c r="BB82" i="38"/>
  <c r="BB154" i="38" s="1"/>
  <c r="AS82" i="38"/>
  <c r="AS154" i="38" s="1"/>
  <c r="AS454" i="38" s="1"/>
  <c r="AO82" i="38"/>
  <c r="AJ82" i="38"/>
  <c r="AJ154" i="38" s="1"/>
  <c r="AJ238" i="38" s="1"/>
  <c r="BA82" i="38"/>
  <c r="BA154" i="38" s="1"/>
  <c r="AR82" i="38"/>
  <c r="AR154" i="38" s="1"/>
  <c r="AR454" i="38" s="1"/>
  <c r="AN82" i="38"/>
  <c r="AN154" i="38" s="1"/>
  <c r="AN238" i="38" s="1"/>
  <c r="AN310" i="38" s="1"/>
  <c r="AN382" i="38" s="1"/>
  <c r="AN454" i="38" s="1"/>
  <c r="AI82" i="38"/>
  <c r="BB15" i="38"/>
  <c r="BB87" i="38" s="1"/>
  <c r="AS15" i="38"/>
  <c r="AS87" i="38" s="1"/>
  <c r="AS387" i="38" s="1"/>
  <c r="AO15" i="38"/>
  <c r="AJ15" i="38"/>
  <c r="AJ87" i="38" s="1"/>
  <c r="AJ171" i="38" s="1"/>
  <c r="BA15" i="38"/>
  <c r="BA87" i="38" s="1"/>
  <c r="AR15" i="38"/>
  <c r="AR87" i="38" s="1"/>
  <c r="AR387" i="38" s="1"/>
  <c r="AN15" i="38"/>
  <c r="AN87" i="38" s="1"/>
  <c r="AN171" i="38" s="1"/>
  <c r="AN243" i="38" s="1"/>
  <c r="AN315" i="38" s="1"/>
  <c r="AN387" i="38" s="1"/>
  <c r="AI15" i="38"/>
  <c r="AU15" i="38"/>
  <c r="AU87" i="38" s="1"/>
  <c r="AU387" i="38" s="1"/>
  <c r="AQ15" i="38"/>
  <c r="AQ87" i="38" s="1"/>
  <c r="AQ387" i="38" s="1"/>
  <c r="AL15" i="38"/>
  <c r="AL87" i="38" s="1"/>
  <c r="AL171" i="38" s="1"/>
  <c r="AL243" i="38" s="1"/>
  <c r="AL315" i="38" s="1"/>
  <c r="AL387" i="38" s="1"/>
  <c r="AH15" i="38"/>
  <c r="AH87" i="38" s="1"/>
  <c r="AH171" i="38" s="1"/>
  <c r="AH243" i="38" s="1"/>
  <c r="AH315" i="38" s="1"/>
  <c r="AH387" i="38" s="1"/>
  <c r="AT15" i="38"/>
  <c r="AT87" i="38" s="1"/>
  <c r="AK15" i="38"/>
  <c r="AK87" i="38" s="1"/>
  <c r="AK171" i="38" s="1"/>
  <c r="AK243" i="38" s="1"/>
  <c r="AK315" i="38" s="1"/>
  <c r="AK387" i="38" s="1"/>
  <c r="AU17" i="38"/>
  <c r="AU89" i="38" s="1"/>
  <c r="AU389" i="38" s="1"/>
  <c r="AQ17" i="38"/>
  <c r="AQ89" i="38" s="1"/>
  <c r="AQ389" i="38" s="1"/>
  <c r="AL17" i="38"/>
  <c r="AL89" i="38" s="1"/>
  <c r="AL173" i="38" s="1"/>
  <c r="AL245" i="38" s="1"/>
  <c r="AL317" i="38" s="1"/>
  <c r="AL389" i="38" s="1"/>
  <c r="AH17" i="38"/>
  <c r="AH89" i="38" s="1"/>
  <c r="AH173" i="38" s="1"/>
  <c r="AH245" i="38" s="1"/>
  <c r="AH317" i="38" s="1"/>
  <c r="AH389" i="38" s="1"/>
  <c r="AT17" i="38"/>
  <c r="AT89" i="38" s="1"/>
  <c r="AK17" i="38"/>
  <c r="AK89" i="38" s="1"/>
  <c r="AK173" i="38" s="1"/>
  <c r="AK245" i="38" s="1"/>
  <c r="AK317" i="38" s="1"/>
  <c r="AK389" i="38" s="1"/>
  <c r="BB17" i="38"/>
  <c r="BB89" i="38" s="1"/>
  <c r="AS17" i="38"/>
  <c r="AS89" i="38" s="1"/>
  <c r="AS389" i="38" s="1"/>
  <c r="AO17" i="38"/>
  <c r="AJ17" i="38"/>
  <c r="AJ89" i="38" s="1"/>
  <c r="AJ173" i="38" s="1"/>
  <c r="BA17" i="38"/>
  <c r="BA89" i="38" s="1"/>
  <c r="AR17" i="38"/>
  <c r="AR89" i="38" s="1"/>
  <c r="AR389" i="38" s="1"/>
  <c r="AN17" i="38"/>
  <c r="AN89" i="38" s="1"/>
  <c r="AN173" i="38" s="1"/>
  <c r="AN245" i="38" s="1"/>
  <c r="AN317" i="38" s="1"/>
  <c r="AN389" i="38" s="1"/>
  <c r="AI17" i="38"/>
  <c r="BA66" i="38"/>
  <c r="BA138" i="38" s="1"/>
  <c r="AR66" i="38"/>
  <c r="AR138" i="38" s="1"/>
  <c r="AR438" i="38" s="1"/>
  <c r="AN66" i="38"/>
  <c r="AN138" i="38" s="1"/>
  <c r="AN222" i="38" s="1"/>
  <c r="AN294" i="38" s="1"/>
  <c r="AN366" i="38" s="1"/>
  <c r="AN438" i="38" s="1"/>
  <c r="AI66" i="38"/>
  <c r="AU66" i="38"/>
  <c r="AU138" i="38" s="1"/>
  <c r="AU438" i="38" s="1"/>
  <c r="AQ66" i="38"/>
  <c r="AQ138" i="38" s="1"/>
  <c r="AQ438" i="38" s="1"/>
  <c r="AL66" i="38"/>
  <c r="AL138" i="38" s="1"/>
  <c r="AL222" i="38" s="1"/>
  <c r="AL294" i="38" s="1"/>
  <c r="AL366" i="38" s="1"/>
  <c r="AL438" i="38" s="1"/>
  <c r="AH66" i="38"/>
  <c r="AH138" i="38" s="1"/>
  <c r="AH222" i="38" s="1"/>
  <c r="AH294" i="38" s="1"/>
  <c r="AH366" i="38" s="1"/>
  <c r="AH438" i="38" s="1"/>
  <c r="AT66" i="38"/>
  <c r="AT138" i="38" s="1"/>
  <c r="AK66" i="38"/>
  <c r="AK138" i="38" s="1"/>
  <c r="AK222" i="38" s="1"/>
  <c r="AK294" i="38" s="1"/>
  <c r="AK366" i="38" s="1"/>
  <c r="AK438" i="38" s="1"/>
  <c r="BB66" i="38"/>
  <c r="BB138" i="38" s="1"/>
  <c r="AS66" i="38"/>
  <c r="AS138" i="38" s="1"/>
  <c r="AS438" i="38" s="1"/>
  <c r="AO66" i="38"/>
  <c r="AJ66" i="38"/>
  <c r="AJ138" i="38" s="1"/>
  <c r="AJ222" i="38" s="1"/>
  <c r="BA58" i="38"/>
  <c r="BA130" i="38" s="1"/>
  <c r="AR58" i="38"/>
  <c r="AR130" i="38" s="1"/>
  <c r="AR430" i="38" s="1"/>
  <c r="AN58" i="38"/>
  <c r="AN130" i="38" s="1"/>
  <c r="AN214" i="38" s="1"/>
  <c r="AN286" i="38" s="1"/>
  <c r="AN358" i="38" s="1"/>
  <c r="AN430" i="38" s="1"/>
  <c r="AI58" i="38"/>
  <c r="AU58" i="38"/>
  <c r="AU130" i="38" s="1"/>
  <c r="AU430" i="38" s="1"/>
  <c r="AQ58" i="38"/>
  <c r="AQ130" i="38" s="1"/>
  <c r="AQ430" i="38" s="1"/>
  <c r="AL58" i="38"/>
  <c r="AL130" i="38" s="1"/>
  <c r="AL214" i="38" s="1"/>
  <c r="AL286" i="38" s="1"/>
  <c r="AL358" i="38" s="1"/>
  <c r="AL430" i="38" s="1"/>
  <c r="AH58" i="38"/>
  <c r="AH130" i="38" s="1"/>
  <c r="AH214" i="38" s="1"/>
  <c r="AH286" i="38" s="1"/>
  <c r="AH358" i="38" s="1"/>
  <c r="AH430" i="38" s="1"/>
  <c r="AT58" i="38"/>
  <c r="AT130" i="38" s="1"/>
  <c r="AK58" i="38"/>
  <c r="AK130" i="38" s="1"/>
  <c r="AK214" i="38" s="1"/>
  <c r="AK286" i="38" s="1"/>
  <c r="AK358" i="38" s="1"/>
  <c r="AK430" i="38" s="1"/>
  <c r="BB58" i="38"/>
  <c r="BB130" i="38" s="1"/>
  <c r="AS58" i="38"/>
  <c r="AS130" i="38" s="1"/>
  <c r="AS430" i="38" s="1"/>
  <c r="AO58" i="38"/>
  <c r="AJ58" i="38"/>
  <c r="AJ130" i="38" s="1"/>
  <c r="AJ214" i="38" s="1"/>
  <c r="BA50" i="38"/>
  <c r="BA122" i="38" s="1"/>
  <c r="AR50" i="38"/>
  <c r="AR122" i="38" s="1"/>
  <c r="AR422" i="38" s="1"/>
  <c r="AN50" i="38"/>
  <c r="AN122" i="38" s="1"/>
  <c r="AN206" i="38" s="1"/>
  <c r="AN278" i="38" s="1"/>
  <c r="AN350" i="38" s="1"/>
  <c r="AN422" i="38" s="1"/>
  <c r="AI50" i="38"/>
  <c r="AU50" i="38"/>
  <c r="AU122" i="38" s="1"/>
  <c r="AU422" i="38" s="1"/>
  <c r="AQ50" i="38"/>
  <c r="AQ122" i="38" s="1"/>
  <c r="AQ422" i="38" s="1"/>
  <c r="AL50" i="38"/>
  <c r="AL122" i="38" s="1"/>
  <c r="AL206" i="38" s="1"/>
  <c r="AL278" i="38" s="1"/>
  <c r="AL350" i="38" s="1"/>
  <c r="AL422" i="38" s="1"/>
  <c r="AH50" i="38"/>
  <c r="AH122" i="38" s="1"/>
  <c r="AH206" i="38" s="1"/>
  <c r="AH278" i="38" s="1"/>
  <c r="AH350" i="38" s="1"/>
  <c r="AH422" i="38" s="1"/>
  <c r="AT50" i="38"/>
  <c r="AT122" i="38" s="1"/>
  <c r="AK50" i="38"/>
  <c r="AK122" i="38" s="1"/>
  <c r="AK206" i="38" s="1"/>
  <c r="AK278" i="38" s="1"/>
  <c r="AK350" i="38" s="1"/>
  <c r="AK422" i="38" s="1"/>
  <c r="BB50" i="38"/>
  <c r="BB122" i="38" s="1"/>
  <c r="AS50" i="38"/>
  <c r="AS122" i="38" s="1"/>
  <c r="AS422" i="38" s="1"/>
  <c r="AO50" i="38"/>
  <c r="AJ50" i="38"/>
  <c r="AJ122" i="38" s="1"/>
  <c r="AJ206" i="38" s="1"/>
  <c r="BA42" i="38"/>
  <c r="BA114" i="38" s="1"/>
  <c r="AR42" i="38"/>
  <c r="AR114" i="38" s="1"/>
  <c r="AR414" i="38" s="1"/>
  <c r="AN42" i="38"/>
  <c r="AN114" i="38" s="1"/>
  <c r="AN198" i="38" s="1"/>
  <c r="AN270" i="38" s="1"/>
  <c r="AN342" i="38" s="1"/>
  <c r="AN414" i="38" s="1"/>
  <c r="AI42" i="38"/>
  <c r="AU42" i="38"/>
  <c r="AU114" i="38" s="1"/>
  <c r="AU414" i="38" s="1"/>
  <c r="AQ42" i="38"/>
  <c r="AQ114" i="38" s="1"/>
  <c r="AQ414" i="38" s="1"/>
  <c r="AL42" i="38"/>
  <c r="AL114" i="38" s="1"/>
  <c r="AL198" i="38" s="1"/>
  <c r="AL270" i="38" s="1"/>
  <c r="AL342" i="38" s="1"/>
  <c r="AL414" i="38" s="1"/>
  <c r="AH42" i="38"/>
  <c r="AH114" i="38" s="1"/>
  <c r="AH198" i="38" s="1"/>
  <c r="AH270" i="38" s="1"/>
  <c r="AH342" i="38" s="1"/>
  <c r="AH414" i="38" s="1"/>
  <c r="AT42" i="38"/>
  <c r="AT114" i="38" s="1"/>
  <c r="AK42" i="38"/>
  <c r="AK114" i="38" s="1"/>
  <c r="AK198" i="38" s="1"/>
  <c r="AK270" i="38" s="1"/>
  <c r="AK342" i="38" s="1"/>
  <c r="AK414" i="38" s="1"/>
  <c r="BB42" i="38"/>
  <c r="BB114" i="38" s="1"/>
  <c r="AS42" i="38"/>
  <c r="AS114" i="38" s="1"/>
  <c r="AS414" i="38" s="1"/>
  <c r="AO42" i="38"/>
  <c r="AJ42" i="38"/>
  <c r="AJ114" i="38" s="1"/>
  <c r="AJ198" i="38" s="1"/>
  <c r="BA34" i="38"/>
  <c r="BA106" i="38" s="1"/>
  <c r="AR34" i="38"/>
  <c r="AR106" i="38" s="1"/>
  <c r="AR406" i="38" s="1"/>
  <c r="AN34" i="38"/>
  <c r="AN106" i="38" s="1"/>
  <c r="AN190" i="38" s="1"/>
  <c r="AN262" i="38" s="1"/>
  <c r="AN334" i="38" s="1"/>
  <c r="AN406" i="38" s="1"/>
  <c r="AI34" i="38"/>
  <c r="AU34" i="38"/>
  <c r="AU106" i="38" s="1"/>
  <c r="AU406" i="38" s="1"/>
  <c r="AQ34" i="38"/>
  <c r="AQ106" i="38" s="1"/>
  <c r="AQ406" i="38" s="1"/>
  <c r="AL34" i="38"/>
  <c r="AL106" i="38" s="1"/>
  <c r="AL190" i="38" s="1"/>
  <c r="AL262" i="38" s="1"/>
  <c r="AL334" i="38" s="1"/>
  <c r="AL406" i="38" s="1"/>
  <c r="AH34" i="38"/>
  <c r="AH106" i="38" s="1"/>
  <c r="AH190" i="38" s="1"/>
  <c r="AH262" i="38" s="1"/>
  <c r="AH334" i="38" s="1"/>
  <c r="AH406" i="38" s="1"/>
  <c r="AT34" i="38"/>
  <c r="AT106" i="38" s="1"/>
  <c r="AK34" i="38"/>
  <c r="AK106" i="38" s="1"/>
  <c r="AK190" i="38" s="1"/>
  <c r="AK262" i="38" s="1"/>
  <c r="AK334" i="38" s="1"/>
  <c r="AK406" i="38" s="1"/>
  <c r="BB34" i="38"/>
  <c r="BB106" i="38" s="1"/>
  <c r="AS34" i="38"/>
  <c r="AS106" i="38" s="1"/>
  <c r="AS406" i="38" s="1"/>
  <c r="AO34" i="38"/>
  <c r="AJ34" i="38"/>
  <c r="AJ106" i="38" s="1"/>
  <c r="AJ190" i="38" s="1"/>
  <c r="BA26" i="38"/>
  <c r="BA98" i="38" s="1"/>
  <c r="AR26" i="38"/>
  <c r="AR98" i="38" s="1"/>
  <c r="AR398" i="38" s="1"/>
  <c r="AN26" i="38"/>
  <c r="AN98" i="38" s="1"/>
  <c r="AN182" i="38" s="1"/>
  <c r="AN254" i="38" s="1"/>
  <c r="AN326" i="38" s="1"/>
  <c r="AN398" i="38" s="1"/>
  <c r="AI26" i="38"/>
  <c r="AU26" i="38"/>
  <c r="AU98" i="38" s="1"/>
  <c r="AU398" i="38" s="1"/>
  <c r="AQ26" i="38"/>
  <c r="AQ98" i="38" s="1"/>
  <c r="AQ398" i="38" s="1"/>
  <c r="AL26" i="38"/>
  <c r="AL98" i="38" s="1"/>
  <c r="AL182" i="38" s="1"/>
  <c r="AL254" i="38" s="1"/>
  <c r="AL326" i="38" s="1"/>
  <c r="AL398" i="38" s="1"/>
  <c r="AH26" i="38"/>
  <c r="AH98" i="38" s="1"/>
  <c r="AH182" i="38" s="1"/>
  <c r="AH254" i="38" s="1"/>
  <c r="AH326" i="38" s="1"/>
  <c r="AH398" i="38" s="1"/>
  <c r="AT26" i="38"/>
  <c r="AT98" i="38" s="1"/>
  <c r="AK26" i="38"/>
  <c r="AK98" i="38" s="1"/>
  <c r="AK182" i="38" s="1"/>
  <c r="AK254" i="38" s="1"/>
  <c r="AK326" i="38" s="1"/>
  <c r="AK398" i="38" s="1"/>
  <c r="BB26" i="38"/>
  <c r="BB98" i="38" s="1"/>
  <c r="AS26" i="38"/>
  <c r="AS98" i="38" s="1"/>
  <c r="AS398" i="38" s="1"/>
  <c r="AO26" i="38"/>
  <c r="AJ26" i="38"/>
  <c r="AJ98" i="38" s="1"/>
  <c r="AJ182" i="38" s="1"/>
  <c r="AU78" i="36"/>
  <c r="AU150" i="36" s="1"/>
  <c r="AU450" i="36" s="1"/>
  <c r="AQ78" i="36"/>
  <c r="AQ150" i="36" s="1"/>
  <c r="AQ450" i="36" s="1"/>
  <c r="AL78" i="36"/>
  <c r="AL150" i="36" s="1"/>
  <c r="AL234" i="36" s="1"/>
  <c r="AL306" i="36" s="1"/>
  <c r="AL378" i="36" s="1"/>
  <c r="AL450" i="36" s="1"/>
  <c r="AH78" i="36"/>
  <c r="AH150" i="36" s="1"/>
  <c r="AH234" i="36" s="1"/>
  <c r="AH306" i="36" s="1"/>
  <c r="AH378" i="36" s="1"/>
  <c r="AH450" i="36" s="1"/>
  <c r="AT78" i="36"/>
  <c r="AT150" i="36" s="1"/>
  <c r="AT450" i="36" s="1"/>
  <c r="AK78" i="36"/>
  <c r="AK150" i="36" s="1"/>
  <c r="AK234" i="36" s="1"/>
  <c r="BB78" i="36"/>
  <c r="BB150" i="36" s="1"/>
  <c r="AS78" i="36"/>
  <c r="AS150" i="36" s="1"/>
  <c r="AS450" i="36" s="1"/>
  <c r="AO78" i="36"/>
  <c r="AJ78" i="36"/>
  <c r="AJ150" i="36" s="1"/>
  <c r="AJ234" i="36" s="1"/>
  <c r="AJ306" i="36" s="1"/>
  <c r="AJ378" i="36" s="1"/>
  <c r="AJ450" i="36" s="1"/>
  <c r="BA78" i="36"/>
  <c r="BA150" i="36" s="1"/>
  <c r="AR78" i="36"/>
  <c r="AR150" i="36" s="1"/>
  <c r="AR450" i="36" s="1"/>
  <c r="AN78" i="36"/>
  <c r="AN150" i="36" s="1"/>
  <c r="AN234" i="36" s="1"/>
  <c r="AN306" i="36" s="1"/>
  <c r="AN378" i="36" s="1"/>
  <c r="AN450" i="36" s="1"/>
  <c r="AI78" i="36"/>
  <c r="AU70" i="36"/>
  <c r="AU142" i="36" s="1"/>
  <c r="AU442" i="36" s="1"/>
  <c r="AQ70" i="36"/>
  <c r="AQ142" i="36" s="1"/>
  <c r="AQ442" i="36" s="1"/>
  <c r="AL70" i="36"/>
  <c r="AL142" i="36" s="1"/>
  <c r="AL226" i="36" s="1"/>
  <c r="AL298" i="36" s="1"/>
  <c r="AL370" i="36" s="1"/>
  <c r="AL442" i="36" s="1"/>
  <c r="AH70" i="36"/>
  <c r="AH142" i="36" s="1"/>
  <c r="AH226" i="36" s="1"/>
  <c r="AH298" i="36" s="1"/>
  <c r="AH370" i="36" s="1"/>
  <c r="AH442" i="36" s="1"/>
  <c r="AT70" i="36"/>
  <c r="AT142" i="36" s="1"/>
  <c r="AT442" i="36" s="1"/>
  <c r="AK70" i="36"/>
  <c r="AK142" i="36" s="1"/>
  <c r="AK226" i="36" s="1"/>
  <c r="BB70" i="36"/>
  <c r="BB142" i="36" s="1"/>
  <c r="AS70" i="36"/>
  <c r="AS142" i="36" s="1"/>
  <c r="AS442" i="36" s="1"/>
  <c r="AO70" i="36"/>
  <c r="AJ70" i="36"/>
  <c r="AJ142" i="36" s="1"/>
  <c r="AJ226" i="36" s="1"/>
  <c r="AJ298" i="36" s="1"/>
  <c r="AJ370" i="36" s="1"/>
  <c r="AJ442" i="36" s="1"/>
  <c r="BA70" i="36"/>
  <c r="BA142" i="36" s="1"/>
  <c r="AR70" i="36"/>
  <c r="AR142" i="36" s="1"/>
  <c r="AR442" i="36" s="1"/>
  <c r="AN70" i="36"/>
  <c r="AN142" i="36" s="1"/>
  <c r="AN226" i="36" s="1"/>
  <c r="AN298" i="36" s="1"/>
  <c r="AN370" i="36" s="1"/>
  <c r="AN442" i="36" s="1"/>
  <c r="AI70" i="36"/>
  <c r="AU62" i="36"/>
  <c r="AU134" i="36" s="1"/>
  <c r="AU434" i="36" s="1"/>
  <c r="AQ62" i="36"/>
  <c r="AQ134" i="36" s="1"/>
  <c r="AQ434" i="36" s="1"/>
  <c r="AL62" i="36"/>
  <c r="AL134" i="36" s="1"/>
  <c r="AL218" i="36" s="1"/>
  <c r="AL290" i="36" s="1"/>
  <c r="AL362" i="36" s="1"/>
  <c r="AL434" i="36" s="1"/>
  <c r="AH62" i="36"/>
  <c r="AH134" i="36" s="1"/>
  <c r="AH218" i="36" s="1"/>
  <c r="AH290" i="36" s="1"/>
  <c r="AH362" i="36" s="1"/>
  <c r="AH434" i="36" s="1"/>
  <c r="AT62" i="36"/>
  <c r="AT134" i="36" s="1"/>
  <c r="AT434" i="36" s="1"/>
  <c r="AK62" i="36"/>
  <c r="AK134" i="36" s="1"/>
  <c r="AK218" i="36" s="1"/>
  <c r="BB62" i="36"/>
  <c r="BB134" i="36" s="1"/>
  <c r="AS62" i="36"/>
  <c r="AS134" i="36" s="1"/>
  <c r="AS434" i="36" s="1"/>
  <c r="AO62" i="36"/>
  <c r="AJ62" i="36"/>
  <c r="AJ134" i="36" s="1"/>
  <c r="AJ218" i="36" s="1"/>
  <c r="AJ290" i="36" s="1"/>
  <c r="AJ362" i="36" s="1"/>
  <c r="AJ434" i="36" s="1"/>
  <c r="BA62" i="36"/>
  <c r="BA134" i="36" s="1"/>
  <c r="AR62" i="36"/>
  <c r="AR134" i="36" s="1"/>
  <c r="AR434" i="36" s="1"/>
  <c r="AN62" i="36"/>
  <c r="AN134" i="36" s="1"/>
  <c r="AN218" i="36" s="1"/>
  <c r="AN290" i="36" s="1"/>
  <c r="AN362" i="36" s="1"/>
  <c r="AN434" i="36" s="1"/>
  <c r="AI62" i="36"/>
  <c r="AU54" i="36"/>
  <c r="AU126" i="36" s="1"/>
  <c r="AU426" i="36" s="1"/>
  <c r="AQ54" i="36"/>
  <c r="AQ126" i="36" s="1"/>
  <c r="AQ426" i="36" s="1"/>
  <c r="AL54" i="36"/>
  <c r="AL126" i="36" s="1"/>
  <c r="AL210" i="36" s="1"/>
  <c r="AL282" i="36" s="1"/>
  <c r="AL354" i="36" s="1"/>
  <c r="AL426" i="36" s="1"/>
  <c r="AH54" i="36"/>
  <c r="AH126" i="36" s="1"/>
  <c r="AH210" i="36" s="1"/>
  <c r="AH282" i="36" s="1"/>
  <c r="AH354" i="36" s="1"/>
  <c r="AH426" i="36" s="1"/>
  <c r="AT54" i="36"/>
  <c r="AT126" i="36" s="1"/>
  <c r="AT426" i="36" s="1"/>
  <c r="AK54" i="36"/>
  <c r="AK126" i="36" s="1"/>
  <c r="AK210" i="36" s="1"/>
  <c r="BB54" i="36"/>
  <c r="BB126" i="36" s="1"/>
  <c r="AS54" i="36"/>
  <c r="AS126" i="36" s="1"/>
  <c r="AS426" i="36" s="1"/>
  <c r="AO54" i="36"/>
  <c r="AJ54" i="36"/>
  <c r="AJ126" i="36" s="1"/>
  <c r="AJ210" i="36" s="1"/>
  <c r="AJ282" i="36" s="1"/>
  <c r="AJ354" i="36" s="1"/>
  <c r="AJ426" i="36" s="1"/>
  <c r="BA54" i="36"/>
  <c r="BA126" i="36" s="1"/>
  <c r="AR54" i="36"/>
  <c r="AR126" i="36" s="1"/>
  <c r="AR426" i="36" s="1"/>
  <c r="AN54" i="36"/>
  <c r="AN126" i="36" s="1"/>
  <c r="AN210" i="36" s="1"/>
  <c r="AN282" i="36" s="1"/>
  <c r="AN354" i="36" s="1"/>
  <c r="AN426" i="36" s="1"/>
  <c r="AI54" i="36"/>
  <c r="AU46" i="36"/>
  <c r="AU118" i="36" s="1"/>
  <c r="AU418" i="36" s="1"/>
  <c r="AQ46" i="36"/>
  <c r="AQ118" i="36" s="1"/>
  <c r="AQ418" i="36" s="1"/>
  <c r="AL46" i="36"/>
  <c r="AL118" i="36" s="1"/>
  <c r="AL202" i="36" s="1"/>
  <c r="AL274" i="36" s="1"/>
  <c r="AL346" i="36" s="1"/>
  <c r="AL418" i="36" s="1"/>
  <c r="AH46" i="36"/>
  <c r="AH118" i="36" s="1"/>
  <c r="AH202" i="36" s="1"/>
  <c r="AH274" i="36" s="1"/>
  <c r="AH346" i="36" s="1"/>
  <c r="AH418" i="36" s="1"/>
  <c r="AT46" i="36"/>
  <c r="AT118" i="36" s="1"/>
  <c r="AT418" i="36" s="1"/>
  <c r="AK46" i="36"/>
  <c r="AK118" i="36" s="1"/>
  <c r="AK202" i="36" s="1"/>
  <c r="BB46" i="36"/>
  <c r="BB118" i="36" s="1"/>
  <c r="AS46" i="36"/>
  <c r="AS118" i="36" s="1"/>
  <c r="AS418" i="36" s="1"/>
  <c r="AO46" i="36"/>
  <c r="AJ46" i="36"/>
  <c r="AJ118" i="36" s="1"/>
  <c r="AJ202" i="36" s="1"/>
  <c r="AJ274" i="36" s="1"/>
  <c r="AJ346" i="36" s="1"/>
  <c r="AJ418" i="36" s="1"/>
  <c r="BA46" i="36"/>
  <c r="BA118" i="36" s="1"/>
  <c r="AR46" i="36"/>
  <c r="AR118" i="36" s="1"/>
  <c r="AR418" i="36" s="1"/>
  <c r="AN46" i="36"/>
  <c r="AN118" i="36" s="1"/>
  <c r="AN202" i="36" s="1"/>
  <c r="AN274" i="36" s="1"/>
  <c r="AN346" i="36" s="1"/>
  <c r="AN418" i="36" s="1"/>
  <c r="AI46" i="36"/>
  <c r="AU38" i="36"/>
  <c r="AU110" i="36" s="1"/>
  <c r="AU410" i="36" s="1"/>
  <c r="AQ38" i="36"/>
  <c r="AQ110" i="36" s="1"/>
  <c r="AQ410" i="36" s="1"/>
  <c r="AL38" i="36"/>
  <c r="AL110" i="36" s="1"/>
  <c r="AL194" i="36" s="1"/>
  <c r="AL266" i="36" s="1"/>
  <c r="AL338" i="36" s="1"/>
  <c r="AL410" i="36" s="1"/>
  <c r="AH38" i="36"/>
  <c r="AH110" i="36" s="1"/>
  <c r="AH194" i="36" s="1"/>
  <c r="AH266" i="36" s="1"/>
  <c r="AH338" i="36" s="1"/>
  <c r="AH410" i="36" s="1"/>
  <c r="AT38" i="36"/>
  <c r="AT110" i="36" s="1"/>
  <c r="AT410" i="36" s="1"/>
  <c r="AK38" i="36"/>
  <c r="AK110" i="36" s="1"/>
  <c r="AK194" i="36" s="1"/>
  <c r="BB38" i="36"/>
  <c r="BB110" i="36" s="1"/>
  <c r="AS38" i="36"/>
  <c r="AS110" i="36" s="1"/>
  <c r="AS410" i="36" s="1"/>
  <c r="AO38" i="36"/>
  <c r="AJ38" i="36"/>
  <c r="AJ110" i="36" s="1"/>
  <c r="AJ194" i="36" s="1"/>
  <c r="AJ266" i="36" s="1"/>
  <c r="AJ338" i="36" s="1"/>
  <c r="AJ410" i="36" s="1"/>
  <c r="BA38" i="36"/>
  <c r="BA110" i="36" s="1"/>
  <c r="AR38" i="36"/>
  <c r="AR110" i="36" s="1"/>
  <c r="AR410" i="36" s="1"/>
  <c r="AN38" i="36"/>
  <c r="AN110" i="36" s="1"/>
  <c r="AN194" i="36" s="1"/>
  <c r="AN266" i="36" s="1"/>
  <c r="AN338" i="36" s="1"/>
  <c r="AN410" i="36" s="1"/>
  <c r="AI38" i="36"/>
  <c r="AU30" i="36"/>
  <c r="AU102" i="36" s="1"/>
  <c r="AU402" i="36" s="1"/>
  <c r="AQ30" i="36"/>
  <c r="AQ102" i="36" s="1"/>
  <c r="AQ402" i="36" s="1"/>
  <c r="AL30" i="36"/>
  <c r="AL102" i="36" s="1"/>
  <c r="AL186" i="36" s="1"/>
  <c r="AL258" i="36" s="1"/>
  <c r="AL330" i="36" s="1"/>
  <c r="AL402" i="36" s="1"/>
  <c r="AH30" i="36"/>
  <c r="AH102" i="36" s="1"/>
  <c r="AH186" i="36" s="1"/>
  <c r="AH258" i="36" s="1"/>
  <c r="AH330" i="36" s="1"/>
  <c r="AH402" i="36" s="1"/>
  <c r="AT30" i="36"/>
  <c r="AT102" i="36" s="1"/>
  <c r="AT402" i="36" s="1"/>
  <c r="AK30" i="36"/>
  <c r="AK102" i="36" s="1"/>
  <c r="AK186" i="36" s="1"/>
  <c r="BB30" i="36"/>
  <c r="BB102" i="36" s="1"/>
  <c r="AS30" i="36"/>
  <c r="AS102" i="36" s="1"/>
  <c r="AS402" i="36" s="1"/>
  <c r="AO30" i="36"/>
  <c r="AJ30" i="36"/>
  <c r="AJ102" i="36" s="1"/>
  <c r="AJ186" i="36" s="1"/>
  <c r="AJ258" i="36" s="1"/>
  <c r="AJ330" i="36" s="1"/>
  <c r="AJ402" i="36" s="1"/>
  <c r="BA30" i="36"/>
  <c r="BA102" i="36" s="1"/>
  <c r="AR30" i="36"/>
  <c r="AR102" i="36" s="1"/>
  <c r="AR402" i="36" s="1"/>
  <c r="AN30" i="36"/>
  <c r="AN102" i="36" s="1"/>
  <c r="AN186" i="36" s="1"/>
  <c r="AN258" i="36" s="1"/>
  <c r="AN330" i="36" s="1"/>
  <c r="AN402" i="36" s="1"/>
  <c r="AI30" i="36"/>
  <c r="AM187" i="11"/>
  <c r="AM259" i="11" s="1"/>
  <c r="AM331" i="11" s="1"/>
  <c r="AM195" i="11"/>
  <c r="AM267" i="11" s="1"/>
  <c r="AM339" i="11" s="1"/>
  <c r="AM203" i="11"/>
  <c r="AM275" i="11" s="1"/>
  <c r="AM347" i="11" s="1"/>
  <c r="AM211" i="11"/>
  <c r="AM283" i="11" s="1"/>
  <c r="AM355" i="11" s="1"/>
  <c r="AM219" i="11"/>
  <c r="AM291" i="11" s="1"/>
  <c r="AM363" i="11" s="1"/>
  <c r="AM227" i="11"/>
  <c r="AM299" i="11" s="1"/>
  <c r="AM371" i="11" s="1"/>
  <c r="AM235" i="11"/>
  <c r="AM307" i="11" s="1"/>
  <c r="AM379" i="11" s="1"/>
  <c r="AM229" i="11"/>
  <c r="AM301" i="11" s="1"/>
  <c r="AM373" i="11" s="1"/>
  <c r="AM237" i="11"/>
  <c r="AM309" i="11" s="1"/>
  <c r="AM381" i="11" s="1"/>
  <c r="AU77" i="37"/>
  <c r="AU149" i="37" s="1"/>
  <c r="AU449" i="37" s="1"/>
  <c r="AQ77" i="37"/>
  <c r="AQ149" i="37" s="1"/>
  <c r="AQ449" i="37" s="1"/>
  <c r="AL77" i="37"/>
  <c r="AL149" i="37" s="1"/>
  <c r="AL233" i="37" s="1"/>
  <c r="AL305" i="37" s="1"/>
  <c r="AL377" i="37" s="1"/>
  <c r="AL449" i="37" s="1"/>
  <c r="AH77" i="37"/>
  <c r="AH149" i="37" s="1"/>
  <c r="AH233" i="37" s="1"/>
  <c r="AH305" i="37" s="1"/>
  <c r="AH377" i="37" s="1"/>
  <c r="AH449" i="37" s="1"/>
  <c r="AT77" i="37"/>
  <c r="AT149" i="37" s="1"/>
  <c r="AK77" i="37"/>
  <c r="AK149" i="37" s="1"/>
  <c r="BB77" i="37"/>
  <c r="BB149" i="37" s="1"/>
  <c r="AS77" i="37"/>
  <c r="AS149" i="37" s="1"/>
  <c r="AS449" i="37" s="1"/>
  <c r="AO77" i="37"/>
  <c r="AX77" i="37" s="1"/>
  <c r="AX149" i="37" s="1"/>
  <c r="AX233" i="37" s="1"/>
  <c r="AX305" i="37" s="1"/>
  <c r="AX377" i="37" s="1"/>
  <c r="AX449" i="37" s="1"/>
  <c r="AJ77" i="37"/>
  <c r="AJ149" i="37" s="1"/>
  <c r="AJ233" i="37" s="1"/>
  <c r="AJ305" i="37" s="1"/>
  <c r="AJ377" i="37" s="1"/>
  <c r="AJ449" i="37" s="1"/>
  <c r="BA77" i="37"/>
  <c r="BA149" i="37" s="1"/>
  <c r="AR77" i="37"/>
  <c r="AR149" i="37" s="1"/>
  <c r="AR449" i="37" s="1"/>
  <c r="AN77" i="37"/>
  <c r="AN149" i="37" s="1"/>
  <c r="AN233" i="37" s="1"/>
  <c r="AN305" i="37" s="1"/>
  <c r="AN377" i="37" s="1"/>
  <c r="AN449" i="37" s="1"/>
  <c r="AI77" i="37"/>
  <c r="AU69" i="37"/>
  <c r="AU141" i="37" s="1"/>
  <c r="AU441" i="37" s="1"/>
  <c r="AQ69" i="37"/>
  <c r="AQ141" i="37" s="1"/>
  <c r="AQ441" i="37" s="1"/>
  <c r="AL69" i="37"/>
  <c r="AL141" i="37" s="1"/>
  <c r="AL225" i="37" s="1"/>
  <c r="AL297" i="37" s="1"/>
  <c r="AL369" i="37" s="1"/>
  <c r="AL441" i="37" s="1"/>
  <c r="AH69" i="37"/>
  <c r="AH141" i="37" s="1"/>
  <c r="AH225" i="37" s="1"/>
  <c r="AH297" i="37" s="1"/>
  <c r="AH369" i="37" s="1"/>
  <c r="AH441" i="37" s="1"/>
  <c r="AT69" i="37"/>
  <c r="AT141" i="37" s="1"/>
  <c r="AK69" i="37"/>
  <c r="AK141" i="37" s="1"/>
  <c r="BB69" i="37"/>
  <c r="BB141" i="37" s="1"/>
  <c r="AS69" i="37"/>
  <c r="AS141" i="37" s="1"/>
  <c r="AS441" i="37" s="1"/>
  <c r="AO69" i="37"/>
  <c r="AX69" i="37" s="1"/>
  <c r="AX141" i="37" s="1"/>
  <c r="AX225" i="37" s="1"/>
  <c r="AX297" i="37" s="1"/>
  <c r="AX369" i="37" s="1"/>
  <c r="AX441" i="37" s="1"/>
  <c r="AJ69" i="37"/>
  <c r="AJ141" i="37" s="1"/>
  <c r="AJ225" i="37" s="1"/>
  <c r="AJ297" i="37" s="1"/>
  <c r="AJ369" i="37" s="1"/>
  <c r="AJ441" i="37" s="1"/>
  <c r="BA69" i="37"/>
  <c r="BA141" i="37" s="1"/>
  <c r="AR69" i="37"/>
  <c r="AR141" i="37" s="1"/>
  <c r="AR441" i="37" s="1"/>
  <c r="AN69" i="37"/>
  <c r="AN141" i="37" s="1"/>
  <c r="AN225" i="37" s="1"/>
  <c r="AN297" i="37" s="1"/>
  <c r="AN369" i="37" s="1"/>
  <c r="AN441" i="37" s="1"/>
  <c r="AI69" i="37"/>
  <c r="AU61" i="37"/>
  <c r="AU133" i="37" s="1"/>
  <c r="AU433" i="37" s="1"/>
  <c r="AQ61" i="37"/>
  <c r="AQ133" i="37" s="1"/>
  <c r="AQ433" i="37" s="1"/>
  <c r="AL61" i="37"/>
  <c r="AL133" i="37" s="1"/>
  <c r="AL217" i="37" s="1"/>
  <c r="AL289" i="37" s="1"/>
  <c r="AL361" i="37" s="1"/>
  <c r="AL433" i="37" s="1"/>
  <c r="AH61" i="37"/>
  <c r="AH133" i="37" s="1"/>
  <c r="AH217" i="37" s="1"/>
  <c r="AH289" i="37" s="1"/>
  <c r="AH361" i="37" s="1"/>
  <c r="AH433" i="37" s="1"/>
  <c r="AT61" i="37"/>
  <c r="AT133" i="37" s="1"/>
  <c r="AK61" i="37"/>
  <c r="AK133" i="37" s="1"/>
  <c r="BB61" i="37"/>
  <c r="BB133" i="37" s="1"/>
  <c r="AS61" i="37"/>
  <c r="AS133" i="37" s="1"/>
  <c r="AS433" i="37" s="1"/>
  <c r="AO61" i="37"/>
  <c r="AX61" i="37" s="1"/>
  <c r="AX133" i="37" s="1"/>
  <c r="AX217" i="37" s="1"/>
  <c r="AX289" i="37" s="1"/>
  <c r="AX361" i="37" s="1"/>
  <c r="AX433" i="37" s="1"/>
  <c r="AJ61" i="37"/>
  <c r="AJ133" i="37" s="1"/>
  <c r="AJ217" i="37" s="1"/>
  <c r="AJ289" i="37" s="1"/>
  <c r="AJ361" i="37" s="1"/>
  <c r="AJ433" i="37" s="1"/>
  <c r="BA61" i="37"/>
  <c r="BA133" i="37" s="1"/>
  <c r="AR61" i="37"/>
  <c r="AR133" i="37" s="1"/>
  <c r="AR433" i="37" s="1"/>
  <c r="AN61" i="37"/>
  <c r="AN133" i="37" s="1"/>
  <c r="AN217" i="37" s="1"/>
  <c r="AN289" i="37" s="1"/>
  <c r="AN361" i="37" s="1"/>
  <c r="AN433" i="37" s="1"/>
  <c r="AI61" i="37"/>
  <c r="AU53" i="37"/>
  <c r="AU125" i="37" s="1"/>
  <c r="AU425" i="37" s="1"/>
  <c r="AQ53" i="37"/>
  <c r="AQ125" i="37" s="1"/>
  <c r="AQ425" i="37" s="1"/>
  <c r="AL53" i="37"/>
  <c r="AL125" i="37" s="1"/>
  <c r="AL209" i="37" s="1"/>
  <c r="AL281" i="37" s="1"/>
  <c r="AL353" i="37" s="1"/>
  <c r="AL425" i="37" s="1"/>
  <c r="AH53" i="37"/>
  <c r="AH125" i="37" s="1"/>
  <c r="AH209" i="37" s="1"/>
  <c r="AH281" i="37" s="1"/>
  <c r="AH353" i="37" s="1"/>
  <c r="AH425" i="37" s="1"/>
  <c r="AT53" i="37"/>
  <c r="AT125" i="37" s="1"/>
  <c r="AK53" i="37"/>
  <c r="AK125" i="37" s="1"/>
  <c r="BB53" i="37"/>
  <c r="BB125" i="37" s="1"/>
  <c r="AS53" i="37"/>
  <c r="AS125" i="37" s="1"/>
  <c r="AS425" i="37" s="1"/>
  <c r="AO53" i="37"/>
  <c r="AX53" i="37" s="1"/>
  <c r="AX125" i="37" s="1"/>
  <c r="AX209" i="37" s="1"/>
  <c r="AX281" i="37" s="1"/>
  <c r="AX353" i="37" s="1"/>
  <c r="AX425" i="37" s="1"/>
  <c r="AJ53" i="37"/>
  <c r="AJ125" i="37" s="1"/>
  <c r="AJ209" i="37" s="1"/>
  <c r="AJ281" i="37" s="1"/>
  <c r="AJ353" i="37" s="1"/>
  <c r="AJ425" i="37" s="1"/>
  <c r="BA53" i="37"/>
  <c r="BA125" i="37" s="1"/>
  <c r="AR53" i="37"/>
  <c r="AR125" i="37" s="1"/>
  <c r="AR425" i="37" s="1"/>
  <c r="AN53" i="37"/>
  <c r="AN125" i="37" s="1"/>
  <c r="AN209" i="37" s="1"/>
  <c r="AN281" i="37" s="1"/>
  <c r="AN353" i="37" s="1"/>
  <c r="AN425" i="37" s="1"/>
  <c r="AI53" i="37"/>
  <c r="AO102" i="11"/>
  <c r="AP30" i="11"/>
  <c r="AT402" i="11"/>
  <c r="AO110" i="11"/>
  <c r="AP38" i="11"/>
  <c r="AT410" i="11"/>
  <c r="AO118" i="11"/>
  <c r="AP46" i="11"/>
  <c r="AT418" i="11"/>
  <c r="AO126" i="11"/>
  <c r="AP54" i="11"/>
  <c r="AW54" i="11" s="1"/>
  <c r="AW126" i="11" s="1"/>
  <c r="AW210" i="11" s="1"/>
  <c r="AT426" i="11"/>
  <c r="AO134" i="11"/>
  <c r="AP62" i="11"/>
  <c r="AT434" i="11"/>
  <c r="AO142" i="11"/>
  <c r="AP70" i="11"/>
  <c r="AT442" i="11"/>
  <c r="AO150" i="11"/>
  <c r="AP78" i="11"/>
  <c r="AT450" i="11"/>
  <c r="AU57" i="36"/>
  <c r="AU129" i="36" s="1"/>
  <c r="AU429" i="36" s="1"/>
  <c r="AQ57" i="36"/>
  <c r="AQ129" i="36" s="1"/>
  <c r="AQ429" i="36" s="1"/>
  <c r="AL57" i="36"/>
  <c r="AL129" i="36" s="1"/>
  <c r="AL213" i="36" s="1"/>
  <c r="AL285" i="36" s="1"/>
  <c r="AL357" i="36" s="1"/>
  <c r="AL429" i="36" s="1"/>
  <c r="AH57" i="36"/>
  <c r="AH129" i="36" s="1"/>
  <c r="AH213" i="36" s="1"/>
  <c r="AH285" i="36" s="1"/>
  <c r="AH357" i="36" s="1"/>
  <c r="AH429" i="36" s="1"/>
  <c r="AT57" i="36"/>
  <c r="AT129" i="36" s="1"/>
  <c r="AT429" i="36" s="1"/>
  <c r="AK57" i="36"/>
  <c r="AK129" i="36" s="1"/>
  <c r="AK213" i="36" s="1"/>
  <c r="BB57" i="36"/>
  <c r="BB129" i="36" s="1"/>
  <c r="AS57" i="36"/>
  <c r="AS129" i="36" s="1"/>
  <c r="AS429" i="36" s="1"/>
  <c r="AO57" i="36"/>
  <c r="AX57" i="36" s="1"/>
  <c r="AX129" i="36" s="1"/>
  <c r="AJ57" i="36"/>
  <c r="AJ129" i="36" s="1"/>
  <c r="AJ213" i="36" s="1"/>
  <c r="AJ285" i="36" s="1"/>
  <c r="AJ357" i="36" s="1"/>
  <c r="AJ429" i="36" s="1"/>
  <c r="BA57" i="36"/>
  <c r="BA129" i="36" s="1"/>
  <c r="AR57" i="36"/>
  <c r="AR129" i="36" s="1"/>
  <c r="AR429" i="36" s="1"/>
  <c r="AN57" i="36"/>
  <c r="AN129" i="36" s="1"/>
  <c r="AN213" i="36" s="1"/>
  <c r="AN285" i="36" s="1"/>
  <c r="AN357" i="36" s="1"/>
  <c r="AN429" i="36" s="1"/>
  <c r="AI57" i="36"/>
  <c r="AU49" i="36"/>
  <c r="AU121" i="36" s="1"/>
  <c r="AU421" i="36" s="1"/>
  <c r="AQ49" i="36"/>
  <c r="AQ121" i="36" s="1"/>
  <c r="AQ421" i="36" s="1"/>
  <c r="AL49" i="36"/>
  <c r="AL121" i="36" s="1"/>
  <c r="AL205" i="36" s="1"/>
  <c r="AL277" i="36" s="1"/>
  <c r="AL349" i="36" s="1"/>
  <c r="AL421" i="36" s="1"/>
  <c r="AH49" i="36"/>
  <c r="AH121" i="36" s="1"/>
  <c r="AH205" i="36" s="1"/>
  <c r="AH277" i="36" s="1"/>
  <c r="AH349" i="36" s="1"/>
  <c r="AH421" i="36" s="1"/>
  <c r="AT49" i="36"/>
  <c r="AT121" i="36" s="1"/>
  <c r="AT421" i="36" s="1"/>
  <c r="AK49" i="36"/>
  <c r="AK121" i="36" s="1"/>
  <c r="AK205" i="36" s="1"/>
  <c r="BB49" i="36"/>
  <c r="BB121" i="36" s="1"/>
  <c r="AS49" i="36"/>
  <c r="AS121" i="36" s="1"/>
  <c r="AS421" i="36" s="1"/>
  <c r="AO49" i="36"/>
  <c r="AX49" i="36" s="1"/>
  <c r="AX121" i="36" s="1"/>
  <c r="AJ49" i="36"/>
  <c r="AJ121" i="36" s="1"/>
  <c r="AJ205" i="36" s="1"/>
  <c r="AJ277" i="36" s="1"/>
  <c r="AJ349" i="36" s="1"/>
  <c r="AJ421" i="36" s="1"/>
  <c r="BA49" i="36"/>
  <c r="BA121" i="36" s="1"/>
  <c r="AR49" i="36"/>
  <c r="AR121" i="36" s="1"/>
  <c r="AR421" i="36" s="1"/>
  <c r="AN49" i="36"/>
  <c r="AN121" i="36" s="1"/>
  <c r="AN205" i="36" s="1"/>
  <c r="AN277" i="36" s="1"/>
  <c r="AN349" i="36" s="1"/>
  <c r="AN421" i="36" s="1"/>
  <c r="AI49" i="36"/>
  <c r="AU41" i="36"/>
  <c r="AU113" i="36" s="1"/>
  <c r="AU413" i="36" s="1"/>
  <c r="AQ41" i="36"/>
  <c r="AQ113" i="36" s="1"/>
  <c r="AQ413" i="36" s="1"/>
  <c r="AL41" i="36"/>
  <c r="AL113" i="36" s="1"/>
  <c r="AL197" i="36" s="1"/>
  <c r="AL269" i="36" s="1"/>
  <c r="AL341" i="36" s="1"/>
  <c r="AL413" i="36" s="1"/>
  <c r="AH41" i="36"/>
  <c r="AH113" i="36" s="1"/>
  <c r="AH197" i="36" s="1"/>
  <c r="AH269" i="36" s="1"/>
  <c r="AH341" i="36" s="1"/>
  <c r="AH413" i="36" s="1"/>
  <c r="AT41" i="36"/>
  <c r="AT113" i="36" s="1"/>
  <c r="AT413" i="36" s="1"/>
  <c r="AK41" i="36"/>
  <c r="AK113" i="36" s="1"/>
  <c r="AK197" i="36" s="1"/>
  <c r="BB41" i="36"/>
  <c r="BB113" i="36" s="1"/>
  <c r="AS41" i="36"/>
  <c r="AS113" i="36" s="1"/>
  <c r="AS413" i="36" s="1"/>
  <c r="AO41" i="36"/>
  <c r="AX41" i="36" s="1"/>
  <c r="AX113" i="36" s="1"/>
  <c r="AJ41" i="36"/>
  <c r="AJ113" i="36" s="1"/>
  <c r="AJ197" i="36" s="1"/>
  <c r="AJ269" i="36" s="1"/>
  <c r="AJ341" i="36" s="1"/>
  <c r="AJ413" i="36" s="1"/>
  <c r="BA41" i="36"/>
  <c r="BA113" i="36" s="1"/>
  <c r="AR41" i="36"/>
  <c r="AR113" i="36" s="1"/>
  <c r="AR413" i="36" s="1"/>
  <c r="AN41" i="36"/>
  <c r="AN113" i="36" s="1"/>
  <c r="AN197" i="36" s="1"/>
  <c r="AN269" i="36" s="1"/>
  <c r="AN341" i="36" s="1"/>
  <c r="AN413" i="36" s="1"/>
  <c r="AI41" i="36"/>
  <c r="AU33" i="36"/>
  <c r="AU105" i="36" s="1"/>
  <c r="AU405" i="36" s="1"/>
  <c r="AQ33" i="36"/>
  <c r="AQ105" i="36" s="1"/>
  <c r="AQ405" i="36" s="1"/>
  <c r="AL33" i="36"/>
  <c r="AL105" i="36" s="1"/>
  <c r="AL189" i="36" s="1"/>
  <c r="AL261" i="36" s="1"/>
  <c r="AL333" i="36" s="1"/>
  <c r="AL405" i="36" s="1"/>
  <c r="AH33" i="36"/>
  <c r="AH105" i="36" s="1"/>
  <c r="AH189" i="36" s="1"/>
  <c r="AH261" i="36" s="1"/>
  <c r="AH333" i="36" s="1"/>
  <c r="AH405" i="36" s="1"/>
  <c r="AT33" i="36"/>
  <c r="AT105" i="36" s="1"/>
  <c r="AT405" i="36" s="1"/>
  <c r="AK33" i="36"/>
  <c r="AK105" i="36" s="1"/>
  <c r="AK189" i="36" s="1"/>
  <c r="BB33" i="36"/>
  <c r="BB105" i="36" s="1"/>
  <c r="AS33" i="36"/>
  <c r="AS105" i="36" s="1"/>
  <c r="AS405" i="36" s="1"/>
  <c r="AO33" i="36"/>
  <c r="AX33" i="36" s="1"/>
  <c r="AX105" i="36" s="1"/>
  <c r="AJ33" i="36"/>
  <c r="AJ105" i="36" s="1"/>
  <c r="AJ189" i="36" s="1"/>
  <c r="AJ261" i="36" s="1"/>
  <c r="AJ333" i="36" s="1"/>
  <c r="AJ405" i="36" s="1"/>
  <c r="BA33" i="36"/>
  <c r="BA105" i="36" s="1"/>
  <c r="AR33" i="36"/>
  <c r="AR105" i="36" s="1"/>
  <c r="AR405" i="36" s="1"/>
  <c r="AN33" i="36"/>
  <c r="AN105" i="36" s="1"/>
  <c r="AN189" i="36" s="1"/>
  <c r="AN261" i="36" s="1"/>
  <c r="AN333" i="36" s="1"/>
  <c r="AN405" i="36" s="1"/>
  <c r="AI33" i="36"/>
  <c r="AU25" i="36"/>
  <c r="AU97" i="36" s="1"/>
  <c r="AU397" i="36" s="1"/>
  <c r="AQ25" i="36"/>
  <c r="AQ97" i="36" s="1"/>
  <c r="AQ397" i="36" s="1"/>
  <c r="AL25" i="36"/>
  <c r="AL97" i="36" s="1"/>
  <c r="AL181" i="36" s="1"/>
  <c r="AL253" i="36" s="1"/>
  <c r="AL325" i="36" s="1"/>
  <c r="AL397" i="36" s="1"/>
  <c r="AH25" i="36"/>
  <c r="AH97" i="36" s="1"/>
  <c r="AH181" i="36" s="1"/>
  <c r="AH253" i="36" s="1"/>
  <c r="AH325" i="36" s="1"/>
  <c r="AH397" i="36" s="1"/>
  <c r="AT25" i="36"/>
  <c r="AT97" i="36" s="1"/>
  <c r="AT397" i="36" s="1"/>
  <c r="AK25" i="36"/>
  <c r="AK97" i="36" s="1"/>
  <c r="AK181" i="36" s="1"/>
  <c r="BB25" i="36"/>
  <c r="BB97" i="36" s="1"/>
  <c r="AS25" i="36"/>
  <c r="AS97" i="36" s="1"/>
  <c r="AS397" i="36" s="1"/>
  <c r="AO25" i="36"/>
  <c r="AX25" i="36" s="1"/>
  <c r="AX97" i="36" s="1"/>
  <c r="AJ25" i="36"/>
  <c r="AJ97" i="36" s="1"/>
  <c r="AJ181" i="36" s="1"/>
  <c r="AJ253" i="36" s="1"/>
  <c r="AJ325" i="36" s="1"/>
  <c r="AJ397" i="36" s="1"/>
  <c r="BA25" i="36"/>
  <c r="BA97" i="36" s="1"/>
  <c r="AR25" i="36"/>
  <c r="AR97" i="36" s="1"/>
  <c r="AR397" i="36" s="1"/>
  <c r="AN25" i="36"/>
  <c r="AN97" i="36" s="1"/>
  <c r="AN181" i="36" s="1"/>
  <c r="AN253" i="36" s="1"/>
  <c r="AN325" i="36" s="1"/>
  <c r="AN397" i="36" s="1"/>
  <c r="AI25" i="36"/>
  <c r="AT386" i="11"/>
  <c r="AO86" i="11"/>
  <c r="AP14" i="11"/>
  <c r="AW14" i="11" s="1"/>
  <c r="AW86" i="11" s="1"/>
  <c r="AW170" i="11" s="1"/>
  <c r="AP68" i="11"/>
  <c r="AW68" i="11" s="1"/>
  <c r="AW140" i="11" s="1"/>
  <c r="AW224" i="11" s="1"/>
  <c r="AO140" i="11"/>
  <c r="AT440" i="11"/>
  <c r="AP76" i="11"/>
  <c r="AW76" i="11" s="1"/>
  <c r="AW148" i="11" s="1"/>
  <c r="AW232" i="11" s="1"/>
  <c r="AO148" i="11"/>
  <c r="AT448" i="11"/>
  <c r="AP84" i="11"/>
  <c r="AO156" i="11"/>
  <c r="AT456" i="11"/>
  <c r="AT390" i="11"/>
  <c r="AO90" i="11"/>
  <c r="AP18" i="11"/>
  <c r="AW18" i="11" s="1"/>
  <c r="AW90" i="11" s="1"/>
  <c r="AW174" i="11" s="1"/>
  <c r="AP24" i="11"/>
  <c r="AW24" i="11" s="1"/>
  <c r="AW96" i="11" s="1"/>
  <c r="AW180" i="11" s="1"/>
  <c r="AO96" i="11"/>
  <c r="AT396" i="11"/>
  <c r="AP32" i="11"/>
  <c r="AW32" i="11" s="1"/>
  <c r="AW104" i="11" s="1"/>
  <c r="AW188" i="11" s="1"/>
  <c r="AO104" i="11"/>
  <c r="AT404" i="11"/>
  <c r="AP48" i="11"/>
  <c r="AO120" i="11"/>
  <c r="AT420" i="11"/>
  <c r="AP56" i="11"/>
  <c r="AO128" i="11"/>
  <c r="AT428" i="11"/>
  <c r="AP64" i="11"/>
  <c r="AW64" i="11" s="1"/>
  <c r="AW136" i="11" s="1"/>
  <c r="AW220" i="11" s="1"/>
  <c r="AO136" i="11"/>
  <c r="AT436" i="11"/>
  <c r="AP72" i="11"/>
  <c r="AW72" i="11" s="1"/>
  <c r="AW144" i="11" s="1"/>
  <c r="AW228" i="11" s="1"/>
  <c r="AO144" i="11"/>
  <c r="AT444" i="11"/>
  <c r="AP80" i="11"/>
  <c r="AO152" i="11"/>
  <c r="AT452" i="11"/>
  <c r="AT401" i="11"/>
  <c r="AP37" i="11"/>
  <c r="AO109" i="11"/>
  <c r="AT425" i="11"/>
  <c r="AP61" i="11"/>
  <c r="AO133" i="11"/>
  <c r="AU16" i="37"/>
  <c r="AU88" i="37" s="1"/>
  <c r="AU388" i="37" s="1"/>
  <c r="AQ16" i="37"/>
  <c r="AQ88" i="37" s="1"/>
  <c r="AQ388" i="37" s="1"/>
  <c r="AL16" i="37"/>
  <c r="AL88" i="37" s="1"/>
  <c r="AL172" i="37" s="1"/>
  <c r="AL244" i="37" s="1"/>
  <c r="AL316" i="37" s="1"/>
  <c r="AL388" i="37" s="1"/>
  <c r="AH16" i="37"/>
  <c r="AH88" i="37" s="1"/>
  <c r="AH172" i="37" s="1"/>
  <c r="AH244" i="37" s="1"/>
  <c r="AH316" i="37" s="1"/>
  <c r="AH388" i="37" s="1"/>
  <c r="AT16" i="37"/>
  <c r="AT88" i="37" s="1"/>
  <c r="AK16" i="37"/>
  <c r="AK88" i="37" s="1"/>
  <c r="BB16" i="37"/>
  <c r="BB88" i="37" s="1"/>
  <c r="AS16" i="37"/>
  <c r="AS88" i="37" s="1"/>
  <c r="AS388" i="37" s="1"/>
  <c r="AO16" i="37"/>
  <c r="AX16" i="37" s="1"/>
  <c r="AX88" i="37" s="1"/>
  <c r="AX172" i="37" s="1"/>
  <c r="AX244" i="37" s="1"/>
  <c r="AX316" i="37" s="1"/>
  <c r="AX388" i="37" s="1"/>
  <c r="AJ16" i="37"/>
  <c r="AJ88" i="37" s="1"/>
  <c r="AJ172" i="37" s="1"/>
  <c r="AJ244" i="37" s="1"/>
  <c r="AJ316" i="37" s="1"/>
  <c r="AJ388" i="37" s="1"/>
  <c r="BA16" i="37"/>
  <c r="BA88" i="37" s="1"/>
  <c r="AR16" i="37"/>
  <c r="AR88" i="37" s="1"/>
  <c r="AR388" i="37" s="1"/>
  <c r="AN16" i="37"/>
  <c r="AN88" i="37" s="1"/>
  <c r="AN172" i="37" s="1"/>
  <c r="AN244" i="37" s="1"/>
  <c r="AN316" i="37" s="1"/>
  <c r="AN388" i="37" s="1"/>
  <c r="AI16" i="37"/>
  <c r="AI146" i="11"/>
  <c r="AI230" i="11" s="1"/>
  <c r="AI302" i="11" s="1"/>
  <c r="AI374" i="11" s="1"/>
  <c r="AI446" i="11" s="1"/>
  <c r="AV74" i="11"/>
  <c r="AV146" i="11" s="1"/>
  <c r="AV230" i="11" s="1"/>
  <c r="AV302" i="11" s="1"/>
  <c r="AV374" i="11" s="1"/>
  <c r="AV446" i="11" s="1"/>
  <c r="AU84" i="38"/>
  <c r="AU156" i="38" s="1"/>
  <c r="AU456" i="38" s="1"/>
  <c r="AQ84" i="38"/>
  <c r="AQ156" i="38" s="1"/>
  <c r="AQ456" i="38" s="1"/>
  <c r="AL84" i="38"/>
  <c r="AL156" i="38" s="1"/>
  <c r="AL240" i="38" s="1"/>
  <c r="AL312" i="38" s="1"/>
  <c r="AL384" i="38" s="1"/>
  <c r="AL456" i="38" s="1"/>
  <c r="AH84" i="38"/>
  <c r="AH156" i="38" s="1"/>
  <c r="AH240" i="38" s="1"/>
  <c r="AH312" i="38" s="1"/>
  <c r="AH384" i="38" s="1"/>
  <c r="AH456" i="38" s="1"/>
  <c r="AT84" i="38"/>
  <c r="AT156" i="38" s="1"/>
  <c r="AK84" i="38"/>
  <c r="AK156" i="38" s="1"/>
  <c r="AK240" i="38" s="1"/>
  <c r="AK312" i="38" s="1"/>
  <c r="AK384" i="38" s="1"/>
  <c r="AK456" i="38" s="1"/>
  <c r="BB84" i="38"/>
  <c r="BB156" i="38" s="1"/>
  <c r="AS84" i="38"/>
  <c r="AS156" i="38" s="1"/>
  <c r="AS456" i="38" s="1"/>
  <c r="AO84" i="38"/>
  <c r="AJ84" i="38"/>
  <c r="AJ156" i="38" s="1"/>
  <c r="AJ240" i="38" s="1"/>
  <c r="BA84" i="38"/>
  <c r="BA156" i="38" s="1"/>
  <c r="AR84" i="38"/>
  <c r="AR156" i="38" s="1"/>
  <c r="AR456" i="38" s="1"/>
  <c r="AN84" i="38"/>
  <c r="AN156" i="38" s="1"/>
  <c r="AN240" i="38" s="1"/>
  <c r="AN312" i="38" s="1"/>
  <c r="AN384" i="38" s="1"/>
  <c r="AN456" i="38" s="1"/>
  <c r="AI84" i="38"/>
  <c r="BB23" i="38"/>
  <c r="BB95" i="38" s="1"/>
  <c r="AS23" i="38"/>
  <c r="AS95" i="38" s="1"/>
  <c r="AS395" i="38" s="1"/>
  <c r="AO23" i="38"/>
  <c r="AJ23" i="38"/>
  <c r="AJ95" i="38" s="1"/>
  <c r="AJ179" i="38" s="1"/>
  <c r="BA23" i="38"/>
  <c r="BA95" i="38" s="1"/>
  <c r="AR23" i="38"/>
  <c r="AR95" i="38" s="1"/>
  <c r="AR395" i="38" s="1"/>
  <c r="AN23" i="38"/>
  <c r="AN95" i="38" s="1"/>
  <c r="AN179" i="38" s="1"/>
  <c r="AN251" i="38" s="1"/>
  <c r="AN323" i="38" s="1"/>
  <c r="AN395" i="38" s="1"/>
  <c r="AI23" i="38"/>
  <c r="AU23" i="38"/>
  <c r="AU95" i="38" s="1"/>
  <c r="AU395" i="38" s="1"/>
  <c r="AQ23" i="38"/>
  <c r="AQ95" i="38" s="1"/>
  <c r="AQ395" i="38" s="1"/>
  <c r="AL23" i="38"/>
  <c r="AL95" i="38" s="1"/>
  <c r="AL179" i="38" s="1"/>
  <c r="AL251" i="38" s="1"/>
  <c r="AL323" i="38" s="1"/>
  <c r="AL395" i="38" s="1"/>
  <c r="AH23" i="38"/>
  <c r="AH95" i="38" s="1"/>
  <c r="AH179" i="38" s="1"/>
  <c r="AH251" i="38" s="1"/>
  <c r="AH323" i="38" s="1"/>
  <c r="AH395" i="38" s="1"/>
  <c r="AT23" i="38"/>
  <c r="AT95" i="38" s="1"/>
  <c r="AK23" i="38"/>
  <c r="AK95" i="38" s="1"/>
  <c r="AK179" i="38" s="1"/>
  <c r="AK251" i="38" s="1"/>
  <c r="AK323" i="38" s="1"/>
  <c r="AK395" i="38" s="1"/>
  <c r="BA72" i="38"/>
  <c r="BA144" i="38" s="1"/>
  <c r="AR72" i="38"/>
  <c r="AR144" i="38" s="1"/>
  <c r="AR444" i="38" s="1"/>
  <c r="AN72" i="38"/>
  <c r="AN144" i="38" s="1"/>
  <c r="AN228" i="38" s="1"/>
  <c r="AN300" i="38" s="1"/>
  <c r="AN372" i="38" s="1"/>
  <c r="AN444" i="38" s="1"/>
  <c r="AI72" i="38"/>
  <c r="AT72" i="38"/>
  <c r="AT144" i="38" s="1"/>
  <c r="AO72" i="38"/>
  <c r="AH72" i="38"/>
  <c r="AH144" i="38" s="1"/>
  <c r="AH228" i="38" s="1"/>
  <c r="AH300" i="38" s="1"/>
  <c r="AH372" i="38" s="1"/>
  <c r="AH444" i="38" s="1"/>
  <c r="AS72" i="38"/>
  <c r="AS144" i="38" s="1"/>
  <c r="AS444" i="38" s="1"/>
  <c r="AL72" i="38"/>
  <c r="AL144" i="38" s="1"/>
  <c r="AL228" i="38" s="1"/>
  <c r="AL300" i="38" s="1"/>
  <c r="AL372" i="38" s="1"/>
  <c r="AL444" i="38" s="1"/>
  <c r="AQ72" i="38"/>
  <c r="AQ144" i="38" s="1"/>
  <c r="AQ444" i="38" s="1"/>
  <c r="AK72" i="38"/>
  <c r="AK144" i="38" s="1"/>
  <c r="AK228" i="38" s="1"/>
  <c r="AK300" i="38" s="1"/>
  <c r="AK372" i="38" s="1"/>
  <c r="AK444" i="38" s="1"/>
  <c r="BB72" i="38"/>
  <c r="BB144" i="38" s="1"/>
  <c r="AU72" i="38"/>
  <c r="AU144" i="38" s="1"/>
  <c r="AU444" i="38" s="1"/>
  <c r="AJ72" i="38"/>
  <c r="AJ144" i="38" s="1"/>
  <c r="AJ228" i="38" s="1"/>
  <c r="BA68" i="38"/>
  <c r="BA140" i="38" s="1"/>
  <c r="AR68" i="38"/>
  <c r="AR140" i="38" s="1"/>
  <c r="AR440" i="38" s="1"/>
  <c r="AN68" i="38"/>
  <c r="AN140" i="38" s="1"/>
  <c r="AN224" i="38" s="1"/>
  <c r="AN296" i="38" s="1"/>
  <c r="AN368" i="38" s="1"/>
  <c r="AN440" i="38" s="1"/>
  <c r="AI68" i="38"/>
  <c r="AU68" i="38"/>
  <c r="AU140" i="38" s="1"/>
  <c r="AU440" i="38" s="1"/>
  <c r="AQ68" i="38"/>
  <c r="AQ140" i="38" s="1"/>
  <c r="AQ440" i="38" s="1"/>
  <c r="AL68" i="38"/>
  <c r="AL140" i="38" s="1"/>
  <c r="AL224" i="38" s="1"/>
  <c r="AL296" i="38" s="1"/>
  <c r="AL368" i="38" s="1"/>
  <c r="AL440" i="38" s="1"/>
  <c r="AH68" i="38"/>
  <c r="AH140" i="38" s="1"/>
  <c r="AH224" i="38" s="1"/>
  <c r="AH296" i="38" s="1"/>
  <c r="AH368" i="38" s="1"/>
  <c r="AH440" i="38" s="1"/>
  <c r="AT68" i="38"/>
  <c r="AT140" i="38" s="1"/>
  <c r="AK68" i="38"/>
  <c r="AK140" i="38" s="1"/>
  <c r="AK224" i="38" s="1"/>
  <c r="AK296" i="38" s="1"/>
  <c r="AK368" i="38" s="1"/>
  <c r="AK440" i="38" s="1"/>
  <c r="BB68" i="38"/>
  <c r="BB140" i="38" s="1"/>
  <c r="AS68" i="38"/>
  <c r="AS140" i="38" s="1"/>
  <c r="AS440" i="38" s="1"/>
  <c r="AO68" i="38"/>
  <c r="AJ68" i="38"/>
  <c r="AJ140" i="38" s="1"/>
  <c r="AJ224" i="38" s="1"/>
  <c r="AU80" i="36"/>
  <c r="AU152" i="36" s="1"/>
  <c r="AU452" i="36" s="1"/>
  <c r="AQ80" i="36"/>
  <c r="AQ152" i="36" s="1"/>
  <c r="AQ452" i="36" s="1"/>
  <c r="AL80" i="36"/>
  <c r="AL152" i="36" s="1"/>
  <c r="AL236" i="36" s="1"/>
  <c r="AL308" i="36" s="1"/>
  <c r="AL380" i="36" s="1"/>
  <c r="AL452" i="36" s="1"/>
  <c r="AH80" i="36"/>
  <c r="AH152" i="36" s="1"/>
  <c r="AH236" i="36" s="1"/>
  <c r="AH308" i="36" s="1"/>
  <c r="AH380" i="36" s="1"/>
  <c r="AH452" i="36" s="1"/>
  <c r="AT80" i="36"/>
  <c r="AT152" i="36" s="1"/>
  <c r="AT452" i="36" s="1"/>
  <c r="AK80" i="36"/>
  <c r="AK152" i="36" s="1"/>
  <c r="AK236" i="36" s="1"/>
  <c r="BB80" i="36"/>
  <c r="BB152" i="36" s="1"/>
  <c r="AS80" i="36"/>
  <c r="AS152" i="36" s="1"/>
  <c r="AS452" i="36" s="1"/>
  <c r="AO80" i="36"/>
  <c r="AJ80" i="36"/>
  <c r="AJ152" i="36" s="1"/>
  <c r="AJ236" i="36" s="1"/>
  <c r="AJ308" i="36" s="1"/>
  <c r="AJ380" i="36" s="1"/>
  <c r="AJ452" i="36" s="1"/>
  <c r="BA80" i="36"/>
  <c r="BA152" i="36" s="1"/>
  <c r="AR80" i="36"/>
  <c r="AR152" i="36" s="1"/>
  <c r="AR452" i="36" s="1"/>
  <c r="AN80" i="36"/>
  <c r="AN152" i="36" s="1"/>
  <c r="AN236" i="36" s="1"/>
  <c r="AN308" i="36" s="1"/>
  <c r="AN380" i="36" s="1"/>
  <c r="AN452" i="36" s="1"/>
  <c r="AI80" i="36"/>
  <c r="AI99" i="11"/>
  <c r="AI183" i="11" s="1"/>
  <c r="AI255" i="11" s="1"/>
  <c r="AI327" i="11" s="1"/>
  <c r="AI399" i="11" s="1"/>
  <c r="AV27" i="11"/>
  <c r="AV99" i="11" s="1"/>
  <c r="AV183" i="11" s="1"/>
  <c r="AV255" i="11" s="1"/>
  <c r="AV327" i="11" s="1"/>
  <c r="AV399" i="11" s="1"/>
  <c r="AI107" i="11"/>
  <c r="AI191" i="11" s="1"/>
  <c r="AI263" i="11" s="1"/>
  <c r="AI335" i="11" s="1"/>
  <c r="AI407" i="11" s="1"/>
  <c r="AV35" i="11"/>
  <c r="AV107" i="11" s="1"/>
  <c r="AV191" i="11" s="1"/>
  <c r="AV263" i="11" s="1"/>
  <c r="AV335" i="11" s="1"/>
  <c r="AV407" i="11" s="1"/>
  <c r="AI115" i="11"/>
  <c r="AI199" i="11" s="1"/>
  <c r="AI271" i="11" s="1"/>
  <c r="AI343" i="11" s="1"/>
  <c r="AI415" i="11" s="1"/>
  <c r="AV43" i="11"/>
  <c r="AV115" i="11" s="1"/>
  <c r="AV199" i="11" s="1"/>
  <c r="AV271" i="11" s="1"/>
  <c r="AV343" i="11" s="1"/>
  <c r="AV415" i="11" s="1"/>
  <c r="AI123" i="11"/>
  <c r="AI207" i="11" s="1"/>
  <c r="AI279" i="11" s="1"/>
  <c r="AI351" i="11" s="1"/>
  <c r="AI423" i="11" s="1"/>
  <c r="AV51" i="11"/>
  <c r="AV123" i="11" s="1"/>
  <c r="AV207" i="11" s="1"/>
  <c r="AV279" i="11" s="1"/>
  <c r="AV351" i="11" s="1"/>
  <c r="AV423" i="11" s="1"/>
  <c r="AI131" i="11"/>
  <c r="AI215" i="11" s="1"/>
  <c r="AI287" i="11" s="1"/>
  <c r="AI359" i="11" s="1"/>
  <c r="AI431" i="11" s="1"/>
  <c r="AV59" i="11"/>
  <c r="AV131" i="11" s="1"/>
  <c r="AV215" i="11" s="1"/>
  <c r="AV287" i="11" s="1"/>
  <c r="AV359" i="11" s="1"/>
  <c r="AV431" i="11" s="1"/>
  <c r="AI139" i="11"/>
  <c r="AI223" i="11" s="1"/>
  <c r="AI295" i="11" s="1"/>
  <c r="AI367" i="11" s="1"/>
  <c r="AI439" i="11" s="1"/>
  <c r="AV67" i="11"/>
  <c r="AV139" i="11" s="1"/>
  <c r="AV223" i="11" s="1"/>
  <c r="AV295" i="11" s="1"/>
  <c r="AV367" i="11" s="1"/>
  <c r="AV439" i="11" s="1"/>
  <c r="AI147" i="11"/>
  <c r="AI231" i="11" s="1"/>
  <c r="AI303" i="11" s="1"/>
  <c r="AI375" i="11" s="1"/>
  <c r="AI447" i="11" s="1"/>
  <c r="AV75" i="11"/>
  <c r="AV147" i="11" s="1"/>
  <c r="AV231" i="11" s="1"/>
  <c r="AV303" i="11" s="1"/>
  <c r="AV375" i="11" s="1"/>
  <c r="AV447" i="11" s="1"/>
  <c r="AI155" i="11"/>
  <c r="AI239" i="11" s="1"/>
  <c r="AI311" i="11" s="1"/>
  <c r="AI383" i="11" s="1"/>
  <c r="AI455" i="11" s="1"/>
  <c r="AV83" i="11"/>
  <c r="AV155" i="11" s="1"/>
  <c r="AV239" i="11" s="1"/>
  <c r="AV311" i="11" s="1"/>
  <c r="AV383" i="11" s="1"/>
  <c r="AV455" i="11" s="1"/>
  <c r="AI112" i="11"/>
  <c r="AI196" i="11" s="1"/>
  <c r="AI268" i="11" s="1"/>
  <c r="AI340" i="11" s="1"/>
  <c r="AI412" i="11" s="1"/>
  <c r="AV40" i="11"/>
  <c r="AV112" i="11" s="1"/>
  <c r="AV196" i="11" s="1"/>
  <c r="AV268" i="11" s="1"/>
  <c r="AV340" i="11" s="1"/>
  <c r="AV412" i="11" s="1"/>
  <c r="AI108" i="11"/>
  <c r="AI192" i="11" s="1"/>
  <c r="AI264" i="11" s="1"/>
  <c r="AI336" i="11" s="1"/>
  <c r="AI408" i="11" s="1"/>
  <c r="AV36" i="11"/>
  <c r="AV108" i="11" s="1"/>
  <c r="AV192" i="11" s="1"/>
  <c r="AV264" i="11" s="1"/>
  <c r="AV336" i="11" s="1"/>
  <c r="AV408" i="11" s="1"/>
  <c r="AI124" i="11"/>
  <c r="AI208" i="11" s="1"/>
  <c r="AI280" i="11" s="1"/>
  <c r="AI352" i="11" s="1"/>
  <c r="AI424" i="11" s="1"/>
  <c r="AV52" i="11"/>
  <c r="AV124" i="11" s="1"/>
  <c r="AV208" i="11" s="1"/>
  <c r="AV280" i="11" s="1"/>
  <c r="AV352" i="11" s="1"/>
  <c r="AV424" i="11" s="1"/>
  <c r="AI132" i="11"/>
  <c r="AI216" i="11" s="1"/>
  <c r="AI288" i="11" s="1"/>
  <c r="AI360" i="11" s="1"/>
  <c r="AI432" i="11" s="1"/>
  <c r="AV60" i="11"/>
  <c r="AV132" i="11" s="1"/>
  <c r="AV216" i="11" s="1"/>
  <c r="AV288" i="11" s="1"/>
  <c r="AV360" i="11" s="1"/>
  <c r="AV432" i="11" s="1"/>
  <c r="AM225" i="11"/>
  <c r="AM297" i="11" s="1"/>
  <c r="AM369" i="11" s="1"/>
  <c r="AM233" i="11"/>
  <c r="AM305" i="11" s="1"/>
  <c r="AM377" i="11" s="1"/>
  <c r="AO98" i="11"/>
  <c r="AP26" i="11"/>
  <c r="AT398" i="11"/>
  <c r="AO106" i="11"/>
  <c r="AP34" i="11"/>
  <c r="AT406" i="11"/>
  <c r="AO114" i="11"/>
  <c r="AP42" i="11"/>
  <c r="AW42" i="11" s="1"/>
  <c r="AW114" i="11" s="1"/>
  <c r="AW198" i="11" s="1"/>
  <c r="AT414" i="11"/>
  <c r="AO122" i="11"/>
  <c r="AP50" i="11"/>
  <c r="AW50" i="11" s="1"/>
  <c r="AW122" i="11" s="1"/>
  <c r="AW206" i="11" s="1"/>
  <c r="AT422" i="11"/>
  <c r="AO130" i="11"/>
  <c r="AP58" i="11"/>
  <c r="AT430" i="11"/>
  <c r="AO138" i="11"/>
  <c r="AP66" i="11"/>
  <c r="AT438" i="11"/>
  <c r="AO154" i="11"/>
  <c r="AP82" i="11"/>
  <c r="AW82" i="11" s="1"/>
  <c r="AW154" i="11" s="1"/>
  <c r="AW238" i="11" s="1"/>
  <c r="AT454" i="11"/>
  <c r="AI93" i="11"/>
  <c r="AI177" i="11" s="1"/>
  <c r="AI249" i="11" s="1"/>
  <c r="AI321" i="11" s="1"/>
  <c r="AI393" i="11" s="1"/>
  <c r="AV21" i="11"/>
  <c r="AV93" i="11" s="1"/>
  <c r="AV177" i="11" s="1"/>
  <c r="AV249" i="11" s="1"/>
  <c r="AV321" i="11" s="1"/>
  <c r="AV393" i="11" s="1"/>
  <c r="AU20" i="36"/>
  <c r="AU92" i="36" s="1"/>
  <c r="AU392" i="36" s="1"/>
  <c r="AQ20" i="36"/>
  <c r="AQ92" i="36" s="1"/>
  <c r="AQ392" i="36" s="1"/>
  <c r="AL20" i="36"/>
  <c r="AL92" i="36" s="1"/>
  <c r="AL176" i="36" s="1"/>
  <c r="AL248" i="36" s="1"/>
  <c r="AL320" i="36" s="1"/>
  <c r="AL392" i="36" s="1"/>
  <c r="AH20" i="36"/>
  <c r="AH92" i="36" s="1"/>
  <c r="AH176" i="36" s="1"/>
  <c r="AH248" i="36" s="1"/>
  <c r="AH320" i="36" s="1"/>
  <c r="AH392" i="36" s="1"/>
  <c r="AT20" i="36"/>
  <c r="AT92" i="36" s="1"/>
  <c r="AT392" i="36" s="1"/>
  <c r="AK20" i="36"/>
  <c r="AK92" i="36" s="1"/>
  <c r="AK176" i="36" s="1"/>
  <c r="BB20" i="36"/>
  <c r="BB92" i="36" s="1"/>
  <c r="AS20" i="36"/>
  <c r="AS92" i="36" s="1"/>
  <c r="AS392" i="36" s="1"/>
  <c r="AO20" i="36"/>
  <c r="AJ20" i="36"/>
  <c r="AJ92" i="36" s="1"/>
  <c r="AJ176" i="36" s="1"/>
  <c r="AJ248" i="36" s="1"/>
  <c r="AJ320" i="36" s="1"/>
  <c r="AJ392" i="36" s="1"/>
  <c r="BA20" i="36"/>
  <c r="BA92" i="36" s="1"/>
  <c r="AR20" i="36"/>
  <c r="AR92" i="36" s="1"/>
  <c r="AR392" i="36" s="1"/>
  <c r="AN20" i="36"/>
  <c r="AN92" i="36" s="1"/>
  <c r="AN176" i="36" s="1"/>
  <c r="AN248" i="36" s="1"/>
  <c r="AN320" i="36" s="1"/>
  <c r="AN392" i="36" s="1"/>
  <c r="AI20" i="36"/>
  <c r="AO87" i="11"/>
  <c r="AP15" i="11"/>
  <c r="AT387" i="11"/>
  <c r="AO91" i="11"/>
  <c r="AP19" i="11"/>
  <c r="AW19" i="11" s="1"/>
  <c r="AW91" i="11" s="1"/>
  <c r="AW175" i="11" s="1"/>
  <c r="AT391" i="11"/>
  <c r="AP28" i="11"/>
  <c r="AO100" i="11"/>
  <c r="AT400" i="11"/>
  <c r="AP44" i="11"/>
  <c r="AO116" i="11"/>
  <c r="AT416" i="11"/>
  <c r="AO95" i="11"/>
  <c r="AP23" i="11"/>
  <c r="AT395" i="11"/>
  <c r="AP25" i="11"/>
  <c r="AO97" i="11"/>
  <c r="AT397" i="11"/>
  <c r="AP33" i="11"/>
  <c r="AO105" i="11"/>
  <c r="AT405" i="11"/>
  <c r="AP41" i="11"/>
  <c r="AO113" i="11"/>
  <c r="AT413" i="11"/>
  <c r="AP49" i="11"/>
  <c r="AO121" i="11"/>
  <c r="AT421" i="11"/>
  <c r="AP57" i="11"/>
  <c r="AO129" i="11"/>
  <c r="AT429" i="11"/>
  <c r="AP65" i="11"/>
  <c r="AO137" i="11"/>
  <c r="AT437" i="11"/>
  <c r="AT21" i="36"/>
  <c r="AT93" i="36" s="1"/>
  <c r="AT393" i="36" s="1"/>
  <c r="AK21" i="36"/>
  <c r="AK93" i="36" s="1"/>
  <c r="AK177" i="36" s="1"/>
  <c r="BB21" i="36"/>
  <c r="BB93" i="36" s="1"/>
  <c r="AS21" i="36"/>
  <c r="AS93" i="36" s="1"/>
  <c r="AS393" i="36" s="1"/>
  <c r="AO21" i="36"/>
  <c r="AX21" i="36" s="1"/>
  <c r="AX93" i="36" s="1"/>
  <c r="AJ21" i="36"/>
  <c r="AJ93" i="36" s="1"/>
  <c r="AJ177" i="36" s="1"/>
  <c r="AJ249" i="36" s="1"/>
  <c r="AJ321" i="36" s="1"/>
  <c r="AJ393" i="36" s="1"/>
  <c r="BA21" i="36"/>
  <c r="BA93" i="36" s="1"/>
  <c r="AR21" i="36"/>
  <c r="AR93" i="36" s="1"/>
  <c r="AR393" i="36" s="1"/>
  <c r="AN21" i="36"/>
  <c r="AN93" i="36" s="1"/>
  <c r="AN177" i="36" s="1"/>
  <c r="AN249" i="36" s="1"/>
  <c r="AN321" i="36" s="1"/>
  <c r="AN393" i="36" s="1"/>
  <c r="AI21" i="36"/>
  <c r="AU21" i="36"/>
  <c r="AU93" i="36" s="1"/>
  <c r="AU393" i="36" s="1"/>
  <c r="AQ21" i="36"/>
  <c r="AQ93" i="36" s="1"/>
  <c r="AQ393" i="36" s="1"/>
  <c r="AL21" i="36"/>
  <c r="AL93" i="36" s="1"/>
  <c r="AL177" i="36" s="1"/>
  <c r="AL249" i="36" s="1"/>
  <c r="AL321" i="36" s="1"/>
  <c r="AL393" i="36" s="1"/>
  <c r="AH21" i="36"/>
  <c r="AH93" i="36" s="1"/>
  <c r="AH177" i="36" s="1"/>
  <c r="AH249" i="36" s="1"/>
  <c r="AH321" i="36" s="1"/>
  <c r="AH393" i="36" s="1"/>
  <c r="AU16" i="36"/>
  <c r="AU88" i="36" s="1"/>
  <c r="AU388" i="36" s="1"/>
  <c r="AQ16" i="36"/>
  <c r="AQ88" i="36" s="1"/>
  <c r="AQ388" i="36" s="1"/>
  <c r="AL16" i="36"/>
  <c r="AL88" i="36" s="1"/>
  <c r="AL172" i="36" s="1"/>
  <c r="AL244" i="36" s="1"/>
  <c r="AL316" i="36" s="1"/>
  <c r="AL388" i="36" s="1"/>
  <c r="AH16" i="36"/>
  <c r="AH88" i="36" s="1"/>
  <c r="AH172" i="36" s="1"/>
  <c r="AH244" i="36" s="1"/>
  <c r="AH316" i="36" s="1"/>
  <c r="AH388" i="36" s="1"/>
  <c r="AT16" i="36"/>
  <c r="AT88" i="36" s="1"/>
  <c r="AT388" i="36" s="1"/>
  <c r="AK16" i="36"/>
  <c r="AK88" i="36" s="1"/>
  <c r="AK172" i="36" s="1"/>
  <c r="BB16" i="36"/>
  <c r="BB88" i="36" s="1"/>
  <c r="AS16" i="36"/>
  <c r="AS88" i="36" s="1"/>
  <c r="AS388" i="36" s="1"/>
  <c r="AO16" i="36"/>
  <c r="AJ16" i="36"/>
  <c r="AJ88" i="36" s="1"/>
  <c r="AJ172" i="36" s="1"/>
  <c r="AJ244" i="36" s="1"/>
  <c r="AJ316" i="36" s="1"/>
  <c r="AJ388" i="36" s="1"/>
  <c r="BA16" i="36"/>
  <c r="BA88" i="36" s="1"/>
  <c r="AR16" i="36"/>
  <c r="AR88" i="36" s="1"/>
  <c r="AR388" i="36" s="1"/>
  <c r="AN16" i="36"/>
  <c r="AN88" i="36" s="1"/>
  <c r="AN172" i="36" s="1"/>
  <c r="AN244" i="36" s="1"/>
  <c r="AN316" i="36" s="1"/>
  <c r="AN388" i="36" s="1"/>
  <c r="AI16" i="36"/>
  <c r="AI103" i="11"/>
  <c r="AI187" i="11" s="1"/>
  <c r="AI259" i="11" s="1"/>
  <c r="AI331" i="11" s="1"/>
  <c r="AI403" i="11" s="1"/>
  <c r="AV31" i="11"/>
  <c r="AV103" i="11" s="1"/>
  <c r="AV187" i="11" s="1"/>
  <c r="AV259" i="11" s="1"/>
  <c r="AV331" i="11" s="1"/>
  <c r="AV403" i="11" s="1"/>
  <c r="AI111" i="11"/>
  <c r="AI195" i="11" s="1"/>
  <c r="AI267" i="11" s="1"/>
  <c r="AI339" i="11" s="1"/>
  <c r="AI411" i="11" s="1"/>
  <c r="AV39" i="11"/>
  <c r="AV111" i="11" s="1"/>
  <c r="AV195" i="11" s="1"/>
  <c r="AV267" i="11" s="1"/>
  <c r="AV339" i="11" s="1"/>
  <c r="AV411" i="11" s="1"/>
  <c r="AI119" i="11"/>
  <c r="AI203" i="11" s="1"/>
  <c r="AI275" i="11" s="1"/>
  <c r="AI347" i="11" s="1"/>
  <c r="AI419" i="11" s="1"/>
  <c r="AV47" i="11"/>
  <c r="AV119" i="11" s="1"/>
  <c r="AV203" i="11" s="1"/>
  <c r="AV275" i="11" s="1"/>
  <c r="AV347" i="11" s="1"/>
  <c r="AV419" i="11" s="1"/>
  <c r="AI127" i="11"/>
  <c r="AI211" i="11" s="1"/>
  <c r="AI283" i="11" s="1"/>
  <c r="AI355" i="11" s="1"/>
  <c r="AI427" i="11" s="1"/>
  <c r="AV55" i="11"/>
  <c r="AV127" i="11" s="1"/>
  <c r="AV211" i="11" s="1"/>
  <c r="AV283" i="11" s="1"/>
  <c r="AV355" i="11" s="1"/>
  <c r="AV427" i="11" s="1"/>
  <c r="AI135" i="11"/>
  <c r="AI219" i="11" s="1"/>
  <c r="AI291" i="11" s="1"/>
  <c r="AI363" i="11" s="1"/>
  <c r="AI435" i="11" s="1"/>
  <c r="AV63" i="11"/>
  <c r="AV135" i="11" s="1"/>
  <c r="AV219" i="11" s="1"/>
  <c r="AV291" i="11" s="1"/>
  <c r="AV363" i="11" s="1"/>
  <c r="AV435" i="11" s="1"/>
  <c r="AI143" i="11"/>
  <c r="AI227" i="11" s="1"/>
  <c r="AI299" i="11" s="1"/>
  <c r="AI371" i="11" s="1"/>
  <c r="AI443" i="11" s="1"/>
  <c r="AV71" i="11"/>
  <c r="AV143" i="11" s="1"/>
  <c r="AV227" i="11" s="1"/>
  <c r="AV299" i="11" s="1"/>
  <c r="AV371" i="11" s="1"/>
  <c r="AV443" i="11" s="1"/>
  <c r="AI151" i="11"/>
  <c r="AI235" i="11" s="1"/>
  <c r="AI307" i="11" s="1"/>
  <c r="AI379" i="11" s="1"/>
  <c r="AI451" i="11" s="1"/>
  <c r="AV79" i="11"/>
  <c r="AV151" i="11" s="1"/>
  <c r="AV235" i="11" s="1"/>
  <c r="AV307" i="11" s="1"/>
  <c r="AV379" i="11" s="1"/>
  <c r="AV451" i="11" s="1"/>
  <c r="AI145" i="11"/>
  <c r="AI229" i="11" s="1"/>
  <c r="AI301" i="11" s="1"/>
  <c r="AI373" i="11" s="1"/>
  <c r="AI445" i="11" s="1"/>
  <c r="AV73" i="11"/>
  <c r="AV145" i="11" s="1"/>
  <c r="AV229" i="11" s="1"/>
  <c r="AV301" i="11" s="1"/>
  <c r="AV373" i="11" s="1"/>
  <c r="AV445" i="11" s="1"/>
  <c r="AI153" i="11"/>
  <c r="AI237" i="11" s="1"/>
  <c r="AI309" i="11" s="1"/>
  <c r="AI381" i="11" s="1"/>
  <c r="AI453" i="11" s="1"/>
  <c r="AV81" i="11"/>
  <c r="AV153" i="11" s="1"/>
  <c r="AV237" i="11" s="1"/>
  <c r="AV309" i="11" s="1"/>
  <c r="AV381" i="11" s="1"/>
  <c r="AV453" i="11" s="1"/>
  <c r="AU49" i="37"/>
  <c r="AU121" i="37" s="1"/>
  <c r="AU421" i="37" s="1"/>
  <c r="AQ49" i="37"/>
  <c r="AQ121" i="37" s="1"/>
  <c r="AQ421" i="37" s="1"/>
  <c r="AL49" i="37"/>
  <c r="AL121" i="37" s="1"/>
  <c r="AL205" i="37" s="1"/>
  <c r="AL277" i="37" s="1"/>
  <c r="AL349" i="37" s="1"/>
  <c r="AL421" i="37" s="1"/>
  <c r="AH49" i="37"/>
  <c r="AH121" i="37" s="1"/>
  <c r="AH205" i="37" s="1"/>
  <c r="AH277" i="37" s="1"/>
  <c r="AH349" i="37" s="1"/>
  <c r="AH421" i="37" s="1"/>
  <c r="BB49" i="37"/>
  <c r="BB121" i="37" s="1"/>
  <c r="AS49" i="37"/>
  <c r="AS121" i="37" s="1"/>
  <c r="AS421" i="37" s="1"/>
  <c r="AO49" i="37"/>
  <c r="AJ49" i="37"/>
  <c r="AJ121" i="37" s="1"/>
  <c r="AJ205" i="37" s="1"/>
  <c r="AJ277" i="37" s="1"/>
  <c r="AJ349" i="37" s="1"/>
  <c r="AJ421" i="37" s="1"/>
  <c r="BA49" i="37"/>
  <c r="BA121" i="37" s="1"/>
  <c r="AR49" i="37"/>
  <c r="AR121" i="37" s="1"/>
  <c r="AR421" i="37" s="1"/>
  <c r="AN49" i="37"/>
  <c r="AN121" i="37" s="1"/>
  <c r="AN205" i="37" s="1"/>
  <c r="AN277" i="37" s="1"/>
  <c r="AN349" i="37" s="1"/>
  <c r="AN421" i="37" s="1"/>
  <c r="AI49" i="37"/>
  <c r="AK49" i="37"/>
  <c r="AK121" i="37" s="1"/>
  <c r="AT49" i="37"/>
  <c r="AT121" i="37" s="1"/>
  <c r="BB14" i="37"/>
  <c r="BB86" i="37" s="1"/>
  <c r="AS14" i="37"/>
  <c r="AS86" i="37" s="1"/>
  <c r="AS386" i="37" s="1"/>
  <c r="AO14" i="37"/>
  <c r="AX14" i="37" s="1"/>
  <c r="AX86" i="37" s="1"/>
  <c r="AX170" i="37" s="1"/>
  <c r="AX242" i="37" s="1"/>
  <c r="AX314" i="37" s="1"/>
  <c r="AX386" i="37" s="1"/>
  <c r="AJ14" i="37"/>
  <c r="AJ86" i="37" s="1"/>
  <c r="AJ170" i="37" s="1"/>
  <c r="AJ242" i="37" s="1"/>
  <c r="AJ314" i="37" s="1"/>
  <c r="AJ386" i="37" s="1"/>
  <c r="BA14" i="37"/>
  <c r="BA86" i="37" s="1"/>
  <c r="AR14" i="37"/>
  <c r="AR86" i="37" s="1"/>
  <c r="AR386" i="37" s="1"/>
  <c r="AN14" i="37"/>
  <c r="AN86" i="37" s="1"/>
  <c r="AN170" i="37" s="1"/>
  <c r="AN242" i="37" s="1"/>
  <c r="AN314" i="37" s="1"/>
  <c r="AN386" i="37" s="1"/>
  <c r="AI14" i="37"/>
  <c r="AU14" i="37"/>
  <c r="AU86" i="37" s="1"/>
  <c r="AU386" i="37" s="1"/>
  <c r="AQ14" i="37"/>
  <c r="AQ86" i="37" s="1"/>
  <c r="AQ386" i="37" s="1"/>
  <c r="AL14" i="37"/>
  <c r="AL86" i="37" s="1"/>
  <c r="AL170" i="37" s="1"/>
  <c r="AL242" i="37" s="1"/>
  <c r="AL314" i="37" s="1"/>
  <c r="AL386" i="37" s="1"/>
  <c r="AH14" i="37"/>
  <c r="AH86" i="37" s="1"/>
  <c r="AH170" i="37" s="1"/>
  <c r="AH242" i="37" s="1"/>
  <c r="AH314" i="37" s="1"/>
  <c r="AH386" i="37" s="1"/>
  <c r="AT14" i="37"/>
  <c r="AT86" i="37" s="1"/>
  <c r="AK14" i="37"/>
  <c r="AK86" i="37" s="1"/>
  <c r="BA35" i="37"/>
  <c r="BA107" i="37" s="1"/>
  <c r="AR35" i="37"/>
  <c r="AR107" i="37" s="1"/>
  <c r="AR407" i="37" s="1"/>
  <c r="AN35" i="37"/>
  <c r="AN107" i="37" s="1"/>
  <c r="AN191" i="37" s="1"/>
  <c r="AN263" i="37" s="1"/>
  <c r="AN335" i="37" s="1"/>
  <c r="AN407" i="37" s="1"/>
  <c r="AI35" i="37"/>
  <c r="AT35" i="37"/>
  <c r="AT107" i="37" s="1"/>
  <c r="AO35" i="37"/>
  <c r="AX35" i="37" s="1"/>
  <c r="AX107" i="37" s="1"/>
  <c r="AX191" i="37" s="1"/>
  <c r="AX263" i="37" s="1"/>
  <c r="AX335" i="37" s="1"/>
  <c r="AX407" i="37" s="1"/>
  <c r="AH35" i="37"/>
  <c r="AH107" i="37" s="1"/>
  <c r="AH191" i="37" s="1"/>
  <c r="AH263" i="37" s="1"/>
  <c r="AH335" i="37" s="1"/>
  <c r="AH407" i="37" s="1"/>
  <c r="AS35" i="37"/>
  <c r="AS107" i="37" s="1"/>
  <c r="AS407" i="37" s="1"/>
  <c r="AL35" i="37"/>
  <c r="AL107" i="37" s="1"/>
  <c r="AL191" i="37" s="1"/>
  <c r="AL263" i="37" s="1"/>
  <c r="AL335" i="37" s="1"/>
  <c r="AL407" i="37" s="1"/>
  <c r="AQ35" i="37"/>
  <c r="AQ107" i="37" s="1"/>
  <c r="AQ407" i="37" s="1"/>
  <c r="AK35" i="37"/>
  <c r="AK107" i="37" s="1"/>
  <c r="BB35" i="37"/>
  <c r="BB107" i="37" s="1"/>
  <c r="AU35" i="37"/>
  <c r="AU107" i="37" s="1"/>
  <c r="AU407" i="37" s="1"/>
  <c r="AJ35" i="37"/>
  <c r="AJ107" i="37" s="1"/>
  <c r="AJ191" i="37" s="1"/>
  <c r="AJ263" i="37" s="1"/>
  <c r="AJ335" i="37" s="1"/>
  <c r="AJ407" i="37" s="1"/>
  <c r="AU27" i="37"/>
  <c r="AU99" i="37" s="1"/>
  <c r="AU399" i="37" s="1"/>
  <c r="AQ27" i="37"/>
  <c r="AQ99" i="37" s="1"/>
  <c r="AQ399" i="37" s="1"/>
  <c r="AL27" i="37"/>
  <c r="AL99" i="37" s="1"/>
  <c r="AL183" i="37" s="1"/>
  <c r="AL255" i="37" s="1"/>
  <c r="AL327" i="37" s="1"/>
  <c r="AL399" i="37" s="1"/>
  <c r="AH27" i="37"/>
  <c r="AH99" i="37" s="1"/>
  <c r="AH183" i="37" s="1"/>
  <c r="AH255" i="37" s="1"/>
  <c r="AH327" i="37" s="1"/>
  <c r="AH399" i="37" s="1"/>
  <c r="AT27" i="37"/>
  <c r="AT99" i="37" s="1"/>
  <c r="AK27" i="37"/>
  <c r="AK99" i="37" s="1"/>
  <c r="BB27" i="37"/>
  <c r="BB99" i="37" s="1"/>
  <c r="AS27" i="37"/>
  <c r="AS99" i="37" s="1"/>
  <c r="AS399" i="37" s="1"/>
  <c r="AO27" i="37"/>
  <c r="AX27" i="37" s="1"/>
  <c r="AX99" i="37" s="1"/>
  <c r="AX183" i="37" s="1"/>
  <c r="AX255" i="37" s="1"/>
  <c r="AX327" i="37" s="1"/>
  <c r="AX399" i="37" s="1"/>
  <c r="AJ27" i="37"/>
  <c r="AJ99" i="37" s="1"/>
  <c r="AJ183" i="37" s="1"/>
  <c r="AJ255" i="37" s="1"/>
  <c r="AJ327" i="37" s="1"/>
  <c r="AJ399" i="37" s="1"/>
  <c r="BA27" i="37"/>
  <c r="BA99" i="37" s="1"/>
  <c r="AR27" i="37"/>
  <c r="AR99" i="37" s="1"/>
  <c r="AR399" i="37" s="1"/>
  <c r="AN27" i="37"/>
  <c r="AN99" i="37" s="1"/>
  <c r="AN183" i="37" s="1"/>
  <c r="AN255" i="37" s="1"/>
  <c r="AN327" i="37" s="1"/>
  <c r="AN399" i="37" s="1"/>
  <c r="AI27" i="37"/>
  <c r="BA36" i="37"/>
  <c r="BA108" i="37" s="1"/>
  <c r="AR36" i="37"/>
  <c r="AR108" i="37" s="1"/>
  <c r="AR408" i="37" s="1"/>
  <c r="AN36" i="37"/>
  <c r="AN108" i="37" s="1"/>
  <c r="AN192" i="37" s="1"/>
  <c r="AN264" i="37" s="1"/>
  <c r="AN336" i="37" s="1"/>
  <c r="AN408" i="37" s="1"/>
  <c r="AI36" i="37"/>
  <c r="BB36" i="37"/>
  <c r="BB108" i="37" s="1"/>
  <c r="AU36" i="37"/>
  <c r="AU108" i="37" s="1"/>
  <c r="AU408" i="37" s="1"/>
  <c r="AJ36" i="37"/>
  <c r="AJ108" i="37" s="1"/>
  <c r="AJ192" i="37" s="1"/>
  <c r="AJ264" i="37" s="1"/>
  <c r="AJ336" i="37" s="1"/>
  <c r="AJ408" i="37" s="1"/>
  <c r="AT36" i="37"/>
  <c r="AT108" i="37" s="1"/>
  <c r="AO36" i="37"/>
  <c r="AX36" i="37" s="1"/>
  <c r="AX108" i="37" s="1"/>
  <c r="AX192" i="37" s="1"/>
  <c r="AX264" i="37" s="1"/>
  <c r="AX336" i="37" s="1"/>
  <c r="AX408" i="37" s="1"/>
  <c r="AH36" i="37"/>
  <c r="AH108" i="37" s="1"/>
  <c r="AH192" i="37" s="1"/>
  <c r="AH264" i="37" s="1"/>
  <c r="AH336" i="37" s="1"/>
  <c r="AH408" i="37" s="1"/>
  <c r="AS36" i="37"/>
  <c r="AS108" i="37" s="1"/>
  <c r="AS408" i="37" s="1"/>
  <c r="AL36" i="37"/>
  <c r="AL108" i="37" s="1"/>
  <c r="AL192" i="37" s="1"/>
  <c r="AL264" i="37" s="1"/>
  <c r="AL336" i="37" s="1"/>
  <c r="AL408" i="37" s="1"/>
  <c r="AQ36" i="37"/>
  <c r="AQ108" i="37" s="1"/>
  <c r="AQ408" i="37" s="1"/>
  <c r="AK36" i="37"/>
  <c r="AK108" i="37" s="1"/>
  <c r="AU81" i="38"/>
  <c r="AU153" i="38" s="1"/>
  <c r="AU453" i="38" s="1"/>
  <c r="AQ81" i="38"/>
  <c r="AQ153" i="38" s="1"/>
  <c r="AQ453" i="38" s="1"/>
  <c r="AL81" i="38"/>
  <c r="AL153" i="38" s="1"/>
  <c r="AL237" i="38" s="1"/>
  <c r="AL309" i="38" s="1"/>
  <c r="AL381" i="38" s="1"/>
  <c r="AL453" i="38" s="1"/>
  <c r="AH81" i="38"/>
  <c r="AH153" i="38" s="1"/>
  <c r="AH237" i="38" s="1"/>
  <c r="AH309" i="38" s="1"/>
  <c r="AH381" i="38" s="1"/>
  <c r="AH453" i="38" s="1"/>
  <c r="AT81" i="38"/>
  <c r="AT153" i="38" s="1"/>
  <c r="AK81" i="38"/>
  <c r="AK153" i="38" s="1"/>
  <c r="AK237" i="38" s="1"/>
  <c r="AK309" i="38" s="1"/>
  <c r="AK381" i="38" s="1"/>
  <c r="AK453" i="38" s="1"/>
  <c r="BB81" i="38"/>
  <c r="BB153" i="38" s="1"/>
  <c r="AS81" i="38"/>
  <c r="AS153" i="38" s="1"/>
  <c r="AS453" i="38" s="1"/>
  <c r="AO81" i="38"/>
  <c r="AX81" i="38" s="1"/>
  <c r="AX153" i="38" s="1"/>
  <c r="AX237" i="38" s="1"/>
  <c r="AX309" i="38" s="1"/>
  <c r="AX381" i="38" s="1"/>
  <c r="AX453" i="38" s="1"/>
  <c r="AJ81" i="38"/>
  <c r="AJ153" i="38" s="1"/>
  <c r="AJ237" i="38" s="1"/>
  <c r="BA81" i="38"/>
  <c r="BA153" i="38" s="1"/>
  <c r="AR81" i="38"/>
  <c r="AR153" i="38" s="1"/>
  <c r="AR453" i="38" s="1"/>
  <c r="AN81" i="38"/>
  <c r="AN153" i="38" s="1"/>
  <c r="AN237" i="38" s="1"/>
  <c r="AN309" i="38" s="1"/>
  <c r="AN381" i="38" s="1"/>
  <c r="AN453" i="38" s="1"/>
  <c r="AI81" i="38"/>
  <c r="BA75" i="38"/>
  <c r="BA147" i="38" s="1"/>
  <c r="AR75" i="38"/>
  <c r="AR147" i="38" s="1"/>
  <c r="AR447" i="38" s="1"/>
  <c r="AN75" i="38"/>
  <c r="AN147" i="38" s="1"/>
  <c r="AN231" i="38" s="1"/>
  <c r="AN303" i="38" s="1"/>
  <c r="AN375" i="38" s="1"/>
  <c r="AN447" i="38" s="1"/>
  <c r="AI75" i="38"/>
  <c r="AS75" i="38"/>
  <c r="AS147" i="38" s="1"/>
  <c r="AS447" i="38" s="1"/>
  <c r="AL75" i="38"/>
  <c r="AL147" i="38" s="1"/>
  <c r="AL231" i="38" s="1"/>
  <c r="AL303" i="38" s="1"/>
  <c r="AL375" i="38" s="1"/>
  <c r="AL447" i="38" s="1"/>
  <c r="AQ75" i="38"/>
  <c r="AQ147" i="38" s="1"/>
  <c r="AQ447" i="38" s="1"/>
  <c r="AK75" i="38"/>
  <c r="AK147" i="38" s="1"/>
  <c r="AK231" i="38" s="1"/>
  <c r="AK303" i="38" s="1"/>
  <c r="AK375" i="38" s="1"/>
  <c r="AK447" i="38" s="1"/>
  <c r="BB75" i="38"/>
  <c r="BB147" i="38" s="1"/>
  <c r="AU75" i="38"/>
  <c r="AU147" i="38" s="1"/>
  <c r="AU447" i="38" s="1"/>
  <c r="AJ75" i="38"/>
  <c r="AJ147" i="38" s="1"/>
  <c r="AJ231" i="38" s="1"/>
  <c r="AT75" i="38"/>
  <c r="AT147" i="38" s="1"/>
  <c r="AO75" i="38"/>
  <c r="AX75" i="38" s="1"/>
  <c r="AX147" i="38" s="1"/>
  <c r="AX231" i="38" s="1"/>
  <c r="AX303" i="38" s="1"/>
  <c r="AX375" i="38" s="1"/>
  <c r="AX447" i="38" s="1"/>
  <c r="AH75" i="38"/>
  <c r="AH147" i="38" s="1"/>
  <c r="AH231" i="38" s="1"/>
  <c r="AH303" i="38" s="1"/>
  <c r="AH375" i="38" s="1"/>
  <c r="AH447" i="38" s="1"/>
  <c r="BB77" i="38"/>
  <c r="BB149" i="38" s="1"/>
  <c r="AS77" i="38"/>
  <c r="AS149" i="38" s="1"/>
  <c r="AS449" i="38" s="1"/>
  <c r="AO77" i="38"/>
  <c r="AX77" i="38" s="1"/>
  <c r="AX149" i="38" s="1"/>
  <c r="AX233" i="38" s="1"/>
  <c r="AX305" i="38" s="1"/>
  <c r="AX377" i="38" s="1"/>
  <c r="AX449" i="38" s="1"/>
  <c r="BA77" i="38"/>
  <c r="BA149" i="38" s="1"/>
  <c r="AR77" i="38"/>
  <c r="AR149" i="38" s="1"/>
  <c r="AR449" i="38" s="1"/>
  <c r="AN77" i="38"/>
  <c r="AN149" i="38" s="1"/>
  <c r="AN233" i="38" s="1"/>
  <c r="AN305" i="38" s="1"/>
  <c r="AN377" i="38" s="1"/>
  <c r="AN449" i="38" s="1"/>
  <c r="AI77" i="38"/>
  <c r="AQ77" i="38"/>
  <c r="AQ149" i="38" s="1"/>
  <c r="AQ449" i="38" s="1"/>
  <c r="AJ77" i="38"/>
  <c r="AJ149" i="38" s="1"/>
  <c r="AJ233" i="38" s="1"/>
  <c r="AH77" i="38"/>
  <c r="AH149" i="38" s="1"/>
  <c r="AH233" i="38" s="1"/>
  <c r="AH305" i="38" s="1"/>
  <c r="AH377" i="38" s="1"/>
  <c r="AH449" i="38" s="1"/>
  <c r="AU77" i="38"/>
  <c r="AU149" i="38" s="1"/>
  <c r="AU449" i="38" s="1"/>
  <c r="AL77" i="38"/>
  <c r="AL149" i="38" s="1"/>
  <c r="AL233" i="38" s="1"/>
  <c r="AL305" i="38" s="1"/>
  <c r="AL377" i="38" s="1"/>
  <c r="AL449" i="38" s="1"/>
  <c r="AT77" i="38"/>
  <c r="AT149" i="38" s="1"/>
  <c r="AK77" i="38"/>
  <c r="AK149" i="38" s="1"/>
  <c r="AK233" i="38" s="1"/>
  <c r="AK305" i="38" s="1"/>
  <c r="AK377" i="38" s="1"/>
  <c r="AK449" i="38" s="1"/>
  <c r="BA65" i="38"/>
  <c r="BA137" i="38" s="1"/>
  <c r="AR65" i="38"/>
  <c r="AR137" i="38" s="1"/>
  <c r="AR437" i="38" s="1"/>
  <c r="AN65" i="38"/>
  <c r="AN137" i="38" s="1"/>
  <c r="AN221" i="38" s="1"/>
  <c r="AN293" i="38" s="1"/>
  <c r="AN365" i="38" s="1"/>
  <c r="AN437" i="38" s="1"/>
  <c r="AI65" i="38"/>
  <c r="AU65" i="38"/>
  <c r="AU137" i="38" s="1"/>
  <c r="AU437" i="38" s="1"/>
  <c r="AQ65" i="38"/>
  <c r="AQ137" i="38" s="1"/>
  <c r="AQ437" i="38" s="1"/>
  <c r="AL65" i="38"/>
  <c r="AL137" i="38" s="1"/>
  <c r="AL221" i="38" s="1"/>
  <c r="AL293" i="38" s="1"/>
  <c r="AL365" i="38" s="1"/>
  <c r="AL437" i="38" s="1"/>
  <c r="AH65" i="38"/>
  <c r="AH137" i="38" s="1"/>
  <c r="AH221" i="38" s="1"/>
  <c r="AH293" i="38" s="1"/>
  <c r="AH365" i="38" s="1"/>
  <c r="AH437" i="38" s="1"/>
  <c r="AT65" i="38"/>
  <c r="AT137" i="38" s="1"/>
  <c r="AK65" i="38"/>
  <c r="AK137" i="38" s="1"/>
  <c r="AK221" i="38" s="1"/>
  <c r="AK293" i="38" s="1"/>
  <c r="AK365" i="38" s="1"/>
  <c r="AK437" i="38" s="1"/>
  <c r="BB65" i="38"/>
  <c r="BB137" i="38" s="1"/>
  <c r="AS65" i="38"/>
  <c r="AS137" i="38" s="1"/>
  <c r="AS437" i="38" s="1"/>
  <c r="AO65" i="38"/>
  <c r="AX65" i="38" s="1"/>
  <c r="AX137" i="38" s="1"/>
  <c r="AX221" i="38" s="1"/>
  <c r="AX293" i="38" s="1"/>
  <c r="AX365" i="38" s="1"/>
  <c r="AX437" i="38" s="1"/>
  <c r="AJ65" i="38"/>
  <c r="AJ137" i="38" s="1"/>
  <c r="AJ221" i="38" s="1"/>
  <c r="BA57" i="38"/>
  <c r="BA129" i="38" s="1"/>
  <c r="AR57" i="38"/>
  <c r="AR129" i="38" s="1"/>
  <c r="AR429" i="38" s="1"/>
  <c r="AN57" i="38"/>
  <c r="AN129" i="38" s="1"/>
  <c r="AN213" i="38" s="1"/>
  <c r="AN285" i="38" s="1"/>
  <c r="AN357" i="38" s="1"/>
  <c r="AN429" i="38" s="1"/>
  <c r="AI57" i="38"/>
  <c r="AU57" i="38"/>
  <c r="AU129" i="38" s="1"/>
  <c r="AU429" i="38" s="1"/>
  <c r="AQ57" i="38"/>
  <c r="AQ129" i="38" s="1"/>
  <c r="AQ429" i="38" s="1"/>
  <c r="AL57" i="38"/>
  <c r="AL129" i="38" s="1"/>
  <c r="AL213" i="38" s="1"/>
  <c r="AL285" i="38" s="1"/>
  <c r="AL357" i="38" s="1"/>
  <c r="AL429" i="38" s="1"/>
  <c r="AH57" i="38"/>
  <c r="AH129" i="38" s="1"/>
  <c r="AH213" i="38" s="1"/>
  <c r="AH285" i="38" s="1"/>
  <c r="AH357" i="38" s="1"/>
  <c r="AH429" i="38" s="1"/>
  <c r="AT57" i="38"/>
  <c r="AT129" i="38" s="1"/>
  <c r="AK57" i="38"/>
  <c r="AK129" i="38" s="1"/>
  <c r="AK213" i="38" s="1"/>
  <c r="AK285" i="38" s="1"/>
  <c r="AK357" i="38" s="1"/>
  <c r="AK429" i="38" s="1"/>
  <c r="BB57" i="38"/>
  <c r="BB129" i="38" s="1"/>
  <c r="AS57" i="38"/>
  <c r="AS129" i="38" s="1"/>
  <c r="AS429" i="38" s="1"/>
  <c r="AO57" i="38"/>
  <c r="AX57" i="38" s="1"/>
  <c r="AX129" i="38" s="1"/>
  <c r="AX213" i="38" s="1"/>
  <c r="AX285" i="38" s="1"/>
  <c r="AX357" i="38" s="1"/>
  <c r="AX429" i="38" s="1"/>
  <c r="AJ57" i="38"/>
  <c r="AJ129" i="38" s="1"/>
  <c r="AJ213" i="38" s="1"/>
  <c r="BA49" i="38"/>
  <c r="BA121" i="38" s="1"/>
  <c r="AR49" i="38"/>
  <c r="AR121" i="38" s="1"/>
  <c r="AR421" i="38" s="1"/>
  <c r="AN49" i="38"/>
  <c r="AN121" i="38" s="1"/>
  <c r="AN205" i="38" s="1"/>
  <c r="AN277" i="38" s="1"/>
  <c r="AN349" i="38" s="1"/>
  <c r="AN421" i="38" s="1"/>
  <c r="AI49" i="38"/>
  <c r="AU49" i="38"/>
  <c r="AU121" i="38" s="1"/>
  <c r="AU421" i="38" s="1"/>
  <c r="AQ49" i="38"/>
  <c r="AQ121" i="38" s="1"/>
  <c r="AQ421" i="38" s="1"/>
  <c r="AL49" i="38"/>
  <c r="AL121" i="38" s="1"/>
  <c r="AL205" i="38" s="1"/>
  <c r="AL277" i="38" s="1"/>
  <c r="AL349" i="38" s="1"/>
  <c r="AL421" i="38" s="1"/>
  <c r="AH49" i="38"/>
  <c r="AH121" i="38" s="1"/>
  <c r="AH205" i="38" s="1"/>
  <c r="AH277" i="38" s="1"/>
  <c r="AH349" i="38" s="1"/>
  <c r="AH421" i="38" s="1"/>
  <c r="AT49" i="38"/>
  <c r="AT121" i="38" s="1"/>
  <c r="AK49" i="38"/>
  <c r="AK121" i="38" s="1"/>
  <c r="AK205" i="38" s="1"/>
  <c r="AK277" i="38" s="1"/>
  <c r="AK349" i="38" s="1"/>
  <c r="AK421" i="38" s="1"/>
  <c r="BB49" i="38"/>
  <c r="BB121" i="38" s="1"/>
  <c r="AS49" i="38"/>
  <c r="AS121" i="38" s="1"/>
  <c r="AS421" i="38" s="1"/>
  <c r="AO49" i="38"/>
  <c r="AX49" i="38" s="1"/>
  <c r="AX121" i="38" s="1"/>
  <c r="AX205" i="38" s="1"/>
  <c r="AX277" i="38" s="1"/>
  <c r="AX349" i="38" s="1"/>
  <c r="AX421" i="38" s="1"/>
  <c r="AJ49" i="38"/>
  <c r="AJ121" i="38" s="1"/>
  <c r="AJ205" i="38" s="1"/>
  <c r="BA41" i="38"/>
  <c r="BA113" i="38" s="1"/>
  <c r="AR41" i="38"/>
  <c r="AR113" i="38" s="1"/>
  <c r="AR413" i="38" s="1"/>
  <c r="AN41" i="38"/>
  <c r="AN113" i="38" s="1"/>
  <c r="AN197" i="38" s="1"/>
  <c r="AN269" i="38" s="1"/>
  <c r="AN341" i="38" s="1"/>
  <c r="AN413" i="38" s="1"/>
  <c r="AI41" i="38"/>
  <c r="AU41" i="38"/>
  <c r="AU113" i="38" s="1"/>
  <c r="AU413" i="38" s="1"/>
  <c r="AQ41" i="38"/>
  <c r="AQ113" i="38" s="1"/>
  <c r="AQ413" i="38" s="1"/>
  <c r="AL41" i="38"/>
  <c r="AL113" i="38" s="1"/>
  <c r="AL197" i="38" s="1"/>
  <c r="AL269" i="38" s="1"/>
  <c r="AL341" i="38" s="1"/>
  <c r="AL413" i="38" s="1"/>
  <c r="AH41" i="38"/>
  <c r="AH113" i="38" s="1"/>
  <c r="AH197" i="38" s="1"/>
  <c r="AH269" i="38" s="1"/>
  <c r="AH341" i="38" s="1"/>
  <c r="AH413" i="38" s="1"/>
  <c r="AT41" i="38"/>
  <c r="AT113" i="38" s="1"/>
  <c r="AK41" i="38"/>
  <c r="AK113" i="38" s="1"/>
  <c r="AK197" i="38" s="1"/>
  <c r="AK269" i="38" s="1"/>
  <c r="AK341" i="38" s="1"/>
  <c r="AK413" i="38" s="1"/>
  <c r="BB41" i="38"/>
  <c r="BB113" i="38" s="1"/>
  <c r="AS41" i="38"/>
  <c r="AS113" i="38" s="1"/>
  <c r="AS413" i="38" s="1"/>
  <c r="AO41" i="38"/>
  <c r="AX41" i="38" s="1"/>
  <c r="AX113" i="38" s="1"/>
  <c r="AX197" i="38" s="1"/>
  <c r="AX269" i="38" s="1"/>
  <c r="AX341" i="38" s="1"/>
  <c r="AX413" i="38" s="1"/>
  <c r="AJ41" i="38"/>
  <c r="AJ113" i="38" s="1"/>
  <c r="AJ197" i="38" s="1"/>
  <c r="BA33" i="38"/>
  <c r="BA105" i="38" s="1"/>
  <c r="AR33" i="38"/>
  <c r="AR105" i="38" s="1"/>
  <c r="AR405" i="38" s="1"/>
  <c r="AN33" i="38"/>
  <c r="AN105" i="38" s="1"/>
  <c r="AN189" i="38" s="1"/>
  <c r="AN261" i="38" s="1"/>
  <c r="AN333" i="38" s="1"/>
  <c r="AN405" i="38" s="1"/>
  <c r="AI33" i="38"/>
  <c r="AU33" i="38"/>
  <c r="AU105" i="38" s="1"/>
  <c r="AU405" i="38" s="1"/>
  <c r="AQ33" i="38"/>
  <c r="AQ105" i="38" s="1"/>
  <c r="AQ405" i="38" s="1"/>
  <c r="AL33" i="38"/>
  <c r="AL105" i="38" s="1"/>
  <c r="AL189" i="38" s="1"/>
  <c r="AL261" i="38" s="1"/>
  <c r="AL333" i="38" s="1"/>
  <c r="AL405" i="38" s="1"/>
  <c r="AH33" i="38"/>
  <c r="AH105" i="38" s="1"/>
  <c r="AH189" i="38" s="1"/>
  <c r="AH261" i="38" s="1"/>
  <c r="AH333" i="38" s="1"/>
  <c r="AH405" i="38" s="1"/>
  <c r="AT33" i="38"/>
  <c r="AT105" i="38" s="1"/>
  <c r="AK33" i="38"/>
  <c r="AK105" i="38" s="1"/>
  <c r="AK189" i="38" s="1"/>
  <c r="AK261" i="38" s="1"/>
  <c r="AK333" i="38" s="1"/>
  <c r="AK405" i="38" s="1"/>
  <c r="BB33" i="38"/>
  <c r="BB105" i="38" s="1"/>
  <c r="AS33" i="38"/>
  <c r="AS105" i="38" s="1"/>
  <c r="AS405" i="38" s="1"/>
  <c r="AO33" i="38"/>
  <c r="AX33" i="38" s="1"/>
  <c r="AX105" i="38" s="1"/>
  <c r="AX189" i="38" s="1"/>
  <c r="AX261" i="38" s="1"/>
  <c r="AX333" i="38" s="1"/>
  <c r="AX405" i="38" s="1"/>
  <c r="AJ33" i="38"/>
  <c r="AJ105" i="38" s="1"/>
  <c r="AJ189" i="38" s="1"/>
  <c r="BA25" i="38"/>
  <c r="BA97" i="38" s="1"/>
  <c r="AR25" i="38"/>
  <c r="AR97" i="38" s="1"/>
  <c r="AR397" i="38" s="1"/>
  <c r="AN25" i="38"/>
  <c r="AN97" i="38" s="1"/>
  <c r="AN181" i="38" s="1"/>
  <c r="AN253" i="38" s="1"/>
  <c r="AN325" i="38" s="1"/>
  <c r="AN397" i="38" s="1"/>
  <c r="AI25" i="38"/>
  <c r="AU25" i="38"/>
  <c r="AU97" i="38" s="1"/>
  <c r="AU397" i="38" s="1"/>
  <c r="AQ25" i="38"/>
  <c r="AQ97" i="38" s="1"/>
  <c r="AQ397" i="38" s="1"/>
  <c r="AL25" i="38"/>
  <c r="AL97" i="38" s="1"/>
  <c r="AL181" i="38" s="1"/>
  <c r="AL253" i="38" s="1"/>
  <c r="AL325" i="38" s="1"/>
  <c r="AL397" i="38" s="1"/>
  <c r="AH25" i="38"/>
  <c r="AH97" i="38" s="1"/>
  <c r="AH181" i="38" s="1"/>
  <c r="AH253" i="38" s="1"/>
  <c r="AH325" i="38" s="1"/>
  <c r="AH397" i="38" s="1"/>
  <c r="AT25" i="38"/>
  <c r="AT97" i="38" s="1"/>
  <c r="AK25" i="38"/>
  <c r="AK97" i="38" s="1"/>
  <c r="AK181" i="38" s="1"/>
  <c r="AK253" i="38" s="1"/>
  <c r="AK325" i="38" s="1"/>
  <c r="AK397" i="38" s="1"/>
  <c r="BB25" i="38"/>
  <c r="BB97" i="38" s="1"/>
  <c r="AS25" i="38"/>
  <c r="AS97" i="38" s="1"/>
  <c r="AS397" i="38" s="1"/>
  <c r="AO25" i="38"/>
  <c r="AX25" i="38" s="1"/>
  <c r="AX97" i="38" s="1"/>
  <c r="AX181" i="38" s="1"/>
  <c r="AX253" i="38" s="1"/>
  <c r="AX325" i="38" s="1"/>
  <c r="AX397" i="38" s="1"/>
  <c r="AJ25" i="38"/>
  <c r="AJ97" i="38" s="1"/>
  <c r="AJ181" i="38" s="1"/>
  <c r="AU77" i="36"/>
  <c r="AU149" i="36" s="1"/>
  <c r="AU449" i="36" s="1"/>
  <c r="AQ77" i="36"/>
  <c r="AQ149" i="36" s="1"/>
  <c r="AQ449" i="36" s="1"/>
  <c r="AL77" i="36"/>
  <c r="AL149" i="36" s="1"/>
  <c r="AL233" i="36" s="1"/>
  <c r="AL305" i="36" s="1"/>
  <c r="AL377" i="36" s="1"/>
  <c r="AL449" i="36" s="1"/>
  <c r="AH77" i="36"/>
  <c r="AH149" i="36" s="1"/>
  <c r="AH233" i="36" s="1"/>
  <c r="AH305" i="36" s="1"/>
  <c r="AH377" i="36" s="1"/>
  <c r="AH449" i="36" s="1"/>
  <c r="AT77" i="36"/>
  <c r="AT149" i="36" s="1"/>
  <c r="AT449" i="36" s="1"/>
  <c r="AK77" i="36"/>
  <c r="AK149" i="36" s="1"/>
  <c r="AK233" i="36" s="1"/>
  <c r="BB77" i="36"/>
  <c r="BB149" i="36" s="1"/>
  <c r="AS77" i="36"/>
  <c r="AS149" i="36" s="1"/>
  <c r="AS449" i="36" s="1"/>
  <c r="AO77" i="36"/>
  <c r="AX77" i="36" s="1"/>
  <c r="AX149" i="36" s="1"/>
  <c r="AJ77" i="36"/>
  <c r="AJ149" i="36" s="1"/>
  <c r="AJ233" i="36" s="1"/>
  <c r="AJ305" i="36" s="1"/>
  <c r="AJ377" i="36" s="1"/>
  <c r="AJ449" i="36" s="1"/>
  <c r="BA77" i="36"/>
  <c r="BA149" i="36" s="1"/>
  <c r="AR77" i="36"/>
  <c r="AR149" i="36" s="1"/>
  <c r="AR449" i="36" s="1"/>
  <c r="AN77" i="36"/>
  <c r="AN149" i="36" s="1"/>
  <c r="AN233" i="36" s="1"/>
  <c r="AN305" i="36" s="1"/>
  <c r="AN377" i="36" s="1"/>
  <c r="AN449" i="36" s="1"/>
  <c r="AI77" i="36"/>
  <c r="AU69" i="36"/>
  <c r="AU141" i="36" s="1"/>
  <c r="AU441" i="36" s="1"/>
  <c r="AQ69" i="36"/>
  <c r="AQ141" i="36" s="1"/>
  <c r="AQ441" i="36" s="1"/>
  <c r="AL69" i="36"/>
  <c r="AL141" i="36" s="1"/>
  <c r="AL225" i="36" s="1"/>
  <c r="AL297" i="36" s="1"/>
  <c r="AL369" i="36" s="1"/>
  <c r="AL441" i="36" s="1"/>
  <c r="AH69" i="36"/>
  <c r="AH141" i="36" s="1"/>
  <c r="AH225" i="36" s="1"/>
  <c r="AH297" i="36" s="1"/>
  <c r="AH369" i="36" s="1"/>
  <c r="AH441" i="36" s="1"/>
  <c r="AT69" i="36"/>
  <c r="AT141" i="36" s="1"/>
  <c r="AT441" i="36" s="1"/>
  <c r="AK69" i="36"/>
  <c r="AK141" i="36" s="1"/>
  <c r="AK225" i="36" s="1"/>
  <c r="BB69" i="36"/>
  <c r="BB141" i="36" s="1"/>
  <c r="AS69" i="36"/>
  <c r="AS141" i="36" s="1"/>
  <c r="AS441" i="36" s="1"/>
  <c r="AO69" i="36"/>
  <c r="AX69" i="36" s="1"/>
  <c r="AX141" i="36" s="1"/>
  <c r="AJ69" i="36"/>
  <c r="AJ141" i="36" s="1"/>
  <c r="AJ225" i="36" s="1"/>
  <c r="AJ297" i="36" s="1"/>
  <c r="AJ369" i="36" s="1"/>
  <c r="AJ441" i="36" s="1"/>
  <c r="BA69" i="36"/>
  <c r="BA141" i="36" s="1"/>
  <c r="AR69" i="36"/>
  <c r="AR141" i="36" s="1"/>
  <c r="AR441" i="36" s="1"/>
  <c r="AN69" i="36"/>
  <c r="AN141" i="36" s="1"/>
  <c r="AN225" i="36" s="1"/>
  <c r="AN297" i="36" s="1"/>
  <c r="AN369" i="36" s="1"/>
  <c r="AN441" i="36" s="1"/>
  <c r="AI69" i="36"/>
  <c r="BA23" i="36"/>
  <c r="BA95" i="36" s="1"/>
  <c r="AR23" i="36"/>
  <c r="AR95" i="36" s="1"/>
  <c r="AR395" i="36" s="1"/>
  <c r="AN23" i="36"/>
  <c r="AN95" i="36" s="1"/>
  <c r="AN179" i="36" s="1"/>
  <c r="AN251" i="36" s="1"/>
  <c r="AN323" i="36" s="1"/>
  <c r="AN395" i="36" s="1"/>
  <c r="AI23" i="36"/>
  <c r="AU23" i="36"/>
  <c r="AU95" i="36" s="1"/>
  <c r="AU395" i="36" s="1"/>
  <c r="AQ23" i="36"/>
  <c r="AQ95" i="36" s="1"/>
  <c r="AQ395" i="36" s="1"/>
  <c r="AL23" i="36"/>
  <c r="AL95" i="36" s="1"/>
  <c r="AL179" i="36" s="1"/>
  <c r="AL251" i="36" s="1"/>
  <c r="AL323" i="36" s="1"/>
  <c r="AL395" i="36" s="1"/>
  <c r="AH23" i="36"/>
  <c r="AH95" i="36" s="1"/>
  <c r="AH179" i="36" s="1"/>
  <c r="AH251" i="36" s="1"/>
  <c r="AH323" i="36" s="1"/>
  <c r="AH395" i="36" s="1"/>
  <c r="AT23" i="36"/>
  <c r="AT95" i="36" s="1"/>
  <c r="AT395" i="36" s="1"/>
  <c r="AK23" i="36"/>
  <c r="AK95" i="36" s="1"/>
  <c r="AK179" i="36" s="1"/>
  <c r="BB23" i="36"/>
  <c r="BB95" i="36" s="1"/>
  <c r="AS23" i="36"/>
  <c r="AS95" i="36" s="1"/>
  <c r="AS395" i="36" s="1"/>
  <c r="AO23" i="36"/>
  <c r="AX23" i="36" s="1"/>
  <c r="AX95" i="36" s="1"/>
  <c r="AJ23" i="36"/>
  <c r="AJ95" i="36" s="1"/>
  <c r="AJ179" i="36" s="1"/>
  <c r="AJ251" i="36" s="1"/>
  <c r="AJ323" i="36" s="1"/>
  <c r="AJ395" i="36" s="1"/>
  <c r="AP29" i="11"/>
  <c r="AO101" i="11"/>
  <c r="AT417" i="11"/>
  <c r="AP53" i="11"/>
  <c r="AW53" i="11" s="1"/>
  <c r="AW125" i="11" s="1"/>
  <c r="AW209" i="11" s="1"/>
  <c r="AO125" i="11"/>
  <c r="AT433" i="11"/>
  <c r="AI89" i="11"/>
  <c r="AI173" i="11" s="1"/>
  <c r="AI245" i="11" s="1"/>
  <c r="AI317" i="11" s="1"/>
  <c r="AI389" i="11" s="1"/>
  <c r="AV17" i="11"/>
  <c r="AV89" i="11" s="1"/>
  <c r="AV173" i="11" s="1"/>
  <c r="AV245" i="11" s="1"/>
  <c r="AV317" i="11" s="1"/>
  <c r="AV389" i="11" s="1"/>
  <c r="AT394" i="11"/>
  <c r="AO94" i="11"/>
  <c r="AP22" i="11"/>
  <c r="BA37" i="37"/>
  <c r="BA109" i="37" s="1"/>
  <c r="AR37" i="37"/>
  <c r="AR109" i="37" s="1"/>
  <c r="AR409" i="37" s="1"/>
  <c r="AN37" i="37"/>
  <c r="AN109" i="37" s="1"/>
  <c r="AN193" i="37" s="1"/>
  <c r="AN265" i="37" s="1"/>
  <c r="AN337" i="37" s="1"/>
  <c r="AN409" i="37" s="1"/>
  <c r="AI37" i="37"/>
  <c r="AQ37" i="37"/>
  <c r="AQ109" i="37" s="1"/>
  <c r="AQ409" i="37" s="1"/>
  <c r="AK37" i="37"/>
  <c r="AK109" i="37" s="1"/>
  <c r="BB37" i="37"/>
  <c r="BB109" i="37" s="1"/>
  <c r="AU37" i="37"/>
  <c r="AU109" i="37" s="1"/>
  <c r="AU409" i="37" s="1"/>
  <c r="AJ37" i="37"/>
  <c r="AJ109" i="37" s="1"/>
  <c r="AJ193" i="37" s="1"/>
  <c r="AJ265" i="37" s="1"/>
  <c r="AJ337" i="37" s="1"/>
  <c r="AJ409" i="37" s="1"/>
  <c r="AT37" i="37"/>
  <c r="AT109" i="37" s="1"/>
  <c r="AO37" i="37"/>
  <c r="AX37" i="37" s="1"/>
  <c r="AX109" i="37" s="1"/>
  <c r="AX193" i="37" s="1"/>
  <c r="AX265" i="37" s="1"/>
  <c r="AX337" i="37" s="1"/>
  <c r="AX409" i="37" s="1"/>
  <c r="AH37" i="37"/>
  <c r="AH109" i="37" s="1"/>
  <c r="AH193" i="37" s="1"/>
  <c r="AH265" i="37" s="1"/>
  <c r="AH337" i="37" s="1"/>
  <c r="AH409" i="37" s="1"/>
  <c r="AS37" i="37"/>
  <c r="AS109" i="37" s="1"/>
  <c r="AS409" i="37" s="1"/>
  <c r="AL37" i="37"/>
  <c r="AL109" i="37" s="1"/>
  <c r="AL193" i="37" s="1"/>
  <c r="AL265" i="37" s="1"/>
  <c r="AL337" i="37" s="1"/>
  <c r="AL409" i="37" s="1"/>
  <c r="AT17" i="37"/>
  <c r="AT89" i="37" s="1"/>
  <c r="AK17" i="37"/>
  <c r="AK89" i="37" s="1"/>
  <c r="BB17" i="37"/>
  <c r="BB89" i="37" s="1"/>
  <c r="AS17" i="37"/>
  <c r="AS89" i="37" s="1"/>
  <c r="AS389" i="37" s="1"/>
  <c r="AO17" i="37"/>
  <c r="AX17" i="37" s="1"/>
  <c r="AX89" i="37" s="1"/>
  <c r="AX173" i="37" s="1"/>
  <c r="AX245" i="37" s="1"/>
  <c r="AX317" i="37" s="1"/>
  <c r="AX389" i="37" s="1"/>
  <c r="AJ17" i="37"/>
  <c r="AJ89" i="37" s="1"/>
  <c r="AJ173" i="37" s="1"/>
  <c r="AJ245" i="37" s="1"/>
  <c r="AJ317" i="37" s="1"/>
  <c r="AJ389" i="37" s="1"/>
  <c r="BA17" i="37"/>
  <c r="BA89" i="37" s="1"/>
  <c r="AR17" i="37"/>
  <c r="AR89" i="37" s="1"/>
  <c r="AR389" i="37" s="1"/>
  <c r="AN17" i="37"/>
  <c r="AN89" i="37" s="1"/>
  <c r="AN173" i="37" s="1"/>
  <c r="AN245" i="37" s="1"/>
  <c r="AN317" i="37" s="1"/>
  <c r="AN389" i="37" s="1"/>
  <c r="AI17" i="37"/>
  <c r="AU17" i="37"/>
  <c r="AU89" i="37" s="1"/>
  <c r="AU389" i="37" s="1"/>
  <c r="AQ17" i="37"/>
  <c r="AQ89" i="37" s="1"/>
  <c r="AQ389" i="37" s="1"/>
  <c r="AL17" i="37"/>
  <c r="AL89" i="37" s="1"/>
  <c r="AL173" i="37" s="1"/>
  <c r="AL245" i="37" s="1"/>
  <c r="AL317" i="37" s="1"/>
  <c r="AL389" i="37" s="1"/>
  <c r="AH17" i="37"/>
  <c r="AH89" i="37" s="1"/>
  <c r="AH173" i="37" s="1"/>
  <c r="AH245" i="37" s="1"/>
  <c r="AH317" i="37" s="1"/>
  <c r="AH389" i="37" s="1"/>
  <c r="AU30" i="37"/>
  <c r="AU102" i="37" s="1"/>
  <c r="AU402" i="37" s="1"/>
  <c r="AQ30" i="37"/>
  <c r="AQ102" i="37" s="1"/>
  <c r="AQ402" i="37" s="1"/>
  <c r="AL30" i="37"/>
  <c r="AL102" i="37" s="1"/>
  <c r="AL186" i="37" s="1"/>
  <c r="AL258" i="37" s="1"/>
  <c r="AL330" i="37" s="1"/>
  <c r="AL402" i="37" s="1"/>
  <c r="AH30" i="37"/>
  <c r="AH102" i="37" s="1"/>
  <c r="AH186" i="37" s="1"/>
  <c r="AH258" i="37" s="1"/>
  <c r="AH330" i="37" s="1"/>
  <c r="AH402" i="37" s="1"/>
  <c r="AT30" i="37"/>
  <c r="AT102" i="37" s="1"/>
  <c r="AK30" i="37"/>
  <c r="AK102" i="37" s="1"/>
  <c r="BB30" i="37"/>
  <c r="BB102" i="37" s="1"/>
  <c r="AS30" i="37"/>
  <c r="AS102" i="37" s="1"/>
  <c r="AS402" i="37" s="1"/>
  <c r="AO30" i="37"/>
  <c r="AX30" i="37" s="1"/>
  <c r="AX102" i="37" s="1"/>
  <c r="AX186" i="37" s="1"/>
  <c r="AX258" i="37" s="1"/>
  <c r="AX330" i="37" s="1"/>
  <c r="AX402" i="37" s="1"/>
  <c r="AJ30" i="37"/>
  <c r="AJ102" i="37" s="1"/>
  <c r="AJ186" i="37" s="1"/>
  <c r="AJ258" i="37" s="1"/>
  <c r="AJ330" i="37" s="1"/>
  <c r="AJ402" i="37" s="1"/>
  <c r="BA30" i="37"/>
  <c r="BA102" i="37" s="1"/>
  <c r="AR30" i="37"/>
  <c r="AR102" i="37" s="1"/>
  <c r="AR402" i="37" s="1"/>
  <c r="AN30" i="37"/>
  <c r="AN102" i="37" s="1"/>
  <c r="AN186" i="37" s="1"/>
  <c r="AN258" i="37" s="1"/>
  <c r="AN330" i="37" s="1"/>
  <c r="AN402" i="37" s="1"/>
  <c r="AI30" i="37"/>
  <c r="AI88" i="11"/>
  <c r="AI172" i="11" s="1"/>
  <c r="AI244" i="11" s="1"/>
  <c r="AI316" i="11" s="1"/>
  <c r="AI388" i="11" s="1"/>
  <c r="AV16" i="11"/>
  <c r="AV88" i="11" s="1"/>
  <c r="AV172" i="11" s="1"/>
  <c r="AV244" i="11" s="1"/>
  <c r="AV316" i="11" s="1"/>
  <c r="AV388" i="11" s="1"/>
  <c r="BA60" i="38"/>
  <c r="BA132" i="38" s="1"/>
  <c r="AR60" i="38"/>
  <c r="AR132" i="38" s="1"/>
  <c r="AR432" i="38" s="1"/>
  <c r="AN60" i="38"/>
  <c r="AN132" i="38" s="1"/>
  <c r="AN216" i="38" s="1"/>
  <c r="AN288" i="38" s="1"/>
  <c r="AN360" i="38" s="1"/>
  <c r="AN432" i="38" s="1"/>
  <c r="AI60" i="38"/>
  <c r="AU60" i="38"/>
  <c r="AU132" i="38" s="1"/>
  <c r="AU432" i="38" s="1"/>
  <c r="AQ60" i="38"/>
  <c r="AQ132" i="38" s="1"/>
  <c r="AQ432" i="38" s="1"/>
  <c r="AL60" i="38"/>
  <c r="AL132" i="38" s="1"/>
  <c r="AL216" i="38" s="1"/>
  <c r="AL288" i="38" s="1"/>
  <c r="AL360" i="38" s="1"/>
  <c r="AL432" i="38" s="1"/>
  <c r="AH60" i="38"/>
  <c r="AH132" i="38" s="1"/>
  <c r="AH216" i="38" s="1"/>
  <c r="AH288" i="38" s="1"/>
  <c r="AH360" i="38" s="1"/>
  <c r="AH432" i="38" s="1"/>
  <c r="AT60" i="38"/>
  <c r="AT132" i="38" s="1"/>
  <c r="AK60" i="38"/>
  <c r="AK132" i="38" s="1"/>
  <c r="AK216" i="38" s="1"/>
  <c r="AK288" i="38" s="1"/>
  <c r="AK360" i="38" s="1"/>
  <c r="AK432" i="38" s="1"/>
  <c r="BB60" i="38"/>
  <c r="BB132" i="38" s="1"/>
  <c r="AS60" i="38"/>
  <c r="AS132" i="38" s="1"/>
  <c r="AS432" i="38" s="1"/>
  <c r="AO60" i="38"/>
  <c r="AX60" i="38" s="1"/>
  <c r="AX132" i="38" s="1"/>
  <c r="AX216" i="38" s="1"/>
  <c r="AX288" i="38" s="1"/>
  <c r="AX360" i="38" s="1"/>
  <c r="AX432" i="38" s="1"/>
  <c r="AJ60" i="38"/>
  <c r="AJ132" i="38" s="1"/>
  <c r="AJ216" i="38" s="1"/>
  <c r="BA52" i="38"/>
  <c r="BA124" i="38" s="1"/>
  <c r="AR52" i="38"/>
  <c r="AR124" i="38" s="1"/>
  <c r="AR424" i="38" s="1"/>
  <c r="AN52" i="38"/>
  <c r="AN124" i="38" s="1"/>
  <c r="AN208" i="38" s="1"/>
  <c r="AN280" i="38" s="1"/>
  <c r="AN352" i="38" s="1"/>
  <c r="AN424" i="38" s="1"/>
  <c r="AI52" i="38"/>
  <c r="AU52" i="38"/>
  <c r="AU124" i="38" s="1"/>
  <c r="AU424" i="38" s="1"/>
  <c r="AQ52" i="38"/>
  <c r="AQ124" i="38" s="1"/>
  <c r="AQ424" i="38" s="1"/>
  <c r="AL52" i="38"/>
  <c r="AL124" i="38" s="1"/>
  <c r="AL208" i="38" s="1"/>
  <c r="AL280" i="38" s="1"/>
  <c r="AL352" i="38" s="1"/>
  <c r="AL424" i="38" s="1"/>
  <c r="AH52" i="38"/>
  <c r="AH124" i="38" s="1"/>
  <c r="AH208" i="38" s="1"/>
  <c r="AH280" i="38" s="1"/>
  <c r="AH352" i="38" s="1"/>
  <c r="AH424" i="38" s="1"/>
  <c r="AT52" i="38"/>
  <c r="AT124" i="38" s="1"/>
  <c r="AK52" i="38"/>
  <c r="AK124" i="38" s="1"/>
  <c r="AK208" i="38" s="1"/>
  <c r="AK280" i="38" s="1"/>
  <c r="AK352" i="38" s="1"/>
  <c r="AK424" i="38" s="1"/>
  <c r="BB52" i="38"/>
  <c r="BB124" i="38" s="1"/>
  <c r="AS52" i="38"/>
  <c r="AS124" i="38" s="1"/>
  <c r="AS424" i="38" s="1"/>
  <c r="AO52" i="38"/>
  <c r="AX52" i="38" s="1"/>
  <c r="AX124" i="38" s="1"/>
  <c r="AX208" i="38" s="1"/>
  <c r="AX280" i="38" s="1"/>
  <c r="AX352" i="38" s="1"/>
  <c r="AX424" i="38" s="1"/>
  <c r="AJ52" i="38"/>
  <c r="AJ124" i="38" s="1"/>
  <c r="AJ208" i="38" s="1"/>
  <c r="BA44" i="38"/>
  <c r="BA116" i="38" s="1"/>
  <c r="AR44" i="38"/>
  <c r="AR116" i="38" s="1"/>
  <c r="AR416" i="38" s="1"/>
  <c r="AN44" i="38"/>
  <c r="AN116" i="38" s="1"/>
  <c r="AN200" i="38" s="1"/>
  <c r="AN272" i="38" s="1"/>
  <c r="AN344" i="38" s="1"/>
  <c r="AN416" i="38" s="1"/>
  <c r="AI44" i="38"/>
  <c r="AU44" i="38"/>
  <c r="AU116" i="38" s="1"/>
  <c r="AU416" i="38" s="1"/>
  <c r="AQ44" i="38"/>
  <c r="AQ116" i="38" s="1"/>
  <c r="AQ416" i="38" s="1"/>
  <c r="AL44" i="38"/>
  <c r="AL116" i="38" s="1"/>
  <c r="AL200" i="38" s="1"/>
  <c r="AL272" i="38" s="1"/>
  <c r="AL344" i="38" s="1"/>
  <c r="AL416" i="38" s="1"/>
  <c r="AH44" i="38"/>
  <c r="AH116" i="38" s="1"/>
  <c r="AH200" i="38" s="1"/>
  <c r="AH272" i="38" s="1"/>
  <c r="AH344" i="38" s="1"/>
  <c r="AH416" i="38" s="1"/>
  <c r="AT44" i="38"/>
  <c r="AT116" i="38" s="1"/>
  <c r="AK44" i="38"/>
  <c r="AK116" i="38" s="1"/>
  <c r="AK200" i="38" s="1"/>
  <c r="AK272" i="38" s="1"/>
  <c r="AK344" i="38" s="1"/>
  <c r="AK416" i="38" s="1"/>
  <c r="BB44" i="38"/>
  <c r="BB116" i="38" s="1"/>
  <c r="AS44" i="38"/>
  <c r="AS116" i="38" s="1"/>
  <c r="AS416" i="38" s="1"/>
  <c r="AO44" i="38"/>
  <c r="AX44" i="38" s="1"/>
  <c r="AX116" i="38" s="1"/>
  <c r="AX200" i="38" s="1"/>
  <c r="AX272" i="38" s="1"/>
  <c r="AX344" i="38" s="1"/>
  <c r="AX416" i="38" s="1"/>
  <c r="AJ44" i="38"/>
  <c r="AJ116" i="38" s="1"/>
  <c r="AJ200" i="38" s="1"/>
  <c r="BA36" i="38"/>
  <c r="BA108" i="38" s="1"/>
  <c r="AR36" i="38"/>
  <c r="AR108" i="38" s="1"/>
  <c r="AR408" i="38" s="1"/>
  <c r="AN36" i="38"/>
  <c r="AN108" i="38" s="1"/>
  <c r="AN192" i="38" s="1"/>
  <c r="AN264" i="38" s="1"/>
  <c r="AN336" i="38" s="1"/>
  <c r="AN408" i="38" s="1"/>
  <c r="AI36" i="38"/>
  <c r="AU36" i="38"/>
  <c r="AU108" i="38" s="1"/>
  <c r="AU408" i="38" s="1"/>
  <c r="AQ36" i="38"/>
  <c r="AQ108" i="38" s="1"/>
  <c r="AQ408" i="38" s="1"/>
  <c r="AL36" i="38"/>
  <c r="AL108" i="38" s="1"/>
  <c r="AL192" i="38" s="1"/>
  <c r="AL264" i="38" s="1"/>
  <c r="AL336" i="38" s="1"/>
  <c r="AL408" i="38" s="1"/>
  <c r="AH36" i="38"/>
  <c r="AH108" i="38" s="1"/>
  <c r="AH192" i="38" s="1"/>
  <c r="AH264" i="38" s="1"/>
  <c r="AH336" i="38" s="1"/>
  <c r="AH408" i="38" s="1"/>
  <c r="AT36" i="38"/>
  <c r="AT108" i="38" s="1"/>
  <c r="AK36" i="38"/>
  <c r="AK108" i="38" s="1"/>
  <c r="AK192" i="38" s="1"/>
  <c r="AK264" i="38" s="1"/>
  <c r="AK336" i="38" s="1"/>
  <c r="AK408" i="38" s="1"/>
  <c r="BB36" i="38"/>
  <c r="BB108" i="38" s="1"/>
  <c r="AS36" i="38"/>
  <c r="AS108" i="38" s="1"/>
  <c r="AS408" i="38" s="1"/>
  <c r="AO36" i="38"/>
  <c r="AX36" i="38" s="1"/>
  <c r="AX108" i="38" s="1"/>
  <c r="AX192" i="38" s="1"/>
  <c r="AX264" i="38" s="1"/>
  <c r="AX336" i="38" s="1"/>
  <c r="AX408" i="38" s="1"/>
  <c r="AJ36" i="38"/>
  <c r="AJ108" i="38" s="1"/>
  <c r="AJ192" i="38" s="1"/>
  <c r="BA28" i="38"/>
  <c r="BA100" i="38" s="1"/>
  <c r="AR28" i="38"/>
  <c r="AR100" i="38" s="1"/>
  <c r="AR400" i="38" s="1"/>
  <c r="AN28" i="38"/>
  <c r="AN100" i="38" s="1"/>
  <c r="AN184" i="38" s="1"/>
  <c r="AN256" i="38" s="1"/>
  <c r="AN328" i="38" s="1"/>
  <c r="AN400" i="38" s="1"/>
  <c r="AI28" i="38"/>
  <c r="AU28" i="38"/>
  <c r="AU100" i="38" s="1"/>
  <c r="AU400" i="38" s="1"/>
  <c r="AQ28" i="38"/>
  <c r="AQ100" i="38" s="1"/>
  <c r="AQ400" i="38" s="1"/>
  <c r="AL28" i="38"/>
  <c r="AL100" i="38" s="1"/>
  <c r="AL184" i="38" s="1"/>
  <c r="AL256" i="38" s="1"/>
  <c r="AL328" i="38" s="1"/>
  <c r="AL400" i="38" s="1"/>
  <c r="AH28" i="38"/>
  <c r="AH100" i="38" s="1"/>
  <c r="AH184" i="38" s="1"/>
  <c r="AH256" i="38" s="1"/>
  <c r="AH328" i="38" s="1"/>
  <c r="AH400" i="38" s="1"/>
  <c r="AT28" i="38"/>
  <c r="AT100" i="38" s="1"/>
  <c r="AK28" i="38"/>
  <c r="AK100" i="38" s="1"/>
  <c r="AK184" i="38" s="1"/>
  <c r="AK256" i="38" s="1"/>
  <c r="AK328" i="38" s="1"/>
  <c r="AK400" i="38" s="1"/>
  <c r="BB28" i="38"/>
  <c r="BB100" i="38" s="1"/>
  <c r="AS28" i="38"/>
  <c r="AS100" i="38" s="1"/>
  <c r="AS400" i="38" s="1"/>
  <c r="AO28" i="38"/>
  <c r="AX28" i="38" s="1"/>
  <c r="AX100" i="38" s="1"/>
  <c r="AX184" i="38" s="1"/>
  <c r="AX256" i="38" s="1"/>
  <c r="AX328" i="38" s="1"/>
  <c r="AX400" i="38" s="1"/>
  <c r="AJ28" i="38"/>
  <c r="AJ100" i="38" s="1"/>
  <c r="AJ184" i="38" s="1"/>
  <c r="BB18" i="36"/>
  <c r="BB90" i="36" s="1"/>
  <c r="AS18" i="36"/>
  <c r="AS90" i="36" s="1"/>
  <c r="AS390" i="36" s="1"/>
  <c r="AO18" i="36"/>
  <c r="AX18" i="36" s="1"/>
  <c r="AX90" i="36" s="1"/>
  <c r="AJ18" i="36"/>
  <c r="AJ90" i="36" s="1"/>
  <c r="AJ174" i="36" s="1"/>
  <c r="AJ246" i="36" s="1"/>
  <c r="AJ318" i="36" s="1"/>
  <c r="AJ390" i="36" s="1"/>
  <c r="BA18" i="36"/>
  <c r="BA90" i="36" s="1"/>
  <c r="AR18" i="36"/>
  <c r="AR90" i="36" s="1"/>
  <c r="AR390" i="36" s="1"/>
  <c r="AN18" i="36"/>
  <c r="AN90" i="36" s="1"/>
  <c r="AN174" i="36" s="1"/>
  <c r="AN246" i="36" s="1"/>
  <c r="AN318" i="36" s="1"/>
  <c r="AN390" i="36" s="1"/>
  <c r="AI18" i="36"/>
  <c r="AU18" i="36"/>
  <c r="AU90" i="36" s="1"/>
  <c r="AU390" i="36" s="1"/>
  <c r="AQ18" i="36"/>
  <c r="AQ90" i="36" s="1"/>
  <c r="AQ390" i="36" s="1"/>
  <c r="AL18" i="36"/>
  <c r="AL90" i="36" s="1"/>
  <c r="AL174" i="36" s="1"/>
  <c r="AL246" i="36" s="1"/>
  <c r="AL318" i="36" s="1"/>
  <c r="AL390" i="36" s="1"/>
  <c r="AH18" i="36"/>
  <c r="AH90" i="36" s="1"/>
  <c r="AH174" i="36" s="1"/>
  <c r="AH246" i="36" s="1"/>
  <c r="AH318" i="36" s="1"/>
  <c r="AH390" i="36" s="1"/>
  <c r="AT18" i="36"/>
  <c r="AT90" i="36" s="1"/>
  <c r="AT390" i="36" s="1"/>
  <c r="AK18" i="36"/>
  <c r="AK90" i="36" s="1"/>
  <c r="AK174" i="36" s="1"/>
  <c r="AU72" i="36"/>
  <c r="AU144" i="36" s="1"/>
  <c r="AU444" i="36" s="1"/>
  <c r="AQ72" i="36"/>
  <c r="AQ144" i="36" s="1"/>
  <c r="AQ444" i="36" s="1"/>
  <c r="AL72" i="36"/>
  <c r="AL144" i="36" s="1"/>
  <c r="AL228" i="36" s="1"/>
  <c r="AL300" i="36" s="1"/>
  <c r="AL372" i="36" s="1"/>
  <c r="AL444" i="36" s="1"/>
  <c r="AH72" i="36"/>
  <c r="AH144" i="36" s="1"/>
  <c r="AH228" i="36" s="1"/>
  <c r="AH300" i="36" s="1"/>
  <c r="AH372" i="36" s="1"/>
  <c r="AH444" i="36" s="1"/>
  <c r="AT72" i="36"/>
  <c r="AT144" i="36" s="1"/>
  <c r="AT444" i="36" s="1"/>
  <c r="AK72" i="36"/>
  <c r="AK144" i="36" s="1"/>
  <c r="AK228" i="36" s="1"/>
  <c r="BB72" i="36"/>
  <c r="BB144" i="36" s="1"/>
  <c r="AS72" i="36"/>
  <c r="AS144" i="36" s="1"/>
  <c r="AS444" i="36" s="1"/>
  <c r="AO72" i="36"/>
  <c r="AX72" i="36" s="1"/>
  <c r="AX144" i="36" s="1"/>
  <c r="AJ72" i="36"/>
  <c r="AJ144" i="36" s="1"/>
  <c r="AJ228" i="36" s="1"/>
  <c r="AJ300" i="36" s="1"/>
  <c r="AJ372" i="36" s="1"/>
  <c r="AJ444" i="36" s="1"/>
  <c r="BA72" i="36"/>
  <c r="BA144" i="36" s="1"/>
  <c r="AR72" i="36"/>
  <c r="AR144" i="36" s="1"/>
  <c r="AR444" i="36" s="1"/>
  <c r="AN72" i="36"/>
  <c r="AN144" i="36" s="1"/>
  <c r="AN228" i="36" s="1"/>
  <c r="AN300" i="36" s="1"/>
  <c r="AN372" i="36" s="1"/>
  <c r="AN444" i="36" s="1"/>
  <c r="AI72" i="36"/>
  <c r="AU64" i="36"/>
  <c r="AU136" i="36" s="1"/>
  <c r="AU436" i="36" s="1"/>
  <c r="AQ64" i="36"/>
  <c r="AQ136" i="36" s="1"/>
  <c r="AQ436" i="36" s="1"/>
  <c r="AL64" i="36"/>
  <c r="AL136" i="36" s="1"/>
  <c r="AL220" i="36" s="1"/>
  <c r="AL292" i="36" s="1"/>
  <c r="AL364" i="36" s="1"/>
  <c r="AL436" i="36" s="1"/>
  <c r="AH64" i="36"/>
  <c r="AH136" i="36" s="1"/>
  <c r="AH220" i="36" s="1"/>
  <c r="AH292" i="36" s="1"/>
  <c r="AH364" i="36" s="1"/>
  <c r="AH436" i="36" s="1"/>
  <c r="AT64" i="36"/>
  <c r="AT136" i="36" s="1"/>
  <c r="AT436" i="36" s="1"/>
  <c r="AK64" i="36"/>
  <c r="AK136" i="36" s="1"/>
  <c r="AK220" i="36" s="1"/>
  <c r="BB64" i="36"/>
  <c r="BB136" i="36" s="1"/>
  <c r="AS64" i="36"/>
  <c r="AS136" i="36" s="1"/>
  <c r="AS436" i="36" s="1"/>
  <c r="AO64" i="36"/>
  <c r="AX64" i="36" s="1"/>
  <c r="AX136" i="36" s="1"/>
  <c r="AJ64" i="36"/>
  <c r="AJ136" i="36" s="1"/>
  <c r="AJ220" i="36" s="1"/>
  <c r="AJ292" i="36" s="1"/>
  <c r="AJ364" i="36" s="1"/>
  <c r="AJ436" i="36" s="1"/>
  <c r="BA64" i="36"/>
  <c r="BA136" i="36" s="1"/>
  <c r="AR64" i="36"/>
  <c r="AR136" i="36" s="1"/>
  <c r="AR436" i="36" s="1"/>
  <c r="AN64" i="36"/>
  <c r="AN136" i="36" s="1"/>
  <c r="AN220" i="36" s="1"/>
  <c r="AN292" i="36" s="1"/>
  <c r="AN364" i="36" s="1"/>
  <c r="AN436" i="36" s="1"/>
  <c r="AI64" i="36"/>
  <c r="AI92" i="11"/>
  <c r="AI176" i="11" s="1"/>
  <c r="AI248" i="11" s="1"/>
  <c r="AI320" i="11" s="1"/>
  <c r="AI392" i="11" s="1"/>
  <c r="AV20" i="11"/>
  <c r="AV92" i="11" s="1"/>
  <c r="AV176" i="11" s="1"/>
  <c r="AV248" i="11" s="1"/>
  <c r="AV320" i="11" s="1"/>
  <c r="AV392" i="11" s="1"/>
  <c r="AX29" i="11"/>
  <c r="AX101" i="11" s="1"/>
  <c r="AX185" i="11" s="1"/>
  <c r="AX257" i="11" s="1"/>
  <c r="AX329" i="11" s="1"/>
  <c r="AX401" i="11" s="1"/>
  <c r="AX37" i="11"/>
  <c r="AX109" i="11" s="1"/>
  <c r="AX193" i="11" s="1"/>
  <c r="AX265" i="11" s="1"/>
  <c r="AX337" i="11" s="1"/>
  <c r="AX409" i="11" s="1"/>
  <c r="AX45" i="11"/>
  <c r="AX117" i="11" s="1"/>
  <c r="AX201" i="11" s="1"/>
  <c r="AX273" i="11" s="1"/>
  <c r="AX345" i="11" s="1"/>
  <c r="AX417" i="11" s="1"/>
  <c r="AX53" i="11"/>
  <c r="AX125" i="11" s="1"/>
  <c r="AX209" i="11" s="1"/>
  <c r="AX281" i="11" s="1"/>
  <c r="AX353" i="11" s="1"/>
  <c r="AX425" i="11" s="1"/>
  <c r="AX61" i="11"/>
  <c r="AX133" i="11" s="1"/>
  <c r="AX217" i="11" s="1"/>
  <c r="AX289" i="11" s="1"/>
  <c r="AX361" i="11" s="1"/>
  <c r="AX433" i="11" s="1"/>
  <c r="AP17" i="11"/>
  <c r="AW17" i="11" s="1"/>
  <c r="AW89" i="11" s="1"/>
  <c r="AW173" i="11" s="1"/>
  <c r="AO89" i="11"/>
  <c r="AT389" i="11"/>
  <c r="AX22" i="11"/>
  <c r="AX94" i="11" s="1"/>
  <c r="AX178" i="11" s="1"/>
  <c r="AX250" i="11" s="1"/>
  <c r="AX322" i="11" s="1"/>
  <c r="AX394" i="11" s="1"/>
  <c r="AU84" i="37"/>
  <c r="AU156" i="37" s="1"/>
  <c r="AU456" i="37" s="1"/>
  <c r="AQ84" i="37"/>
  <c r="AQ156" i="37" s="1"/>
  <c r="AQ456" i="37" s="1"/>
  <c r="AL84" i="37"/>
  <c r="AL156" i="37" s="1"/>
  <c r="AL240" i="37" s="1"/>
  <c r="AL312" i="37" s="1"/>
  <c r="AL384" i="37" s="1"/>
  <c r="AL456" i="37" s="1"/>
  <c r="AH84" i="37"/>
  <c r="AH156" i="37" s="1"/>
  <c r="AH240" i="37" s="1"/>
  <c r="AH312" i="37" s="1"/>
  <c r="AH384" i="37" s="1"/>
  <c r="AH456" i="37" s="1"/>
  <c r="AT84" i="37"/>
  <c r="AT156" i="37" s="1"/>
  <c r="AK84" i="37"/>
  <c r="AK156" i="37" s="1"/>
  <c r="BB84" i="37"/>
  <c r="BB156" i="37" s="1"/>
  <c r="AS84" i="37"/>
  <c r="AS156" i="37" s="1"/>
  <c r="AS456" i="37" s="1"/>
  <c r="AO84" i="37"/>
  <c r="AX84" i="37" s="1"/>
  <c r="AX156" i="37" s="1"/>
  <c r="AX240" i="37" s="1"/>
  <c r="AX312" i="37" s="1"/>
  <c r="AX384" i="37" s="1"/>
  <c r="AX456" i="37" s="1"/>
  <c r="AJ84" i="37"/>
  <c r="AJ156" i="37" s="1"/>
  <c r="AJ240" i="37" s="1"/>
  <c r="AJ312" i="37" s="1"/>
  <c r="AJ384" i="37" s="1"/>
  <c r="AJ456" i="37" s="1"/>
  <c r="BA84" i="37"/>
  <c r="BA156" i="37" s="1"/>
  <c r="AR84" i="37"/>
  <c r="AR156" i="37" s="1"/>
  <c r="AR456" i="37" s="1"/>
  <c r="AN84" i="37"/>
  <c r="AN156" i="37" s="1"/>
  <c r="AN240" i="37" s="1"/>
  <c r="AN312" i="37" s="1"/>
  <c r="AN384" i="37" s="1"/>
  <c r="AN456" i="37" s="1"/>
  <c r="AI84" i="37"/>
  <c r="AU76" i="37"/>
  <c r="AU148" i="37" s="1"/>
  <c r="AU448" i="37" s="1"/>
  <c r="AQ76" i="37"/>
  <c r="AQ148" i="37" s="1"/>
  <c r="AQ448" i="37" s="1"/>
  <c r="AL76" i="37"/>
  <c r="AL148" i="37" s="1"/>
  <c r="AL232" i="37" s="1"/>
  <c r="AL304" i="37" s="1"/>
  <c r="AL376" i="37" s="1"/>
  <c r="AL448" i="37" s="1"/>
  <c r="AH76" i="37"/>
  <c r="AH148" i="37" s="1"/>
  <c r="AH232" i="37" s="1"/>
  <c r="AH304" i="37" s="1"/>
  <c r="AH376" i="37" s="1"/>
  <c r="AH448" i="37" s="1"/>
  <c r="AT76" i="37"/>
  <c r="AT148" i="37" s="1"/>
  <c r="AK76" i="37"/>
  <c r="AK148" i="37" s="1"/>
  <c r="BB76" i="37"/>
  <c r="BB148" i="37" s="1"/>
  <c r="AS76" i="37"/>
  <c r="AS148" i="37" s="1"/>
  <c r="AS448" i="37" s="1"/>
  <c r="AO76" i="37"/>
  <c r="AX76" i="37" s="1"/>
  <c r="AX148" i="37" s="1"/>
  <c r="AX232" i="37" s="1"/>
  <c r="AX304" i="37" s="1"/>
  <c r="AX376" i="37" s="1"/>
  <c r="AX448" i="37" s="1"/>
  <c r="AJ76" i="37"/>
  <c r="AJ148" i="37" s="1"/>
  <c r="AJ232" i="37" s="1"/>
  <c r="AJ304" i="37" s="1"/>
  <c r="AJ376" i="37" s="1"/>
  <c r="AJ448" i="37" s="1"/>
  <c r="BA76" i="37"/>
  <c r="BA148" i="37" s="1"/>
  <c r="AR76" i="37"/>
  <c r="AR148" i="37" s="1"/>
  <c r="AR448" i="37" s="1"/>
  <c r="AN76" i="37"/>
  <c r="AN148" i="37" s="1"/>
  <c r="AN232" i="37" s="1"/>
  <c r="AN304" i="37" s="1"/>
  <c r="AN376" i="37" s="1"/>
  <c r="AN448" i="37" s="1"/>
  <c r="AI76" i="37"/>
  <c r="AU68" i="37"/>
  <c r="AU140" i="37" s="1"/>
  <c r="AU440" i="37" s="1"/>
  <c r="AQ68" i="37"/>
  <c r="AQ140" i="37" s="1"/>
  <c r="AQ440" i="37" s="1"/>
  <c r="AL68" i="37"/>
  <c r="AL140" i="37" s="1"/>
  <c r="AL224" i="37" s="1"/>
  <c r="AL296" i="37" s="1"/>
  <c r="AL368" i="37" s="1"/>
  <c r="AL440" i="37" s="1"/>
  <c r="AH68" i="37"/>
  <c r="AH140" i="37" s="1"/>
  <c r="AH224" i="37" s="1"/>
  <c r="AH296" i="37" s="1"/>
  <c r="AH368" i="37" s="1"/>
  <c r="AH440" i="37" s="1"/>
  <c r="AT68" i="37"/>
  <c r="AT140" i="37" s="1"/>
  <c r="AK68" i="37"/>
  <c r="AK140" i="37" s="1"/>
  <c r="BB68" i="37"/>
  <c r="BB140" i="37" s="1"/>
  <c r="AS68" i="37"/>
  <c r="AS140" i="37" s="1"/>
  <c r="AS440" i="37" s="1"/>
  <c r="AO68" i="37"/>
  <c r="AX68" i="37" s="1"/>
  <c r="AX140" i="37" s="1"/>
  <c r="AX224" i="37" s="1"/>
  <c r="AX296" i="37" s="1"/>
  <c r="AX368" i="37" s="1"/>
  <c r="AX440" i="37" s="1"/>
  <c r="AJ68" i="37"/>
  <c r="AJ140" i="37" s="1"/>
  <c r="AJ224" i="37" s="1"/>
  <c r="AJ296" i="37" s="1"/>
  <c r="AJ368" i="37" s="1"/>
  <c r="AJ440" i="37" s="1"/>
  <c r="BA68" i="37"/>
  <c r="BA140" i="37" s="1"/>
  <c r="AR68" i="37"/>
  <c r="AR140" i="37" s="1"/>
  <c r="AR440" i="37" s="1"/>
  <c r="AN68" i="37"/>
  <c r="AN140" i="37" s="1"/>
  <c r="AN224" i="37" s="1"/>
  <c r="AN296" i="37" s="1"/>
  <c r="AN368" i="37" s="1"/>
  <c r="AN440" i="37" s="1"/>
  <c r="AI68" i="37"/>
  <c r="AU60" i="37"/>
  <c r="AU132" i="37" s="1"/>
  <c r="AU432" i="37" s="1"/>
  <c r="AQ60" i="37"/>
  <c r="AQ132" i="37" s="1"/>
  <c r="AQ432" i="37" s="1"/>
  <c r="AL60" i="37"/>
  <c r="AL132" i="37" s="1"/>
  <c r="AL216" i="37" s="1"/>
  <c r="AL288" i="37" s="1"/>
  <c r="AL360" i="37" s="1"/>
  <c r="AL432" i="37" s="1"/>
  <c r="AH60" i="37"/>
  <c r="AH132" i="37" s="1"/>
  <c r="AH216" i="37" s="1"/>
  <c r="AH288" i="37" s="1"/>
  <c r="AH360" i="37" s="1"/>
  <c r="AH432" i="37" s="1"/>
  <c r="AT60" i="37"/>
  <c r="AT132" i="37" s="1"/>
  <c r="AK60" i="37"/>
  <c r="AK132" i="37" s="1"/>
  <c r="BB60" i="37"/>
  <c r="BB132" i="37" s="1"/>
  <c r="AS60" i="37"/>
  <c r="AS132" i="37" s="1"/>
  <c r="AS432" i="37" s="1"/>
  <c r="AO60" i="37"/>
  <c r="AX60" i="37" s="1"/>
  <c r="AX132" i="37" s="1"/>
  <c r="AX216" i="37" s="1"/>
  <c r="AX288" i="37" s="1"/>
  <c r="AX360" i="37" s="1"/>
  <c r="AX432" i="37" s="1"/>
  <c r="AJ60" i="37"/>
  <c r="AJ132" i="37" s="1"/>
  <c r="AJ216" i="37" s="1"/>
  <c r="AJ288" i="37" s="1"/>
  <c r="AJ360" i="37" s="1"/>
  <c r="AJ432" i="37" s="1"/>
  <c r="BA60" i="37"/>
  <c r="BA132" i="37" s="1"/>
  <c r="AR60" i="37"/>
  <c r="AR132" i="37" s="1"/>
  <c r="AR432" i="37" s="1"/>
  <c r="AN60" i="37"/>
  <c r="AN132" i="37" s="1"/>
  <c r="AN216" i="37" s="1"/>
  <c r="AN288" i="37" s="1"/>
  <c r="AN360" i="37" s="1"/>
  <c r="AN432" i="37" s="1"/>
  <c r="AI60" i="37"/>
  <c r="AU52" i="37"/>
  <c r="AU124" i="37" s="1"/>
  <c r="AU424" i="37" s="1"/>
  <c r="AQ52" i="37"/>
  <c r="AQ124" i="37" s="1"/>
  <c r="AQ424" i="37" s="1"/>
  <c r="AL52" i="37"/>
  <c r="AL124" i="37" s="1"/>
  <c r="AL208" i="37" s="1"/>
  <c r="AL280" i="37" s="1"/>
  <c r="AL352" i="37" s="1"/>
  <c r="AL424" i="37" s="1"/>
  <c r="AH52" i="37"/>
  <c r="AH124" i="37" s="1"/>
  <c r="AH208" i="37" s="1"/>
  <c r="AH280" i="37" s="1"/>
  <c r="AH352" i="37" s="1"/>
  <c r="AH424" i="37" s="1"/>
  <c r="AT52" i="37"/>
  <c r="AT124" i="37" s="1"/>
  <c r="AK52" i="37"/>
  <c r="AK124" i="37" s="1"/>
  <c r="BB52" i="37"/>
  <c r="BB124" i="37" s="1"/>
  <c r="AS52" i="37"/>
  <c r="AS124" i="37" s="1"/>
  <c r="AS424" i="37" s="1"/>
  <c r="AO52" i="37"/>
  <c r="AX52" i="37" s="1"/>
  <c r="AX124" i="37" s="1"/>
  <c r="AX208" i="37" s="1"/>
  <c r="AX280" i="37" s="1"/>
  <c r="AX352" i="37" s="1"/>
  <c r="AX424" i="37" s="1"/>
  <c r="AJ52" i="37"/>
  <c r="AJ124" i="37" s="1"/>
  <c r="AJ208" i="37" s="1"/>
  <c r="AJ280" i="37" s="1"/>
  <c r="AJ352" i="37" s="1"/>
  <c r="AJ424" i="37" s="1"/>
  <c r="BA52" i="37"/>
  <c r="BA124" i="37" s="1"/>
  <c r="AR52" i="37"/>
  <c r="AR124" i="37" s="1"/>
  <c r="AR424" i="37" s="1"/>
  <c r="AN52" i="37"/>
  <c r="AN124" i="37" s="1"/>
  <c r="AN208" i="37" s="1"/>
  <c r="AN280" i="37" s="1"/>
  <c r="AN352" i="37" s="1"/>
  <c r="AN424" i="37" s="1"/>
  <c r="AI52" i="37"/>
  <c r="AP16" i="11"/>
  <c r="AW16" i="11" s="1"/>
  <c r="AW88" i="11" s="1"/>
  <c r="AW172" i="11" s="1"/>
  <c r="AO88" i="11"/>
  <c r="AT388" i="11"/>
  <c r="AO146" i="11"/>
  <c r="AP74" i="11"/>
  <c r="AT446" i="11"/>
  <c r="AU56" i="36"/>
  <c r="AU128" i="36" s="1"/>
  <c r="AU428" i="36" s="1"/>
  <c r="AQ56" i="36"/>
  <c r="AQ128" i="36" s="1"/>
  <c r="AQ428" i="36" s="1"/>
  <c r="AL56" i="36"/>
  <c r="AL128" i="36" s="1"/>
  <c r="AL212" i="36" s="1"/>
  <c r="AL284" i="36" s="1"/>
  <c r="AL356" i="36" s="1"/>
  <c r="AL428" i="36" s="1"/>
  <c r="AH56" i="36"/>
  <c r="AH128" i="36" s="1"/>
  <c r="AH212" i="36" s="1"/>
  <c r="AH284" i="36" s="1"/>
  <c r="AH356" i="36" s="1"/>
  <c r="AH428" i="36" s="1"/>
  <c r="AT56" i="36"/>
  <c r="AT128" i="36" s="1"/>
  <c r="AT428" i="36" s="1"/>
  <c r="AK56" i="36"/>
  <c r="AK128" i="36" s="1"/>
  <c r="AK212" i="36" s="1"/>
  <c r="BB56" i="36"/>
  <c r="BB128" i="36" s="1"/>
  <c r="AS56" i="36"/>
  <c r="AS128" i="36" s="1"/>
  <c r="AS428" i="36" s="1"/>
  <c r="AO56" i="36"/>
  <c r="AX56" i="36" s="1"/>
  <c r="AX128" i="36" s="1"/>
  <c r="AJ56" i="36"/>
  <c r="AJ128" i="36" s="1"/>
  <c r="AJ212" i="36" s="1"/>
  <c r="AJ284" i="36" s="1"/>
  <c r="AJ356" i="36" s="1"/>
  <c r="AJ428" i="36" s="1"/>
  <c r="BA56" i="36"/>
  <c r="BA128" i="36" s="1"/>
  <c r="AR56" i="36"/>
  <c r="AR128" i="36" s="1"/>
  <c r="AR428" i="36" s="1"/>
  <c r="AN56" i="36"/>
  <c r="AN128" i="36" s="1"/>
  <c r="AN212" i="36" s="1"/>
  <c r="AN284" i="36" s="1"/>
  <c r="AN356" i="36" s="1"/>
  <c r="AN428" i="36" s="1"/>
  <c r="AI56" i="36"/>
  <c r="AU48" i="36"/>
  <c r="AU120" i="36" s="1"/>
  <c r="AU420" i="36" s="1"/>
  <c r="AQ48" i="36"/>
  <c r="AQ120" i="36" s="1"/>
  <c r="AQ420" i="36" s="1"/>
  <c r="AL48" i="36"/>
  <c r="AL120" i="36" s="1"/>
  <c r="AL204" i="36" s="1"/>
  <c r="AL276" i="36" s="1"/>
  <c r="AL348" i="36" s="1"/>
  <c r="AL420" i="36" s="1"/>
  <c r="AH48" i="36"/>
  <c r="AH120" i="36" s="1"/>
  <c r="AH204" i="36" s="1"/>
  <c r="AH276" i="36" s="1"/>
  <c r="AH348" i="36" s="1"/>
  <c r="AH420" i="36" s="1"/>
  <c r="AT48" i="36"/>
  <c r="AT120" i="36" s="1"/>
  <c r="AT420" i="36" s="1"/>
  <c r="AK48" i="36"/>
  <c r="AK120" i="36" s="1"/>
  <c r="AK204" i="36" s="1"/>
  <c r="BB48" i="36"/>
  <c r="BB120" i="36" s="1"/>
  <c r="AS48" i="36"/>
  <c r="AS120" i="36" s="1"/>
  <c r="AS420" i="36" s="1"/>
  <c r="AO48" i="36"/>
  <c r="AX48" i="36" s="1"/>
  <c r="AX120" i="36" s="1"/>
  <c r="AJ48" i="36"/>
  <c r="AJ120" i="36" s="1"/>
  <c r="AJ204" i="36" s="1"/>
  <c r="AJ276" i="36" s="1"/>
  <c r="AJ348" i="36" s="1"/>
  <c r="AJ420" i="36" s="1"/>
  <c r="BA48" i="36"/>
  <c r="BA120" i="36" s="1"/>
  <c r="AR48" i="36"/>
  <c r="AR120" i="36" s="1"/>
  <c r="AR420" i="36" s="1"/>
  <c r="AN48" i="36"/>
  <c r="AN120" i="36" s="1"/>
  <c r="AN204" i="36" s="1"/>
  <c r="AN276" i="36" s="1"/>
  <c r="AN348" i="36" s="1"/>
  <c r="AN420" i="36" s="1"/>
  <c r="AI48" i="36"/>
  <c r="AU40" i="36"/>
  <c r="AU112" i="36" s="1"/>
  <c r="AU412" i="36" s="1"/>
  <c r="AQ40" i="36"/>
  <c r="AQ112" i="36" s="1"/>
  <c r="AQ412" i="36" s="1"/>
  <c r="AL40" i="36"/>
  <c r="AL112" i="36" s="1"/>
  <c r="AL196" i="36" s="1"/>
  <c r="AL268" i="36" s="1"/>
  <c r="AL340" i="36" s="1"/>
  <c r="AL412" i="36" s="1"/>
  <c r="AH40" i="36"/>
  <c r="AH112" i="36" s="1"/>
  <c r="AH196" i="36" s="1"/>
  <c r="AH268" i="36" s="1"/>
  <c r="AH340" i="36" s="1"/>
  <c r="AH412" i="36" s="1"/>
  <c r="AT40" i="36"/>
  <c r="AT112" i="36" s="1"/>
  <c r="AT412" i="36" s="1"/>
  <c r="AK40" i="36"/>
  <c r="AK112" i="36" s="1"/>
  <c r="AK196" i="36" s="1"/>
  <c r="BB40" i="36"/>
  <c r="BB112" i="36" s="1"/>
  <c r="AS40" i="36"/>
  <c r="AS112" i="36" s="1"/>
  <c r="AS412" i="36" s="1"/>
  <c r="AO40" i="36"/>
  <c r="AX40" i="36" s="1"/>
  <c r="AX112" i="36" s="1"/>
  <c r="AJ40" i="36"/>
  <c r="AJ112" i="36" s="1"/>
  <c r="AJ196" i="36" s="1"/>
  <c r="AJ268" i="36" s="1"/>
  <c r="AJ340" i="36" s="1"/>
  <c r="AJ412" i="36" s="1"/>
  <c r="BA40" i="36"/>
  <c r="BA112" i="36" s="1"/>
  <c r="AR40" i="36"/>
  <c r="AR112" i="36" s="1"/>
  <c r="AR412" i="36" s="1"/>
  <c r="AN40" i="36"/>
  <c r="AN112" i="36" s="1"/>
  <c r="AN196" i="36" s="1"/>
  <c r="AN268" i="36" s="1"/>
  <c r="AN340" i="36" s="1"/>
  <c r="AN412" i="36" s="1"/>
  <c r="AI40" i="36"/>
  <c r="AU32" i="36"/>
  <c r="AU104" i="36" s="1"/>
  <c r="AU404" i="36" s="1"/>
  <c r="AQ32" i="36"/>
  <c r="AQ104" i="36" s="1"/>
  <c r="AQ404" i="36" s="1"/>
  <c r="AL32" i="36"/>
  <c r="AL104" i="36" s="1"/>
  <c r="AL188" i="36" s="1"/>
  <c r="AL260" i="36" s="1"/>
  <c r="AL332" i="36" s="1"/>
  <c r="AL404" i="36" s="1"/>
  <c r="AH32" i="36"/>
  <c r="AH104" i="36" s="1"/>
  <c r="AH188" i="36" s="1"/>
  <c r="AH260" i="36" s="1"/>
  <c r="AH332" i="36" s="1"/>
  <c r="AH404" i="36" s="1"/>
  <c r="AT32" i="36"/>
  <c r="AT104" i="36" s="1"/>
  <c r="AT404" i="36" s="1"/>
  <c r="AK32" i="36"/>
  <c r="AK104" i="36" s="1"/>
  <c r="AK188" i="36" s="1"/>
  <c r="BB32" i="36"/>
  <c r="BB104" i="36" s="1"/>
  <c r="AS32" i="36"/>
  <c r="AS104" i="36" s="1"/>
  <c r="AS404" i="36" s="1"/>
  <c r="AO32" i="36"/>
  <c r="AX32" i="36" s="1"/>
  <c r="AX104" i="36" s="1"/>
  <c r="AJ32" i="36"/>
  <c r="AJ104" i="36" s="1"/>
  <c r="AJ188" i="36" s="1"/>
  <c r="AJ260" i="36" s="1"/>
  <c r="AJ332" i="36" s="1"/>
  <c r="AJ404" i="36" s="1"/>
  <c r="BA32" i="36"/>
  <c r="BA104" i="36" s="1"/>
  <c r="AR32" i="36"/>
  <c r="AR104" i="36" s="1"/>
  <c r="AR404" i="36" s="1"/>
  <c r="AN32" i="36"/>
  <c r="AN104" i="36" s="1"/>
  <c r="AN188" i="36" s="1"/>
  <c r="AN260" i="36" s="1"/>
  <c r="AN332" i="36" s="1"/>
  <c r="AN404" i="36" s="1"/>
  <c r="AI32" i="36"/>
  <c r="AU24" i="36"/>
  <c r="AU96" i="36" s="1"/>
  <c r="AU396" i="36" s="1"/>
  <c r="AQ24" i="36"/>
  <c r="AQ96" i="36" s="1"/>
  <c r="AQ396" i="36" s="1"/>
  <c r="AL24" i="36"/>
  <c r="AL96" i="36" s="1"/>
  <c r="AL180" i="36" s="1"/>
  <c r="AL252" i="36" s="1"/>
  <c r="AL324" i="36" s="1"/>
  <c r="AL396" i="36" s="1"/>
  <c r="AH24" i="36"/>
  <c r="AH96" i="36" s="1"/>
  <c r="AH180" i="36" s="1"/>
  <c r="AH252" i="36" s="1"/>
  <c r="AH324" i="36" s="1"/>
  <c r="AH396" i="36" s="1"/>
  <c r="AT24" i="36"/>
  <c r="AT96" i="36" s="1"/>
  <c r="AT396" i="36" s="1"/>
  <c r="AK24" i="36"/>
  <c r="AK96" i="36" s="1"/>
  <c r="AK180" i="36" s="1"/>
  <c r="BB24" i="36"/>
  <c r="BB96" i="36" s="1"/>
  <c r="AS24" i="36"/>
  <c r="AS96" i="36" s="1"/>
  <c r="AS396" i="36" s="1"/>
  <c r="AO24" i="36"/>
  <c r="AX24" i="36" s="1"/>
  <c r="AX96" i="36" s="1"/>
  <c r="AJ24" i="36"/>
  <c r="AJ96" i="36" s="1"/>
  <c r="AJ180" i="36" s="1"/>
  <c r="AJ252" i="36" s="1"/>
  <c r="AJ324" i="36" s="1"/>
  <c r="AJ396" i="36" s="1"/>
  <c r="BA24" i="36"/>
  <c r="BA96" i="36" s="1"/>
  <c r="AR24" i="36"/>
  <c r="AR96" i="36" s="1"/>
  <c r="AR396" i="36" s="1"/>
  <c r="AN24" i="36"/>
  <c r="AN96" i="36" s="1"/>
  <c r="AN180" i="36" s="1"/>
  <c r="AN252" i="36" s="1"/>
  <c r="AN324" i="36" s="1"/>
  <c r="AN396" i="36" s="1"/>
  <c r="AI24" i="36"/>
  <c r="AP20" i="11"/>
  <c r="AO92" i="11"/>
  <c r="AT392" i="11"/>
  <c r="AO99" i="11"/>
  <c r="AP27" i="11"/>
  <c r="AT399" i="11"/>
  <c r="AO107" i="11"/>
  <c r="AP35" i="11"/>
  <c r="AT407" i="11"/>
  <c r="AO115" i="11"/>
  <c r="AP43" i="11"/>
  <c r="AW43" i="11" s="1"/>
  <c r="AW115" i="11" s="1"/>
  <c r="AW199" i="11" s="1"/>
  <c r="AT415" i="11"/>
  <c r="AO123" i="11"/>
  <c r="AP51" i="11"/>
  <c r="AT423" i="11"/>
  <c r="AO131" i="11"/>
  <c r="AP59" i="11"/>
  <c r="AT431" i="11"/>
  <c r="AO139" i="11"/>
  <c r="AP67" i="11"/>
  <c r="AT439" i="11"/>
  <c r="AO147" i="11"/>
  <c r="AP75" i="11"/>
  <c r="AW75" i="11" s="1"/>
  <c r="AW147" i="11" s="1"/>
  <c r="AW231" i="11" s="1"/>
  <c r="AT447" i="11"/>
  <c r="AO155" i="11"/>
  <c r="AP83" i="11"/>
  <c r="AT455" i="11"/>
  <c r="AP40" i="11"/>
  <c r="AO112" i="11"/>
  <c r="AT412" i="11"/>
  <c r="AP36" i="11"/>
  <c r="AO108" i="11"/>
  <c r="AT408" i="11"/>
  <c r="AP52" i="11"/>
  <c r="AW52" i="11" s="1"/>
  <c r="AW124" i="11" s="1"/>
  <c r="AW208" i="11" s="1"/>
  <c r="AO124" i="11"/>
  <c r="AT424" i="11"/>
  <c r="AP60" i="11"/>
  <c r="AW60" i="11" s="1"/>
  <c r="AW132" i="11" s="1"/>
  <c r="AW216" i="11" s="1"/>
  <c r="AO132" i="11"/>
  <c r="AT432" i="11"/>
  <c r="AI141" i="11"/>
  <c r="AI225" i="11" s="1"/>
  <c r="AI297" i="11" s="1"/>
  <c r="AI369" i="11" s="1"/>
  <c r="AI441" i="11" s="1"/>
  <c r="AV69" i="11"/>
  <c r="AV141" i="11" s="1"/>
  <c r="AV225" i="11" s="1"/>
  <c r="AV297" i="11" s="1"/>
  <c r="AV369" i="11" s="1"/>
  <c r="AV441" i="11" s="1"/>
  <c r="AI149" i="11"/>
  <c r="AI233" i="11" s="1"/>
  <c r="AI305" i="11" s="1"/>
  <c r="AI377" i="11" s="1"/>
  <c r="AI449" i="11" s="1"/>
  <c r="AV77" i="11"/>
  <c r="AV149" i="11" s="1"/>
  <c r="AV233" i="11" s="1"/>
  <c r="AV305" i="11" s="1"/>
  <c r="AV377" i="11" s="1"/>
  <c r="AV449" i="11" s="1"/>
  <c r="AU79" i="37"/>
  <c r="AU151" i="37" s="1"/>
  <c r="AU451" i="37" s="1"/>
  <c r="AQ79" i="37"/>
  <c r="AQ151" i="37" s="1"/>
  <c r="AQ451" i="37" s="1"/>
  <c r="AL79" i="37"/>
  <c r="AL151" i="37" s="1"/>
  <c r="AL235" i="37" s="1"/>
  <c r="AL307" i="37" s="1"/>
  <c r="AL379" i="37" s="1"/>
  <c r="AL451" i="37" s="1"/>
  <c r="AH79" i="37"/>
  <c r="AH151" i="37" s="1"/>
  <c r="AH235" i="37" s="1"/>
  <c r="AH307" i="37" s="1"/>
  <c r="AH379" i="37" s="1"/>
  <c r="AH451" i="37" s="1"/>
  <c r="AT79" i="37"/>
  <c r="AT151" i="37" s="1"/>
  <c r="AK79" i="37"/>
  <c r="AK151" i="37" s="1"/>
  <c r="BB79" i="37"/>
  <c r="BB151" i="37" s="1"/>
  <c r="AS79" i="37"/>
  <c r="AS151" i="37" s="1"/>
  <c r="AS451" i="37" s="1"/>
  <c r="AO79" i="37"/>
  <c r="AJ79" i="37"/>
  <c r="AJ151" i="37" s="1"/>
  <c r="AJ235" i="37" s="1"/>
  <c r="AJ307" i="37" s="1"/>
  <c r="AJ379" i="37" s="1"/>
  <c r="AJ451" i="37" s="1"/>
  <c r="BA79" i="37"/>
  <c r="BA151" i="37" s="1"/>
  <c r="AR79" i="37"/>
  <c r="AR151" i="37" s="1"/>
  <c r="AR451" i="37" s="1"/>
  <c r="AN79" i="37"/>
  <c r="AN151" i="37" s="1"/>
  <c r="AN235" i="37" s="1"/>
  <c r="AN307" i="37" s="1"/>
  <c r="AN379" i="37" s="1"/>
  <c r="AN451" i="37" s="1"/>
  <c r="AI79" i="37"/>
  <c r="AU71" i="37"/>
  <c r="AU143" i="37" s="1"/>
  <c r="AU443" i="37" s="1"/>
  <c r="AQ71" i="37"/>
  <c r="AQ143" i="37" s="1"/>
  <c r="AQ443" i="37" s="1"/>
  <c r="AL71" i="37"/>
  <c r="AL143" i="37" s="1"/>
  <c r="AL227" i="37" s="1"/>
  <c r="AL299" i="37" s="1"/>
  <c r="AL371" i="37" s="1"/>
  <c r="AL443" i="37" s="1"/>
  <c r="AH71" i="37"/>
  <c r="AH143" i="37" s="1"/>
  <c r="AH227" i="37" s="1"/>
  <c r="AH299" i="37" s="1"/>
  <c r="AH371" i="37" s="1"/>
  <c r="AH443" i="37" s="1"/>
  <c r="AT71" i="37"/>
  <c r="AT143" i="37" s="1"/>
  <c r="AK71" i="37"/>
  <c r="AK143" i="37" s="1"/>
  <c r="BB71" i="37"/>
  <c r="BB143" i="37" s="1"/>
  <c r="AS71" i="37"/>
  <c r="AS143" i="37" s="1"/>
  <c r="AS443" i="37" s="1"/>
  <c r="AO71" i="37"/>
  <c r="AJ71" i="37"/>
  <c r="AJ143" i="37" s="1"/>
  <c r="AJ227" i="37" s="1"/>
  <c r="AJ299" i="37" s="1"/>
  <c r="AJ371" i="37" s="1"/>
  <c r="AJ443" i="37" s="1"/>
  <c r="BA71" i="37"/>
  <c r="BA143" i="37" s="1"/>
  <c r="AR71" i="37"/>
  <c r="AR143" i="37" s="1"/>
  <c r="AR443" i="37" s="1"/>
  <c r="AN71" i="37"/>
  <c r="AN143" i="37" s="1"/>
  <c r="AN227" i="37" s="1"/>
  <c r="AN299" i="37" s="1"/>
  <c r="AN371" i="37" s="1"/>
  <c r="AN443" i="37" s="1"/>
  <c r="AI71" i="37"/>
  <c r="AU63" i="37"/>
  <c r="AU135" i="37" s="1"/>
  <c r="AU435" i="37" s="1"/>
  <c r="AQ63" i="37"/>
  <c r="AQ135" i="37" s="1"/>
  <c r="AQ435" i="37" s="1"/>
  <c r="AL63" i="37"/>
  <c r="AL135" i="37" s="1"/>
  <c r="AL219" i="37" s="1"/>
  <c r="AL291" i="37" s="1"/>
  <c r="AL363" i="37" s="1"/>
  <c r="AL435" i="37" s="1"/>
  <c r="AH63" i="37"/>
  <c r="AH135" i="37" s="1"/>
  <c r="AH219" i="37" s="1"/>
  <c r="AH291" i="37" s="1"/>
  <c r="AH363" i="37" s="1"/>
  <c r="AH435" i="37" s="1"/>
  <c r="AT63" i="37"/>
  <c r="AT135" i="37" s="1"/>
  <c r="AK63" i="37"/>
  <c r="AK135" i="37" s="1"/>
  <c r="BB63" i="37"/>
  <c r="BB135" i="37" s="1"/>
  <c r="AS63" i="37"/>
  <c r="AS135" i="37" s="1"/>
  <c r="AS435" i="37" s="1"/>
  <c r="AO63" i="37"/>
  <c r="AJ63" i="37"/>
  <c r="AJ135" i="37" s="1"/>
  <c r="AJ219" i="37" s="1"/>
  <c r="AJ291" i="37" s="1"/>
  <c r="AJ363" i="37" s="1"/>
  <c r="AJ435" i="37" s="1"/>
  <c r="BA63" i="37"/>
  <c r="BA135" i="37" s="1"/>
  <c r="AR63" i="37"/>
  <c r="AR135" i="37" s="1"/>
  <c r="AR435" i="37" s="1"/>
  <c r="AN63" i="37"/>
  <c r="AN135" i="37" s="1"/>
  <c r="AN219" i="37" s="1"/>
  <c r="AN291" i="37" s="1"/>
  <c r="AN363" i="37" s="1"/>
  <c r="AN435" i="37" s="1"/>
  <c r="AI63" i="37"/>
  <c r="AU55" i="37"/>
  <c r="AU127" i="37" s="1"/>
  <c r="AU427" i="37" s="1"/>
  <c r="AQ55" i="37"/>
  <c r="AQ127" i="37" s="1"/>
  <c r="AQ427" i="37" s="1"/>
  <c r="AL55" i="37"/>
  <c r="AL127" i="37" s="1"/>
  <c r="AL211" i="37" s="1"/>
  <c r="AL283" i="37" s="1"/>
  <c r="AL355" i="37" s="1"/>
  <c r="AL427" i="37" s="1"/>
  <c r="AH55" i="37"/>
  <c r="AH127" i="37" s="1"/>
  <c r="AH211" i="37" s="1"/>
  <c r="AH283" i="37" s="1"/>
  <c r="AH355" i="37" s="1"/>
  <c r="AH427" i="37" s="1"/>
  <c r="AT55" i="37"/>
  <c r="AT127" i="37" s="1"/>
  <c r="AK55" i="37"/>
  <c r="AK127" i="37" s="1"/>
  <c r="BB55" i="37"/>
  <c r="BB127" i="37" s="1"/>
  <c r="AS55" i="37"/>
  <c r="AS127" i="37" s="1"/>
  <c r="AS427" i="37" s="1"/>
  <c r="AO55" i="37"/>
  <c r="AJ55" i="37"/>
  <c r="AJ127" i="37" s="1"/>
  <c r="AJ211" i="37" s="1"/>
  <c r="AJ283" i="37" s="1"/>
  <c r="AJ355" i="37" s="1"/>
  <c r="AJ427" i="37" s="1"/>
  <c r="BA55" i="37"/>
  <c r="BA127" i="37" s="1"/>
  <c r="AR55" i="37"/>
  <c r="AR127" i="37" s="1"/>
  <c r="AR427" i="37" s="1"/>
  <c r="AN55" i="37"/>
  <c r="AN127" i="37" s="1"/>
  <c r="AN211" i="37" s="1"/>
  <c r="AN283" i="37" s="1"/>
  <c r="AN355" i="37" s="1"/>
  <c r="AN427" i="37" s="1"/>
  <c r="AI55" i="37"/>
  <c r="BB47" i="37"/>
  <c r="BB119" i="37" s="1"/>
  <c r="AS47" i="37"/>
  <c r="AS119" i="37" s="1"/>
  <c r="AS419" i="37" s="1"/>
  <c r="AO47" i="37"/>
  <c r="AX47" i="37" s="1"/>
  <c r="AX119" i="37" s="1"/>
  <c r="AX203" i="37" s="1"/>
  <c r="AX275" i="37" s="1"/>
  <c r="AX347" i="37" s="1"/>
  <c r="AX419" i="37" s="1"/>
  <c r="AJ47" i="37"/>
  <c r="AJ119" i="37" s="1"/>
  <c r="AJ203" i="37" s="1"/>
  <c r="AJ275" i="37" s="1"/>
  <c r="AJ347" i="37" s="1"/>
  <c r="AJ419" i="37" s="1"/>
  <c r="BA47" i="37"/>
  <c r="BA119" i="37" s="1"/>
  <c r="AR47" i="37"/>
  <c r="AR119" i="37" s="1"/>
  <c r="AR419" i="37" s="1"/>
  <c r="AN47" i="37"/>
  <c r="AN119" i="37" s="1"/>
  <c r="AN203" i="37" s="1"/>
  <c r="AN275" i="37" s="1"/>
  <c r="AN347" i="37" s="1"/>
  <c r="AN419" i="37" s="1"/>
  <c r="AI47" i="37"/>
  <c r="AU47" i="37"/>
  <c r="AU119" i="37" s="1"/>
  <c r="AU419" i="37" s="1"/>
  <c r="AL47" i="37"/>
  <c r="AL119" i="37" s="1"/>
  <c r="AL203" i="37" s="1"/>
  <c r="AL275" i="37" s="1"/>
  <c r="AL347" i="37" s="1"/>
  <c r="AL419" i="37" s="1"/>
  <c r="AT47" i="37"/>
  <c r="AT119" i="37" s="1"/>
  <c r="AK47" i="37"/>
  <c r="AK119" i="37" s="1"/>
  <c r="AQ47" i="37"/>
  <c r="AQ119" i="37" s="1"/>
  <c r="AQ419" i="37" s="1"/>
  <c r="AH47" i="37"/>
  <c r="AH119" i="37" s="1"/>
  <c r="AH203" i="37" s="1"/>
  <c r="AH275" i="37" s="1"/>
  <c r="AH347" i="37" s="1"/>
  <c r="AH419" i="37" s="1"/>
  <c r="BA42" i="37"/>
  <c r="BA114" i="37" s="1"/>
  <c r="AR42" i="37"/>
  <c r="AR114" i="37" s="1"/>
  <c r="AR414" i="37" s="1"/>
  <c r="AN42" i="37"/>
  <c r="AN114" i="37" s="1"/>
  <c r="AN198" i="37" s="1"/>
  <c r="AN270" i="37" s="1"/>
  <c r="AN342" i="37" s="1"/>
  <c r="AN414" i="37" s="1"/>
  <c r="AI42" i="37"/>
  <c r="AS42" i="37"/>
  <c r="AS114" i="37" s="1"/>
  <c r="AS414" i="37" s="1"/>
  <c r="AL42" i="37"/>
  <c r="AL114" i="37" s="1"/>
  <c r="AL198" i="37" s="1"/>
  <c r="AL270" i="37" s="1"/>
  <c r="AL342" i="37" s="1"/>
  <c r="AL414" i="37" s="1"/>
  <c r="AQ42" i="37"/>
  <c r="AQ114" i="37" s="1"/>
  <c r="AQ414" i="37" s="1"/>
  <c r="AK42" i="37"/>
  <c r="AK114" i="37" s="1"/>
  <c r="BB42" i="37"/>
  <c r="BB114" i="37" s="1"/>
  <c r="AU42" i="37"/>
  <c r="AU114" i="37" s="1"/>
  <c r="AU414" i="37" s="1"/>
  <c r="AJ42" i="37"/>
  <c r="AJ114" i="37" s="1"/>
  <c r="AJ198" i="37" s="1"/>
  <c r="AJ270" i="37" s="1"/>
  <c r="AJ342" i="37" s="1"/>
  <c r="AJ414" i="37" s="1"/>
  <c r="AT42" i="37"/>
  <c r="AT114" i="37" s="1"/>
  <c r="AO42" i="37"/>
  <c r="AX42" i="37" s="1"/>
  <c r="AX114" i="37" s="1"/>
  <c r="AX198" i="37" s="1"/>
  <c r="AX270" i="37" s="1"/>
  <c r="AX342" i="37" s="1"/>
  <c r="AX414" i="37" s="1"/>
  <c r="AH42" i="37"/>
  <c r="AH114" i="37" s="1"/>
  <c r="AH198" i="37" s="1"/>
  <c r="AH270" i="37" s="1"/>
  <c r="AH342" i="37" s="1"/>
  <c r="AH414" i="37" s="1"/>
  <c r="AU33" i="37"/>
  <c r="AU105" i="37" s="1"/>
  <c r="AU405" i="37" s="1"/>
  <c r="AQ33" i="37"/>
  <c r="AQ105" i="37" s="1"/>
  <c r="AQ405" i="37" s="1"/>
  <c r="AL33" i="37"/>
  <c r="AL105" i="37" s="1"/>
  <c r="AL189" i="37" s="1"/>
  <c r="AL261" i="37" s="1"/>
  <c r="AL333" i="37" s="1"/>
  <c r="AL405" i="37" s="1"/>
  <c r="AH33" i="37"/>
  <c r="AH105" i="37" s="1"/>
  <c r="AH189" i="37" s="1"/>
  <c r="AH261" i="37" s="1"/>
  <c r="AH333" i="37" s="1"/>
  <c r="AH405" i="37" s="1"/>
  <c r="AT33" i="37"/>
  <c r="AT105" i="37" s="1"/>
  <c r="AK33" i="37"/>
  <c r="AK105" i="37" s="1"/>
  <c r="BB33" i="37"/>
  <c r="BB105" i="37" s="1"/>
  <c r="AS33" i="37"/>
  <c r="AS105" i="37" s="1"/>
  <c r="AS405" i="37" s="1"/>
  <c r="AO33" i="37"/>
  <c r="AJ33" i="37"/>
  <c r="AJ105" i="37" s="1"/>
  <c r="AJ189" i="37" s="1"/>
  <c r="AJ261" i="37" s="1"/>
  <c r="AJ333" i="37" s="1"/>
  <c r="AJ405" i="37" s="1"/>
  <c r="BA33" i="37"/>
  <c r="BA105" i="37" s="1"/>
  <c r="AR33" i="37"/>
  <c r="AR105" i="37" s="1"/>
  <c r="AR405" i="37" s="1"/>
  <c r="AN33" i="37"/>
  <c r="AN105" i="37" s="1"/>
  <c r="AN189" i="37" s="1"/>
  <c r="AN261" i="37" s="1"/>
  <c r="AN333" i="37" s="1"/>
  <c r="AN405" i="37" s="1"/>
  <c r="AI33" i="37"/>
  <c r="AU25" i="37"/>
  <c r="AU97" i="37" s="1"/>
  <c r="AU397" i="37" s="1"/>
  <c r="AQ25" i="37"/>
  <c r="AQ97" i="37" s="1"/>
  <c r="AQ397" i="37" s="1"/>
  <c r="AL25" i="37"/>
  <c r="AL97" i="37" s="1"/>
  <c r="AL181" i="37" s="1"/>
  <c r="AL253" i="37" s="1"/>
  <c r="AL325" i="37" s="1"/>
  <c r="AL397" i="37" s="1"/>
  <c r="AH25" i="37"/>
  <c r="AH97" i="37" s="1"/>
  <c r="AH181" i="37" s="1"/>
  <c r="AH253" i="37" s="1"/>
  <c r="AH325" i="37" s="1"/>
  <c r="AH397" i="37" s="1"/>
  <c r="AT25" i="37"/>
  <c r="AT97" i="37" s="1"/>
  <c r="AK25" i="37"/>
  <c r="AK97" i="37" s="1"/>
  <c r="BB25" i="37"/>
  <c r="BB97" i="37" s="1"/>
  <c r="AS25" i="37"/>
  <c r="AS97" i="37" s="1"/>
  <c r="AS397" i="37" s="1"/>
  <c r="AO25" i="37"/>
  <c r="AJ25" i="37"/>
  <c r="AJ97" i="37" s="1"/>
  <c r="AJ181" i="37" s="1"/>
  <c r="AJ253" i="37" s="1"/>
  <c r="AJ325" i="37" s="1"/>
  <c r="AJ397" i="37" s="1"/>
  <c r="BA25" i="37"/>
  <c r="BA97" i="37" s="1"/>
  <c r="AR25" i="37"/>
  <c r="AR97" i="37" s="1"/>
  <c r="AR397" i="37" s="1"/>
  <c r="AN25" i="37"/>
  <c r="AN97" i="37" s="1"/>
  <c r="AN181" i="37" s="1"/>
  <c r="AN253" i="37" s="1"/>
  <c r="AN325" i="37" s="1"/>
  <c r="AN397" i="37" s="1"/>
  <c r="AI25" i="37"/>
  <c r="BA19" i="37"/>
  <c r="BA91" i="37" s="1"/>
  <c r="AR19" i="37"/>
  <c r="AR91" i="37" s="1"/>
  <c r="AR391" i="37" s="1"/>
  <c r="AN19" i="37"/>
  <c r="AN91" i="37" s="1"/>
  <c r="AN175" i="37" s="1"/>
  <c r="AN247" i="37" s="1"/>
  <c r="AN319" i="37" s="1"/>
  <c r="AN391" i="37" s="1"/>
  <c r="AI19" i="37"/>
  <c r="AU19" i="37"/>
  <c r="AU91" i="37" s="1"/>
  <c r="AU391" i="37" s="1"/>
  <c r="AQ19" i="37"/>
  <c r="AQ91" i="37" s="1"/>
  <c r="AQ391" i="37" s="1"/>
  <c r="AL19" i="37"/>
  <c r="AL91" i="37" s="1"/>
  <c r="AL175" i="37" s="1"/>
  <c r="AL247" i="37" s="1"/>
  <c r="AL319" i="37" s="1"/>
  <c r="AL391" i="37" s="1"/>
  <c r="AH19" i="37"/>
  <c r="AH91" i="37" s="1"/>
  <c r="AH175" i="37" s="1"/>
  <c r="AH247" i="37" s="1"/>
  <c r="AH319" i="37" s="1"/>
  <c r="AH391" i="37" s="1"/>
  <c r="AT19" i="37"/>
  <c r="AT91" i="37" s="1"/>
  <c r="AK19" i="37"/>
  <c r="AK91" i="37" s="1"/>
  <c r="BB19" i="37"/>
  <c r="BB91" i="37" s="1"/>
  <c r="AS19" i="37"/>
  <c r="AS91" i="37" s="1"/>
  <c r="AS391" i="37" s="1"/>
  <c r="AO19" i="37"/>
  <c r="AJ19" i="37"/>
  <c r="AJ91" i="37" s="1"/>
  <c r="AJ175" i="37" s="1"/>
  <c r="AJ247" i="37" s="1"/>
  <c r="AJ319" i="37" s="1"/>
  <c r="AJ391" i="37" s="1"/>
  <c r="AX26" i="11"/>
  <c r="AX98" i="11" s="1"/>
  <c r="AX182" i="11" s="1"/>
  <c r="AX254" i="11" s="1"/>
  <c r="AX326" i="11" s="1"/>
  <c r="AX398" i="11" s="1"/>
  <c r="AX34" i="11"/>
  <c r="AX106" i="11" s="1"/>
  <c r="AX190" i="11" s="1"/>
  <c r="AX262" i="11" s="1"/>
  <c r="AX334" i="11" s="1"/>
  <c r="AX406" i="11" s="1"/>
  <c r="AX42" i="11"/>
  <c r="AX114" i="11" s="1"/>
  <c r="AX198" i="11" s="1"/>
  <c r="AX270" i="11" s="1"/>
  <c r="AX342" i="11" s="1"/>
  <c r="AX414" i="11" s="1"/>
  <c r="AX50" i="11"/>
  <c r="AX122" i="11" s="1"/>
  <c r="AX206" i="11" s="1"/>
  <c r="AX278" i="11" s="1"/>
  <c r="AX350" i="11" s="1"/>
  <c r="AX422" i="11" s="1"/>
  <c r="AX58" i="11"/>
  <c r="AX130" i="11" s="1"/>
  <c r="AX214" i="11" s="1"/>
  <c r="AX286" i="11" s="1"/>
  <c r="AX358" i="11" s="1"/>
  <c r="AX430" i="11" s="1"/>
  <c r="AX66" i="11"/>
  <c r="AX138" i="11" s="1"/>
  <c r="AX222" i="11" s="1"/>
  <c r="AX294" i="11" s="1"/>
  <c r="AX366" i="11" s="1"/>
  <c r="AX438" i="11" s="1"/>
  <c r="AX82" i="11"/>
  <c r="AX154" i="11" s="1"/>
  <c r="AX238" i="11" s="1"/>
  <c r="AX310" i="11" s="1"/>
  <c r="AX382" i="11" s="1"/>
  <c r="AX454" i="11" s="1"/>
  <c r="AP21" i="11"/>
  <c r="AO93" i="11"/>
  <c r="AT393" i="11"/>
  <c r="AU79" i="38"/>
  <c r="AU151" i="38" s="1"/>
  <c r="AU451" i="38" s="1"/>
  <c r="AQ79" i="38"/>
  <c r="AQ151" i="38" s="1"/>
  <c r="AQ451" i="38" s="1"/>
  <c r="BB79" i="38"/>
  <c r="BB151" i="38" s="1"/>
  <c r="AS79" i="38"/>
  <c r="AS151" i="38" s="1"/>
  <c r="AS451" i="38" s="1"/>
  <c r="AO79" i="38"/>
  <c r="AX79" i="38" s="1"/>
  <c r="AX151" i="38" s="1"/>
  <c r="AX235" i="38" s="1"/>
  <c r="AX307" i="38" s="1"/>
  <c r="AX379" i="38" s="1"/>
  <c r="AX451" i="38" s="1"/>
  <c r="AJ79" i="38"/>
  <c r="AJ151" i="38" s="1"/>
  <c r="AJ235" i="38" s="1"/>
  <c r="BA79" i="38"/>
  <c r="BA151" i="38" s="1"/>
  <c r="AR79" i="38"/>
  <c r="AR151" i="38" s="1"/>
  <c r="AR451" i="38" s="1"/>
  <c r="AN79" i="38"/>
  <c r="AN151" i="38" s="1"/>
  <c r="AN235" i="38" s="1"/>
  <c r="AN307" i="38" s="1"/>
  <c r="AN379" i="38" s="1"/>
  <c r="AN451" i="38" s="1"/>
  <c r="AI79" i="38"/>
  <c r="AL79" i="38"/>
  <c r="AL151" i="38" s="1"/>
  <c r="AL235" i="38" s="1"/>
  <c r="AL307" i="38" s="1"/>
  <c r="AL379" i="38" s="1"/>
  <c r="AL451" i="38" s="1"/>
  <c r="AK79" i="38"/>
  <c r="AK151" i="38" s="1"/>
  <c r="AK235" i="38" s="1"/>
  <c r="AK307" i="38" s="1"/>
  <c r="AK379" i="38" s="1"/>
  <c r="AK451" i="38" s="1"/>
  <c r="AT79" i="38"/>
  <c r="AT151" i="38" s="1"/>
  <c r="AH79" i="38"/>
  <c r="AH151" i="38" s="1"/>
  <c r="AH235" i="38" s="1"/>
  <c r="AH307" i="38" s="1"/>
  <c r="AH379" i="38" s="1"/>
  <c r="AH451" i="38" s="1"/>
  <c r="AT18" i="38"/>
  <c r="AT90" i="38" s="1"/>
  <c r="AK18" i="38"/>
  <c r="AK90" i="38" s="1"/>
  <c r="AK174" i="38" s="1"/>
  <c r="AK246" i="38" s="1"/>
  <c r="AK318" i="38" s="1"/>
  <c r="AK390" i="38" s="1"/>
  <c r="BB18" i="38"/>
  <c r="BB90" i="38" s="1"/>
  <c r="AS18" i="38"/>
  <c r="AS90" i="38" s="1"/>
  <c r="AS390" i="38" s="1"/>
  <c r="AO18" i="38"/>
  <c r="AX18" i="38" s="1"/>
  <c r="AX90" i="38" s="1"/>
  <c r="AX174" i="38" s="1"/>
  <c r="AX246" i="38" s="1"/>
  <c r="AX318" i="38" s="1"/>
  <c r="AX390" i="38" s="1"/>
  <c r="AJ18" i="38"/>
  <c r="AJ90" i="38" s="1"/>
  <c r="AJ174" i="38" s="1"/>
  <c r="BA18" i="38"/>
  <c r="BA90" i="38" s="1"/>
  <c r="AR18" i="38"/>
  <c r="AR90" i="38" s="1"/>
  <c r="AR390" i="38" s="1"/>
  <c r="AN18" i="38"/>
  <c r="AN90" i="38" s="1"/>
  <c r="AN174" i="38" s="1"/>
  <c r="AN246" i="38" s="1"/>
  <c r="AN318" i="38" s="1"/>
  <c r="AN390" i="38" s="1"/>
  <c r="AI18" i="38"/>
  <c r="AU18" i="38"/>
  <c r="AU90" i="38" s="1"/>
  <c r="AU390" i="38" s="1"/>
  <c r="AQ18" i="38"/>
  <c r="AQ90" i="38" s="1"/>
  <c r="AQ390" i="38" s="1"/>
  <c r="AL18" i="38"/>
  <c r="AL90" i="38" s="1"/>
  <c r="AL174" i="38" s="1"/>
  <c r="AL246" i="38" s="1"/>
  <c r="AL318" i="38" s="1"/>
  <c r="AL390" i="38" s="1"/>
  <c r="AH18" i="38"/>
  <c r="AH90" i="38" s="1"/>
  <c r="AH174" i="38" s="1"/>
  <c r="AH246" i="38" s="1"/>
  <c r="AH318" i="38" s="1"/>
  <c r="AH390" i="38" s="1"/>
  <c r="BA71" i="38"/>
  <c r="BA143" i="38" s="1"/>
  <c r="AR71" i="38"/>
  <c r="AR143" i="38" s="1"/>
  <c r="AR443" i="38" s="1"/>
  <c r="AS71" i="38"/>
  <c r="AS143" i="38" s="1"/>
  <c r="AS443" i="38" s="1"/>
  <c r="AN71" i="38"/>
  <c r="AN143" i="38" s="1"/>
  <c r="AN227" i="38" s="1"/>
  <c r="AN299" i="38" s="1"/>
  <c r="AN371" i="38" s="1"/>
  <c r="AN443" i="38" s="1"/>
  <c r="AI71" i="38"/>
  <c r="AQ71" i="38"/>
  <c r="AQ143" i="38" s="1"/>
  <c r="AQ443" i="38" s="1"/>
  <c r="AL71" i="38"/>
  <c r="AL143" i="38" s="1"/>
  <c r="AL227" i="38" s="1"/>
  <c r="AL299" i="38" s="1"/>
  <c r="AL371" i="38" s="1"/>
  <c r="AL443" i="38" s="1"/>
  <c r="AH71" i="38"/>
  <c r="AH143" i="38" s="1"/>
  <c r="AH227" i="38" s="1"/>
  <c r="AH299" i="38" s="1"/>
  <c r="AH371" i="38" s="1"/>
  <c r="AH443" i="38" s="1"/>
  <c r="BB71" i="38"/>
  <c r="BB143" i="38" s="1"/>
  <c r="AU71" i="38"/>
  <c r="AU143" i="38" s="1"/>
  <c r="AU443" i="38" s="1"/>
  <c r="AK71" i="38"/>
  <c r="AK143" i="38" s="1"/>
  <c r="AK227" i="38" s="1"/>
  <c r="AK299" i="38" s="1"/>
  <c r="AK371" i="38" s="1"/>
  <c r="AK443" i="38" s="1"/>
  <c r="AT71" i="38"/>
  <c r="AT143" i="38" s="1"/>
  <c r="AO71" i="38"/>
  <c r="AJ71" i="38"/>
  <c r="AJ143" i="38" s="1"/>
  <c r="AJ227" i="38" s="1"/>
  <c r="BA63" i="38"/>
  <c r="BA135" i="38" s="1"/>
  <c r="AR63" i="38"/>
  <c r="AR135" i="38" s="1"/>
  <c r="AR435" i="38" s="1"/>
  <c r="AN63" i="38"/>
  <c r="AN135" i="38" s="1"/>
  <c r="AN219" i="38" s="1"/>
  <c r="AN291" i="38" s="1"/>
  <c r="AN363" i="38" s="1"/>
  <c r="AN435" i="38" s="1"/>
  <c r="AI63" i="38"/>
  <c r="AU63" i="38"/>
  <c r="AU135" i="38" s="1"/>
  <c r="AU435" i="38" s="1"/>
  <c r="AQ63" i="38"/>
  <c r="AQ135" i="38" s="1"/>
  <c r="AQ435" i="38" s="1"/>
  <c r="AL63" i="38"/>
  <c r="AL135" i="38" s="1"/>
  <c r="AL219" i="38" s="1"/>
  <c r="AL291" i="38" s="1"/>
  <c r="AL363" i="38" s="1"/>
  <c r="AL435" i="38" s="1"/>
  <c r="AH63" i="38"/>
  <c r="AH135" i="38" s="1"/>
  <c r="AH219" i="38" s="1"/>
  <c r="AH291" i="38" s="1"/>
  <c r="AH363" i="38" s="1"/>
  <c r="AH435" i="38" s="1"/>
  <c r="AT63" i="38"/>
  <c r="AT135" i="38" s="1"/>
  <c r="AK63" i="38"/>
  <c r="AK135" i="38" s="1"/>
  <c r="AK219" i="38" s="1"/>
  <c r="AK291" i="38" s="1"/>
  <c r="AK363" i="38" s="1"/>
  <c r="AK435" i="38" s="1"/>
  <c r="BB63" i="38"/>
  <c r="BB135" i="38" s="1"/>
  <c r="AS63" i="38"/>
  <c r="AS135" i="38" s="1"/>
  <c r="AS435" i="38" s="1"/>
  <c r="AO63" i="38"/>
  <c r="AX63" i="38" s="1"/>
  <c r="AX135" i="38" s="1"/>
  <c r="AX219" i="38" s="1"/>
  <c r="AX291" i="38" s="1"/>
  <c r="AX363" i="38" s="1"/>
  <c r="AX435" i="38" s="1"/>
  <c r="AJ63" i="38"/>
  <c r="AJ135" i="38" s="1"/>
  <c r="AJ219" i="38" s="1"/>
  <c r="BA55" i="38"/>
  <c r="BA127" i="38" s="1"/>
  <c r="AR55" i="38"/>
  <c r="AR127" i="38" s="1"/>
  <c r="AR427" i="38" s="1"/>
  <c r="AN55" i="38"/>
  <c r="AN127" i="38" s="1"/>
  <c r="AN211" i="38" s="1"/>
  <c r="AN283" i="38" s="1"/>
  <c r="AN355" i="38" s="1"/>
  <c r="AN427" i="38" s="1"/>
  <c r="AI55" i="38"/>
  <c r="AU55" i="38"/>
  <c r="AU127" i="38" s="1"/>
  <c r="AU427" i="38" s="1"/>
  <c r="AQ55" i="38"/>
  <c r="AQ127" i="38" s="1"/>
  <c r="AQ427" i="38" s="1"/>
  <c r="AL55" i="38"/>
  <c r="AL127" i="38" s="1"/>
  <c r="AL211" i="38" s="1"/>
  <c r="AL283" i="38" s="1"/>
  <c r="AL355" i="38" s="1"/>
  <c r="AL427" i="38" s="1"/>
  <c r="AH55" i="38"/>
  <c r="AH127" i="38" s="1"/>
  <c r="AH211" i="38" s="1"/>
  <c r="AH283" i="38" s="1"/>
  <c r="AH355" i="38" s="1"/>
  <c r="AH427" i="38" s="1"/>
  <c r="AT55" i="38"/>
  <c r="AT127" i="38" s="1"/>
  <c r="AK55" i="38"/>
  <c r="AK127" i="38" s="1"/>
  <c r="AK211" i="38" s="1"/>
  <c r="AK283" i="38" s="1"/>
  <c r="AK355" i="38" s="1"/>
  <c r="AK427" i="38" s="1"/>
  <c r="BB55" i="38"/>
  <c r="BB127" i="38" s="1"/>
  <c r="AS55" i="38"/>
  <c r="AS127" i="38" s="1"/>
  <c r="AS427" i="38" s="1"/>
  <c r="AO55" i="38"/>
  <c r="AX55" i="38" s="1"/>
  <c r="AX127" i="38" s="1"/>
  <c r="AX211" i="38" s="1"/>
  <c r="AX283" i="38" s="1"/>
  <c r="AX355" i="38" s="1"/>
  <c r="AX427" i="38" s="1"/>
  <c r="AJ55" i="38"/>
  <c r="AJ127" i="38" s="1"/>
  <c r="AJ211" i="38" s="1"/>
  <c r="BA47" i="38"/>
  <c r="BA119" i="38" s="1"/>
  <c r="AR47" i="38"/>
  <c r="AR119" i="38" s="1"/>
  <c r="AR419" i="38" s="1"/>
  <c r="AN47" i="38"/>
  <c r="AN119" i="38" s="1"/>
  <c r="AN203" i="38" s="1"/>
  <c r="AN275" i="38" s="1"/>
  <c r="AN347" i="38" s="1"/>
  <c r="AN419" i="38" s="1"/>
  <c r="AI47" i="38"/>
  <c r="AU47" i="38"/>
  <c r="AU119" i="38" s="1"/>
  <c r="AU419" i="38" s="1"/>
  <c r="AQ47" i="38"/>
  <c r="AQ119" i="38" s="1"/>
  <c r="AQ419" i="38" s="1"/>
  <c r="AL47" i="38"/>
  <c r="AL119" i="38" s="1"/>
  <c r="AL203" i="38" s="1"/>
  <c r="AL275" i="38" s="1"/>
  <c r="AL347" i="38" s="1"/>
  <c r="AL419" i="38" s="1"/>
  <c r="AH47" i="38"/>
  <c r="AH119" i="38" s="1"/>
  <c r="AH203" i="38" s="1"/>
  <c r="AH275" i="38" s="1"/>
  <c r="AH347" i="38" s="1"/>
  <c r="AH419" i="38" s="1"/>
  <c r="AT47" i="38"/>
  <c r="AT119" i="38" s="1"/>
  <c r="AK47" i="38"/>
  <c r="AK119" i="38" s="1"/>
  <c r="AK203" i="38" s="1"/>
  <c r="AK275" i="38" s="1"/>
  <c r="AK347" i="38" s="1"/>
  <c r="AK419" i="38" s="1"/>
  <c r="BB47" i="38"/>
  <c r="BB119" i="38" s="1"/>
  <c r="AS47" i="38"/>
  <c r="AS119" i="38" s="1"/>
  <c r="AS419" i="38" s="1"/>
  <c r="AO47" i="38"/>
  <c r="AX47" i="38" s="1"/>
  <c r="AX119" i="38" s="1"/>
  <c r="AX203" i="38" s="1"/>
  <c r="AX275" i="38" s="1"/>
  <c r="AX347" i="38" s="1"/>
  <c r="AX419" i="38" s="1"/>
  <c r="AJ47" i="38"/>
  <c r="AJ119" i="38" s="1"/>
  <c r="AJ203" i="38" s="1"/>
  <c r="BA39" i="38"/>
  <c r="BA111" i="38" s="1"/>
  <c r="AR39" i="38"/>
  <c r="AR111" i="38" s="1"/>
  <c r="AR411" i="38" s="1"/>
  <c r="AN39" i="38"/>
  <c r="AN111" i="38" s="1"/>
  <c r="AN195" i="38" s="1"/>
  <c r="AN267" i="38" s="1"/>
  <c r="AN339" i="38" s="1"/>
  <c r="AN411" i="38" s="1"/>
  <c r="AI39" i="38"/>
  <c r="AU39" i="38"/>
  <c r="AU111" i="38" s="1"/>
  <c r="AU411" i="38" s="1"/>
  <c r="AQ39" i="38"/>
  <c r="AQ111" i="38" s="1"/>
  <c r="AQ411" i="38" s="1"/>
  <c r="AL39" i="38"/>
  <c r="AL111" i="38" s="1"/>
  <c r="AL195" i="38" s="1"/>
  <c r="AL267" i="38" s="1"/>
  <c r="AL339" i="38" s="1"/>
  <c r="AL411" i="38" s="1"/>
  <c r="AH39" i="38"/>
  <c r="AH111" i="38" s="1"/>
  <c r="AH195" i="38" s="1"/>
  <c r="AH267" i="38" s="1"/>
  <c r="AH339" i="38" s="1"/>
  <c r="AH411" i="38" s="1"/>
  <c r="AT39" i="38"/>
  <c r="AT111" i="38" s="1"/>
  <c r="AK39" i="38"/>
  <c r="AK111" i="38" s="1"/>
  <c r="AK195" i="38" s="1"/>
  <c r="AK267" i="38" s="1"/>
  <c r="AK339" i="38" s="1"/>
  <c r="AK411" i="38" s="1"/>
  <c r="BB39" i="38"/>
  <c r="BB111" i="38" s="1"/>
  <c r="AS39" i="38"/>
  <c r="AS111" i="38" s="1"/>
  <c r="AS411" i="38" s="1"/>
  <c r="AO39" i="38"/>
  <c r="AX39" i="38" s="1"/>
  <c r="AX111" i="38" s="1"/>
  <c r="AX195" i="38" s="1"/>
  <c r="AX267" i="38" s="1"/>
  <c r="AX339" i="38" s="1"/>
  <c r="AX411" i="38" s="1"/>
  <c r="AJ39" i="38"/>
  <c r="AJ111" i="38" s="1"/>
  <c r="AJ195" i="38" s="1"/>
  <c r="BA31" i="38"/>
  <c r="BA103" i="38" s="1"/>
  <c r="AR31" i="38"/>
  <c r="AR103" i="38" s="1"/>
  <c r="AR403" i="38" s="1"/>
  <c r="AN31" i="38"/>
  <c r="AN103" i="38" s="1"/>
  <c r="AN187" i="38" s="1"/>
  <c r="AN259" i="38" s="1"/>
  <c r="AN331" i="38" s="1"/>
  <c r="AN403" i="38" s="1"/>
  <c r="AI31" i="38"/>
  <c r="AU31" i="38"/>
  <c r="AU103" i="38" s="1"/>
  <c r="AU403" i="38" s="1"/>
  <c r="AQ31" i="38"/>
  <c r="AQ103" i="38" s="1"/>
  <c r="AQ403" i="38" s="1"/>
  <c r="AL31" i="38"/>
  <c r="AL103" i="38" s="1"/>
  <c r="AL187" i="38" s="1"/>
  <c r="AL259" i="38" s="1"/>
  <c r="AL331" i="38" s="1"/>
  <c r="AL403" i="38" s="1"/>
  <c r="AH31" i="38"/>
  <c r="AH103" i="38" s="1"/>
  <c r="AH187" i="38" s="1"/>
  <c r="AH259" i="38" s="1"/>
  <c r="AH331" i="38" s="1"/>
  <c r="AH403" i="38" s="1"/>
  <c r="AT31" i="38"/>
  <c r="AT103" i="38" s="1"/>
  <c r="AK31" i="38"/>
  <c r="AK103" i="38" s="1"/>
  <c r="AK187" i="38" s="1"/>
  <c r="AK259" i="38" s="1"/>
  <c r="AK331" i="38" s="1"/>
  <c r="AK403" i="38" s="1"/>
  <c r="BB31" i="38"/>
  <c r="BB103" i="38" s="1"/>
  <c r="AS31" i="38"/>
  <c r="AS103" i="38" s="1"/>
  <c r="AS403" i="38" s="1"/>
  <c r="AO31" i="38"/>
  <c r="AX31" i="38" s="1"/>
  <c r="AX103" i="38" s="1"/>
  <c r="AX187" i="38" s="1"/>
  <c r="AX259" i="38" s="1"/>
  <c r="AX331" i="38" s="1"/>
  <c r="AX403" i="38" s="1"/>
  <c r="AJ31" i="38"/>
  <c r="AJ103" i="38" s="1"/>
  <c r="AJ187" i="38" s="1"/>
  <c r="BA20" i="38"/>
  <c r="BA92" i="38" s="1"/>
  <c r="AR20" i="38"/>
  <c r="AR92" i="38" s="1"/>
  <c r="AR392" i="38" s="1"/>
  <c r="AN20" i="38"/>
  <c r="AN92" i="38" s="1"/>
  <c r="AN176" i="38" s="1"/>
  <c r="AN248" i="38" s="1"/>
  <c r="AN320" i="38" s="1"/>
  <c r="AN392" i="38" s="1"/>
  <c r="AI20" i="38"/>
  <c r="AU20" i="38"/>
  <c r="AU92" i="38" s="1"/>
  <c r="AU392" i="38" s="1"/>
  <c r="AQ20" i="38"/>
  <c r="AQ92" i="38" s="1"/>
  <c r="AQ392" i="38" s="1"/>
  <c r="AL20" i="38"/>
  <c r="AL92" i="38" s="1"/>
  <c r="AL176" i="38" s="1"/>
  <c r="AL248" i="38" s="1"/>
  <c r="AL320" i="38" s="1"/>
  <c r="AL392" i="38" s="1"/>
  <c r="AH20" i="38"/>
  <c r="AH92" i="38" s="1"/>
  <c r="AH176" i="38" s="1"/>
  <c r="AH248" i="38" s="1"/>
  <c r="AH320" i="38" s="1"/>
  <c r="AH392" i="38" s="1"/>
  <c r="AT20" i="38"/>
  <c r="AT92" i="38" s="1"/>
  <c r="AK20" i="38"/>
  <c r="AK92" i="38" s="1"/>
  <c r="AK176" i="38" s="1"/>
  <c r="AK248" i="38" s="1"/>
  <c r="AK320" i="38" s="1"/>
  <c r="AK392" i="38" s="1"/>
  <c r="BB20" i="38"/>
  <c r="BB92" i="38" s="1"/>
  <c r="AS20" i="38"/>
  <c r="AS92" i="38" s="1"/>
  <c r="AS392" i="38" s="1"/>
  <c r="AO20" i="38"/>
  <c r="AX20" i="38" s="1"/>
  <c r="AX92" i="38" s="1"/>
  <c r="AX176" i="38" s="1"/>
  <c r="AX248" i="38" s="1"/>
  <c r="AX320" i="38" s="1"/>
  <c r="AX392" i="38" s="1"/>
  <c r="AJ20" i="38"/>
  <c r="AJ92" i="38" s="1"/>
  <c r="AJ176" i="38" s="1"/>
  <c r="AU83" i="36"/>
  <c r="AU155" i="36" s="1"/>
  <c r="AU455" i="36" s="1"/>
  <c r="AQ83" i="36"/>
  <c r="AQ155" i="36" s="1"/>
  <c r="AQ455" i="36" s="1"/>
  <c r="AL83" i="36"/>
  <c r="AL155" i="36" s="1"/>
  <c r="AL239" i="36" s="1"/>
  <c r="AL311" i="36" s="1"/>
  <c r="AL383" i="36" s="1"/>
  <c r="AL455" i="36" s="1"/>
  <c r="AH83" i="36"/>
  <c r="AH155" i="36" s="1"/>
  <c r="AH239" i="36" s="1"/>
  <c r="AH311" i="36" s="1"/>
  <c r="AH383" i="36" s="1"/>
  <c r="AH455" i="36" s="1"/>
  <c r="AT83" i="36"/>
  <c r="AT155" i="36" s="1"/>
  <c r="AT455" i="36" s="1"/>
  <c r="AK83" i="36"/>
  <c r="AK155" i="36" s="1"/>
  <c r="AK239" i="36" s="1"/>
  <c r="BB83" i="36"/>
  <c r="BB155" i="36" s="1"/>
  <c r="AS83" i="36"/>
  <c r="AS155" i="36" s="1"/>
  <c r="AS455" i="36" s="1"/>
  <c r="AO83" i="36"/>
  <c r="AX83" i="36" s="1"/>
  <c r="AX155" i="36" s="1"/>
  <c r="AJ83" i="36"/>
  <c r="AJ155" i="36" s="1"/>
  <c r="AJ239" i="36" s="1"/>
  <c r="AJ311" i="36" s="1"/>
  <c r="AJ383" i="36" s="1"/>
  <c r="AJ455" i="36" s="1"/>
  <c r="BA83" i="36"/>
  <c r="BA155" i="36" s="1"/>
  <c r="AR83" i="36"/>
  <c r="AR155" i="36" s="1"/>
  <c r="AR455" i="36" s="1"/>
  <c r="AN83" i="36"/>
  <c r="AN155" i="36" s="1"/>
  <c r="AN239" i="36" s="1"/>
  <c r="AN311" i="36" s="1"/>
  <c r="AN383" i="36" s="1"/>
  <c r="AN455" i="36" s="1"/>
  <c r="AI83" i="36"/>
  <c r="AU75" i="36"/>
  <c r="AU147" i="36" s="1"/>
  <c r="AU447" i="36" s="1"/>
  <c r="AQ75" i="36"/>
  <c r="AQ147" i="36" s="1"/>
  <c r="AQ447" i="36" s="1"/>
  <c r="AL75" i="36"/>
  <c r="AL147" i="36" s="1"/>
  <c r="AL231" i="36" s="1"/>
  <c r="AL303" i="36" s="1"/>
  <c r="AL375" i="36" s="1"/>
  <c r="AL447" i="36" s="1"/>
  <c r="AH75" i="36"/>
  <c r="AH147" i="36" s="1"/>
  <c r="AH231" i="36" s="1"/>
  <c r="AH303" i="36" s="1"/>
  <c r="AH375" i="36" s="1"/>
  <c r="AH447" i="36" s="1"/>
  <c r="AT75" i="36"/>
  <c r="AT147" i="36" s="1"/>
  <c r="AT447" i="36" s="1"/>
  <c r="AK75" i="36"/>
  <c r="AK147" i="36" s="1"/>
  <c r="AK231" i="36" s="1"/>
  <c r="BB75" i="36"/>
  <c r="BB147" i="36" s="1"/>
  <c r="AS75" i="36"/>
  <c r="AS147" i="36" s="1"/>
  <c r="AS447" i="36" s="1"/>
  <c r="AO75" i="36"/>
  <c r="AX75" i="36" s="1"/>
  <c r="AX147" i="36" s="1"/>
  <c r="AJ75" i="36"/>
  <c r="AJ147" i="36" s="1"/>
  <c r="AJ231" i="36" s="1"/>
  <c r="AJ303" i="36" s="1"/>
  <c r="AJ375" i="36" s="1"/>
  <c r="AJ447" i="36" s="1"/>
  <c r="BA75" i="36"/>
  <c r="BA147" i="36" s="1"/>
  <c r="AR75" i="36"/>
  <c r="AR147" i="36" s="1"/>
  <c r="AR447" i="36" s="1"/>
  <c r="AN75" i="36"/>
  <c r="AN147" i="36" s="1"/>
  <c r="AN231" i="36" s="1"/>
  <c r="AN303" i="36" s="1"/>
  <c r="AN375" i="36" s="1"/>
  <c r="AN447" i="36" s="1"/>
  <c r="AI75" i="36"/>
  <c r="AU67" i="36"/>
  <c r="AU139" i="36" s="1"/>
  <c r="AU439" i="36" s="1"/>
  <c r="AQ67" i="36"/>
  <c r="AQ139" i="36" s="1"/>
  <c r="AQ439" i="36" s="1"/>
  <c r="AL67" i="36"/>
  <c r="AL139" i="36" s="1"/>
  <c r="AL223" i="36" s="1"/>
  <c r="AL295" i="36" s="1"/>
  <c r="AL367" i="36" s="1"/>
  <c r="AL439" i="36" s="1"/>
  <c r="AH67" i="36"/>
  <c r="AH139" i="36" s="1"/>
  <c r="AH223" i="36" s="1"/>
  <c r="AH295" i="36" s="1"/>
  <c r="AH367" i="36" s="1"/>
  <c r="AH439" i="36" s="1"/>
  <c r="AT67" i="36"/>
  <c r="AT139" i="36" s="1"/>
  <c r="AT439" i="36" s="1"/>
  <c r="AK67" i="36"/>
  <c r="AK139" i="36" s="1"/>
  <c r="AK223" i="36" s="1"/>
  <c r="BB67" i="36"/>
  <c r="BB139" i="36" s="1"/>
  <c r="AS67" i="36"/>
  <c r="AS139" i="36" s="1"/>
  <c r="AS439" i="36" s="1"/>
  <c r="AO67" i="36"/>
  <c r="AX67" i="36" s="1"/>
  <c r="AX139" i="36" s="1"/>
  <c r="AJ67" i="36"/>
  <c r="AJ139" i="36" s="1"/>
  <c r="AJ223" i="36" s="1"/>
  <c r="AJ295" i="36" s="1"/>
  <c r="AJ367" i="36" s="1"/>
  <c r="AJ439" i="36" s="1"/>
  <c r="BA67" i="36"/>
  <c r="BA139" i="36" s="1"/>
  <c r="AR67" i="36"/>
  <c r="AR139" i="36" s="1"/>
  <c r="AR439" i="36" s="1"/>
  <c r="AN67" i="36"/>
  <c r="AN139" i="36" s="1"/>
  <c r="AN223" i="36" s="1"/>
  <c r="AN295" i="36" s="1"/>
  <c r="AN367" i="36" s="1"/>
  <c r="AN439" i="36" s="1"/>
  <c r="AI67" i="36"/>
  <c r="AU59" i="36"/>
  <c r="AU131" i="36" s="1"/>
  <c r="AU431" i="36" s="1"/>
  <c r="AQ59" i="36"/>
  <c r="AQ131" i="36" s="1"/>
  <c r="AQ431" i="36" s="1"/>
  <c r="AL59" i="36"/>
  <c r="AL131" i="36" s="1"/>
  <c r="AL215" i="36" s="1"/>
  <c r="AL287" i="36" s="1"/>
  <c r="AL359" i="36" s="1"/>
  <c r="AL431" i="36" s="1"/>
  <c r="AH59" i="36"/>
  <c r="AH131" i="36" s="1"/>
  <c r="AH215" i="36" s="1"/>
  <c r="AH287" i="36" s="1"/>
  <c r="AH359" i="36" s="1"/>
  <c r="AH431" i="36" s="1"/>
  <c r="AT59" i="36"/>
  <c r="AT131" i="36" s="1"/>
  <c r="AT431" i="36" s="1"/>
  <c r="AK59" i="36"/>
  <c r="AK131" i="36" s="1"/>
  <c r="AK215" i="36" s="1"/>
  <c r="BB59" i="36"/>
  <c r="BB131" i="36" s="1"/>
  <c r="AS59" i="36"/>
  <c r="AS131" i="36" s="1"/>
  <c r="AS431" i="36" s="1"/>
  <c r="AO59" i="36"/>
  <c r="AX59" i="36" s="1"/>
  <c r="AX131" i="36" s="1"/>
  <c r="AJ59" i="36"/>
  <c r="AJ131" i="36" s="1"/>
  <c r="AJ215" i="36" s="1"/>
  <c r="AJ287" i="36" s="1"/>
  <c r="AJ359" i="36" s="1"/>
  <c r="AJ431" i="36" s="1"/>
  <c r="BA59" i="36"/>
  <c r="BA131" i="36" s="1"/>
  <c r="AR59" i="36"/>
  <c r="AR131" i="36" s="1"/>
  <c r="AR431" i="36" s="1"/>
  <c r="AN59" i="36"/>
  <c r="AN131" i="36" s="1"/>
  <c r="AN215" i="36" s="1"/>
  <c r="AN287" i="36" s="1"/>
  <c r="AN359" i="36" s="1"/>
  <c r="AN431" i="36" s="1"/>
  <c r="AI59" i="36"/>
  <c r="AU51" i="36"/>
  <c r="AU123" i="36" s="1"/>
  <c r="AU423" i="36" s="1"/>
  <c r="AQ51" i="36"/>
  <c r="AQ123" i="36" s="1"/>
  <c r="AQ423" i="36" s="1"/>
  <c r="AL51" i="36"/>
  <c r="AL123" i="36" s="1"/>
  <c r="AL207" i="36" s="1"/>
  <c r="AL279" i="36" s="1"/>
  <c r="AL351" i="36" s="1"/>
  <c r="AL423" i="36" s="1"/>
  <c r="AH51" i="36"/>
  <c r="AH123" i="36" s="1"/>
  <c r="AH207" i="36" s="1"/>
  <c r="AH279" i="36" s="1"/>
  <c r="AH351" i="36" s="1"/>
  <c r="AH423" i="36" s="1"/>
  <c r="AT51" i="36"/>
  <c r="AT123" i="36" s="1"/>
  <c r="AT423" i="36" s="1"/>
  <c r="AK51" i="36"/>
  <c r="AK123" i="36" s="1"/>
  <c r="AK207" i="36" s="1"/>
  <c r="BB51" i="36"/>
  <c r="BB123" i="36" s="1"/>
  <c r="AS51" i="36"/>
  <c r="AS123" i="36" s="1"/>
  <c r="AS423" i="36" s="1"/>
  <c r="AO51" i="36"/>
  <c r="AX51" i="36" s="1"/>
  <c r="AX123" i="36" s="1"/>
  <c r="AJ51" i="36"/>
  <c r="AJ123" i="36" s="1"/>
  <c r="AJ207" i="36" s="1"/>
  <c r="AJ279" i="36" s="1"/>
  <c r="AJ351" i="36" s="1"/>
  <c r="AJ423" i="36" s="1"/>
  <c r="BA51" i="36"/>
  <c r="BA123" i="36" s="1"/>
  <c r="AR51" i="36"/>
  <c r="AR123" i="36" s="1"/>
  <c r="AR423" i="36" s="1"/>
  <c r="AN51" i="36"/>
  <c r="AN123" i="36" s="1"/>
  <c r="AN207" i="36" s="1"/>
  <c r="AN279" i="36" s="1"/>
  <c r="AN351" i="36" s="1"/>
  <c r="AN423" i="36" s="1"/>
  <c r="AI51" i="36"/>
  <c r="AU43" i="36"/>
  <c r="AU115" i="36" s="1"/>
  <c r="AU415" i="36" s="1"/>
  <c r="AQ43" i="36"/>
  <c r="AQ115" i="36" s="1"/>
  <c r="AQ415" i="36" s="1"/>
  <c r="AL43" i="36"/>
  <c r="AL115" i="36" s="1"/>
  <c r="AL199" i="36" s="1"/>
  <c r="AL271" i="36" s="1"/>
  <c r="AL343" i="36" s="1"/>
  <c r="AL415" i="36" s="1"/>
  <c r="AH43" i="36"/>
  <c r="AH115" i="36" s="1"/>
  <c r="AH199" i="36" s="1"/>
  <c r="AH271" i="36" s="1"/>
  <c r="AH343" i="36" s="1"/>
  <c r="AH415" i="36" s="1"/>
  <c r="AT43" i="36"/>
  <c r="AT115" i="36" s="1"/>
  <c r="AT415" i="36" s="1"/>
  <c r="AK43" i="36"/>
  <c r="AK115" i="36" s="1"/>
  <c r="AK199" i="36" s="1"/>
  <c r="BB43" i="36"/>
  <c r="BB115" i="36" s="1"/>
  <c r="AS43" i="36"/>
  <c r="AS115" i="36" s="1"/>
  <c r="AS415" i="36" s="1"/>
  <c r="AO43" i="36"/>
  <c r="AX43" i="36" s="1"/>
  <c r="AX115" i="36" s="1"/>
  <c r="AJ43" i="36"/>
  <c r="AJ115" i="36" s="1"/>
  <c r="AJ199" i="36" s="1"/>
  <c r="AJ271" i="36" s="1"/>
  <c r="AJ343" i="36" s="1"/>
  <c r="AJ415" i="36" s="1"/>
  <c r="BA43" i="36"/>
  <c r="BA115" i="36" s="1"/>
  <c r="AR43" i="36"/>
  <c r="AR115" i="36" s="1"/>
  <c r="AR415" i="36" s="1"/>
  <c r="AN43" i="36"/>
  <c r="AN115" i="36" s="1"/>
  <c r="AN199" i="36" s="1"/>
  <c r="AN271" i="36" s="1"/>
  <c r="AN343" i="36" s="1"/>
  <c r="AN415" i="36" s="1"/>
  <c r="AI43" i="36"/>
  <c r="AU35" i="36"/>
  <c r="AU107" i="36" s="1"/>
  <c r="AU407" i="36" s="1"/>
  <c r="AQ35" i="36"/>
  <c r="AQ107" i="36" s="1"/>
  <c r="AQ407" i="36" s="1"/>
  <c r="AL35" i="36"/>
  <c r="AL107" i="36" s="1"/>
  <c r="AL191" i="36" s="1"/>
  <c r="AL263" i="36" s="1"/>
  <c r="AL335" i="36" s="1"/>
  <c r="AL407" i="36" s="1"/>
  <c r="AH35" i="36"/>
  <c r="AH107" i="36" s="1"/>
  <c r="AH191" i="36" s="1"/>
  <c r="AH263" i="36" s="1"/>
  <c r="AH335" i="36" s="1"/>
  <c r="AH407" i="36" s="1"/>
  <c r="AT35" i="36"/>
  <c r="AT107" i="36" s="1"/>
  <c r="AT407" i="36" s="1"/>
  <c r="AK35" i="36"/>
  <c r="AK107" i="36" s="1"/>
  <c r="AK191" i="36" s="1"/>
  <c r="BB35" i="36"/>
  <c r="BB107" i="36" s="1"/>
  <c r="AS35" i="36"/>
  <c r="AS107" i="36" s="1"/>
  <c r="AS407" i="36" s="1"/>
  <c r="AO35" i="36"/>
  <c r="AX35" i="36" s="1"/>
  <c r="AX107" i="36" s="1"/>
  <c r="AJ35" i="36"/>
  <c r="AJ107" i="36" s="1"/>
  <c r="AJ191" i="36" s="1"/>
  <c r="AJ263" i="36" s="1"/>
  <c r="AJ335" i="36" s="1"/>
  <c r="AJ407" i="36" s="1"/>
  <c r="BA35" i="36"/>
  <c r="BA107" i="36" s="1"/>
  <c r="AR35" i="36"/>
  <c r="AR107" i="36" s="1"/>
  <c r="AR407" i="36" s="1"/>
  <c r="AN35" i="36"/>
  <c r="AN107" i="36" s="1"/>
  <c r="AN191" i="36" s="1"/>
  <c r="AN263" i="36" s="1"/>
  <c r="AN335" i="36" s="1"/>
  <c r="AN407" i="36" s="1"/>
  <c r="AI35" i="36"/>
  <c r="AU27" i="36"/>
  <c r="AU99" i="36" s="1"/>
  <c r="AU399" i="36" s="1"/>
  <c r="AQ27" i="36"/>
  <c r="AQ99" i="36" s="1"/>
  <c r="AQ399" i="36" s="1"/>
  <c r="AL27" i="36"/>
  <c r="AL99" i="36" s="1"/>
  <c r="AL183" i="36" s="1"/>
  <c r="AL255" i="36" s="1"/>
  <c r="AL327" i="36" s="1"/>
  <c r="AL399" i="36" s="1"/>
  <c r="AH27" i="36"/>
  <c r="AH99" i="36" s="1"/>
  <c r="AH183" i="36" s="1"/>
  <c r="AH255" i="36" s="1"/>
  <c r="AH327" i="36" s="1"/>
  <c r="AH399" i="36" s="1"/>
  <c r="AT27" i="36"/>
  <c r="AT99" i="36" s="1"/>
  <c r="AT399" i="36" s="1"/>
  <c r="AK27" i="36"/>
  <c r="AK99" i="36" s="1"/>
  <c r="AK183" i="36" s="1"/>
  <c r="BB27" i="36"/>
  <c r="BB99" i="36" s="1"/>
  <c r="AS27" i="36"/>
  <c r="AS99" i="36" s="1"/>
  <c r="AS399" i="36" s="1"/>
  <c r="AO27" i="36"/>
  <c r="AX27" i="36" s="1"/>
  <c r="AX99" i="36" s="1"/>
  <c r="AJ27" i="36"/>
  <c r="AJ99" i="36" s="1"/>
  <c r="AJ183" i="36" s="1"/>
  <c r="AJ255" i="36" s="1"/>
  <c r="AJ327" i="36" s="1"/>
  <c r="AJ399" i="36" s="1"/>
  <c r="BA27" i="36"/>
  <c r="BA99" i="36" s="1"/>
  <c r="AR27" i="36"/>
  <c r="AR99" i="36" s="1"/>
  <c r="AR399" i="36" s="1"/>
  <c r="AN27" i="36"/>
  <c r="AN99" i="36" s="1"/>
  <c r="AN183" i="36" s="1"/>
  <c r="AN255" i="36" s="1"/>
  <c r="AN327" i="36" s="1"/>
  <c r="AN399" i="36" s="1"/>
  <c r="AI27" i="36"/>
  <c r="BA15" i="36"/>
  <c r="BA87" i="36" s="1"/>
  <c r="AR15" i="36"/>
  <c r="AR87" i="36" s="1"/>
  <c r="AR387" i="36" s="1"/>
  <c r="AN15" i="36"/>
  <c r="AN87" i="36" s="1"/>
  <c r="AN171" i="36" s="1"/>
  <c r="AN243" i="36" s="1"/>
  <c r="AN315" i="36" s="1"/>
  <c r="AN387" i="36" s="1"/>
  <c r="AI15" i="36"/>
  <c r="AU15" i="36"/>
  <c r="AU87" i="36" s="1"/>
  <c r="AU387" i="36" s="1"/>
  <c r="AQ15" i="36"/>
  <c r="AQ87" i="36" s="1"/>
  <c r="AQ387" i="36" s="1"/>
  <c r="AL15" i="36"/>
  <c r="AL87" i="36" s="1"/>
  <c r="AL171" i="36" s="1"/>
  <c r="AL243" i="36" s="1"/>
  <c r="AL315" i="36" s="1"/>
  <c r="AL387" i="36" s="1"/>
  <c r="AH15" i="36"/>
  <c r="AH87" i="36" s="1"/>
  <c r="AH171" i="36" s="1"/>
  <c r="AH243" i="36" s="1"/>
  <c r="AH315" i="36" s="1"/>
  <c r="AH387" i="36" s="1"/>
  <c r="AT15" i="36"/>
  <c r="AT87" i="36" s="1"/>
  <c r="AT387" i="36" s="1"/>
  <c r="AK15" i="36"/>
  <c r="AK87" i="36" s="1"/>
  <c r="AK171" i="36" s="1"/>
  <c r="BB15" i="36"/>
  <c r="BB87" i="36" s="1"/>
  <c r="AS15" i="36"/>
  <c r="AS87" i="36" s="1"/>
  <c r="AS387" i="36" s="1"/>
  <c r="AO15" i="36"/>
  <c r="AX15" i="36" s="1"/>
  <c r="AX87" i="36" s="1"/>
  <c r="AJ15" i="36"/>
  <c r="AJ87" i="36" s="1"/>
  <c r="AJ171" i="36" s="1"/>
  <c r="AJ243" i="36" s="1"/>
  <c r="AJ315" i="36" s="1"/>
  <c r="AJ387" i="36" s="1"/>
  <c r="AX15" i="11"/>
  <c r="AX87" i="11" s="1"/>
  <c r="AX171" i="11" s="1"/>
  <c r="AX243" i="11" s="1"/>
  <c r="AX315" i="11" s="1"/>
  <c r="AX387" i="11" s="1"/>
  <c r="AX19" i="11"/>
  <c r="AX91" i="11" s="1"/>
  <c r="AX175" i="11" s="1"/>
  <c r="AX247" i="11" s="1"/>
  <c r="AX319" i="11" s="1"/>
  <c r="AX391" i="11" s="1"/>
  <c r="AX28" i="11"/>
  <c r="AX100" i="11" s="1"/>
  <c r="AX184" i="11" s="1"/>
  <c r="AX256" i="11" s="1"/>
  <c r="AX328" i="11" s="1"/>
  <c r="AX400" i="11" s="1"/>
  <c r="AX44" i="11"/>
  <c r="AX116" i="11" s="1"/>
  <c r="AX200" i="11" s="1"/>
  <c r="AX272" i="11" s="1"/>
  <c r="AX344" i="11" s="1"/>
  <c r="AX416" i="11" s="1"/>
  <c r="AX23" i="11"/>
  <c r="AX95" i="11" s="1"/>
  <c r="AX179" i="11" s="1"/>
  <c r="AX251" i="11" s="1"/>
  <c r="AX323" i="11" s="1"/>
  <c r="AX395" i="11" s="1"/>
  <c r="AX25" i="11"/>
  <c r="AX97" i="11" s="1"/>
  <c r="AX181" i="11" s="1"/>
  <c r="AX253" i="11" s="1"/>
  <c r="AX325" i="11" s="1"/>
  <c r="AX397" i="11" s="1"/>
  <c r="AX33" i="11"/>
  <c r="AX105" i="11" s="1"/>
  <c r="AX189" i="11" s="1"/>
  <c r="AX261" i="11" s="1"/>
  <c r="AX333" i="11" s="1"/>
  <c r="AX405" i="11" s="1"/>
  <c r="AX41" i="11"/>
  <c r="AX113" i="11" s="1"/>
  <c r="AX197" i="11" s="1"/>
  <c r="AX269" i="11" s="1"/>
  <c r="AX341" i="11" s="1"/>
  <c r="AX413" i="11" s="1"/>
  <c r="AX49" i="11"/>
  <c r="AX121" i="11" s="1"/>
  <c r="AX205" i="11" s="1"/>
  <c r="AX277" i="11" s="1"/>
  <c r="AX349" i="11" s="1"/>
  <c r="AX421" i="11" s="1"/>
  <c r="AX57" i="11"/>
  <c r="AX129" i="11" s="1"/>
  <c r="AX213" i="11" s="1"/>
  <c r="AX285" i="11" s="1"/>
  <c r="AX357" i="11" s="1"/>
  <c r="AX429" i="11" s="1"/>
  <c r="AX65" i="11"/>
  <c r="AX137" i="11" s="1"/>
  <c r="AX221" i="11" s="1"/>
  <c r="AX293" i="11" s="1"/>
  <c r="AX365" i="11" s="1"/>
  <c r="AX437" i="11" s="1"/>
  <c r="AU78" i="37"/>
  <c r="AU150" i="37" s="1"/>
  <c r="AU450" i="37" s="1"/>
  <c r="AQ78" i="37"/>
  <c r="AQ150" i="37" s="1"/>
  <c r="AQ450" i="37" s="1"/>
  <c r="AL78" i="37"/>
  <c r="AL150" i="37" s="1"/>
  <c r="AL234" i="37" s="1"/>
  <c r="AL306" i="37" s="1"/>
  <c r="AL378" i="37" s="1"/>
  <c r="AL450" i="37" s="1"/>
  <c r="AH78" i="37"/>
  <c r="AH150" i="37" s="1"/>
  <c r="AH234" i="37" s="1"/>
  <c r="AH306" i="37" s="1"/>
  <c r="AH378" i="37" s="1"/>
  <c r="AH450" i="37" s="1"/>
  <c r="AT78" i="37"/>
  <c r="AT150" i="37" s="1"/>
  <c r="AK78" i="37"/>
  <c r="AK150" i="37" s="1"/>
  <c r="BB78" i="37"/>
  <c r="BB150" i="37" s="1"/>
  <c r="AS78" i="37"/>
  <c r="AS150" i="37" s="1"/>
  <c r="AS450" i="37" s="1"/>
  <c r="AO78" i="37"/>
  <c r="AX78" i="37" s="1"/>
  <c r="AX150" i="37" s="1"/>
  <c r="AX234" i="37" s="1"/>
  <c r="AX306" i="37" s="1"/>
  <c r="AX378" i="37" s="1"/>
  <c r="AX450" i="37" s="1"/>
  <c r="AJ78" i="37"/>
  <c r="AJ150" i="37" s="1"/>
  <c r="AJ234" i="37" s="1"/>
  <c r="AJ306" i="37" s="1"/>
  <c r="AJ378" i="37" s="1"/>
  <c r="AJ450" i="37" s="1"/>
  <c r="BA78" i="37"/>
  <c r="BA150" i="37" s="1"/>
  <c r="AR78" i="37"/>
  <c r="AR150" i="37" s="1"/>
  <c r="AR450" i="37" s="1"/>
  <c r="AN78" i="37"/>
  <c r="AN150" i="37" s="1"/>
  <c r="AN234" i="37" s="1"/>
  <c r="AN306" i="37" s="1"/>
  <c r="AN378" i="37" s="1"/>
  <c r="AN450" i="37" s="1"/>
  <c r="AI78" i="37"/>
  <c r="AU70" i="37"/>
  <c r="AU142" i="37" s="1"/>
  <c r="AU442" i="37" s="1"/>
  <c r="AQ70" i="37"/>
  <c r="AQ142" i="37" s="1"/>
  <c r="AQ442" i="37" s="1"/>
  <c r="AL70" i="37"/>
  <c r="AL142" i="37" s="1"/>
  <c r="AL226" i="37" s="1"/>
  <c r="AL298" i="37" s="1"/>
  <c r="AL370" i="37" s="1"/>
  <c r="AL442" i="37" s="1"/>
  <c r="AH70" i="37"/>
  <c r="AH142" i="37" s="1"/>
  <c r="AH226" i="37" s="1"/>
  <c r="AH298" i="37" s="1"/>
  <c r="AH370" i="37" s="1"/>
  <c r="AH442" i="37" s="1"/>
  <c r="AT70" i="37"/>
  <c r="AT142" i="37" s="1"/>
  <c r="AK70" i="37"/>
  <c r="AK142" i="37" s="1"/>
  <c r="BB70" i="37"/>
  <c r="BB142" i="37" s="1"/>
  <c r="AS70" i="37"/>
  <c r="AS142" i="37" s="1"/>
  <c r="AS442" i="37" s="1"/>
  <c r="AO70" i="37"/>
  <c r="AX70" i="37" s="1"/>
  <c r="AX142" i="37" s="1"/>
  <c r="AX226" i="37" s="1"/>
  <c r="AX298" i="37" s="1"/>
  <c r="AX370" i="37" s="1"/>
  <c r="AX442" i="37" s="1"/>
  <c r="AJ70" i="37"/>
  <c r="AJ142" i="37" s="1"/>
  <c r="AJ226" i="37" s="1"/>
  <c r="AJ298" i="37" s="1"/>
  <c r="AJ370" i="37" s="1"/>
  <c r="AJ442" i="37" s="1"/>
  <c r="BA70" i="37"/>
  <c r="BA142" i="37" s="1"/>
  <c r="AR70" i="37"/>
  <c r="AR142" i="37" s="1"/>
  <c r="AR442" i="37" s="1"/>
  <c r="AN70" i="37"/>
  <c r="AN142" i="37" s="1"/>
  <c r="AN226" i="37" s="1"/>
  <c r="AN298" i="37" s="1"/>
  <c r="AN370" i="37" s="1"/>
  <c r="AN442" i="37" s="1"/>
  <c r="AI70" i="37"/>
  <c r="AU62" i="37"/>
  <c r="AU134" i="37" s="1"/>
  <c r="AU434" i="37" s="1"/>
  <c r="AQ62" i="37"/>
  <c r="AQ134" i="37" s="1"/>
  <c r="AQ434" i="37" s="1"/>
  <c r="AL62" i="37"/>
  <c r="AL134" i="37" s="1"/>
  <c r="AL218" i="37" s="1"/>
  <c r="AL290" i="37" s="1"/>
  <c r="AL362" i="37" s="1"/>
  <c r="AL434" i="37" s="1"/>
  <c r="AH62" i="37"/>
  <c r="AH134" i="37" s="1"/>
  <c r="AH218" i="37" s="1"/>
  <c r="AH290" i="37" s="1"/>
  <c r="AH362" i="37" s="1"/>
  <c r="AH434" i="37" s="1"/>
  <c r="AT62" i="37"/>
  <c r="AT134" i="37" s="1"/>
  <c r="AK62" i="37"/>
  <c r="AK134" i="37" s="1"/>
  <c r="BB62" i="37"/>
  <c r="BB134" i="37" s="1"/>
  <c r="AS62" i="37"/>
  <c r="AS134" i="37" s="1"/>
  <c r="AS434" i="37" s="1"/>
  <c r="AO62" i="37"/>
  <c r="AX62" i="37" s="1"/>
  <c r="AX134" i="37" s="1"/>
  <c r="AX218" i="37" s="1"/>
  <c r="AX290" i="37" s="1"/>
  <c r="AX362" i="37" s="1"/>
  <c r="AX434" i="37" s="1"/>
  <c r="AJ62" i="37"/>
  <c r="AJ134" i="37" s="1"/>
  <c r="AJ218" i="37" s="1"/>
  <c r="AJ290" i="37" s="1"/>
  <c r="AJ362" i="37" s="1"/>
  <c r="AJ434" i="37" s="1"/>
  <c r="BA62" i="37"/>
  <c r="BA134" i="37" s="1"/>
  <c r="AR62" i="37"/>
  <c r="AR134" i="37" s="1"/>
  <c r="AR434" i="37" s="1"/>
  <c r="AN62" i="37"/>
  <c r="AN134" i="37" s="1"/>
  <c r="AN218" i="37" s="1"/>
  <c r="AN290" i="37" s="1"/>
  <c r="AN362" i="37" s="1"/>
  <c r="AN434" i="37" s="1"/>
  <c r="AI62" i="37"/>
  <c r="AU54" i="37"/>
  <c r="AU126" i="37" s="1"/>
  <c r="AU426" i="37" s="1"/>
  <c r="AQ54" i="37"/>
  <c r="AQ126" i="37" s="1"/>
  <c r="AQ426" i="37" s="1"/>
  <c r="AL54" i="37"/>
  <c r="AL126" i="37" s="1"/>
  <c r="AL210" i="37" s="1"/>
  <c r="AL282" i="37" s="1"/>
  <c r="AL354" i="37" s="1"/>
  <c r="AL426" i="37" s="1"/>
  <c r="AH54" i="37"/>
  <c r="AH126" i="37" s="1"/>
  <c r="AH210" i="37" s="1"/>
  <c r="AH282" i="37" s="1"/>
  <c r="AH354" i="37" s="1"/>
  <c r="AH426" i="37" s="1"/>
  <c r="AT54" i="37"/>
  <c r="AT126" i="37" s="1"/>
  <c r="AK54" i="37"/>
  <c r="AK126" i="37" s="1"/>
  <c r="BB54" i="37"/>
  <c r="BB126" i="37" s="1"/>
  <c r="AS54" i="37"/>
  <c r="AS126" i="37" s="1"/>
  <c r="AS426" i="37" s="1"/>
  <c r="AO54" i="37"/>
  <c r="AX54" i="37" s="1"/>
  <c r="AX126" i="37" s="1"/>
  <c r="AX210" i="37" s="1"/>
  <c r="AX282" i="37" s="1"/>
  <c r="AX354" i="37" s="1"/>
  <c r="AX426" i="37" s="1"/>
  <c r="AJ54" i="37"/>
  <c r="AJ126" i="37" s="1"/>
  <c r="AJ210" i="37" s="1"/>
  <c r="AJ282" i="37" s="1"/>
  <c r="AJ354" i="37" s="1"/>
  <c r="AJ426" i="37" s="1"/>
  <c r="BA54" i="37"/>
  <c r="BA126" i="37" s="1"/>
  <c r="AR54" i="37"/>
  <c r="AR126" i="37" s="1"/>
  <c r="AR426" i="37" s="1"/>
  <c r="AN54" i="37"/>
  <c r="AN126" i="37" s="1"/>
  <c r="AN210" i="37" s="1"/>
  <c r="AN282" i="37" s="1"/>
  <c r="AN354" i="37" s="1"/>
  <c r="AN426" i="37" s="1"/>
  <c r="AI54" i="37"/>
  <c r="BA45" i="37"/>
  <c r="BA117" i="37" s="1"/>
  <c r="AR45" i="37"/>
  <c r="AR117" i="37" s="1"/>
  <c r="AR417" i="37" s="1"/>
  <c r="AN45" i="37"/>
  <c r="AN117" i="37" s="1"/>
  <c r="AN201" i="37" s="1"/>
  <c r="AN273" i="37" s="1"/>
  <c r="AN345" i="37" s="1"/>
  <c r="AN417" i="37" s="1"/>
  <c r="AI45" i="37"/>
  <c r="AQ45" i="37"/>
  <c r="AQ117" i="37" s="1"/>
  <c r="AQ417" i="37" s="1"/>
  <c r="AK45" i="37"/>
  <c r="AK117" i="37" s="1"/>
  <c r="BB45" i="37"/>
  <c r="BB117" i="37" s="1"/>
  <c r="AU45" i="37"/>
  <c r="AU117" i="37" s="1"/>
  <c r="AU417" i="37" s="1"/>
  <c r="AJ45" i="37"/>
  <c r="AJ117" i="37" s="1"/>
  <c r="AJ201" i="37" s="1"/>
  <c r="AJ273" i="37" s="1"/>
  <c r="AJ345" i="37" s="1"/>
  <c r="AJ417" i="37" s="1"/>
  <c r="AT45" i="37"/>
  <c r="AT117" i="37" s="1"/>
  <c r="AO45" i="37"/>
  <c r="AX45" i="37" s="1"/>
  <c r="AX117" i="37" s="1"/>
  <c r="AX201" i="37" s="1"/>
  <c r="AX273" i="37" s="1"/>
  <c r="AX345" i="37" s="1"/>
  <c r="AX417" i="37" s="1"/>
  <c r="AH45" i="37"/>
  <c r="AH117" i="37" s="1"/>
  <c r="AH201" i="37" s="1"/>
  <c r="AH273" i="37" s="1"/>
  <c r="AH345" i="37" s="1"/>
  <c r="AH417" i="37" s="1"/>
  <c r="AS45" i="37"/>
  <c r="AS117" i="37" s="1"/>
  <c r="AS417" i="37" s="1"/>
  <c r="AL45" i="37"/>
  <c r="AL117" i="37" s="1"/>
  <c r="AL201" i="37" s="1"/>
  <c r="AL273" i="37" s="1"/>
  <c r="AL345" i="37" s="1"/>
  <c r="AL417" i="37" s="1"/>
  <c r="BA38" i="37"/>
  <c r="BA110" i="37" s="1"/>
  <c r="AR38" i="37"/>
  <c r="AR110" i="37" s="1"/>
  <c r="AR410" i="37" s="1"/>
  <c r="AN38" i="37"/>
  <c r="AN110" i="37" s="1"/>
  <c r="AN194" i="37" s="1"/>
  <c r="AN266" i="37" s="1"/>
  <c r="AN338" i="37" s="1"/>
  <c r="AN410" i="37" s="1"/>
  <c r="AI38" i="37"/>
  <c r="AS38" i="37"/>
  <c r="AS110" i="37" s="1"/>
  <c r="AS410" i="37" s="1"/>
  <c r="AL38" i="37"/>
  <c r="AL110" i="37" s="1"/>
  <c r="AL194" i="37" s="1"/>
  <c r="AL266" i="37" s="1"/>
  <c r="AL338" i="37" s="1"/>
  <c r="AL410" i="37" s="1"/>
  <c r="AQ38" i="37"/>
  <c r="AQ110" i="37" s="1"/>
  <c r="AQ410" i="37" s="1"/>
  <c r="AK38" i="37"/>
  <c r="AK110" i="37" s="1"/>
  <c r="BB38" i="37"/>
  <c r="BB110" i="37" s="1"/>
  <c r="AU38" i="37"/>
  <c r="AU110" i="37" s="1"/>
  <c r="AU410" i="37" s="1"/>
  <c r="AJ38" i="37"/>
  <c r="AJ110" i="37" s="1"/>
  <c r="AJ194" i="37" s="1"/>
  <c r="AJ266" i="37" s="1"/>
  <c r="AJ338" i="37" s="1"/>
  <c r="AJ410" i="37" s="1"/>
  <c r="AT38" i="37"/>
  <c r="AT110" i="37" s="1"/>
  <c r="AO38" i="37"/>
  <c r="AX38" i="37" s="1"/>
  <c r="AX110" i="37" s="1"/>
  <c r="AX194" i="37" s="1"/>
  <c r="AX266" i="37" s="1"/>
  <c r="AX338" i="37" s="1"/>
  <c r="AX410" i="37" s="1"/>
  <c r="AH38" i="37"/>
  <c r="AH110" i="37" s="1"/>
  <c r="AH194" i="37" s="1"/>
  <c r="AH266" i="37" s="1"/>
  <c r="AH338" i="37" s="1"/>
  <c r="AH410" i="37" s="1"/>
  <c r="AU32" i="37"/>
  <c r="AU104" i="37" s="1"/>
  <c r="AU404" i="37" s="1"/>
  <c r="AQ32" i="37"/>
  <c r="AQ104" i="37" s="1"/>
  <c r="AQ404" i="37" s="1"/>
  <c r="AL32" i="37"/>
  <c r="AL104" i="37" s="1"/>
  <c r="AL188" i="37" s="1"/>
  <c r="AL260" i="37" s="1"/>
  <c r="AL332" i="37" s="1"/>
  <c r="AL404" i="37" s="1"/>
  <c r="AH32" i="37"/>
  <c r="AH104" i="37" s="1"/>
  <c r="AH188" i="37" s="1"/>
  <c r="AH260" i="37" s="1"/>
  <c r="AH332" i="37" s="1"/>
  <c r="AH404" i="37" s="1"/>
  <c r="AT32" i="37"/>
  <c r="AT104" i="37" s="1"/>
  <c r="AK32" i="37"/>
  <c r="AK104" i="37" s="1"/>
  <c r="BB32" i="37"/>
  <c r="BB104" i="37" s="1"/>
  <c r="AS32" i="37"/>
  <c r="AS104" i="37" s="1"/>
  <c r="AS404" i="37" s="1"/>
  <c r="AO32" i="37"/>
  <c r="AX32" i="37" s="1"/>
  <c r="AX104" i="37" s="1"/>
  <c r="AX188" i="37" s="1"/>
  <c r="AX260" i="37" s="1"/>
  <c r="AX332" i="37" s="1"/>
  <c r="AX404" i="37" s="1"/>
  <c r="AJ32" i="37"/>
  <c r="AJ104" i="37" s="1"/>
  <c r="AJ188" i="37" s="1"/>
  <c r="AJ260" i="37" s="1"/>
  <c r="AJ332" i="37" s="1"/>
  <c r="AJ404" i="37" s="1"/>
  <c r="BA32" i="37"/>
  <c r="BA104" i="37" s="1"/>
  <c r="AR32" i="37"/>
  <c r="AR104" i="37" s="1"/>
  <c r="AR404" i="37" s="1"/>
  <c r="AN32" i="37"/>
  <c r="AN104" i="37" s="1"/>
  <c r="AN188" i="37" s="1"/>
  <c r="AN260" i="37" s="1"/>
  <c r="AN332" i="37" s="1"/>
  <c r="AN404" i="37" s="1"/>
  <c r="AI32" i="37"/>
  <c r="AU24" i="37"/>
  <c r="AU96" i="37" s="1"/>
  <c r="AU396" i="37" s="1"/>
  <c r="AQ24" i="37"/>
  <c r="AQ96" i="37" s="1"/>
  <c r="AQ396" i="37" s="1"/>
  <c r="AL24" i="37"/>
  <c r="AL96" i="37" s="1"/>
  <c r="AL180" i="37" s="1"/>
  <c r="AL252" i="37" s="1"/>
  <c r="AL324" i="37" s="1"/>
  <c r="AL396" i="37" s="1"/>
  <c r="AH24" i="37"/>
  <c r="AH96" i="37" s="1"/>
  <c r="AH180" i="37" s="1"/>
  <c r="AH252" i="37" s="1"/>
  <c r="AH324" i="37" s="1"/>
  <c r="AH396" i="37" s="1"/>
  <c r="AT24" i="37"/>
  <c r="AT96" i="37" s="1"/>
  <c r="AK24" i="37"/>
  <c r="AK96" i="37" s="1"/>
  <c r="BB24" i="37"/>
  <c r="BB96" i="37" s="1"/>
  <c r="AS24" i="37"/>
  <c r="AS96" i="37" s="1"/>
  <c r="AS396" i="37" s="1"/>
  <c r="AO24" i="37"/>
  <c r="AX24" i="37" s="1"/>
  <c r="AX96" i="37" s="1"/>
  <c r="AX180" i="37" s="1"/>
  <c r="AX252" i="37" s="1"/>
  <c r="AX324" i="37" s="1"/>
  <c r="AX396" i="37" s="1"/>
  <c r="AJ24" i="37"/>
  <c r="AJ96" i="37" s="1"/>
  <c r="AJ180" i="37" s="1"/>
  <c r="AJ252" i="37" s="1"/>
  <c r="AJ324" i="37" s="1"/>
  <c r="AJ396" i="37" s="1"/>
  <c r="BA24" i="37"/>
  <c r="BA96" i="37" s="1"/>
  <c r="AR24" i="37"/>
  <c r="AR96" i="37" s="1"/>
  <c r="AR396" i="37" s="1"/>
  <c r="AN24" i="37"/>
  <c r="AN96" i="37" s="1"/>
  <c r="AN180" i="37" s="1"/>
  <c r="AN252" i="37" s="1"/>
  <c r="AN324" i="37" s="1"/>
  <c r="AN396" i="37" s="1"/>
  <c r="AI24" i="37"/>
  <c r="BA15" i="37"/>
  <c r="BA87" i="37" s="1"/>
  <c r="AR15" i="37"/>
  <c r="AR87" i="37" s="1"/>
  <c r="AR387" i="37" s="1"/>
  <c r="AN15" i="37"/>
  <c r="AN87" i="37" s="1"/>
  <c r="AN171" i="37" s="1"/>
  <c r="AN243" i="37" s="1"/>
  <c r="AN315" i="37" s="1"/>
  <c r="AN387" i="37" s="1"/>
  <c r="AI15" i="37"/>
  <c r="AU15" i="37"/>
  <c r="AU87" i="37" s="1"/>
  <c r="AU387" i="37" s="1"/>
  <c r="AQ15" i="37"/>
  <c r="AQ87" i="37" s="1"/>
  <c r="AQ387" i="37" s="1"/>
  <c r="AL15" i="37"/>
  <c r="AL87" i="37" s="1"/>
  <c r="AL171" i="37" s="1"/>
  <c r="AL243" i="37" s="1"/>
  <c r="AL315" i="37" s="1"/>
  <c r="AL387" i="37" s="1"/>
  <c r="AH15" i="37"/>
  <c r="AH87" i="37" s="1"/>
  <c r="AH171" i="37" s="1"/>
  <c r="AH243" i="37" s="1"/>
  <c r="AH315" i="37" s="1"/>
  <c r="AH387" i="37" s="1"/>
  <c r="AT15" i="37"/>
  <c r="AT87" i="37" s="1"/>
  <c r="AK15" i="37"/>
  <c r="AK87" i="37" s="1"/>
  <c r="BB15" i="37"/>
  <c r="BB87" i="37" s="1"/>
  <c r="AS15" i="37"/>
  <c r="AS87" i="37" s="1"/>
  <c r="AS387" i="37" s="1"/>
  <c r="AO15" i="37"/>
  <c r="AX15" i="37" s="1"/>
  <c r="AX87" i="37" s="1"/>
  <c r="AX171" i="37" s="1"/>
  <c r="AX243" i="37" s="1"/>
  <c r="AX315" i="37" s="1"/>
  <c r="AX387" i="37" s="1"/>
  <c r="AJ15" i="37"/>
  <c r="AJ87" i="37" s="1"/>
  <c r="AJ171" i="37" s="1"/>
  <c r="AJ243" i="37" s="1"/>
  <c r="AJ315" i="37" s="1"/>
  <c r="AJ387" i="37" s="1"/>
  <c r="BB78" i="38"/>
  <c r="BB150" i="38" s="1"/>
  <c r="AS78" i="38"/>
  <c r="AS150" i="38" s="1"/>
  <c r="AS450" i="38" s="1"/>
  <c r="AO78" i="38"/>
  <c r="AX78" i="38" s="1"/>
  <c r="AX150" i="38" s="1"/>
  <c r="AX234" i="38" s="1"/>
  <c r="AX306" i="38" s="1"/>
  <c r="AX378" i="38" s="1"/>
  <c r="AX450" i="38" s="1"/>
  <c r="AJ78" i="38"/>
  <c r="AJ150" i="38" s="1"/>
  <c r="AJ234" i="38" s="1"/>
  <c r="BA78" i="38"/>
  <c r="BA150" i="38" s="1"/>
  <c r="AR78" i="38"/>
  <c r="AR150" i="38" s="1"/>
  <c r="AR450" i="38" s="1"/>
  <c r="AN78" i="38"/>
  <c r="AN150" i="38" s="1"/>
  <c r="AN234" i="38" s="1"/>
  <c r="AN306" i="38" s="1"/>
  <c r="AN378" i="38" s="1"/>
  <c r="AN450" i="38" s="1"/>
  <c r="AI78" i="38"/>
  <c r="AU78" i="38"/>
  <c r="AU150" i="38" s="1"/>
  <c r="AU450" i="38" s="1"/>
  <c r="AL78" i="38"/>
  <c r="AL150" i="38" s="1"/>
  <c r="AL234" i="38" s="1"/>
  <c r="AL306" i="38" s="1"/>
  <c r="AL378" i="38" s="1"/>
  <c r="AL450" i="38" s="1"/>
  <c r="AT78" i="38"/>
  <c r="AT150" i="38" s="1"/>
  <c r="AK78" i="38"/>
  <c r="AK150" i="38" s="1"/>
  <c r="AK234" i="38" s="1"/>
  <c r="AK306" i="38" s="1"/>
  <c r="AK378" i="38" s="1"/>
  <c r="AK450" i="38" s="1"/>
  <c r="AQ78" i="38"/>
  <c r="AQ150" i="38" s="1"/>
  <c r="AQ450" i="38" s="1"/>
  <c r="AH78" i="38"/>
  <c r="AH150" i="38" s="1"/>
  <c r="AH234" i="38" s="1"/>
  <c r="AH306" i="38" s="1"/>
  <c r="AH378" i="38" s="1"/>
  <c r="AH450" i="38" s="1"/>
  <c r="AT14" i="38"/>
  <c r="AT86" i="38" s="1"/>
  <c r="AK14" i="38"/>
  <c r="AK86" i="38" s="1"/>
  <c r="AK170" i="38" s="1"/>
  <c r="AK242" i="38" s="1"/>
  <c r="AK314" i="38" s="1"/>
  <c r="AK386" i="38" s="1"/>
  <c r="BB14" i="38"/>
  <c r="BB86" i="38" s="1"/>
  <c r="AS14" i="38"/>
  <c r="AS86" i="38" s="1"/>
  <c r="AS386" i="38" s="1"/>
  <c r="AO14" i="38"/>
  <c r="AX14" i="38" s="1"/>
  <c r="AX86" i="38" s="1"/>
  <c r="AX170" i="38" s="1"/>
  <c r="AX242" i="38" s="1"/>
  <c r="AX314" i="38" s="1"/>
  <c r="AX386" i="38" s="1"/>
  <c r="AJ14" i="38"/>
  <c r="AJ86" i="38" s="1"/>
  <c r="AJ170" i="38" s="1"/>
  <c r="BA14" i="38"/>
  <c r="BA86" i="38" s="1"/>
  <c r="AR14" i="38"/>
  <c r="AR86" i="38" s="1"/>
  <c r="AR386" i="38" s="1"/>
  <c r="AN14" i="38"/>
  <c r="AN86" i="38" s="1"/>
  <c r="AN170" i="38" s="1"/>
  <c r="AN242" i="38" s="1"/>
  <c r="AN314" i="38" s="1"/>
  <c r="AN386" i="38" s="1"/>
  <c r="AI14" i="38"/>
  <c r="AU14" i="38"/>
  <c r="AU86" i="38" s="1"/>
  <c r="AU386" i="38" s="1"/>
  <c r="AQ14" i="38"/>
  <c r="AQ86" i="38" s="1"/>
  <c r="AQ386" i="38" s="1"/>
  <c r="AL14" i="38"/>
  <c r="AL86" i="38" s="1"/>
  <c r="AL170" i="38" s="1"/>
  <c r="AL242" i="38" s="1"/>
  <c r="AL314" i="38" s="1"/>
  <c r="AL386" i="38" s="1"/>
  <c r="AH14" i="38"/>
  <c r="AH86" i="38" s="1"/>
  <c r="AH170" i="38" s="1"/>
  <c r="AH242" i="38" s="1"/>
  <c r="AH314" i="38" s="1"/>
  <c r="AH386" i="38" s="1"/>
  <c r="BA70" i="38"/>
  <c r="BA142" i="38" s="1"/>
  <c r="AR70" i="38"/>
  <c r="AR142" i="38" s="1"/>
  <c r="AR442" i="38" s="1"/>
  <c r="AN70" i="38"/>
  <c r="AN142" i="38" s="1"/>
  <c r="AN226" i="38" s="1"/>
  <c r="AN298" i="38" s="1"/>
  <c r="AN370" i="38" s="1"/>
  <c r="AN442" i="38" s="1"/>
  <c r="AI70" i="38"/>
  <c r="AU70" i="38"/>
  <c r="AU142" i="38" s="1"/>
  <c r="AU442" i="38" s="1"/>
  <c r="AQ70" i="38"/>
  <c r="AQ142" i="38" s="1"/>
  <c r="AQ442" i="38" s="1"/>
  <c r="AL70" i="38"/>
  <c r="AL142" i="38" s="1"/>
  <c r="AL226" i="38" s="1"/>
  <c r="AL298" i="38" s="1"/>
  <c r="AL370" i="38" s="1"/>
  <c r="AL442" i="38" s="1"/>
  <c r="AH70" i="38"/>
  <c r="AH142" i="38" s="1"/>
  <c r="AH226" i="38" s="1"/>
  <c r="AH298" i="38" s="1"/>
  <c r="AH370" i="38" s="1"/>
  <c r="AH442" i="38" s="1"/>
  <c r="AT70" i="38"/>
  <c r="AT142" i="38" s="1"/>
  <c r="AK70" i="38"/>
  <c r="AK142" i="38" s="1"/>
  <c r="AK226" i="38" s="1"/>
  <c r="AK298" i="38" s="1"/>
  <c r="AK370" i="38" s="1"/>
  <c r="AK442" i="38" s="1"/>
  <c r="BB70" i="38"/>
  <c r="BB142" i="38" s="1"/>
  <c r="AS70" i="38"/>
  <c r="AS142" i="38" s="1"/>
  <c r="AS442" i="38" s="1"/>
  <c r="AO70" i="38"/>
  <c r="AX70" i="38" s="1"/>
  <c r="AX142" i="38" s="1"/>
  <c r="AX226" i="38" s="1"/>
  <c r="AX298" i="38" s="1"/>
  <c r="AX370" i="38" s="1"/>
  <c r="AX442" i="38" s="1"/>
  <c r="AJ70" i="38"/>
  <c r="AJ142" i="38" s="1"/>
  <c r="AJ226" i="38" s="1"/>
  <c r="BA62" i="38"/>
  <c r="BA134" i="38" s="1"/>
  <c r="AR62" i="38"/>
  <c r="AR134" i="38" s="1"/>
  <c r="AR434" i="38" s="1"/>
  <c r="AN62" i="38"/>
  <c r="AN134" i="38" s="1"/>
  <c r="AN218" i="38" s="1"/>
  <c r="AN290" i="38" s="1"/>
  <c r="AN362" i="38" s="1"/>
  <c r="AN434" i="38" s="1"/>
  <c r="AI62" i="38"/>
  <c r="AU62" i="38"/>
  <c r="AU134" i="38" s="1"/>
  <c r="AU434" i="38" s="1"/>
  <c r="AQ62" i="38"/>
  <c r="AQ134" i="38" s="1"/>
  <c r="AQ434" i="38" s="1"/>
  <c r="AL62" i="38"/>
  <c r="AL134" i="38" s="1"/>
  <c r="AL218" i="38" s="1"/>
  <c r="AL290" i="38" s="1"/>
  <c r="AL362" i="38" s="1"/>
  <c r="AL434" i="38" s="1"/>
  <c r="AH62" i="38"/>
  <c r="AH134" i="38" s="1"/>
  <c r="AH218" i="38" s="1"/>
  <c r="AH290" i="38" s="1"/>
  <c r="AH362" i="38" s="1"/>
  <c r="AH434" i="38" s="1"/>
  <c r="AT62" i="38"/>
  <c r="AT134" i="38" s="1"/>
  <c r="AK62" i="38"/>
  <c r="AK134" i="38" s="1"/>
  <c r="AK218" i="38" s="1"/>
  <c r="AK290" i="38" s="1"/>
  <c r="AK362" i="38" s="1"/>
  <c r="AK434" i="38" s="1"/>
  <c r="BB62" i="38"/>
  <c r="BB134" i="38" s="1"/>
  <c r="AS62" i="38"/>
  <c r="AS134" i="38" s="1"/>
  <c r="AS434" i="38" s="1"/>
  <c r="AO62" i="38"/>
  <c r="AX62" i="38" s="1"/>
  <c r="AX134" i="38" s="1"/>
  <c r="AX218" i="38" s="1"/>
  <c r="AX290" i="38" s="1"/>
  <c r="AX362" i="38" s="1"/>
  <c r="AX434" i="38" s="1"/>
  <c r="AJ62" i="38"/>
  <c r="AJ134" i="38" s="1"/>
  <c r="AJ218" i="38" s="1"/>
  <c r="BA54" i="38"/>
  <c r="BA126" i="38" s="1"/>
  <c r="AR54" i="38"/>
  <c r="AR126" i="38" s="1"/>
  <c r="AR426" i="38" s="1"/>
  <c r="AN54" i="38"/>
  <c r="AN126" i="38" s="1"/>
  <c r="AN210" i="38" s="1"/>
  <c r="AN282" i="38" s="1"/>
  <c r="AN354" i="38" s="1"/>
  <c r="AN426" i="38" s="1"/>
  <c r="AI54" i="38"/>
  <c r="AU54" i="38"/>
  <c r="AU126" i="38" s="1"/>
  <c r="AU426" i="38" s="1"/>
  <c r="AQ54" i="38"/>
  <c r="AQ126" i="38" s="1"/>
  <c r="AQ426" i="38" s="1"/>
  <c r="AL54" i="38"/>
  <c r="AL126" i="38" s="1"/>
  <c r="AL210" i="38" s="1"/>
  <c r="AL282" i="38" s="1"/>
  <c r="AL354" i="38" s="1"/>
  <c r="AL426" i="38" s="1"/>
  <c r="AH54" i="38"/>
  <c r="AH126" i="38" s="1"/>
  <c r="AH210" i="38" s="1"/>
  <c r="AH282" i="38" s="1"/>
  <c r="AH354" i="38" s="1"/>
  <c r="AH426" i="38" s="1"/>
  <c r="AT54" i="38"/>
  <c r="AT126" i="38" s="1"/>
  <c r="AK54" i="38"/>
  <c r="AK126" i="38" s="1"/>
  <c r="AK210" i="38" s="1"/>
  <c r="AK282" i="38" s="1"/>
  <c r="AK354" i="38" s="1"/>
  <c r="AK426" i="38" s="1"/>
  <c r="BB54" i="38"/>
  <c r="BB126" i="38" s="1"/>
  <c r="AS54" i="38"/>
  <c r="AS126" i="38" s="1"/>
  <c r="AS426" i="38" s="1"/>
  <c r="AO54" i="38"/>
  <c r="AX54" i="38" s="1"/>
  <c r="AX126" i="38" s="1"/>
  <c r="AX210" i="38" s="1"/>
  <c r="AX282" i="38" s="1"/>
  <c r="AX354" i="38" s="1"/>
  <c r="AX426" i="38" s="1"/>
  <c r="AJ54" i="38"/>
  <c r="AJ126" i="38" s="1"/>
  <c r="AJ210" i="38" s="1"/>
  <c r="BA46" i="38"/>
  <c r="BA118" i="38" s="1"/>
  <c r="AR46" i="38"/>
  <c r="AR118" i="38" s="1"/>
  <c r="AR418" i="38" s="1"/>
  <c r="AN46" i="38"/>
  <c r="AN118" i="38" s="1"/>
  <c r="AN202" i="38" s="1"/>
  <c r="AN274" i="38" s="1"/>
  <c r="AN346" i="38" s="1"/>
  <c r="AN418" i="38" s="1"/>
  <c r="AI46" i="38"/>
  <c r="AU46" i="38"/>
  <c r="AU118" i="38" s="1"/>
  <c r="AU418" i="38" s="1"/>
  <c r="AQ46" i="38"/>
  <c r="AQ118" i="38" s="1"/>
  <c r="AQ418" i="38" s="1"/>
  <c r="AL46" i="38"/>
  <c r="AL118" i="38" s="1"/>
  <c r="AL202" i="38" s="1"/>
  <c r="AL274" i="38" s="1"/>
  <c r="AL346" i="38" s="1"/>
  <c r="AL418" i="38" s="1"/>
  <c r="AH46" i="38"/>
  <c r="AH118" i="38" s="1"/>
  <c r="AH202" i="38" s="1"/>
  <c r="AH274" i="38" s="1"/>
  <c r="AH346" i="38" s="1"/>
  <c r="AH418" i="38" s="1"/>
  <c r="AT46" i="38"/>
  <c r="AT118" i="38" s="1"/>
  <c r="AK46" i="38"/>
  <c r="AK118" i="38" s="1"/>
  <c r="AK202" i="38" s="1"/>
  <c r="AK274" i="38" s="1"/>
  <c r="AK346" i="38" s="1"/>
  <c r="AK418" i="38" s="1"/>
  <c r="BB46" i="38"/>
  <c r="BB118" i="38" s="1"/>
  <c r="AS46" i="38"/>
  <c r="AS118" i="38" s="1"/>
  <c r="AS418" i="38" s="1"/>
  <c r="AO46" i="38"/>
  <c r="AX46" i="38" s="1"/>
  <c r="AX118" i="38" s="1"/>
  <c r="AX202" i="38" s="1"/>
  <c r="AX274" i="38" s="1"/>
  <c r="AX346" i="38" s="1"/>
  <c r="AX418" i="38" s="1"/>
  <c r="AJ46" i="38"/>
  <c r="AJ118" i="38" s="1"/>
  <c r="AJ202" i="38" s="1"/>
  <c r="BA38" i="38"/>
  <c r="BA110" i="38" s="1"/>
  <c r="AR38" i="38"/>
  <c r="AR110" i="38" s="1"/>
  <c r="AR410" i="38" s="1"/>
  <c r="AN38" i="38"/>
  <c r="AN110" i="38" s="1"/>
  <c r="AN194" i="38" s="1"/>
  <c r="AN266" i="38" s="1"/>
  <c r="AN338" i="38" s="1"/>
  <c r="AN410" i="38" s="1"/>
  <c r="AI38" i="38"/>
  <c r="AU38" i="38"/>
  <c r="AU110" i="38" s="1"/>
  <c r="AU410" i="38" s="1"/>
  <c r="AQ38" i="38"/>
  <c r="AQ110" i="38" s="1"/>
  <c r="AQ410" i="38" s="1"/>
  <c r="AL38" i="38"/>
  <c r="AL110" i="38" s="1"/>
  <c r="AL194" i="38" s="1"/>
  <c r="AL266" i="38" s="1"/>
  <c r="AL338" i="38" s="1"/>
  <c r="AL410" i="38" s="1"/>
  <c r="AH38" i="38"/>
  <c r="AH110" i="38" s="1"/>
  <c r="AH194" i="38" s="1"/>
  <c r="AH266" i="38" s="1"/>
  <c r="AH338" i="38" s="1"/>
  <c r="AH410" i="38" s="1"/>
  <c r="AT38" i="38"/>
  <c r="AT110" i="38" s="1"/>
  <c r="AK38" i="38"/>
  <c r="AK110" i="38" s="1"/>
  <c r="AK194" i="38" s="1"/>
  <c r="AK266" i="38" s="1"/>
  <c r="AK338" i="38" s="1"/>
  <c r="AK410" i="38" s="1"/>
  <c r="BB38" i="38"/>
  <c r="BB110" i="38" s="1"/>
  <c r="AS38" i="38"/>
  <c r="AS110" i="38" s="1"/>
  <c r="AS410" i="38" s="1"/>
  <c r="AO38" i="38"/>
  <c r="AX38" i="38" s="1"/>
  <c r="AX110" i="38" s="1"/>
  <c r="AX194" i="38" s="1"/>
  <c r="AX266" i="38" s="1"/>
  <c r="AX338" i="38" s="1"/>
  <c r="AX410" i="38" s="1"/>
  <c r="AJ38" i="38"/>
  <c r="AJ110" i="38" s="1"/>
  <c r="AJ194" i="38" s="1"/>
  <c r="BA30" i="38"/>
  <c r="BA102" i="38" s="1"/>
  <c r="AR30" i="38"/>
  <c r="AR102" i="38" s="1"/>
  <c r="AR402" i="38" s="1"/>
  <c r="AN30" i="38"/>
  <c r="AN102" i="38" s="1"/>
  <c r="AN186" i="38" s="1"/>
  <c r="AN258" i="38" s="1"/>
  <c r="AN330" i="38" s="1"/>
  <c r="AN402" i="38" s="1"/>
  <c r="AI30" i="38"/>
  <c r="AU30" i="38"/>
  <c r="AU102" i="38" s="1"/>
  <c r="AU402" i="38" s="1"/>
  <c r="AQ30" i="38"/>
  <c r="AQ102" i="38" s="1"/>
  <c r="AQ402" i="38" s="1"/>
  <c r="AL30" i="38"/>
  <c r="AL102" i="38" s="1"/>
  <c r="AL186" i="38" s="1"/>
  <c r="AL258" i="38" s="1"/>
  <c r="AL330" i="38" s="1"/>
  <c r="AL402" i="38" s="1"/>
  <c r="AH30" i="38"/>
  <c r="AH102" i="38" s="1"/>
  <c r="AH186" i="38" s="1"/>
  <c r="AH258" i="38" s="1"/>
  <c r="AH330" i="38" s="1"/>
  <c r="AH402" i="38" s="1"/>
  <c r="AT30" i="38"/>
  <c r="AT102" i="38" s="1"/>
  <c r="AK30" i="38"/>
  <c r="AK102" i="38" s="1"/>
  <c r="AK186" i="38" s="1"/>
  <c r="AK258" i="38" s="1"/>
  <c r="AK330" i="38" s="1"/>
  <c r="AK402" i="38" s="1"/>
  <c r="BB30" i="38"/>
  <c r="BB102" i="38" s="1"/>
  <c r="AS30" i="38"/>
  <c r="AS102" i="38" s="1"/>
  <c r="AS402" i="38" s="1"/>
  <c r="AO30" i="38"/>
  <c r="AX30" i="38" s="1"/>
  <c r="AX102" i="38" s="1"/>
  <c r="AX186" i="38" s="1"/>
  <c r="AX258" i="38" s="1"/>
  <c r="AX330" i="38" s="1"/>
  <c r="AX402" i="38" s="1"/>
  <c r="AJ30" i="38"/>
  <c r="AJ102" i="38" s="1"/>
  <c r="AJ186" i="38" s="1"/>
  <c r="BA16" i="38"/>
  <c r="BA88" i="38" s="1"/>
  <c r="AR16" i="38"/>
  <c r="AR88" i="38" s="1"/>
  <c r="AR388" i="38" s="1"/>
  <c r="AN16" i="38"/>
  <c r="AN88" i="38" s="1"/>
  <c r="AN172" i="38" s="1"/>
  <c r="AN244" i="38" s="1"/>
  <c r="AN316" i="38" s="1"/>
  <c r="AN388" i="38" s="1"/>
  <c r="AI16" i="38"/>
  <c r="AU16" i="38"/>
  <c r="AU88" i="38" s="1"/>
  <c r="AU388" i="38" s="1"/>
  <c r="AQ16" i="38"/>
  <c r="AQ88" i="38" s="1"/>
  <c r="AQ388" i="38" s="1"/>
  <c r="AL16" i="38"/>
  <c r="AL88" i="38" s="1"/>
  <c r="AL172" i="38" s="1"/>
  <c r="AL244" i="38" s="1"/>
  <c r="AL316" i="38" s="1"/>
  <c r="AL388" i="38" s="1"/>
  <c r="AH16" i="38"/>
  <c r="AH88" i="38" s="1"/>
  <c r="AH172" i="38" s="1"/>
  <c r="AH244" i="38" s="1"/>
  <c r="AH316" i="38" s="1"/>
  <c r="AH388" i="38" s="1"/>
  <c r="AT16" i="38"/>
  <c r="AT88" i="38" s="1"/>
  <c r="AK16" i="38"/>
  <c r="AK88" i="38" s="1"/>
  <c r="AK172" i="38" s="1"/>
  <c r="AK244" i="38" s="1"/>
  <c r="AK316" i="38" s="1"/>
  <c r="AK388" i="38" s="1"/>
  <c r="BB16" i="38"/>
  <c r="BB88" i="38" s="1"/>
  <c r="AS16" i="38"/>
  <c r="AS88" i="38" s="1"/>
  <c r="AS388" i="38" s="1"/>
  <c r="AO16" i="38"/>
  <c r="AX16" i="38" s="1"/>
  <c r="AX88" i="38" s="1"/>
  <c r="AX172" i="38" s="1"/>
  <c r="AX244" i="38" s="1"/>
  <c r="AX316" i="38" s="1"/>
  <c r="AX388" i="38" s="1"/>
  <c r="AJ16" i="38"/>
  <c r="AJ88" i="38" s="1"/>
  <c r="AJ172" i="38" s="1"/>
  <c r="AU82" i="36"/>
  <c r="AU154" i="36" s="1"/>
  <c r="AU454" i="36" s="1"/>
  <c r="AQ82" i="36"/>
  <c r="AQ154" i="36" s="1"/>
  <c r="AQ454" i="36" s="1"/>
  <c r="AL82" i="36"/>
  <c r="AL154" i="36" s="1"/>
  <c r="AL238" i="36" s="1"/>
  <c r="AL310" i="36" s="1"/>
  <c r="AL382" i="36" s="1"/>
  <c r="AL454" i="36" s="1"/>
  <c r="AH82" i="36"/>
  <c r="AH154" i="36" s="1"/>
  <c r="AH238" i="36" s="1"/>
  <c r="AH310" i="36" s="1"/>
  <c r="AH382" i="36" s="1"/>
  <c r="AH454" i="36" s="1"/>
  <c r="AT82" i="36"/>
  <c r="AT154" i="36" s="1"/>
  <c r="AT454" i="36" s="1"/>
  <c r="AK82" i="36"/>
  <c r="AK154" i="36" s="1"/>
  <c r="AK238" i="36" s="1"/>
  <c r="BB82" i="36"/>
  <c r="BB154" i="36" s="1"/>
  <c r="AS82" i="36"/>
  <c r="AS154" i="36" s="1"/>
  <c r="AS454" i="36" s="1"/>
  <c r="AO82" i="36"/>
  <c r="AX82" i="36" s="1"/>
  <c r="AX154" i="36" s="1"/>
  <c r="AJ82" i="36"/>
  <c r="AJ154" i="36" s="1"/>
  <c r="AJ238" i="36" s="1"/>
  <c r="AJ310" i="36" s="1"/>
  <c r="AJ382" i="36" s="1"/>
  <c r="AJ454" i="36" s="1"/>
  <c r="BA82" i="36"/>
  <c r="BA154" i="36" s="1"/>
  <c r="AR82" i="36"/>
  <c r="AR154" i="36" s="1"/>
  <c r="AR454" i="36" s="1"/>
  <c r="AN82" i="36"/>
  <c r="AN154" i="36" s="1"/>
  <c r="AN238" i="36" s="1"/>
  <c r="AN310" i="36" s="1"/>
  <c r="AN382" i="36" s="1"/>
  <c r="AN454" i="36" s="1"/>
  <c r="AI82" i="36"/>
  <c r="AU74" i="36"/>
  <c r="AU146" i="36" s="1"/>
  <c r="AU446" i="36" s="1"/>
  <c r="AQ74" i="36"/>
  <c r="AQ146" i="36" s="1"/>
  <c r="AQ446" i="36" s="1"/>
  <c r="AL74" i="36"/>
  <c r="AL146" i="36" s="1"/>
  <c r="AL230" i="36" s="1"/>
  <c r="AL302" i="36" s="1"/>
  <c r="AL374" i="36" s="1"/>
  <c r="AL446" i="36" s="1"/>
  <c r="AH74" i="36"/>
  <c r="AH146" i="36" s="1"/>
  <c r="AH230" i="36" s="1"/>
  <c r="AH302" i="36" s="1"/>
  <c r="AH374" i="36" s="1"/>
  <c r="AH446" i="36" s="1"/>
  <c r="AT74" i="36"/>
  <c r="AT146" i="36" s="1"/>
  <c r="AT446" i="36" s="1"/>
  <c r="AK74" i="36"/>
  <c r="AK146" i="36" s="1"/>
  <c r="AK230" i="36" s="1"/>
  <c r="BB74" i="36"/>
  <c r="BB146" i="36" s="1"/>
  <c r="AS74" i="36"/>
  <c r="AS146" i="36" s="1"/>
  <c r="AS446" i="36" s="1"/>
  <c r="AO74" i="36"/>
  <c r="AX74" i="36" s="1"/>
  <c r="AX146" i="36" s="1"/>
  <c r="AJ74" i="36"/>
  <c r="AJ146" i="36" s="1"/>
  <c r="AJ230" i="36" s="1"/>
  <c r="AJ302" i="36" s="1"/>
  <c r="AJ374" i="36" s="1"/>
  <c r="AJ446" i="36" s="1"/>
  <c r="BA74" i="36"/>
  <c r="BA146" i="36" s="1"/>
  <c r="AR74" i="36"/>
  <c r="AR146" i="36" s="1"/>
  <c r="AR446" i="36" s="1"/>
  <c r="AN74" i="36"/>
  <c r="AN146" i="36" s="1"/>
  <c r="AN230" i="36" s="1"/>
  <c r="AN302" i="36" s="1"/>
  <c r="AN374" i="36" s="1"/>
  <c r="AN446" i="36" s="1"/>
  <c r="AI74" i="36"/>
  <c r="AU66" i="36"/>
  <c r="AU138" i="36" s="1"/>
  <c r="AU438" i="36" s="1"/>
  <c r="AQ66" i="36"/>
  <c r="AQ138" i="36" s="1"/>
  <c r="AQ438" i="36" s="1"/>
  <c r="AL66" i="36"/>
  <c r="AL138" i="36" s="1"/>
  <c r="AL222" i="36" s="1"/>
  <c r="AL294" i="36" s="1"/>
  <c r="AL366" i="36" s="1"/>
  <c r="AL438" i="36" s="1"/>
  <c r="AH66" i="36"/>
  <c r="AH138" i="36" s="1"/>
  <c r="AH222" i="36" s="1"/>
  <c r="AH294" i="36" s="1"/>
  <c r="AH366" i="36" s="1"/>
  <c r="AH438" i="36" s="1"/>
  <c r="AT66" i="36"/>
  <c r="AT138" i="36" s="1"/>
  <c r="AT438" i="36" s="1"/>
  <c r="AK66" i="36"/>
  <c r="AK138" i="36" s="1"/>
  <c r="AK222" i="36" s="1"/>
  <c r="BB66" i="36"/>
  <c r="BB138" i="36" s="1"/>
  <c r="AS66" i="36"/>
  <c r="AS138" i="36" s="1"/>
  <c r="AS438" i="36" s="1"/>
  <c r="AO66" i="36"/>
  <c r="AX66" i="36" s="1"/>
  <c r="AX138" i="36" s="1"/>
  <c r="AJ66" i="36"/>
  <c r="AJ138" i="36" s="1"/>
  <c r="AJ222" i="36" s="1"/>
  <c r="AJ294" i="36" s="1"/>
  <c r="AJ366" i="36" s="1"/>
  <c r="AJ438" i="36" s="1"/>
  <c r="BA66" i="36"/>
  <c r="BA138" i="36" s="1"/>
  <c r="AR66" i="36"/>
  <c r="AR138" i="36" s="1"/>
  <c r="AR438" i="36" s="1"/>
  <c r="AN66" i="36"/>
  <c r="AN138" i="36" s="1"/>
  <c r="AN222" i="36" s="1"/>
  <c r="AN294" i="36" s="1"/>
  <c r="AN366" i="36" s="1"/>
  <c r="AN438" i="36" s="1"/>
  <c r="AI66" i="36"/>
  <c r="AU58" i="36"/>
  <c r="AU130" i="36" s="1"/>
  <c r="AU430" i="36" s="1"/>
  <c r="AQ58" i="36"/>
  <c r="AQ130" i="36" s="1"/>
  <c r="AQ430" i="36" s="1"/>
  <c r="AL58" i="36"/>
  <c r="AL130" i="36" s="1"/>
  <c r="AL214" i="36" s="1"/>
  <c r="AL286" i="36" s="1"/>
  <c r="AL358" i="36" s="1"/>
  <c r="AL430" i="36" s="1"/>
  <c r="AH58" i="36"/>
  <c r="AH130" i="36" s="1"/>
  <c r="AH214" i="36" s="1"/>
  <c r="AH286" i="36" s="1"/>
  <c r="AH358" i="36" s="1"/>
  <c r="AH430" i="36" s="1"/>
  <c r="AT58" i="36"/>
  <c r="AT130" i="36" s="1"/>
  <c r="AT430" i="36" s="1"/>
  <c r="AK58" i="36"/>
  <c r="AK130" i="36" s="1"/>
  <c r="AK214" i="36" s="1"/>
  <c r="BB58" i="36"/>
  <c r="BB130" i="36" s="1"/>
  <c r="AS58" i="36"/>
  <c r="AS130" i="36" s="1"/>
  <c r="AS430" i="36" s="1"/>
  <c r="AO58" i="36"/>
  <c r="AX58" i="36" s="1"/>
  <c r="AX130" i="36" s="1"/>
  <c r="AJ58" i="36"/>
  <c r="AJ130" i="36" s="1"/>
  <c r="AJ214" i="36" s="1"/>
  <c r="AJ286" i="36" s="1"/>
  <c r="AJ358" i="36" s="1"/>
  <c r="AJ430" i="36" s="1"/>
  <c r="BA58" i="36"/>
  <c r="BA130" i="36" s="1"/>
  <c r="AR58" i="36"/>
  <c r="AR130" i="36" s="1"/>
  <c r="AR430" i="36" s="1"/>
  <c r="AN58" i="36"/>
  <c r="AN130" i="36" s="1"/>
  <c r="AN214" i="36" s="1"/>
  <c r="AN286" i="36" s="1"/>
  <c r="AN358" i="36" s="1"/>
  <c r="AN430" i="36" s="1"/>
  <c r="AI58" i="36"/>
  <c r="AU50" i="36"/>
  <c r="AU122" i="36" s="1"/>
  <c r="AU422" i="36" s="1"/>
  <c r="AQ50" i="36"/>
  <c r="AQ122" i="36" s="1"/>
  <c r="AQ422" i="36" s="1"/>
  <c r="AL50" i="36"/>
  <c r="AL122" i="36" s="1"/>
  <c r="AL206" i="36" s="1"/>
  <c r="AL278" i="36" s="1"/>
  <c r="AL350" i="36" s="1"/>
  <c r="AL422" i="36" s="1"/>
  <c r="AH50" i="36"/>
  <c r="AH122" i="36" s="1"/>
  <c r="AH206" i="36" s="1"/>
  <c r="AH278" i="36" s="1"/>
  <c r="AH350" i="36" s="1"/>
  <c r="AH422" i="36" s="1"/>
  <c r="AT50" i="36"/>
  <c r="AT122" i="36" s="1"/>
  <c r="AT422" i="36" s="1"/>
  <c r="AK50" i="36"/>
  <c r="AK122" i="36" s="1"/>
  <c r="AK206" i="36" s="1"/>
  <c r="BB50" i="36"/>
  <c r="BB122" i="36" s="1"/>
  <c r="AS50" i="36"/>
  <c r="AS122" i="36" s="1"/>
  <c r="AS422" i="36" s="1"/>
  <c r="AO50" i="36"/>
  <c r="AX50" i="36" s="1"/>
  <c r="AX122" i="36" s="1"/>
  <c r="AJ50" i="36"/>
  <c r="AJ122" i="36" s="1"/>
  <c r="AJ206" i="36" s="1"/>
  <c r="AJ278" i="36" s="1"/>
  <c r="AJ350" i="36" s="1"/>
  <c r="AJ422" i="36" s="1"/>
  <c r="BA50" i="36"/>
  <c r="BA122" i="36" s="1"/>
  <c r="AR50" i="36"/>
  <c r="AR122" i="36" s="1"/>
  <c r="AR422" i="36" s="1"/>
  <c r="AN50" i="36"/>
  <c r="AN122" i="36" s="1"/>
  <c r="AN206" i="36" s="1"/>
  <c r="AN278" i="36" s="1"/>
  <c r="AN350" i="36" s="1"/>
  <c r="AN422" i="36" s="1"/>
  <c r="AI50" i="36"/>
  <c r="AU42" i="36"/>
  <c r="AU114" i="36" s="1"/>
  <c r="AU414" i="36" s="1"/>
  <c r="AQ42" i="36"/>
  <c r="AQ114" i="36" s="1"/>
  <c r="AQ414" i="36" s="1"/>
  <c r="AL42" i="36"/>
  <c r="AL114" i="36" s="1"/>
  <c r="AL198" i="36" s="1"/>
  <c r="AL270" i="36" s="1"/>
  <c r="AL342" i="36" s="1"/>
  <c r="AL414" i="36" s="1"/>
  <c r="AH42" i="36"/>
  <c r="AH114" i="36" s="1"/>
  <c r="AH198" i="36" s="1"/>
  <c r="AH270" i="36" s="1"/>
  <c r="AH342" i="36" s="1"/>
  <c r="AH414" i="36" s="1"/>
  <c r="AT42" i="36"/>
  <c r="AT114" i="36" s="1"/>
  <c r="AT414" i="36" s="1"/>
  <c r="AK42" i="36"/>
  <c r="AK114" i="36" s="1"/>
  <c r="AK198" i="36" s="1"/>
  <c r="BB42" i="36"/>
  <c r="BB114" i="36" s="1"/>
  <c r="AS42" i="36"/>
  <c r="AS114" i="36" s="1"/>
  <c r="AS414" i="36" s="1"/>
  <c r="AO42" i="36"/>
  <c r="AX42" i="36" s="1"/>
  <c r="AX114" i="36" s="1"/>
  <c r="AJ42" i="36"/>
  <c r="AJ114" i="36" s="1"/>
  <c r="AJ198" i="36" s="1"/>
  <c r="AJ270" i="36" s="1"/>
  <c r="AJ342" i="36" s="1"/>
  <c r="AJ414" i="36" s="1"/>
  <c r="BA42" i="36"/>
  <c r="BA114" i="36" s="1"/>
  <c r="AR42" i="36"/>
  <c r="AR114" i="36" s="1"/>
  <c r="AR414" i="36" s="1"/>
  <c r="AN42" i="36"/>
  <c r="AN114" i="36" s="1"/>
  <c r="AN198" i="36" s="1"/>
  <c r="AN270" i="36" s="1"/>
  <c r="AN342" i="36" s="1"/>
  <c r="AN414" i="36" s="1"/>
  <c r="AI42" i="36"/>
  <c r="AU34" i="36"/>
  <c r="AU106" i="36" s="1"/>
  <c r="AU406" i="36" s="1"/>
  <c r="AQ34" i="36"/>
  <c r="AQ106" i="36" s="1"/>
  <c r="AQ406" i="36" s="1"/>
  <c r="AL34" i="36"/>
  <c r="AL106" i="36" s="1"/>
  <c r="AL190" i="36" s="1"/>
  <c r="AL262" i="36" s="1"/>
  <c r="AL334" i="36" s="1"/>
  <c r="AL406" i="36" s="1"/>
  <c r="AH34" i="36"/>
  <c r="AH106" i="36" s="1"/>
  <c r="AH190" i="36" s="1"/>
  <c r="AH262" i="36" s="1"/>
  <c r="AH334" i="36" s="1"/>
  <c r="AH406" i="36" s="1"/>
  <c r="AT34" i="36"/>
  <c r="AT106" i="36" s="1"/>
  <c r="AT406" i="36" s="1"/>
  <c r="AK34" i="36"/>
  <c r="AK106" i="36" s="1"/>
  <c r="AK190" i="36" s="1"/>
  <c r="BB34" i="36"/>
  <c r="BB106" i="36" s="1"/>
  <c r="AS34" i="36"/>
  <c r="AS106" i="36" s="1"/>
  <c r="AS406" i="36" s="1"/>
  <c r="AO34" i="36"/>
  <c r="AX34" i="36" s="1"/>
  <c r="AX106" i="36" s="1"/>
  <c r="AJ34" i="36"/>
  <c r="AJ106" i="36" s="1"/>
  <c r="AJ190" i="36" s="1"/>
  <c r="AJ262" i="36" s="1"/>
  <c r="AJ334" i="36" s="1"/>
  <c r="AJ406" i="36" s="1"/>
  <c r="BA34" i="36"/>
  <c r="BA106" i="36" s="1"/>
  <c r="AR34" i="36"/>
  <c r="AR106" i="36" s="1"/>
  <c r="AR406" i="36" s="1"/>
  <c r="AN34" i="36"/>
  <c r="AN106" i="36" s="1"/>
  <c r="AN190" i="36" s="1"/>
  <c r="AN262" i="36" s="1"/>
  <c r="AN334" i="36" s="1"/>
  <c r="AN406" i="36" s="1"/>
  <c r="AI34" i="36"/>
  <c r="AU26" i="36"/>
  <c r="AU98" i="36" s="1"/>
  <c r="AU398" i="36" s="1"/>
  <c r="AQ26" i="36"/>
  <c r="AQ98" i="36" s="1"/>
  <c r="AQ398" i="36" s="1"/>
  <c r="AL26" i="36"/>
  <c r="AL98" i="36" s="1"/>
  <c r="AL182" i="36" s="1"/>
  <c r="AL254" i="36" s="1"/>
  <c r="AL326" i="36" s="1"/>
  <c r="AL398" i="36" s="1"/>
  <c r="AH26" i="36"/>
  <c r="AH98" i="36" s="1"/>
  <c r="AH182" i="36" s="1"/>
  <c r="AH254" i="36" s="1"/>
  <c r="AH326" i="36" s="1"/>
  <c r="AH398" i="36" s="1"/>
  <c r="AT26" i="36"/>
  <c r="AT98" i="36" s="1"/>
  <c r="AT398" i="36" s="1"/>
  <c r="AK26" i="36"/>
  <c r="AK98" i="36" s="1"/>
  <c r="AK182" i="36" s="1"/>
  <c r="BB26" i="36"/>
  <c r="BB98" i="36" s="1"/>
  <c r="AS26" i="36"/>
  <c r="AS98" i="36" s="1"/>
  <c r="AS398" i="36" s="1"/>
  <c r="AO26" i="36"/>
  <c r="AX26" i="36" s="1"/>
  <c r="AX98" i="36" s="1"/>
  <c r="AJ26" i="36"/>
  <c r="AJ98" i="36" s="1"/>
  <c r="AJ182" i="36" s="1"/>
  <c r="AJ254" i="36" s="1"/>
  <c r="AJ326" i="36" s="1"/>
  <c r="AJ398" i="36" s="1"/>
  <c r="BA26" i="36"/>
  <c r="BA98" i="36" s="1"/>
  <c r="AR26" i="36"/>
  <c r="AR98" i="36" s="1"/>
  <c r="AR398" i="36" s="1"/>
  <c r="AN26" i="36"/>
  <c r="AN98" i="36" s="1"/>
  <c r="AN182" i="36" s="1"/>
  <c r="AN254" i="36" s="1"/>
  <c r="AN326" i="36" s="1"/>
  <c r="AN398" i="36" s="1"/>
  <c r="AI26" i="36"/>
  <c r="AO103" i="11"/>
  <c r="AP31" i="11"/>
  <c r="AT403" i="11"/>
  <c r="AO111" i="11"/>
  <c r="AP39" i="11"/>
  <c r="AW39" i="11" s="1"/>
  <c r="AW111" i="11" s="1"/>
  <c r="AW195" i="11" s="1"/>
  <c r="AT411" i="11"/>
  <c r="AO119" i="11"/>
  <c r="AP47" i="11"/>
  <c r="AT419" i="11"/>
  <c r="AO127" i="11"/>
  <c r="AP55" i="11"/>
  <c r="AT427" i="11"/>
  <c r="AO135" i="11"/>
  <c r="AP63" i="11"/>
  <c r="AT435" i="11"/>
  <c r="AO143" i="11"/>
  <c r="AP71" i="11"/>
  <c r="AW71" i="11" s="1"/>
  <c r="AW143" i="11" s="1"/>
  <c r="AW227" i="11" s="1"/>
  <c r="AT443" i="11"/>
  <c r="AO151" i="11"/>
  <c r="AP79" i="11"/>
  <c r="AT451" i="11"/>
  <c r="AP73" i="11"/>
  <c r="AO145" i="11"/>
  <c r="AT445" i="11"/>
  <c r="AP81" i="11"/>
  <c r="AO153" i="11"/>
  <c r="AT453" i="11"/>
  <c r="AU81" i="37"/>
  <c r="AU153" i="37" s="1"/>
  <c r="AU453" i="37" s="1"/>
  <c r="AQ81" i="37"/>
  <c r="AQ153" i="37" s="1"/>
  <c r="AQ453" i="37" s="1"/>
  <c r="AL81" i="37"/>
  <c r="AL153" i="37" s="1"/>
  <c r="AL237" i="37" s="1"/>
  <c r="AL309" i="37" s="1"/>
  <c r="AL381" i="37" s="1"/>
  <c r="AL453" i="37" s="1"/>
  <c r="AH81" i="37"/>
  <c r="AH153" i="37" s="1"/>
  <c r="AH237" i="37" s="1"/>
  <c r="AH309" i="37" s="1"/>
  <c r="AH381" i="37" s="1"/>
  <c r="AH453" i="37" s="1"/>
  <c r="AT81" i="37"/>
  <c r="AT153" i="37" s="1"/>
  <c r="AK81" i="37"/>
  <c r="AK153" i="37" s="1"/>
  <c r="BB81" i="37"/>
  <c r="BB153" i="37" s="1"/>
  <c r="AS81" i="37"/>
  <c r="AS153" i="37" s="1"/>
  <c r="AS453" i="37" s="1"/>
  <c r="AO81" i="37"/>
  <c r="AX81" i="37" s="1"/>
  <c r="AX153" i="37" s="1"/>
  <c r="AX237" i="37" s="1"/>
  <c r="AX309" i="37" s="1"/>
  <c r="AX381" i="37" s="1"/>
  <c r="AX453" i="37" s="1"/>
  <c r="AJ81" i="37"/>
  <c r="AJ153" i="37" s="1"/>
  <c r="AJ237" i="37" s="1"/>
  <c r="AJ309" i="37" s="1"/>
  <c r="AJ381" i="37" s="1"/>
  <c r="AJ453" i="37" s="1"/>
  <c r="BA81" i="37"/>
  <c r="BA153" i="37" s="1"/>
  <c r="AR81" i="37"/>
  <c r="AR153" i="37" s="1"/>
  <c r="AR453" i="37" s="1"/>
  <c r="AN81" i="37"/>
  <c r="AN153" i="37" s="1"/>
  <c r="AN237" i="37" s="1"/>
  <c r="AN309" i="37" s="1"/>
  <c r="AN381" i="37" s="1"/>
  <c r="AN453" i="37" s="1"/>
  <c r="AI81" i="37"/>
  <c r="AU73" i="37"/>
  <c r="AU145" i="37" s="1"/>
  <c r="AU445" i="37" s="1"/>
  <c r="AQ73" i="37"/>
  <c r="AQ145" i="37" s="1"/>
  <c r="AQ445" i="37" s="1"/>
  <c r="AL73" i="37"/>
  <c r="AL145" i="37" s="1"/>
  <c r="AL229" i="37" s="1"/>
  <c r="AL301" i="37" s="1"/>
  <c r="AL373" i="37" s="1"/>
  <c r="AL445" i="37" s="1"/>
  <c r="AH73" i="37"/>
  <c r="AH145" i="37" s="1"/>
  <c r="AH229" i="37" s="1"/>
  <c r="AH301" i="37" s="1"/>
  <c r="AH373" i="37" s="1"/>
  <c r="AH445" i="37" s="1"/>
  <c r="AT73" i="37"/>
  <c r="AT145" i="37" s="1"/>
  <c r="AK73" i="37"/>
  <c r="AK145" i="37" s="1"/>
  <c r="BB73" i="37"/>
  <c r="BB145" i="37" s="1"/>
  <c r="AS73" i="37"/>
  <c r="AS145" i="37" s="1"/>
  <c r="AS445" i="37" s="1"/>
  <c r="AO73" i="37"/>
  <c r="AX73" i="37" s="1"/>
  <c r="AX145" i="37" s="1"/>
  <c r="AX229" i="37" s="1"/>
  <c r="AX301" i="37" s="1"/>
  <c r="AX373" i="37" s="1"/>
  <c r="AX445" i="37" s="1"/>
  <c r="AJ73" i="37"/>
  <c r="AJ145" i="37" s="1"/>
  <c r="AJ229" i="37" s="1"/>
  <c r="AJ301" i="37" s="1"/>
  <c r="AJ373" i="37" s="1"/>
  <c r="AJ445" i="37" s="1"/>
  <c r="BA73" i="37"/>
  <c r="BA145" i="37" s="1"/>
  <c r="AR73" i="37"/>
  <c r="AR145" i="37" s="1"/>
  <c r="AR445" i="37" s="1"/>
  <c r="AN73" i="37"/>
  <c r="AN145" i="37" s="1"/>
  <c r="AN229" i="37" s="1"/>
  <c r="AN301" i="37" s="1"/>
  <c r="AN373" i="37" s="1"/>
  <c r="AN445" i="37" s="1"/>
  <c r="AI73" i="37"/>
  <c r="AU65" i="37"/>
  <c r="AU137" i="37" s="1"/>
  <c r="AU437" i="37" s="1"/>
  <c r="AQ65" i="37"/>
  <c r="AQ137" i="37" s="1"/>
  <c r="AQ437" i="37" s="1"/>
  <c r="AL65" i="37"/>
  <c r="AL137" i="37" s="1"/>
  <c r="AL221" i="37" s="1"/>
  <c r="AL293" i="37" s="1"/>
  <c r="AL365" i="37" s="1"/>
  <c r="AL437" i="37" s="1"/>
  <c r="AH65" i="37"/>
  <c r="AH137" i="37" s="1"/>
  <c r="AH221" i="37" s="1"/>
  <c r="AH293" i="37" s="1"/>
  <c r="AH365" i="37" s="1"/>
  <c r="AH437" i="37" s="1"/>
  <c r="AT65" i="37"/>
  <c r="AT137" i="37" s="1"/>
  <c r="AK65" i="37"/>
  <c r="AK137" i="37" s="1"/>
  <c r="BB65" i="37"/>
  <c r="BB137" i="37" s="1"/>
  <c r="AS65" i="37"/>
  <c r="AS137" i="37" s="1"/>
  <c r="AS437" i="37" s="1"/>
  <c r="AO65" i="37"/>
  <c r="AX65" i="37" s="1"/>
  <c r="AX137" i="37" s="1"/>
  <c r="AX221" i="37" s="1"/>
  <c r="AX293" i="37" s="1"/>
  <c r="AX365" i="37" s="1"/>
  <c r="AX437" i="37" s="1"/>
  <c r="AJ65" i="37"/>
  <c r="AJ137" i="37" s="1"/>
  <c r="AJ221" i="37" s="1"/>
  <c r="AJ293" i="37" s="1"/>
  <c r="AJ365" i="37" s="1"/>
  <c r="AJ437" i="37" s="1"/>
  <c r="BA65" i="37"/>
  <c r="BA137" i="37" s="1"/>
  <c r="AR65" i="37"/>
  <c r="AR137" i="37" s="1"/>
  <c r="AR437" i="37" s="1"/>
  <c r="AN65" i="37"/>
  <c r="AN137" i="37" s="1"/>
  <c r="AN221" i="37" s="1"/>
  <c r="AN293" i="37" s="1"/>
  <c r="AN365" i="37" s="1"/>
  <c r="AN437" i="37" s="1"/>
  <c r="AI65" i="37"/>
  <c r="AU57" i="37"/>
  <c r="AU129" i="37" s="1"/>
  <c r="AU429" i="37" s="1"/>
  <c r="AQ57" i="37"/>
  <c r="AQ129" i="37" s="1"/>
  <c r="AQ429" i="37" s="1"/>
  <c r="AL57" i="37"/>
  <c r="AL129" i="37" s="1"/>
  <c r="AL213" i="37" s="1"/>
  <c r="AL285" i="37" s="1"/>
  <c r="AL357" i="37" s="1"/>
  <c r="AL429" i="37" s="1"/>
  <c r="AH57" i="37"/>
  <c r="AH129" i="37" s="1"/>
  <c r="AH213" i="37" s="1"/>
  <c r="AH285" i="37" s="1"/>
  <c r="AH357" i="37" s="1"/>
  <c r="AH429" i="37" s="1"/>
  <c r="AT57" i="37"/>
  <c r="AT129" i="37" s="1"/>
  <c r="AK57" i="37"/>
  <c r="AK129" i="37" s="1"/>
  <c r="BB57" i="37"/>
  <c r="BB129" i="37" s="1"/>
  <c r="AS57" i="37"/>
  <c r="AS129" i="37" s="1"/>
  <c r="AS429" i="37" s="1"/>
  <c r="AO57" i="37"/>
  <c r="AX57" i="37" s="1"/>
  <c r="AX129" i="37" s="1"/>
  <c r="AX213" i="37" s="1"/>
  <c r="AX285" i="37" s="1"/>
  <c r="AX357" i="37" s="1"/>
  <c r="AX429" i="37" s="1"/>
  <c r="AJ57" i="37"/>
  <c r="AJ129" i="37" s="1"/>
  <c r="AJ213" i="37" s="1"/>
  <c r="AJ285" i="37" s="1"/>
  <c r="AJ357" i="37" s="1"/>
  <c r="AJ429" i="37" s="1"/>
  <c r="BA57" i="37"/>
  <c r="BA129" i="37" s="1"/>
  <c r="AR57" i="37"/>
  <c r="AR129" i="37" s="1"/>
  <c r="AR429" i="37" s="1"/>
  <c r="AN57" i="37"/>
  <c r="AN129" i="37" s="1"/>
  <c r="AN213" i="37" s="1"/>
  <c r="AN285" i="37" s="1"/>
  <c r="AN357" i="37" s="1"/>
  <c r="AN429" i="37" s="1"/>
  <c r="AI57" i="37"/>
  <c r="AM186" i="11"/>
  <c r="AM258" i="11" s="1"/>
  <c r="AM330" i="11" s="1"/>
  <c r="AM194" i="11"/>
  <c r="AM266" i="11" s="1"/>
  <c r="AM338" i="11" s="1"/>
  <c r="AM202" i="11"/>
  <c r="AM274" i="11" s="1"/>
  <c r="AM346" i="11" s="1"/>
  <c r="AM210" i="11"/>
  <c r="AM282" i="11" s="1"/>
  <c r="AM354" i="11" s="1"/>
  <c r="AM218" i="11"/>
  <c r="AM290" i="11" s="1"/>
  <c r="AM362" i="11" s="1"/>
  <c r="AM226" i="11"/>
  <c r="AM298" i="11" s="1"/>
  <c r="AM370" i="11" s="1"/>
  <c r="AM234" i="11"/>
  <c r="AM306" i="11" s="1"/>
  <c r="AM378" i="11" s="1"/>
  <c r="AT17" i="36"/>
  <c r="AT89" i="36" s="1"/>
  <c r="AT389" i="36" s="1"/>
  <c r="AK17" i="36"/>
  <c r="AK89" i="36" s="1"/>
  <c r="AK173" i="36" s="1"/>
  <c r="BB17" i="36"/>
  <c r="BB89" i="36" s="1"/>
  <c r="AS17" i="36"/>
  <c r="AS89" i="36" s="1"/>
  <c r="AS389" i="36" s="1"/>
  <c r="AO17" i="36"/>
  <c r="AX17" i="36" s="1"/>
  <c r="AX89" i="36" s="1"/>
  <c r="AJ17" i="36"/>
  <c r="AJ89" i="36" s="1"/>
  <c r="AJ173" i="36" s="1"/>
  <c r="AJ245" i="36" s="1"/>
  <c r="AJ317" i="36" s="1"/>
  <c r="AJ389" i="36" s="1"/>
  <c r="BA17" i="36"/>
  <c r="BA89" i="36" s="1"/>
  <c r="AR17" i="36"/>
  <c r="AR89" i="36" s="1"/>
  <c r="AR389" i="36" s="1"/>
  <c r="AN17" i="36"/>
  <c r="AN89" i="36" s="1"/>
  <c r="AN173" i="36" s="1"/>
  <c r="AN245" i="36" s="1"/>
  <c r="AN317" i="36" s="1"/>
  <c r="AN389" i="36" s="1"/>
  <c r="AI17" i="36"/>
  <c r="AU17" i="36"/>
  <c r="AU89" i="36" s="1"/>
  <c r="AU389" i="36" s="1"/>
  <c r="AQ17" i="36"/>
  <c r="AQ89" i="36" s="1"/>
  <c r="AQ389" i="36" s="1"/>
  <c r="AL17" i="36"/>
  <c r="AL89" i="36" s="1"/>
  <c r="AL173" i="36" s="1"/>
  <c r="AL245" i="36" s="1"/>
  <c r="AL317" i="36" s="1"/>
  <c r="AL389" i="36" s="1"/>
  <c r="AH17" i="36"/>
  <c r="AH89" i="36" s="1"/>
  <c r="AH173" i="36" s="1"/>
  <c r="AH245" i="36" s="1"/>
  <c r="AH317" i="36" s="1"/>
  <c r="AH389" i="36" s="1"/>
  <c r="AU61" i="36"/>
  <c r="AU133" i="36" s="1"/>
  <c r="AU433" i="36" s="1"/>
  <c r="AQ61" i="36"/>
  <c r="AQ133" i="36" s="1"/>
  <c r="AQ433" i="36" s="1"/>
  <c r="AL61" i="36"/>
  <c r="AL133" i="36" s="1"/>
  <c r="AL217" i="36" s="1"/>
  <c r="AL289" i="36" s="1"/>
  <c r="AL361" i="36" s="1"/>
  <c r="AL433" i="36" s="1"/>
  <c r="AH61" i="36"/>
  <c r="AH133" i="36" s="1"/>
  <c r="AH217" i="36" s="1"/>
  <c r="AH289" i="36" s="1"/>
  <c r="AH361" i="36" s="1"/>
  <c r="AH433" i="36" s="1"/>
  <c r="AT61" i="36"/>
  <c r="AT133" i="36" s="1"/>
  <c r="AT433" i="36" s="1"/>
  <c r="AK61" i="36"/>
  <c r="AK133" i="36" s="1"/>
  <c r="AK217" i="36" s="1"/>
  <c r="BB61" i="36"/>
  <c r="BB133" i="36" s="1"/>
  <c r="AS61" i="36"/>
  <c r="AS133" i="36" s="1"/>
  <c r="AS433" i="36" s="1"/>
  <c r="AO61" i="36"/>
  <c r="AJ61" i="36"/>
  <c r="AJ133" i="36" s="1"/>
  <c r="AJ217" i="36" s="1"/>
  <c r="AJ289" i="36" s="1"/>
  <c r="AJ361" i="36" s="1"/>
  <c r="AJ433" i="36" s="1"/>
  <c r="BA61" i="36"/>
  <c r="BA133" i="36" s="1"/>
  <c r="AR61" i="36"/>
  <c r="AR133" i="36" s="1"/>
  <c r="AR433" i="36" s="1"/>
  <c r="AN61" i="36"/>
  <c r="AN133" i="36" s="1"/>
  <c r="AN217" i="36" s="1"/>
  <c r="AN289" i="36" s="1"/>
  <c r="AN361" i="36" s="1"/>
  <c r="AN433" i="36" s="1"/>
  <c r="AI61" i="36"/>
  <c r="AU53" i="36"/>
  <c r="AU125" i="36" s="1"/>
  <c r="AU425" i="36" s="1"/>
  <c r="AQ53" i="36"/>
  <c r="AQ125" i="36" s="1"/>
  <c r="AQ425" i="36" s="1"/>
  <c r="AL53" i="36"/>
  <c r="AL125" i="36" s="1"/>
  <c r="AL209" i="36" s="1"/>
  <c r="AL281" i="36" s="1"/>
  <c r="AL353" i="36" s="1"/>
  <c r="AL425" i="36" s="1"/>
  <c r="AH53" i="36"/>
  <c r="AH125" i="36" s="1"/>
  <c r="AH209" i="36" s="1"/>
  <c r="AH281" i="36" s="1"/>
  <c r="AH353" i="36" s="1"/>
  <c r="AH425" i="36" s="1"/>
  <c r="AT53" i="36"/>
  <c r="AT125" i="36" s="1"/>
  <c r="AT425" i="36" s="1"/>
  <c r="AK53" i="36"/>
  <c r="AK125" i="36" s="1"/>
  <c r="AK209" i="36" s="1"/>
  <c r="BB53" i="36"/>
  <c r="BB125" i="36" s="1"/>
  <c r="AS53" i="36"/>
  <c r="AS125" i="36" s="1"/>
  <c r="AS425" i="36" s="1"/>
  <c r="AO53" i="36"/>
  <c r="AJ53" i="36"/>
  <c r="AJ125" i="36" s="1"/>
  <c r="AJ209" i="36" s="1"/>
  <c r="AJ281" i="36" s="1"/>
  <c r="AJ353" i="36" s="1"/>
  <c r="AJ425" i="36" s="1"/>
  <c r="BA53" i="36"/>
  <c r="BA125" i="36" s="1"/>
  <c r="AR53" i="36"/>
  <c r="AR125" i="36" s="1"/>
  <c r="AR425" i="36" s="1"/>
  <c r="AN53" i="36"/>
  <c r="AN125" i="36" s="1"/>
  <c r="AN209" i="36" s="1"/>
  <c r="AN281" i="36" s="1"/>
  <c r="AN353" i="36" s="1"/>
  <c r="AN425" i="36" s="1"/>
  <c r="AI53" i="36"/>
  <c r="AU45" i="36"/>
  <c r="AU117" i="36" s="1"/>
  <c r="AU417" i="36" s="1"/>
  <c r="AQ45" i="36"/>
  <c r="AQ117" i="36" s="1"/>
  <c r="AQ417" i="36" s="1"/>
  <c r="AL45" i="36"/>
  <c r="AL117" i="36" s="1"/>
  <c r="AL201" i="36" s="1"/>
  <c r="AL273" i="36" s="1"/>
  <c r="AL345" i="36" s="1"/>
  <c r="AL417" i="36" s="1"/>
  <c r="AH45" i="36"/>
  <c r="AH117" i="36" s="1"/>
  <c r="AH201" i="36" s="1"/>
  <c r="AH273" i="36" s="1"/>
  <c r="AH345" i="36" s="1"/>
  <c r="AH417" i="36" s="1"/>
  <c r="AT45" i="36"/>
  <c r="AT117" i="36" s="1"/>
  <c r="AT417" i="36" s="1"/>
  <c r="AK45" i="36"/>
  <c r="AK117" i="36" s="1"/>
  <c r="AK201" i="36" s="1"/>
  <c r="BB45" i="36"/>
  <c r="BB117" i="36" s="1"/>
  <c r="AS45" i="36"/>
  <c r="AS117" i="36" s="1"/>
  <c r="AS417" i="36" s="1"/>
  <c r="AO45" i="36"/>
  <c r="AJ45" i="36"/>
  <c r="AJ117" i="36" s="1"/>
  <c r="AJ201" i="36" s="1"/>
  <c r="AJ273" i="36" s="1"/>
  <c r="AJ345" i="36" s="1"/>
  <c r="AJ417" i="36" s="1"/>
  <c r="BA45" i="36"/>
  <c r="BA117" i="36" s="1"/>
  <c r="AR45" i="36"/>
  <c r="AR117" i="36" s="1"/>
  <c r="AR417" i="36" s="1"/>
  <c r="AN45" i="36"/>
  <c r="AN117" i="36" s="1"/>
  <c r="AN201" i="36" s="1"/>
  <c r="AN273" i="36" s="1"/>
  <c r="AN345" i="36" s="1"/>
  <c r="AN417" i="36" s="1"/>
  <c r="AI45" i="36"/>
  <c r="AU37" i="36"/>
  <c r="AU109" i="36" s="1"/>
  <c r="AU409" i="36" s="1"/>
  <c r="AQ37" i="36"/>
  <c r="AQ109" i="36" s="1"/>
  <c r="AQ409" i="36" s="1"/>
  <c r="AL37" i="36"/>
  <c r="AL109" i="36" s="1"/>
  <c r="AL193" i="36" s="1"/>
  <c r="AL265" i="36" s="1"/>
  <c r="AL337" i="36" s="1"/>
  <c r="AL409" i="36" s="1"/>
  <c r="AH37" i="36"/>
  <c r="AH109" i="36" s="1"/>
  <c r="AH193" i="36" s="1"/>
  <c r="AH265" i="36" s="1"/>
  <c r="AH337" i="36" s="1"/>
  <c r="AH409" i="36" s="1"/>
  <c r="AT37" i="36"/>
  <c r="AT109" i="36" s="1"/>
  <c r="AT409" i="36" s="1"/>
  <c r="AK37" i="36"/>
  <c r="AK109" i="36" s="1"/>
  <c r="AK193" i="36" s="1"/>
  <c r="BB37" i="36"/>
  <c r="BB109" i="36" s="1"/>
  <c r="AS37" i="36"/>
  <c r="AS109" i="36" s="1"/>
  <c r="AS409" i="36" s="1"/>
  <c r="AO37" i="36"/>
  <c r="AJ37" i="36"/>
  <c r="AJ109" i="36" s="1"/>
  <c r="AJ193" i="36" s="1"/>
  <c r="AJ265" i="36" s="1"/>
  <c r="AJ337" i="36" s="1"/>
  <c r="AJ409" i="36" s="1"/>
  <c r="BA37" i="36"/>
  <c r="BA109" i="36" s="1"/>
  <c r="AR37" i="36"/>
  <c r="AR109" i="36" s="1"/>
  <c r="AR409" i="36" s="1"/>
  <c r="AN37" i="36"/>
  <c r="AN109" i="36" s="1"/>
  <c r="AN193" i="36" s="1"/>
  <c r="AN265" i="36" s="1"/>
  <c r="AN337" i="36" s="1"/>
  <c r="AN409" i="36" s="1"/>
  <c r="AI37" i="36"/>
  <c r="AU29" i="36"/>
  <c r="AU101" i="36" s="1"/>
  <c r="AU401" i="36" s="1"/>
  <c r="AQ29" i="36"/>
  <c r="AQ101" i="36" s="1"/>
  <c r="AQ401" i="36" s="1"/>
  <c r="AL29" i="36"/>
  <c r="AL101" i="36" s="1"/>
  <c r="AL185" i="36" s="1"/>
  <c r="AL257" i="36" s="1"/>
  <c r="AL329" i="36" s="1"/>
  <c r="AL401" i="36" s="1"/>
  <c r="AH29" i="36"/>
  <c r="AH101" i="36" s="1"/>
  <c r="AH185" i="36" s="1"/>
  <c r="AH257" i="36" s="1"/>
  <c r="AH329" i="36" s="1"/>
  <c r="AH401" i="36" s="1"/>
  <c r="AT29" i="36"/>
  <c r="AT101" i="36" s="1"/>
  <c r="AT401" i="36" s="1"/>
  <c r="AK29" i="36"/>
  <c r="AK101" i="36" s="1"/>
  <c r="AK185" i="36" s="1"/>
  <c r="BB29" i="36"/>
  <c r="BB101" i="36" s="1"/>
  <c r="AS29" i="36"/>
  <c r="AS101" i="36" s="1"/>
  <c r="AS401" i="36" s="1"/>
  <c r="AO29" i="36"/>
  <c r="AJ29" i="36"/>
  <c r="AJ101" i="36" s="1"/>
  <c r="AJ185" i="36" s="1"/>
  <c r="AJ257" i="36" s="1"/>
  <c r="AJ329" i="36" s="1"/>
  <c r="AJ401" i="36" s="1"/>
  <c r="BA29" i="36"/>
  <c r="BA101" i="36" s="1"/>
  <c r="AR29" i="36"/>
  <c r="AR101" i="36" s="1"/>
  <c r="AR401" i="36" s="1"/>
  <c r="AN29" i="36"/>
  <c r="AN101" i="36" s="1"/>
  <c r="AN185" i="36" s="1"/>
  <c r="AN257" i="36" s="1"/>
  <c r="AN329" i="36" s="1"/>
  <c r="AN401" i="36" s="1"/>
  <c r="AI29" i="36"/>
  <c r="AH170" i="11"/>
  <c r="AH242" i="11" s="1"/>
  <c r="AH314" i="11" s="1"/>
  <c r="AH386" i="11" s="1"/>
  <c r="AM170" i="11"/>
  <c r="AM242" i="11" s="1"/>
  <c r="AM314" i="11" s="1"/>
  <c r="AM224" i="11"/>
  <c r="AM296" i="11" s="1"/>
  <c r="AM368" i="11" s="1"/>
  <c r="AM232" i="11"/>
  <c r="AM304" i="11" s="1"/>
  <c r="AM376" i="11" s="1"/>
  <c r="AM240" i="11"/>
  <c r="AM312" i="11" s="1"/>
  <c r="AM384" i="11" s="1"/>
  <c r="AH174" i="11"/>
  <c r="AH246" i="11" s="1"/>
  <c r="AH318" i="11" s="1"/>
  <c r="AH390" i="11" s="1"/>
  <c r="AM174" i="11"/>
  <c r="AM246" i="11" s="1"/>
  <c r="AM318" i="11" s="1"/>
  <c r="AM180" i="11"/>
  <c r="AM252" i="11" s="1"/>
  <c r="AM324" i="11" s="1"/>
  <c r="AH180" i="11"/>
  <c r="AH252" i="11" s="1"/>
  <c r="AH324" i="11" s="1"/>
  <c r="AH396" i="11" s="1"/>
  <c r="AM188" i="11"/>
  <c r="AM260" i="11" s="1"/>
  <c r="AM332" i="11" s="1"/>
  <c r="AM204" i="11"/>
  <c r="AM276" i="11" s="1"/>
  <c r="AM348" i="11" s="1"/>
  <c r="AM212" i="11"/>
  <c r="AM284" i="11" s="1"/>
  <c r="AM356" i="11" s="1"/>
  <c r="AM220" i="11"/>
  <c r="AM292" i="11" s="1"/>
  <c r="AM364" i="11" s="1"/>
  <c r="AM228" i="11"/>
  <c r="AM300" i="11" s="1"/>
  <c r="AM372" i="11" s="1"/>
  <c r="AM236" i="11"/>
  <c r="AM308" i="11" s="1"/>
  <c r="AM380" i="11" s="1"/>
  <c r="BC65" i="35" l="1"/>
  <c r="BE8" i="35"/>
  <c r="BD33" i="35"/>
  <c r="AQ69" i="35"/>
  <c r="AO25" i="35"/>
  <c r="AP69" i="35"/>
  <c r="AQ25" i="35"/>
  <c r="AP25" i="35"/>
  <c r="BC20" i="35"/>
  <c r="BD20" i="35"/>
  <c r="AP23" i="35"/>
  <c r="BE26" i="35"/>
  <c r="BD26" i="35"/>
  <c r="AP66" i="35"/>
  <c r="DT59" i="35"/>
  <c r="DS66" i="35"/>
  <c r="DT7" i="35"/>
  <c r="BD42" i="35"/>
  <c r="AQ34" i="35"/>
  <c r="AP24" i="35"/>
  <c r="AO18" i="35"/>
  <c r="DG62" i="35"/>
  <c r="DE50" i="35"/>
  <c r="DU66" i="35"/>
  <c r="BC15" i="35"/>
  <c r="AQ38" i="35"/>
  <c r="AO38" i="35"/>
  <c r="BD16" i="35"/>
  <c r="AQ66" i="35"/>
  <c r="DU31" i="35"/>
  <c r="AQ20" i="35"/>
  <c r="BD15" i="35"/>
  <c r="BE42" i="35"/>
  <c r="AO54" i="35"/>
  <c r="BD31" i="35"/>
  <c r="DS31" i="35"/>
  <c r="BD32" i="35"/>
  <c r="DS59" i="35"/>
  <c r="AQ18" i="35"/>
  <c r="BE21" i="35"/>
  <c r="BC22" i="35"/>
  <c r="AQ54" i="35"/>
  <c r="AO24" i="35"/>
  <c r="AQ24" i="35"/>
  <c r="BE22" i="35"/>
  <c r="AP67" i="35"/>
  <c r="DF28" i="35"/>
  <c r="BD58" i="35"/>
  <c r="DG73" i="35"/>
  <c r="DS12" i="35"/>
  <c r="AO45" i="35"/>
  <c r="DU41" i="35"/>
  <c r="DE46" i="35"/>
  <c r="BD49" i="35"/>
  <c r="BD11" i="35"/>
  <c r="AQ55" i="35"/>
  <c r="DS39" i="35"/>
  <c r="DT12" i="35"/>
  <c r="BC11" i="35"/>
  <c r="BE50" i="35"/>
  <c r="DU12" i="35"/>
  <c r="AP46" i="35"/>
  <c r="DF62" i="35"/>
  <c r="BD50" i="35"/>
  <c r="BC50" i="35"/>
  <c r="AP71" i="35"/>
  <c r="BD34" i="35"/>
  <c r="BE7" i="35"/>
  <c r="BE58" i="35"/>
  <c r="BD53" i="35"/>
  <c r="BC58" i="35"/>
  <c r="BE47" i="35"/>
  <c r="AO46" i="35"/>
  <c r="DT40" i="35"/>
  <c r="DS40" i="35"/>
  <c r="DU40" i="35"/>
  <c r="DU45" i="35"/>
  <c r="DF73" i="35"/>
  <c r="DE24" i="35"/>
  <c r="DU39" i="35"/>
  <c r="DG41" i="35"/>
  <c r="DF41" i="35"/>
  <c r="DE62" i="35"/>
  <c r="DU62" i="35"/>
  <c r="BC45" i="35"/>
  <c r="BE43" i="35"/>
  <c r="DE58" i="35"/>
  <c r="AP20" i="35"/>
  <c r="AQ35" i="35"/>
  <c r="DT66" i="35"/>
  <c r="DT53" i="35"/>
  <c r="AO35" i="35"/>
  <c r="DS45" i="35"/>
  <c r="DT45" i="35"/>
  <c r="AQ71" i="35"/>
  <c r="DF58" i="35"/>
  <c r="DT17" i="35"/>
  <c r="DU42" i="35"/>
  <c r="AP38" i="35"/>
  <c r="BC61" i="35"/>
  <c r="BD65" i="35"/>
  <c r="DE28" i="35"/>
  <c r="DE26" i="35"/>
  <c r="AQ17" i="35"/>
  <c r="BE15" i="35"/>
  <c r="AO66" i="35"/>
  <c r="BC14" i="35"/>
  <c r="BD30" i="35"/>
  <c r="AP45" i="35"/>
  <c r="DS62" i="35"/>
  <c r="DF46" i="35"/>
  <c r="BC16" i="35"/>
  <c r="AQ51" i="35"/>
  <c r="BE57" i="35"/>
  <c r="AO19" i="35"/>
  <c r="DS61" i="35"/>
  <c r="AP18" i="35"/>
  <c r="DS17" i="35"/>
  <c r="DU55" i="35"/>
  <c r="DE19" i="35"/>
  <c r="BC8" i="35"/>
  <c r="BD43" i="35"/>
  <c r="BE33" i="35"/>
  <c r="BD14" i="35"/>
  <c r="DT62" i="35"/>
  <c r="DU61" i="35"/>
  <c r="AQ45" i="35"/>
  <c r="AP19" i="35"/>
  <c r="DT19" i="35"/>
  <c r="DU11" i="35"/>
  <c r="DU25" i="35"/>
  <c r="BC68" i="35"/>
  <c r="BD39" i="35"/>
  <c r="BE64" i="35"/>
  <c r="AP65" i="35"/>
  <c r="AQ26" i="35"/>
  <c r="AQ62" i="35"/>
  <c r="BC33" i="35"/>
  <c r="DT36" i="35"/>
  <c r="DT16" i="35"/>
  <c r="DS42" i="35"/>
  <c r="BE16" i="35"/>
  <c r="BD61" i="35"/>
  <c r="BE30" i="35"/>
  <c r="DG28" i="35"/>
  <c r="DG46" i="35"/>
  <c r="DE31" i="35"/>
  <c r="AQ70" i="35"/>
  <c r="BE53" i="35"/>
  <c r="BD63" i="35"/>
  <c r="DT23" i="35"/>
  <c r="AQ27" i="35"/>
  <c r="BD19" i="35"/>
  <c r="DS10" i="35"/>
  <c r="AP26" i="35"/>
  <c r="BC18" i="35"/>
  <c r="DT58" i="35"/>
  <c r="DE42" i="35"/>
  <c r="DF63" i="35"/>
  <c r="BD24" i="35"/>
  <c r="BE27" i="35"/>
  <c r="DF71" i="35"/>
  <c r="AO52" i="35"/>
  <c r="AP34" i="35"/>
  <c r="BE37" i="35"/>
  <c r="DT49" i="35"/>
  <c r="DE69" i="35"/>
  <c r="DG74" i="35"/>
  <c r="DU36" i="35"/>
  <c r="DU65" i="35"/>
  <c r="DF47" i="35"/>
  <c r="DT18" i="35"/>
  <c r="DG37" i="35"/>
  <c r="AP63" i="35"/>
  <c r="BD13" i="35"/>
  <c r="AO20" i="35"/>
  <c r="DS19" i="35"/>
  <c r="DT25" i="35"/>
  <c r="DG65" i="35"/>
  <c r="BE56" i="35"/>
  <c r="AO65" i="35"/>
  <c r="AO61" i="35"/>
  <c r="BE29" i="35"/>
  <c r="AP44" i="35"/>
  <c r="DT31" i="35"/>
  <c r="DE55" i="35"/>
  <c r="BC52" i="35"/>
  <c r="BE59" i="35"/>
  <c r="DE39" i="35"/>
  <c r="DS13" i="35"/>
  <c r="AO32" i="35"/>
  <c r="AQ7" i="35"/>
  <c r="BC40" i="35"/>
  <c r="BC17" i="35"/>
  <c r="BC37" i="35"/>
  <c r="DF32" i="35"/>
  <c r="DE57" i="35"/>
  <c r="DU27" i="35"/>
  <c r="DG50" i="35"/>
  <c r="AP54" i="35"/>
  <c r="BE48" i="35"/>
  <c r="BC34" i="35"/>
  <c r="AQ28" i="35"/>
  <c r="AO56" i="35"/>
  <c r="AO60" i="35"/>
  <c r="AQ23" i="35"/>
  <c r="AO37" i="35"/>
  <c r="BD48" i="35"/>
  <c r="BC56" i="35"/>
  <c r="BD68" i="35"/>
  <c r="BE40" i="35"/>
  <c r="BE39" i="35"/>
  <c r="BD47" i="35"/>
  <c r="BC19" i="35"/>
  <c r="BD37" i="35"/>
  <c r="BD64" i="35"/>
  <c r="BD17" i="35"/>
  <c r="DF39" i="35"/>
  <c r="DU19" i="35"/>
  <c r="DT13" i="35"/>
  <c r="DT28" i="35"/>
  <c r="DT27" i="35"/>
  <c r="AP51" i="35"/>
  <c r="AP55" i="35"/>
  <c r="AP27" i="35"/>
  <c r="AO26" i="35"/>
  <c r="AP28" i="35"/>
  <c r="AO10" i="35"/>
  <c r="DF14" i="35"/>
  <c r="DS20" i="35"/>
  <c r="DF16" i="35"/>
  <c r="DU9" i="35"/>
  <c r="DE9" i="35"/>
  <c r="BC55" i="35"/>
  <c r="BE72" i="35"/>
  <c r="AQ31" i="35"/>
  <c r="BC69" i="35"/>
  <c r="BE66" i="35"/>
  <c r="BE18" i="35"/>
  <c r="BC48" i="35"/>
  <c r="BD56" i="35"/>
  <c r="BE63" i="35"/>
  <c r="BD40" i="35"/>
  <c r="BC47" i="35"/>
  <c r="BE19" i="35"/>
  <c r="BC64" i="35"/>
  <c r="BE17" i="35"/>
  <c r="DS25" i="35"/>
  <c r="DS28" i="35"/>
  <c r="DT10" i="35"/>
  <c r="AO57" i="35"/>
  <c r="AO51" i="35"/>
  <c r="AO55" i="35"/>
  <c r="AO27" i="35"/>
  <c r="AP11" i="35"/>
  <c r="AO62" i="35"/>
  <c r="AO28" i="35"/>
  <c r="DF67" i="35"/>
  <c r="DU58" i="35"/>
  <c r="DG57" i="35"/>
  <c r="DS44" i="35"/>
  <c r="DF56" i="35"/>
  <c r="AP57" i="35"/>
  <c r="BD73" i="35"/>
  <c r="AQ11" i="35"/>
  <c r="AQ60" i="35"/>
  <c r="AO36" i="35"/>
  <c r="BD38" i="35"/>
  <c r="BC63" i="35"/>
  <c r="DT11" i="35"/>
  <c r="DU10" i="35"/>
  <c r="AQ65" i="35"/>
  <c r="AP62" i="35"/>
  <c r="DF52" i="35"/>
  <c r="DT43" i="35"/>
  <c r="BE65" i="35"/>
  <c r="BC38" i="35"/>
  <c r="BC49" i="35"/>
  <c r="BE34" i="35"/>
  <c r="DF50" i="35"/>
  <c r="DU16" i="35"/>
  <c r="DS11" i="35"/>
  <c r="DS36" i="35"/>
  <c r="AP7" i="35"/>
  <c r="AO29" i="35"/>
  <c r="AQ37" i="35"/>
  <c r="BE41" i="35"/>
  <c r="BE38" i="35"/>
  <c r="BE49" i="35"/>
  <c r="DS16" i="35"/>
  <c r="AO7" i="35"/>
  <c r="AQ61" i="35"/>
  <c r="AQ56" i="35"/>
  <c r="AQ32" i="35"/>
  <c r="AQ52" i="35"/>
  <c r="AP37" i="35"/>
  <c r="DE8" i="35"/>
  <c r="BC41" i="35"/>
  <c r="BE68" i="35"/>
  <c r="BC39" i="35"/>
  <c r="DG39" i="35"/>
  <c r="DU13" i="35"/>
  <c r="DS27" i="35"/>
  <c r="AP61" i="35"/>
  <c r="AP56" i="35"/>
  <c r="AP60" i="35"/>
  <c r="AP32" i="35"/>
  <c r="AP52" i="35"/>
  <c r="DE40" i="35"/>
  <c r="BD41" i="35"/>
  <c r="DU28" i="35"/>
  <c r="DG10" i="35"/>
  <c r="BD10" i="35"/>
  <c r="DG61" i="35"/>
  <c r="BC9" i="35"/>
  <c r="BD36" i="35"/>
  <c r="BC72" i="35"/>
  <c r="AQ43" i="35"/>
  <c r="BD12" i="35"/>
  <c r="BE13" i="35"/>
  <c r="BC25" i="35"/>
  <c r="BE11" i="35"/>
  <c r="BC24" i="35"/>
  <c r="BC42" i="35"/>
  <c r="DF57" i="35"/>
  <c r="DE56" i="35"/>
  <c r="DU59" i="35"/>
  <c r="DS58" i="35"/>
  <c r="DF18" i="35"/>
  <c r="DE64" i="35"/>
  <c r="DE68" i="35"/>
  <c r="AO71" i="35"/>
  <c r="AO11" i="35"/>
  <c r="AP70" i="35"/>
  <c r="BC12" i="35"/>
  <c r="BC13" i="35"/>
  <c r="BD25" i="35"/>
  <c r="BE24" i="35"/>
  <c r="DG56" i="35"/>
  <c r="DG43" i="35"/>
  <c r="DT30" i="35"/>
  <c r="DG64" i="35"/>
  <c r="DE63" i="35"/>
  <c r="DG68" i="35"/>
  <c r="AO50" i="35"/>
  <c r="AO70" i="35"/>
  <c r="BE12" i="35"/>
  <c r="BD69" i="35"/>
  <c r="BD27" i="35"/>
  <c r="BC74" i="35"/>
  <c r="BE25" i="35"/>
  <c r="DF43" i="35"/>
  <c r="DS30" i="35"/>
  <c r="DG42" i="35"/>
  <c r="DT44" i="35"/>
  <c r="DE11" i="35"/>
  <c r="DF64" i="35"/>
  <c r="DG63" i="35"/>
  <c r="DF68" i="35"/>
  <c r="AQ50" i="35"/>
  <c r="AQ49" i="35"/>
  <c r="BC27" i="35"/>
  <c r="BE74" i="35"/>
  <c r="BD46" i="35"/>
  <c r="BE73" i="35"/>
  <c r="DS55" i="35"/>
  <c r="DG16" i="35"/>
  <c r="DE43" i="35"/>
  <c r="DU30" i="35"/>
  <c r="DF42" i="35"/>
  <c r="DU44" i="35"/>
  <c r="DG11" i="35"/>
  <c r="AP50" i="35"/>
  <c r="AP49" i="35"/>
  <c r="AQ36" i="35"/>
  <c r="BC43" i="35"/>
  <c r="BD74" i="35"/>
  <c r="BC53" i="35"/>
  <c r="BC73" i="35"/>
  <c r="BD8" i="35"/>
  <c r="DT55" i="35"/>
  <c r="DE67" i="35"/>
  <c r="DU18" i="35"/>
  <c r="DG9" i="35"/>
  <c r="DU17" i="35"/>
  <c r="DF11" i="35"/>
  <c r="AQ57" i="35"/>
  <c r="AP36" i="35"/>
  <c r="DS18" i="35"/>
  <c r="DE47" i="35"/>
  <c r="AP35" i="35"/>
  <c r="DS51" i="35"/>
  <c r="DT37" i="35"/>
  <c r="DS74" i="35"/>
  <c r="DT9" i="35"/>
  <c r="DS46" i="35"/>
  <c r="DF13" i="35"/>
  <c r="DU63" i="35"/>
  <c r="AQ39" i="35"/>
  <c r="AP48" i="35"/>
  <c r="AQ63" i="35"/>
  <c r="BC28" i="35"/>
  <c r="BE67" i="35"/>
  <c r="BE9" i="35"/>
  <c r="AQ44" i="35"/>
  <c r="BC59" i="35"/>
  <c r="BD35" i="35"/>
  <c r="AP42" i="35"/>
  <c r="DF35" i="35"/>
  <c r="DF65" i="35"/>
  <c r="DT71" i="35"/>
  <c r="DG30" i="35"/>
  <c r="AP14" i="35"/>
  <c r="DT72" i="35"/>
  <c r="AO9" i="35"/>
  <c r="DG49" i="35"/>
  <c r="BD29" i="35"/>
  <c r="BE51" i="35"/>
  <c r="BE69" i="35"/>
  <c r="BD66" i="35"/>
  <c r="BC10" i="35"/>
  <c r="BC46" i="35"/>
  <c r="BD59" i="35"/>
  <c r="BE36" i="35"/>
  <c r="BD72" i="35"/>
  <c r="DS9" i="35"/>
  <c r="DE54" i="35"/>
  <c r="DF9" i="35"/>
  <c r="DU37" i="35"/>
  <c r="DF10" i="35"/>
  <c r="AQ41" i="35"/>
  <c r="AO63" i="35"/>
  <c r="AQ40" i="35"/>
  <c r="AO44" i="35"/>
  <c r="DT47" i="35"/>
  <c r="DG23" i="35"/>
  <c r="DF19" i="35"/>
  <c r="BC7" i="35"/>
  <c r="BD51" i="35"/>
  <c r="BC60" i="35"/>
  <c r="BC66" i="35"/>
  <c r="BE10" i="35"/>
  <c r="BC70" i="35"/>
  <c r="BC36" i="35"/>
  <c r="BC67" i="35"/>
  <c r="DG54" i="35"/>
  <c r="DF55" i="35"/>
  <c r="DS37" i="35"/>
  <c r="DF25" i="35"/>
  <c r="DG24" i="35"/>
  <c r="DE12" i="35"/>
  <c r="DE10" i="35"/>
  <c r="AP41" i="35"/>
  <c r="AP40" i="35"/>
  <c r="AP39" i="35"/>
  <c r="DT32" i="35"/>
  <c r="DF5" i="35"/>
  <c r="DE45" i="35"/>
  <c r="AQ59" i="35"/>
  <c r="BD7" i="35"/>
  <c r="BC51" i="35"/>
  <c r="BD60" i="35"/>
  <c r="BE70" i="35"/>
  <c r="BD67" i="35"/>
  <c r="DT64" i="35"/>
  <c r="DF54" i="35"/>
  <c r="DG55" i="35"/>
  <c r="DG13" i="35"/>
  <c r="DG25" i="35"/>
  <c r="DT63" i="35"/>
  <c r="DF24" i="35"/>
  <c r="DU50" i="35"/>
  <c r="DF12" i="35"/>
  <c r="AO30" i="35"/>
  <c r="AO41" i="35"/>
  <c r="AO42" i="35"/>
  <c r="AO40" i="35"/>
  <c r="AO39" i="35"/>
  <c r="DT67" i="35"/>
  <c r="BD54" i="35"/>
  <c r="BE60" i="35"/>
  <c r="BE35" i="35"/>
  <c r="BD70" i="35"/>
  <c r="DS73" i="35"/>
  <c r="DS64" i="35"/>
  <c r="DE13" i="35"/>
  <c r="DE25" i="35"/>
  <c r="DS63" i="35"/>
  <c r="DT50" i="35"/>
  <c r="DG12" i="35"/>
  <c r="AQ30" i="35"/>
  <c r="AQ42" i="35"/>
  <c r="AP47" i="35"/>
  <c r="DG59" i="35"/>
  <c r="BC71" i="35"/>
  <c r="BE54" i="35"/>
  <c r="BE55" i="35"/>
  <c r="BC35" i="35"/>
  <c r="BE52" i="35"/>
  <c r="BE28" i="35"/>
  <c r="BE45" i="35"/>
  <c r="DU64" i="35"/>
  <c r="DT65" i="35"/>
  <c r="DU51" i="35"/>
  <c r="DS50" i="35"/>
  <c r="AO48" i="35"/>
  <c r="AP30" i="35"/>
  <c r="AO47" i="35"/>
  <c r="AP31" i="35"/>
  <c r="DS29" i="35"/>
  <c r="BE71" i="35"/>
  <c r="BC54" i="35"/>
  <c r="BD55" i="35"/>
  <c r="BD52" i="35"/>
  <c r="BD28" i="35"/>
  <c r="BD9" i="35"/>
  <c r="BD45" i="35"/>
  <c r="DE16" i="35"/>
  <c r="DS65" i="35"/>
  <c r="DG18" i="35"/>
  <c r="DT51" i="35"/>
  <c r="DG47" i="35"/>
  <c r="AP43" i="35"/>
  <c r="AQ47" i="35"/>
  <c r="AO31" i="35"/>
  <c r="DU38" i="35"/>
  <c r="BD71" i="35"/>
  <c r="BC29" i="35"/>
  <c r="BE46" i="35"/>
  <c r="DE18" i="35"/>
  <c r="AO43" i="35"/>
  <c r="DU73" i="35"/>
  <c r="DE59" i="35"/>
  <c r="DU29" i="35"/>
  <c r="DT29" i="35"/>
  <c r="DE61" i="35"/>
  <c r="DF61" i="35"/>
  <c r="DE65" i="35"/>
  <c r="DG44" i="35"/>
  <c r="DF44" i="35"/>
  <c r="DE44" i="35"/>
  <c r="DU46" i="35"/>
  <c r="DG19" i="35"/>
  <c r="DT42" i="35"/>
  <c r="DT46" i="35"/>
  <c r="DE60" i="35"/>
  <c r="DF60" i="35"/>
  <c r="DT73" i="35"/>
  <c r="DG48" i="35"/>
  <c r="DF48" i="35"/>
  <c r="DE48" i="35"/>
  <c r="DT38" i="35"/>
  <c r="DS38" i="35"/>
  <c r="DF49" i="35"/>
  <c r="DE49" i="35"/>
  <c r="DG60" i="35"/>
  <c r="AO33" i="35"/>
  <c r="DF59" i="35"/>
  <c r="AO58" i="35"/>
  <c r="AQ58" i="35"/>
  <c r="AP58" i="35"/>
  <c r="DF8" i="35"/>
  <c r="AO14" i="35"/>
  <c r="AQ14" i="35"/>
  <c r="AP15" i="35"/>
  <c r="AO15" i="35"/>
  <c r="AQ15" i="35"/>
  <c r="AQ68" i="35"/>
  <c r="AO68" i="35"/>
  <c r="AP16" i="35"/>
  <c r="AP68" i="35"/>
  <c r="AQ48" i="35"/>
  <c r="AP59" i="35"/>
  <c r="AO59" i="35"/>
  <c r="DS21" i="35"/>
  <c r="DT68" i="35"/>
  <c r="DT21" i="35"/>
  <c r="DU21" i="35"/>
  <c r="DU74" i="35"/>
  <c r="DU68" i="35"/>
  <c r="DS68" i="35"/>
  <c r="DU20" i="35"/>
  <c r="DT8" i="35"/>
  <c r="DG36" i="35"/>
  <c r="DE36" i="35"/>
  <c r="DF36" i="35"/>
  <c r="DS47" i="35"/>
  <c r="DS72" i="35"/>
  <c r="DU72" i="35"/>
  <c r="AO67" i="35"/>
  <c r="DT20" i="35"/>
  <c r="DU47" i="35"/>
  <c r="DS67" i="35"/>
  <c r="DS53" i="35"/>
  <c r="DU53" i="35"/>
  <c r="DU67" i="35"/>
  <c r="DT39" i="35"/>
  <c r="DE71" i="35"/>
  <c r="AP8" i="35"/>
  <c r="DG71" i="35"/>
  <c r="AO8" i="35"/>
  <c r="DF7" i="35"/>
  <c r="AQ67" i="35"/>
  <c r="DE7" i="35"/>
  <c r="DG7" i="35"/>
  <c r="DG22" i="35"/>
  <c r="DE22" i="35"/>
  <c r="DG8" i="35"/>
  <c r="DF22" i="35"/>
  <c r="DT74" i="35"/>
  <c r="DE74" i="35"/>
  <c r="AQ9" i="35"/>
  <c r="DG15" i="35"/>
  <c r="DE14" i="35"/>
  <c r="DF74" i="35"/>
  <c r="AP9" i="35"/>
  <c r="DE15" i="35"/>
  <c r="DG14" i="35"/>
  <c r="DF15" i="35"/>
  <c r="DS32" i="35"/>
  <c r="DU32" i="35"/>
  <c r="DE70" i="35"/>
  <c r="DF23" i="35"/>
  <c r="DG70" i="35"/>
  <c r="DE23" i="35"/>
  <c r="DF70" i="35"/>
  <c r="DS43" i="35"/>
  <c r="DU43" i="35"/>
  <c r="DG58" i="35"/>
  <c r="DF66" i="35"/>
  <c r="DT26" i="35"/>
  <c r="DG53" i="35"/>
  <c r="DF34" i="35"/>
  <c r="DS34" i="35"/>
  <c r="DT6" i="35"/>
  <c r="DF27" i="35"/>
  <c r="DT60" i="35"/>
  <c r="DS52" i="35"/>
  <c r="DF72" i="35"/>
  <c r="DU52" i="35"/>
  <c r="DT52" i="35"/>
  <c r="DS6" i="35"/>
  <c r="DU6" i="35"/>
  <c r="DE53" i="35"/>
  <c r="DG67" i="35"/>
  <c r="DS60" i="35"/>
  <c r="DU60" i="35"/>
  <c r="DE52" i="35"/>
  <c r="DF53" i="35"/>
  <c r="AO74" i="35"/>
  <c r="AQ74" i="35"/>
  <c r="DE21" i="35"/>
  <c r="DU5" i="35"/>
  <c r="AO53" i="35"/>
  <c r="DF37" i="35"/>
  <c r="DU24" i="35"/>
  <c r="DG6" i="35"/>
  <c r="DF45" i="35"/>
  <c r="BE4" i="35"/>
  <c r="BD4" i="35"/>
  <c r="DS15" i="35"/>
  <c r="DT57" i="35"/>
  <c r="DS26" i="35"/>
  <c r="AP64" i="35"/>
  <c r="DF51" i="35"/>
  <c r="AQ6" i="35"/>
  <c r="AO12" i="35"/>
  <c r="DG35" i="35"/>
  <c r="DS54" i="35"/>
  <c r="BC6" i="35"/>
  <c r="AQ16" i="35"/>
  <c r="DF40" i="35"/>
  <c r="DU7" i="35"/>
  <c r="DE35" i="35"/>
  <c r="DE73" i="35"/>
  <c r="DU26" i="35"/>
  <c r="DE37" i="35"/>
  <c r="DF6" i="35"/>
  <c r="DE72" i="35"/>
  <c r="DG72" i="35"/>
  <c r="DG45" i="35"/>
  <c r="DS8" i="35"/>
  <c r="DU8" i="35"/>
  <c r="DF31" i="35"/>
  <c r="DF20" i="35"/>
  <c r="DU35" i="35"/>
  <c r="DG33" i="35"/>
  <c r="DG20" i="35"/>
  <c r="DS35" i="35"/>
  <c r="DE20" i="35"/>
  <c r="DT35" i="35"/>
  <c r="DS14" i="35"/>
  <c r="DU14" i="35"/>
  <c r="DT14" i="35"/>
  <c r="DU71" i="35"/>
  <c r="DS71" i="35"/>
  <c r="DT56" i="35"/>
  <c r="DS56" i="35"/>
  <c r="DU56" i="35"/>
  <c r="DU70" i="35"/>
  <c r="DE66" i="35"/>
  <c r="DS70" i="35"/>
  <c r="DG66" i="35"/>
  <c r="DF21" i="35"/>
  <c r="DT70" i="35"/>
  <c r="DG21" i="35"/>
  <c r="DU23" i="35"/>
  <c r="DS23" i="35"/>
  <c r="DU34" i="35"/>
  <c r="DG51" i="35"/>
  <c r="DE27" i="35"/>
  <c r="DE32" i="35"/>
  <c r="DG27" i="35"/>
  <c r="DG32" i="35"/>
  <c r="DE33" i="35"/>
  <c r="DG31" i="35"/>
  <c r="DU22" i="35"/>
  <c r="DF33" i="35"/>
  <c r="DT22" i="35"/>
  <c r="DS22" i="35"/>
  <c r="DG52" i="35"/>
  <c r="DT34" i="35"/>
  <c r="DS57" i="35"/>
  <c r="DU57" i="35"/>
  <c r="DE51" i="35"/>
  <c r="DS5" i="35"/>
  <c r="DT5" i="35"/>
  <c r="DU33" i="35"/>
  <c r="DT24" i="35"/>
  <c r="DS24" i="35"/>
  <c r="AO34" i="35"/>
  <c r="AO64" i="35"/>
  <c r="AQ64" i="35"/>
  <c r="AQ53" i="35"/>
  <c r="AQ33" i="35"/>
  <c r="AP53" i="35"/>
  <c r="AP33" i="35"/>
  <c r="AQ73" i="35"/>
  <c r="DG34" i="35"/>
  <c r="DE34" i="35"/>
  <c r="AP5" i="35"/>
  <c r="DT15" i="35"/>
  <c r="DS48" i="35"/>
  <c r="DG38" i="35"/>
  <c r="DU15" i="35"/>
  <c r="DS69" i="35"/>
  <c r="AO17" i="35"/>
  <c r="AP6" i="35"/>
  <c r="AO6" i="35"/>
  <c r="DT41" i="35"/>
  <c r="DG5" i="35"/>
  <c r="DT33" i="35"/>
  <c r="DS33" i="35"/>
  <c r="DG40" i="35"/>
  <c r="DE6" i="35"/>
  <c r="DU54" i="35"/>
  <c r="DT54" i="35"/>
  <c r="AP4" i="35"/>
  <c r="AQ13" i="35"/>
  <c r="AP13" i="35"/>
  <c r="AO4" i="35"/>
  <c r="AO13" i="35"/>
  <c r="AO22" i="35"/>
  <c r="BD5" i="35"/>
  <c r="AQ22" i="35"/>
  <c r="AP22" i="35"/>
  <c r="AQ21" i="35"/>
  <c r="AP21" i="35"/>
  <c r="AQ12" i="35"/>
  <c r="AP12" i="35"/>
  <c r="AO72" i="35"/>
  <c r="BD6" i="35"/>
  <c r="AP73" i="35"/>
  <c r="AQ72" i="35"/>
  <c r="BE6" i="35"/>
  <c r="AO73" i="35"/>
  <c r="AP72" i="35"/>
  <c r="AQ5" i="35"/>
  <c r="AO5" i="35"/>
  <c r="AP17" i="35"/>
  <c r="BE5" i="35"/>
  <c r="BC5" i="35"/>
  <c r="DT48" i="35"/>
  <c r="DU48" i="35"/>
  <c r="DE29" i="35"/>
  <c r="DF38" i="35"/>
  <c r="DF29" i="35"/>
  <c r="DE38" i="35"/>
  <c r="DG29" i="35"/>
  <c r="DF30" i="35"/>
  <c r="DE30" i="35"/>
  <c r="DG4" i="35"/>
  <c r="DF4" i="35"/>
  <c r="DE4" i="35"/>
  <c r="DU69" i="35"/>
  <c r="DT69" i="35"/>
  <c r="DE17" i="35"/>
  <c r="DS41" i="35"/>
  <c r="DG17" i="35"/>
  <c r="DE5" i="35"/>
  <c r="CK5" i="35"/>
  <c r="CM6" i="35"/>
  <c r="CL5" i="35"/>
  <c r="CL6" i="35"/>
  <c r="CL4" i="35"/>
  <c r="CM5" i="35"/>
  <c r="CM4" i="35"/>
  <c r="CK6" i="35"/>
  <c r="BW4" i="35"/>
  <c r="BX5" i="35"/>
  <c r="BY6" i="35"/>
  <c r="BW6" i="35"/>
  <c r="BX4" i="35"/>
  <c r="BY5" i="35"/>
  <c r="BX6" i="35"/>
  <c r="BW5" i="35"/>
  <c r="V31" i="35"/>
  <c r="W30" i="35"/>
  <c r="V30" i="35"/>
  <c r="U30" i="35"/>
  <c r="H27" i="35"/>
  <c r="G27" i="35"/>
  <c r="I27" i="35"/>
  <c r="V18" i="35"/>
  <c r="W18" i="35"/>
  <c r="U18" i="35"/>
  <c r="G15" i="35"/>
  <c r="H15" i="35"/>
  <c r="I15" i="35"/>
  <c r="U7" i="35"/>
  <c r="U6" i="35"/>
  <c r="W6" i="35"/>
  <c r="V6" i="35"/>
  <c r="G73" i="35"/>
  <c r="I73" i="35"/>
  <c r="H73" i="35"/>
  <c r="V17" i="35"/>
  <c r="W17" i="35"/>
  <c r="U17" i="35"/>
  <c r="H10" i="35"/>
  <c r="I10" i="35"/>
  <c r="G10" i="35"/>
  <c r="U59" i="35"/>
  <c r="V59" i="35"/>
  <c r="W59" i="35"/>
  <c r="H56" i="35"/>
  <c r="G56" i="35"/>
  <c r="I56" i="35"/>
  <c r="V44" i="35"/>
  <c r="W44" i="35"/>
  <c r="U44" i="35"/>
  <c r="H41" i="35"/>
  <c r="G41" i="35"/>
  <c r="I41" i="35"/>
  <c r="V32" i="35"/>
  <c r="W32" i="35"/>
  <c r="U32" i="35"/>
  <c r="G29" i="35"/>
  <c r="H29" i="35"/>
  <c r="I29" i="35"/>
  <c r="V70" i="35"/>
  <c r="U70" i="35"/>
  <c r="W70" i="35"/>
  <c r="H55" i="35"/>
  <c r="I55" i="35"/>
  <c r="G55" i="35"/>
  <c r="U23" i="35"/>
  <c r="W23" i="35"/>
  <c r="V23" i="35"/>
  <c r="H8" i="35"/>
  <c r="I8" i="35"/>
  <c r="G8" i="35"/>
  <c r="U5" i="35"/>
  <c r="V5" i="35"/>
  <c r="W5" i="35"/>
  <c r="G72" i="35"/>
  <c r="H72" i="35"/>
  <c r="I72" i="35"/>
  <c r="U63" i="35"/>
  <c r="W63" i="35"/>
  <c r="V63" i="35"/>
  <c r="H60" i="35"/>
  <c r="I60" i="35"/>
  <c r="G60" i="35"/>
  <c r="V48" i="35"/>
  <c r="W48" i="35"/>
  <c r="U48" i="35"/>
  <c r="H45" i="35"/>
  <c r="I45" i="35"/>
  <c r="G45" i="35"/>
  <c r="V4" i="35"/>
  <c r="U4" i="35"/>
  <c r="W4" i="35"/>
  <c r="G71" i="35"/>
  <c r="H71" i="35"/>
  <c r="I71" i="35"/>
  <c r="V39" i="35"/>
  <c r="W39" i="35"/>
  <c r="U39" i="35"/>
  <c r="I24" i="35"/>
  <c r="G24" i="35"/>
  <c r="H24" i="35"/>
  <c r="U11" i="35"/>
  <c r="V11" i="35"/>
  <c r="W11" i="35"/>
  <c r="I12" i="35"/>
  <c r="H12" i="35"/>
  <c r="G12" i="35"/>
  <c r="V69" i="35"/>
  <c r="U69" i="35"/>
  <c r="W69" i="35"/>
  <c r="I66" i="35"/>
  <c r="H66" i="35"/>
  <c r="G66" i="35"/>
  <c r="V57" i="35"/>
  <c r="W57" i="35"/>
  <c r="U57" i="35"/>
  <c r="G35" i="35"/>
  <c r="H35" i="35"/>
  <c r="I35" i="35"/>
  <c r="W68" i="35"/>
  <c r="V68" i="35"/>
  <c r="U68" i="35"/>
  <c r="G61" i="35"/>
  <c r="I61" i="35"/>
  <c r="H61" i="35"/>
  <c r="W37" i="35"/>
  <c r="V37" i="35"/>
  <c r="U37" i="35"/>
  <c r="G30" i="35"/>
  <c r="I30" i="35"/>
  <c r="H30" i="35"/>
  <c r="W25" i="35"/>
  <c r="U25" i="35"/>
  <c r="V25" i="35"/>
  <c r="H18" i="35"/>
  <c r="G18" i="35"/>
  <c r="I18" i="35"/>
  <c r="W13" i="35"/>
  <c r="U13" i="35"/>
  <c r="I6" i="35"/>
  <c r="H6" i="35"/>
  <c r="G6" i="35"/>
  <c r="V36" i="35"/>
  <c r="W36" i="35"/>
  <c r="U36" i="35"/>
  <c r="G17" i="35"/>
  <c r="I17" i="35"/>
  <c r="H17" i="35"/>
  <c r="U74" i="35"/>
  <c r="W74" i="35"/>
  <c r="V74" i="35"/>
  <c r="I59" i="35"/>
  <c r="G59" i="35"/>
  <c r="H59" i="35"/>
  <c r="W43" i="35"/>
  <c r="V43" i="35"/>
  <c r="U43" i="35"/>
  <c r="H44" i="35"/>
  <c r="G44" i="35"/>
  <c r="I44" i="35"/>
  <c r="U31" i="35"/>
  <c r="W31" i="35"/>
  <c r="I32" i="35"/>
  <c r="G32" i="35"/>
  <c r="H32" i="35"/>
  <c r="U54" i="35"/>
  <c r="V54" i="35"/>
  <c r="W54" i="35"/>
  <c r="G70" i="35"/>
  <c r="H70" i="35"/>
  <c r="I70" i="35"/>
  <c r="V26" i="35"/>
  <c r="W26" i="35"/>
  <c r="U26" i="35"/>
  <c r="I23" i="35"/>
  <c r="G23" i="35"/>
  <c r="H23" i="35"/>
  <c r="H5" i="35"/>
  <c r="I5" i="35"/>
  <c r="G5" i="35"/>
  <c r="U62" i="35"/>
  <c r="V62" i="35"/>
  <c r="W62" i="35"/>
  <c r="G63" i="35"/>
  <c r="I63" i="35"/>
  <c r="H63" i="35"/>
  <c r="W47" i="35"/>
  <c r="U47" i="35"/>
  <c r="G48" i="35"/>
  <c r="I48" i="35"/>
  <c r="H48" i="35"/>
  <c r="W19" i="35"/>
  <c r="U19" i="35"/>
  <c r="V19" i="35"/>
  <c r="H4" i="35"/>
  <c r="G4" i="35"/>
  <c r="I4" i="35"/>
  <c r="W42" i="35"/>
  <c r="V42" i="35"/>
  <c r="U42" i="35"/>
  <c r="G39" i="35"/>
  <c r="H39" i="35"/>
  <c r="I39" i="35"/>
  <c r="V14" i="35"/>
  <c r="W14" i="35"/>
  <c r="U14" i="35"/>
  <c r="I11" i="35"/>
  <c r="G11" i="35"/>
  <c r="H11" i="35"/>
  <c r="W53" i="35"/>
  <c r="V53" i="35"/>
  <c r="U53" i="35"/>
  <c r="G69" i="35"/>
  <c r="I69" i="35"/>
  <c r="H69" i="35"/>
  <c r="U64" i="35"/>
  <c r="W64" i="35"/>
  <c r="V64" i="35"/>
  <c r="I57" i="35"/>
  <c r="H57" i="35"/>
  <c r="G57" i="35"/>
  <c r="V52" i="35"/>
  <c r="U52" i="35"/>
  <c r="G68" i="35"/>
  <c r="H68" i="35"/>
  <c r="I68" i="35"/>
  <c r="W40" i="35"/>
  <c r="V40" i="35"/>
  <c r="U40" i="35"/>
  <c r="H37" i="35"/>
  <c r="G37" i="35"/>
  <c r="I37" i="35"/>
  <c r="V28" i="35"/>
  <c r="W28" i="35"/>
  <c r="U28" i="35"/>
  <c r="I25" i="35"/>
  <c r="G25" i="35"/>
  <c r="H25" i="35"/>
  <c r="W16" i="35"/>
  <c r="V16" i="35"/>
  <c r="I13" i="35"/>
  <c r="G13" i="35"/>
  <c r="H13" i="35"/>
  <c r="W52" i="35"/>
  <c r="U51" i="35"/>
  <c r="W51" i="35"/>
  <c r="V51" i="35"/>
  <c r="G36" i="35"/>
  <c r="I36" i="35"/>
  <c r="H36" i="35"/>
  <c r="W7" i="35"/>
  <c r="V7" i="35"/>
  <c r="G74" i="35"/>
  <c r="H74" i="35"/>
  <c r="I74" i="35"/>
  <c r="V47" i="35"/>
  <c r="V46" i="35"/>
  <c r="W46" i="35"/>
  <c r="U46" i="35"/>
  <c r="I43" i="35"/>
  <c r="H43" i="35"/>
  <c r="G43" i="35"/>
  <c r="V34" i="35"/>
  <c r="U34" i="35"/>
  <c r="W34" i="35"/>
  <c r="G31" i="35"/>
  <c r="I31" i="35"/>
  <c r="H31" i="35"/>
  <c r="W22" i="35"/>
  <c r="V22" i="35"/>
  <c r="U22" i="35"/>
  <c r="H54" i="35"/>
  <c r="I54" i="35"/>
  <c r="G54" i="35"/>
  <c r="U33" i="35"/>
  <c r="V33" i="35"/>
  <c r="W33" i="35"/>
  <c r="G26" i="35"/>
  <c r="H26" i="35"/>
  <c r="I26" i="35"/>
  <c r="W65" i="35"/>
  <c r="U65" i="35"/>
  <c r="V65" i="35"/>
  <c r="G62" i="35"/>
  <c r="I62" i="35"/>
  <c r="H62" i="35"/>
  <c r="W50" i="35"/>
  <c r="U50" i="35"/>
  <c r="V50" i="35"/>
  <c r="H47" i="35"/>
  <c r="G47" i="35"/>
  <c r="I47" i="35"/>
  <c r="W38" i="35"/>
  <c r="U38" i="35"/>
  <c r="V38" i="35"/>
  <c r="G19" i="35"/>
  <c r="I19" i="35"/>
  <c r="H19" i="35"/>
  <c r="W49" i="35"/>
  <c r="V49" i="35"/>
  <c r="U49" i="35"/>
  <c r="I42" i="35"/>
  <c r="H42" i="35"/>
  <c r="G42" i="35"/>
  <c r="V21" i="35"/>
  <c r="W21" i="35"/>
  <c r="I14" i="35"/>
  <c r="H14" i="35"/>
  <c r="G14" i="35"/>
  <c r="W9" i="35"/>
  <c r="U9" i="35"/>
  <c r="V9" i="35"/>
  <c r="G53" i="35"/>
  <c r="H53" i="35"/>
  <c r="I53" i="35"/>
  <c r="U67" i="35"/>
  <c r="W67" i="35"/>
  <c r="V67" i="35"/>
  <c r="H64" i="35"/>
  <c r="I64" i="35"/>
  <c r="G64" i="35"/>
  <c r="U21" i="35"/>
  <c r="U20" i="35"/>
  <c r="W20" i="35"/>
  <c r="V20" i="35"/>
  <c r="G52" i="35"/>
  <c r="I52" i="35"/>
  <c r="H52" i="35"/>
  <c r="U58" i="35"/>
  <c r="V58" i="35"/>
  <c r="W58" i="35"/>
  <c r="I40" i="35"/>
  <c r="G40" i="35"/>
  <c r="H40" i="35"/>
  <c r="U27" i="35"/>
  <c r="W27" i="35"/>
  <c r="V27" i="35"/>
  <c r="H28" i="35"/>
  <c r="I28" i="35"/>
  <c r="G28" i="35"/>
  <c r="U16" i="35"/>
  <c r="W15" i="35"/>
  <c r="U15" i="35"/>
  <c r="V15" i="35"/>
  <c r="H16" i="35"/>
  <c r="G16" i="35"/>
  <c r="I16" i="35"/>
  <c r="U73" i="35"/>
  <c r="V73" i="35"/>
  <c r="W73" i="35"/>
  <c r="G51" i="35"/>
  <c r="H51" i="35"/>
  <c r="I51" i="35"/>
  <c r="W10" i="35"/>
  <c r="V10" i="35"/>
  <c r="U10" i="35"/>
  <c r="H7" i="35"/>
  <c r="I7" i="35"/>
  <c r="G7" i="35"/>
  <c r="U56" i="35"/>
  <c r="V56" i="35"/>
  <c r="W56" i="35"/>
  <c r="I46" i="35"/>
  <c r="G46" i="35"/>
  <c r="H46" i="35"/>
  <c r="V41" i="35"/>
  <c r="W41" i="35"/>
  <c r="U41" i="35"/>
  <c r="H34" i="35"/>
  <c r="I34" i="35"/>
  <c r="G34" i="35"/>
  <c r="V29" i="35"/>
  <c r="W29" i="35"/>
  <c r="U29" i="35"/>
  <c r="H22" i="35"/>
  <c r="G22" i="35"/>
  <c r="I22" i="35"/>
  <c r="V55" i="35"/>
  <c r="U55" i="35"/>
  <c r="W55" i="35"/>
  <c r="G33" i="35"/>
  <c r="I33" i="35"/>
  <c r="H33" i="35"/>
  <c r="W8" i="35"/>
  <c r="U8" i="35"/>
  <c r="V8" i="35"/>
  <c r="U72" i="35"/>
  <c r="W72" i="35"/>
  <c r="V72" i="35"/>
  <c r="G65" i="35"/>
  <c r="I65" i="35"/>
  <c r="H65" i="35"/>
  <c r="W60" i="35"/>
  <c r="V60" i="35"/>
  <c r="U60" i="35"/>
  <c r="I50" i="35"/>
  <c r="H50" i="35"/>
  <c r="G50" i="35"/>
  <c r="U45" i="35"/>
  <c r="V45" i="35"/>
  <c r="W45" i="35"/>
  <c r="H38" i="35"/>
  <c r="G38" i="35"/>
  <c r="I38" i="35"/>
  <c r="U71" i="35"/>
  <c r="W71" i="35"/>
  <c r="V71" i="35"/>
  <c r="G49" i="35"/>
  <c r="I49" i="35"/>
  <c r="H49" i="35"/>
  <c r="V24" i="35"/>
  <c r="U24" i="35"/>
  <c r="W24" i="35"/>
  <c r="I21" i="35"/>
  <c r="H21" i="35"/>
  <c r="G21" i="35"/>
  <c r="V13" i="35"/>
  <c r="V12" i="35"/>
  <c r="U12" i="35"/>
  <c r="W12" i="35"/>
  <c r="H9" i="35"/>
  <c r="G9" i="35"/>
  <c r="I9" i="35"/>
  <c r="U66" i="35"/>
  <c r="W66" i="35"/>
  <c r="V66" i="35"/>
  <c r="H67" i="35"/>
  <c r="G67" i="35"/>
  <c r="I67" i="35"/>
  <c r="V35" i="35"/>
  <c r="W35" i="35"/>
  <c r="U35" i="35"/>
  <c r="H20" i="35"/>
  <c r="I20" i="35"/>
  <c r="G20" i="35"/>
  <c r="V61" i="35"/>
  <c r="U61" i="35"/>
  <c r="W61" i="35"/>
  <c r="G58" i="35"/>
  <c r="I58" i="35"/>
  <c r="H58" i="35"/>
  <c r="AJ244" i="38"/>
  <c r="AJ316" i="38" s="1"/>
  <c r="AJ388" i="38" s="1"/>
  <c r="AJ266" i="38"/>
  <c r="AJ338" i="38" s="1"/>
  <c r="AJ410" i="38" s="1"/>
  <c r="AJ282" i="38"/>
  <c r="AJ354" i="38" s="1"/>
  <c r="AJ426" i="38" s="1"/>
  <c r="AJ298" i="38"/>
  <c r="AJ370" i="38" s="1"/>
  <c r="AJ442" i="38" s="1"/>
  <c r="AJ305" i="38"/>
  <c r="AJ377" i="38" s="1"/>
  <c r="AJ449" i="38" s="1"/>
  <c r="AJ303" i="38"/>
  <c r="AJ375" i="38" s="1"/>
  <c r="AJ447" i="38" s="1"/>
  <c r="AJ254" i="38"/>
  <c r="AJ326" i="38" s="1"/>
  <c r="AJ398" i="38" s="1"/>
  <c r="AJ270" i="38"/>
  <c r="AJ342" i="38" s="1"/>
  <c r="AJ414" i="38" s="1"/>
  <c r="AJ286" i="38"/>
  <c r="AJ358" i="38" s="1"/>
  <c r="AJ430" i="38" s="1"/>
  <c r="AJ245" i="38"/>
  <c r="AJ317" i="38" s="1"/>
  <c r="AJ389" i="38" s="1"/>
  <c r="AJ243" i="38"/>
  <c r="AJ315" i="38" s="1"/>
  <c r="AJ387" i="38" s="1"/>
  <c r="AJ310" i="38"/>
  <c r="AJ382" i="38" s="1"/>
  <c r="AJ454" i="38" s="1"/>
  <c r="AJ263" i="38"/>
  <c r="AJ335" i="38" s="1"/>
  <c r="AJ407" i="38" s="1"/>
  <c r="AJ279" i="38"/>
  <c r="AJ351" i="38" s="1"/>
  <c r="AJ423" i="38" s="1"/>
  <c r="AJ295" i="38"/>
  <c r="AJ367" i="38" s="1"/>
  <c r="AJ439" i="38" s="1"/>
  <c r="AJ265" i="38"/>
  <c r="AJ337" i="38" s="1"/>
  <c r="AJ409" i="38" s="1"/>
  <c r="AJ281" i="38"/>
  <c r="AJ353" i="38" s="1"/>
  <c r="AJ425" i="38" s="1"/>
  <c r="AJ297" i="38"/>
  <c r="AJ369" i="38" s="1"/>
  <c r="AJ441" i="38" s="1"/>
  <c r="AJ260" i="38"/>
  <c r="AJ332" i="38" s="1"/>
  <c r="AJ404" i="38" s="1"/>
  <c r="AJ276" i="38"/>
  <c r="AJ348" i="38" s="1"/>
  <c r="AJ420" i="38" s="1"/>
  <c r="AJ292" i="38"/>
  <c r="AJ364" i="38" s="1"/>
  <c r="AJ436" i="38" s="1"/>
  <c r="AJ250" i="38"/>
  <c r="AJ322" i="38" s="1"/>
  <c r="AJ394" i="38" s="1"/>
  <c r="AJ248" i="38"/>
  <c r="AJ320" i="38" s="1"/>
  <c r="AJ392" i="38" s="1"/>
  <c r="AJ267" i="38"/>
  <c r="AJ339" i="38" s="1"/>
  <c r="AJ411" i="38" s="1"/>
  <c r="AJ283" i="38"/>
  <c r="AJ355" i="38" s="1"/>
  <c r="AJ427" i="38" s="1"/>
  <c r="AJ299" i="38"/>
  <c r="AJ371" i="38" s="1"/>
  <c r="AJ443" i="38" s="1"/>
  <c r="AJ307" i="38"/>
  <c r="AJ379" i="38" s="1"/>
  <c r="AJ451" i="38" s="1"/>
  <c r="AJ264" i="38"/>
  <c r="AJ336" i="38" s="1"/>
  <c r="AJ408" i="38" s="1"/>
  <c r="AJ280" i="38"/>
  <c r="AJ352" i="38" s="1"/>
  <c r="AJ424" i="38" s="1"/>
  <c r="AJ261" i="38"/>
  <c r="AJ333" i="38" s="1"/>
  <c r="AJ405" i="38" s="1"/>
  <c r="AJ277" i="38"/>
  <c r="AJ349" i="38" s="1"/>
  <c r="AJ421" i="38" s="1"/>
  <c r="AJ293" i="38"/>
  <c r="AJ365" i="38" s="1"/>
  <c r="AJ437" i="38" s="1"/>
  <c r="AJ300" i="38"/>
  <c r="AJ372" i="38" s="1"/>
  <c r="AJ444" i="38" s="1"/>
  <c r="AJ251" i="38"/>
  <c r="AJ323" i="38" s="1"/>
  <c r="AJ395" i="38" s="1"/>
  <c r="AJ312" i="38"/>
  <c r="AJ384" i="38" s="1"/>
  <c r="AJ456" i="38" s="1"/>
  <c r="AJ302" i="38"/>
  <c r="AJ374" i="38" s="1"/>
  <c r="AJ446" i="38" s="1"/>
  <c r="AJ301" i="38"/>
  <c r="AJ373" i="38" s="1"/>
  <c r="AJ445" i="38" s="1"/>
  <c r="AJ258" i="38"/>
  <c r="AJ330" i="38" s="1"/>
  <c r="AJ402" i="38" s="1"/>
  <c r="AJ274" i="38"/>
  <c r="AJ346" i="38" s="1"/>
  <c r="AJ418" i="38" s="1"/>
  <c r="AJ290" i="38"/>
  <c r="AJ362" i="38" s="1"/>
  <c r="AJ434" i="38" s="1"/>
  <c r="AJ242" i="38"/>
  <c r="AJ314" i="38" s="1"/>
  <c r="AJ386" i="38" s="1"/>
  <c r="AJ306" i="38"/>
  <c r="AJ378" i="38" s="1"/>
  <c r="AJ450" i="38" s="1"/>
  <c r="AJ262" i="38"/>
  <c r="AJ334" i="38" s="1"/>
  <c r="AJ406" i="38" s="1"/>
  <c r="AJ278" i="38"/>
  <c r="AJ350" i="38" s="1"/>
  <c r="AJ422" i="38" s="1"/>
  <c r="AJ294" i="38"/>
  <c r="AJ366" i="38" s="1"/>
  <c r="AJ438" i="38" s="1"/>
  <c r="AJ255" i="38"/>
  <c r="AJ327" i="38" s="1"/>
  <c r="AJ399" i="38" s="1"/>
  <c r="AJ271" i="38"/>
  <c r="AJ343" i="38" s="1"/>
  <c r="AJ415" i="38" s="1"/>
  <c r="AJ287" i="38"/>
  <c r="AJ359" i="38" s="1"/>
  <c r="AJ431" i="38" s="1"/>
  <c r="AJ249" i="38"/>
  <c r="AJ321" i="38" s="1"/>
  <c r="AJ393" i="38" s="1"/>
  <c r="AJ247" i="38"/>
  <c r="AJ319" i="38" s="1"/>
  <c r="AJ391" i="38" s="1"/>
  <c r="AJ311" i="38"/>
  <c r="AJ383" i="38" s="1"/>
  <c r="AJ455" i="38" s="1"/>
  <c r="AJ257" i="38"/>
  <c r="AJ329" i="38" s="1"/>
  <c r="AJ401" i="38" s="1"/>
  <c r="AJ273" i="38"/>
  <c r="AJ345" i="38" s="1"/>
  <c r="AJ417" i="38" s="1"/>
  <c r="AJ289" i="38"/>
  <c r="AJ361" i="38" s="1"/>
  <c r="AJ433" i="38" s="1"/>
  <c r="AJ304" i="38"/>
  <c r="AJ376" i="38" s="1"/>
  <c r="AJ448" i="38" s="1"/>
  <c r="AJ252" i="38"/>
  <c r="AJ324" i="38" s="1"/>
  <c r="AJ396" i="38" s="1"/>
  <c r="AJ268" i="38"/>
  <c r="AJ340" i="38" s="1"/>
  <c r="AJ412" i="38" s="1"/>
  <c r="AJ284" i="38"/>
  <c r="AJ356" i="38" s="1"/>
  <c r="AJ428" i="38" s="1"/>
  <c r="AJ259" i="38"/>
  <c r="AJ331" i="38" s="1"/>
  <c r="AJ403" i="38" s="1"/>
  <c r="AJ275" i="38"/>
  <c r="AJ347" i="38" s="1"/>
  <c r="AJ419" i="38" s="1"/>
  <c r="AJ291" i="38"/>
  <c r="AJ363" i="38" s="1"/>
  <c r="AJ435" i="38" s="1"/>
  <c r="AJ246" i="38"/>
  <c r="AJ318" i="38" s="1"/>
  <c r="AJ390" i="38" s="1"/>
  <c r="AJ256" i="38"/>
  <c r="AJ328" i="38" s="1"/>
  <c r="AJ400" i="38" s="1"/>
  <c r="AJ272" i="38"/>
  <c r="AJ344" i="38" s="1"/>
  <c r="AJ416" i="38" s="1"/>
  <c r="AJ288" i="38"/>
  <c r="AJ360" i="38" s="1"/>
  <c r="AJ432" i="38" s="1"/>
  <c r="AJ253" i="38"/>
  <c r="AJ325" i="38" s="1"/>
  <c r="AJ397" i="38" s="1"/>
  <c r="AJ269" i="38"/>
  <c r="AJ341" i="38" s="1"/>
  <c r="AJ413" i="38" s="1"/>
  <c r="AJ285" i="38"/>
  <c r="AJ357" i="38" s="1"/>
  <c r="AJ429" i="38" s="1"/>
  <c r="AJ309" i="38"/>
  <c r="AJ381" i="38" s="1"/>
  <c r="AJ453" i="38" s="1"/>
  <c r="AJ296" i="38"/>
  <c r="AJ368" i="38" s="1"/>
  <c r="AJ440" i="38" s="1"/>
  <c r="AJ308" i="38"/>
  <c r="AJ380" i="38" s="1"/>
  <c r="AJ452" i="38" s="1"/>
  <c r="BW73" i="35"/>
  <c r="BX73" i="35"/>
  <c r="BY73" i="35"/>
  <c r="BW45" i="35"/>
  <c r="BX45" i="35"/>
  <c r="BY45" i="35"/>
  <c r="BW17" i="35"/>
  <c r="BY17" i="35"/>
  <c r="BX17" i="35"/>
  <c r="BW66" i="35"/>
  <c r="BX66" i="35"/>
  <c r="BY66" i="35"/>
  <c r="BX35" i="35"/>
  <c r="BW35" i="35"/>
  <c r="BY35" i="35"/>
  <c r="BY32" i="35"/>
  <c r="BX32" i="35"/>
  <c r="BW32" i="35"/>
  <c r="BX64" i="35"/>
  <c r="BW64" i="35"/>
  <c r="BY64" i="35"/>
  <c r="CL8" i="35"/>
  <c r="CK8" i="35"/>
  <c r="CM8" i="35"/>
  <c r="CK7" i="35"/>
  <c r="CL7" i="35"/>
  <c r="CM7" i="35"/>
  <c r="CM29" i="35"/>
  <c r="CL29" i="35"/>
  <c r="CK29" i="35"/>
  <c r="CL30" i="35"/>
  <c r="CK30" i="35"/>
  <c r="CM30" i="35"/>
  <c r="CM35" i="35"/>
  <c r="CL35" i="35"/>
  <c r="CK35" i="35"/>
  <c r="CK72" i="35"/>
  <c r="CL72" i="35"/>
  <c r="CM72" i="35"/>
  <c r="CM16" i="35"/>
  <c r="CL16" i="35"/>
  <c r="CK16" i="35"/>
  <c r="CM59" i="35"/>
  <c r="CK59" i="35"/>
  <c r="CL59" i="35"/>
  <c r="BW65" i="35"/>
  <c r="BX65" i="35"/>
  <c r="BY65" i="35"/>
  <c r="BW69" i="35"/>
  <c r="BX69" i="35"/>
  <c r="BY69" i="35"/>
  <c r="BY25" i="35"/>
  <c r="BX25" i="35"/>
  <c r="BW25" i="35"/>
  <c r="BX38" i="35"/>
  <c r="BW38" i="35"/>
  <c r="BY38" i="35"/>
  <c r="BW71" i="35"/>
  <c r="BX71" i="35"/>
  <c r="BY71" i="35"/>
  <c r="BY55" i="35"/>
  <c r="BW55" i="35"/>
  <c r="BX55" i="35"/>
  <c r="BY15" i="35"/>
  <c r="BW15" i="35"/>
  <c r="BX15" i="35"/>
  <c r="BY56" i="35"/>
  <c r="BX56" i="35"/>
  <c r="BW56" i="35"/>
  <c r="BX74" i="35"/>
  <c r="BY74" i="35"/>
  <c r="BW74" i="35"/>
  <c r="BW62" i="35"/>
  <c r="BY62" i="35"/>
  <c r="BX62" i="35"/>
  <c r="BW54" i="35"/>
  <c r="BX54" i="35"/>
  <c r="BY54" i="35"/>
  <c r="BW26" i="35"/>
  <c r="BY26" i="35"/>
  <c r="BX26" i="35"/>
  <c r="BW49" i="35"/>
  <c r="BY49" i="35"/>
  <c r="BX49" i="35"/>
  <c r="BY9" i="35"/>
  <c r="BW9" i="35"/>
  <c r="BX9" i="35"/>
  <c r="BX52" i="35"/>
  <c r="BY52" i="35"/>
  <c r="BW52" i="35"/>
  <c r="BY50" i="35"/>
  <c r="BX50" i="35"/>
  <c r="BW50" i="35"/>
  <c r="BW21" i="35"/>
  <c r="BX21" i="35"/>
  <c r="BY21" i="35"/>
  <c r="CK20" i="35"/>
  <c r="CL20" i="35"/>
  <c r="CM20" i="35"/>
  <c r="CK22" i="35"/>
  <c r="CL22" i="35"/>
  <c r="CM22" i="35"/>
  <c r="CL11" i="35"/>
  <c r="CM11" i="35"/>
  <c r="CK11" i="35"/>
  <c r="CL34" i="35"/>
  <c r="CK34" i="35"/>
  <c r="CM34" i="35"/>
  <c r="CK33" i="35"/>
  <c r="CM33" i="35"/>
  <c r="CL33" i="35"/>
  <c r="CL69" i="35"/>
  <c r="CM69" i="35"/>
  <c r="CK69" i="35"/>
  <c r="CL68" i="35"/>
  <c r="CK68" i="35"/>
  <c r="CM68" i="35"/>
  <c r="CL73" i="35"/>
  <c r="CM73" i="35"/>
  <c r="CK73" i="35"/>
  <c r="CM58" i="35"/>
  <c r="CL58" i="35"/>
  <c r="CK58" i="35"/>
  <c r="BY10" i="35"/>
  <c r="BW10" i="35"/>
  <c r="BX10" i="35"/>
  <c r="BX8" i="35"/>
  <c r="BW8" i="35"/>
  <c r="BY8" i="35"/>
  <c r="BY34" i="35"/>
  <c r="BX34" i="35"/>
  <c r="BW34" i="35"/>
  <c r="BX20" i="35"/>
  <c r="BY20" i="35"/>
  <c r="BW20" i="35"/>
  <c r="BY46" i="35"/>
  <c r="BW46" i="35"/>
  <c r="BX46" i="35"/>
  <c r="BX63" i="35"/>
  <c r="BW63" i="35"/>
  <c r="BY63" i="35"/>
  <c r="BY23" i="35"/>
  <c r="BX23" i="35"/>
  <c r="BW23" i="35"/>
  <c r="BW7" i="35"/>
  <c r="BX7" i="35"/>
  <c r="BY7" i="35"/>
  <c r="BY18" i="35"/>
  <c r="BX18" i="35"/>
  <c r="BW18" i="35"/>
  <c r="CK26" i="35"/>
  <c r="CM26" i="35"/>
  <c r="CL26" i="35"/>
  <c r="CL62" i="35"/>
  <c r="CM62" i="35"/>
  <c r="CK62" i="35"/>
  <c r="CK39" i="35"/>
  <c r="CL39" i="35"/>
  <c r="CM39" i="35"/>
  <c r="CL12" i="35"/>
  <c r="CM12" i="35"/>
  <c r="CK12" i="35"/>
  <c r="CM10" i="35"/>
  <c r="CL10" i="35"/>
  <c r="CK10" i="35"/>
  <c r="CK64" i="35"/>
  <c r="CM64" i="35"/>
  <c r="CL64" i="35"/>
  <c r="CL66" i="35"/>
  <c r="CM66" i="35"/>
  <c r="CK66" i="35"/>
  <c r="CK51" i="35"/>
  <c r="CM51" i="35"/>
  <c r="CL51" i="35"/>
  <c r="CL61" i="35"/>
  <c r="CK61" i="35"/>
  <c r="CM61" i="35"/>
  <c r="CL21" i="35"/>
  <c r="CK21" i="35"/>
  <c r="CM21" i="35"/>
  <c r="CK56" i="35"/>
  <c r="CM56" i="35"/>
  <c r="CL56" i="35"/>
  <c r="CK54" i="35"/>
  <c r="CL54" i="35"/>
  <c r="CM54" i="35"/>
  <c r="CK71" i="35"/>
  <c r="CL71" i="35"/>
  <c r="CM71" i="35"/>
  <c r="CM9" i="35"/>
  <c r="CK9" i="35"/>
  <c r="CL9" i="35"/>
  <c r="CK44" i="35"/>
  <c r="CL44" i="35"/>
  <c r="CM44" i="35"/>
  <c r="CM46" i="35"/>
  <c r="CK46" i="35"/>
  <c r="CL46" i="35"/>
  <c r="CK74" i="35"/>
  <c r="CM74" i="35"/>
  <c r="CL74" i="35"/>
  <c r="BX68" i="35"/>
  <c r="BW68" i="35"/>
  <c r="BY68" i="35"/>
  <c r="BY67" i="35"/>
  <c r="BW67" i="35"/>
  <c r="BX67" i="35"/>
  <c r="BX28" i="35"/>
  <c r="BW28" i="35"/>
  <c r="BY28" i="35"/>
  <c r="BY53" i="35"/>
  <c r="BX53" i="35"/>
  <c r="BW53" i="35"/>
  <c r="BX59" i="35"/>
  <c r="BW59" i="35"/>
  <c r="BY59" i="35"/>
  <c r="BY44" i="35"/>
  <c r="BW44" i="35"/>
  <c r="BX44" i="35"/>
  <c r="BW19" i="35"/>
  <c r="BY19" i="35"/>
  <c r="BX19" i="35"/>
  <c r="BW41" i="35"/>
  <c r="BX41" i="35"/>
  <c r="BY41" i="35"/>
  <c r="BW30" i="35"/>
  <c r="BX30" i="35"/>
  <c r="BY30" i="35"/>
  <c r="CM19" i="35"/>
  <c r="CK19" i="35"/>
  <c r="CL19" i="35"/>
  <c r="CL38" i="35"/>
  <c r="CK38" i="35"/>
  <c r="CM38" i="35"/>
  <c r="CL25" i="35"/>
  <c r="CK25" i="35"/>
  <c r="CM25" i="35"/>
  <c r="CL13" i="35"/>
  <c r="CK13" i="35"/>
  <c r="CM13" i="35"/>
  <c r="CL43" i="35"/>
  <c r="CK43" i="35"/>
  <c r="CM43" i="35"/>
  <c r="CL23" i="35"/>
  <c r="CM23" i="35"/>
  <c r="CK23" i="35"/>
  <c r="CK45" i="35"/>
  <c r="CL45" i="35"/>
  <c r="CM45" i="35"/>
  <c r="CL53" i="35"/>
  <c r="CM53" i="35"/>
  <c r="CK53" i="35"/>
  <c r="CL28" i="35"/>
  <c r="CM28" i="35"/>
  <c r="CK28" i="35"/>
  <c r="BW47" i="35"/>
  <c r="BY47" i="35"/>
  <c r="BX47" i="35"/>
  <c r="BY24" i="35"/>
  <c r="BX24" i="35"/>
  <c r="BW24" i="35"/>
  <c r="BX42" i="35"/>
  <c r="BW42" i="35"/>
  <c r="BY42" i="35"/>
  <c r="BY61" i="35"/>
  <c r="BX61" i="35"/>
  <c r="BW61" i="35"/>
  <c r="BX40" i="35"/>
  <c r="BY40" i="35"/>
  <c r="BW40" i="35"/>
  <c r="BW11" i="35"/>
  <c r="BX11" i="35"/>
  <c r="BY11" i="35"/>
  <c r="BW27" i="35"/>
  <c r="BY27" i="35"/>
  <c r="BX27" i="35"/>
  <c r="BY14" i="35"/>
  <c r="BW14" i="35"/>
  <c r="BX14" i="35"/>
  <c r="BY29" i="35"/>
  <c r="BW29" i="35"/>
  <c r="BX29" i="35"/>
  <c r="BW43" i="35"/>
  <c r="BY43" i="35"/>
  <c r="BX43" i="35"/>
  <c r="BX70" i="35"/>
  <c r="BY70" i="35"/>
  <c r="BW70" i="35"/>
  <c r="BX51" i="35"/>
  <c r="BW51" i="35"/>
  <c r="BY51" i="35"/>
  <c r="BW60" i="35"/>
  <c r="BY60" i="35"/>
  <c r="BX60" i="35"/>
  <c r="BY37" i="35"/>
  <c r="BX37" i="35"/>
  <c r="BW37" i="35"/>
  <c r="BY48" i="35"/>
  <c r="BX48" i="35"/>
  <c r="BW48" i="35"/>
  <c r="BW16" i="35"/>
  <c r="BX16" i="35"/>
  <c r="BY16" i="35"/>
  <c r="BW58" i="35"/>
  <c r="BX58" i="35"/>
  <c r="BY58" i="35"/>
  <c r="CM70" i="35"/>
  <c r="CK70" i="35"/>
  <c r="CL70" i="35"/>
  <c r="CL17" i="35"/>
  <c r="CK17" i="35"/>
  <c r="CM17" i="35"/>
  <c r="CL65" i="35"/>
  <c r="CM65" i="35"/>
  <c r="CK65" i="35"/>
  <c r="CM57" i="35"/>
  <c r="CK57" i="35"/>
  <c r="CL57" i="35"/>
  <c r="CM49" i="35"/>
  <c r="CK49" i="35"/>
  <c r="CL49" i="35"/>
  <c r="CM50" i="35"/>
  <c r="CK50" i="35"/>
  <c r="CL50" i="35"/>
  <c r="CK36" i="35"/>
  <c r="CL36" i="35"/>
  <c r="CM36" i="35"/>
  <c r="CK67" i="35"/>
  <c r="CL67" i="35"/>
  <c r="CM67" i="35"/>
  <c r="BY31" i="35"/>
  <c r="BX31" i="35"/>
  <c r="BW31" i="35"/>
  <c r="BY57" i="35"/>
  <c r="BX57" i="35"/>
  <c r="BW57" i="35"/>
  <c r="BX12" i="35"/>
  <c r="BY12" i="35"/>
  <c r="BW12" i="35"/>
  <c r="BW72" i="35"/>
  <c r="BY72" i="35"/>
  <c r="BX72" i="35"/>
  <c r="BW36" i="35"/>
  <c r="BY36" i="35"/>
  <c r="BX36" i="35"/>
  <c r="BX22" i="35"/>
  <c r="BY22" i="35"/>
  <c r="BW22" i="35"/>
  <c r="BW13" i="35"/>
  <c r="BX13" i="35"/>
  <c r="BY13" i="35"/>
  <c r="BW39" i="35"/>
  <c r="BY39" i="35"/>
  <c r="BX39" i="35"/>
  <c r="BW33" i="35"/>
  <c r="BX33" i="35"/>
  <c r="BY33" i="35"/>
  <c r="CL40" i="35"/>
  <c r="CM40" i="35"/>
  <c r="CK40" i="35"/>
  <c r="CL47" i="35"/>
  <c r="CM47" i="35"/>
  <c r="CK47" i="35"/>
  <c r="CM48" i="35"/>
  <c r="CK48" i="35"/>
  <c r="CL48" i="35"/>
  <c r="CM27" i="35"/>
  <c r="CL27" i="35"/>
  <c r="CK27" i="35"/>
  <c r="CL42" i="35"/>
  <c r="CM42" i="35"/>
  <c r="CK42" i="35"/>
  <c r="CK31" i="35"/>
  <c r="CM31" i="35"/>
  <c r="CL31" i="35"/>
  <c r="CK37" i="35"/>
  <c r="CM37" i="35"/>
  <c r="CL37" i="35"/>
  <c r="CM15" i="35"/>
  <c r="CK15" i="35"/>
  <c r="CL15" i="35"/>
  <c r="CM24" i="35"/>
  <c r="CL24" i="35"/>
  <c r="CK24" i="35"/>
  <c r="CM32" i="35"/>
  <c r="CL32" i="35"/>
  <c r="CK32" i="35"/>
  <c r="CK60" i="35"/>
  <c r="CM60" i="35"/>
  <c r="CL60" i="35"/>
  <c r="CK41" i="35"/>
  <c r="CM41" i="35"/>
  <c r="CL41" i="35"/>
  <c r="CL55" i="35"/>
  <c r="CK55" i="35"/>
  <c r="CM55" i="35"/>
  <c r="CK18" i="35"/>
  <c r="CL18" i="35"/>
  <c r="CM18" i="35"/>
  <c r="CK14" i="35"/>
  <c r="CL14" i="35"/>
  <c r="CM14" i="35"/>
  <c r="CM63" i="35"/>
  <c r="CK63" i="35"/>
  <c r="CL63" i="35"/>
  <c r="CL52" i="35"/>
  <c r="CK52" i="35"/>
  <c r="CM52" i="35"/>
  <c r="AM113" i="11"/>
  <c r="AM413" i="11" s="1"/>
  <c r="AM128" i="11"/>
  <c r="AM428" i="11" s="1"/>
  <c r="AM146" i="11"/>
  <c r="AM446" i="11" s="1"/>
  <c r="AM88" i="11"/>
  <c r="AM388" i="11" s="1"/>
  <c r="AX182" i="36"/>
  <c r="AX198" i="36"/>
  <c r="AX214" i="36"/>
  <c r="AX230" i="36"/>
  <c r="AT388" i="38"/>
  <c r="AT410" i="38"/>
  <c r="AT426" i="38"/>
  <c r="AT442" i="38"/>
  <c r="AX180" i="36"/>
  <c r="AX196" i="36"/>
  <c r="AX212" i="36"/>
  <c r="AX189" i="36"/>
  <c r="AX205" i="36"/>
  <c r="AT446" i="38"/>
  <c r="AT452" i="38"/>
  <c r="AX183" i="36"/>
  <c r="AX199" i="36"/>
  <c r="AX215" i="36"/>
  <c r="AX231" i="36"/>
  <c r="AT392" i="38"/>
  <c r="AT411" i="38"/>
  <c r="AT427" i="38"/>
  <c r="AT451" i="38"/>
  <c r="AX220" i="36"/>
  <c r="AT408" i="38"/>
  <c r="AT424" i="38"/>
  <c r="AX179" i="36"/>
  <c r="AX233" i="36"/>
  <c r="AT405" i="38"/>
  <c r="AT421" i="38"/>
  <c r="AT437" i="38"/>
  <c r="AT444" i="38"/>
  <c r="AT456" i="38"/>
  <c r="AT398" i="38"/>
  <c r="AT414" i="38"/>
  <c r="AT430" i="38"/>
  <c r="AT389" i="38"/>
  <c r="AT454" i="38"/>
  <c r="AX195" i="36"/>
  <c r="AX211" i="36"/>
  <c r="AX227" i="36"/>
  <c r="AT407" i="38"/>
  <c r="AT423" i="38"/>
  <c r="AT439" i="38"/>
  <c r="AT391" i="38"/>
  <c r="AX192" i="36"/>
  <c r="AX208" i="36"/>
  <c r="AT409" i="38"/>
  <c r="AT425" i="38"/>
  <c r="AT441" i="38"/>
  <c r="AX224" i="36"/>
  <c r="AX240" i="36"/>
  <c r="AT404" i="38"/>
  <c r="AT420" i="38"/>
  <c r="AT436" i="38"/>
  <c r="AT445" i="38"/>
  <c r="AX190" i="36"/>
  <c r="AX206" i="36"/>
  <c r="AX222" i="36"/>
  <c r="AX238" i="36"/>
  <c r="AT402" i="38"/>
  <c r="AT418" i="38"/>
  <c r="AT434" i="38"/>
  <c r="AT386" i="38"/>
  <c r="AT450" i="38"/>
  <c r="AT443" i="38"/>
  <c r="AX188" i="36"/>
  <c r="AX204" i="36"/>
  <c r="AT447" i="38"/>
  <c r="AX181" i="36"/>
  <c r="AX197" i="36"/>
  <c r="AX213" i="36"/>
  <c r="AT394" i="38"/>
  <c r="AX173" i="36"/>
  <c r="AX171" i="36"/>
  <c r="AX191" i="36"/>
  <c r="AX207" i="36"/>
  <c r="AX223" i="36"/>
  <c r="AX239" i="36"/>
  <c r="AT403" i="38"/>
  <c r="AT419" i="38"/>
  <c r="AT435" i="38"/>
  <c r="AT390" i="38"/>
  <c r="AX228" i="36"/>
  <c r="AX174" i="36"/>
  <c r="AT400" i="38"/>
  <c r="AT416" i="38"/>
  <c r="AT432" i="38"/>
  <c r="AX225" i="36"/>
  <c r="AT397" i="38"/>
  <c r="AT413" i="38"/>
  <c r="AT429" i="38"/>
  <c r="AT449" i="38"/>
  <c r="AT453" i="38"/>
  <c r="AX177" i="36"/>
  <c r="AT440" i="38"/>
  <c r="AT395" i="38"/>
  <c r="AT406" i="38"/>
  <c r="AT422" i="38"/>
  <c r="AT438" i="38"/>
  <c r="AT387" i="38"/>
  <c r="AX187" i="36"/>
  <c r="AX203" i="36"/>
  <c r="AX219" i="36"/>
  <c r="AX235" i="36"/>
  <c r="AX170" i="36"/>
  <c r="AT399" i="38"/>
  <c r="AT415" i="38"/>
  <c r="AT431" i="38"/>
  <c r="AT393" i="38"/>
  <c r="AT455" i="38"/>
  <c r="AX184" i="36"/>
  <c r="AX200" i="36"/>
  <c r="AX216" i="36"/>
  <c r="AT401" i="38"/>
  <c r="AT417" i="38"/>
  <c r="AT433" i="38"/>
  <c r="AT448" i="38"/>
  <c r="AX175" i="36"/>
  <c r="AX232" i="36"/>
  <c r="AT396" i="38"/>
  <c r="AT412" i="38"/>
  <c r="AT428" i="38"/>
  <c r="AM149" i="11"/>
  <c r="AM449" i="11" s="1"/>
  <c r="AM124" i="11"/>
  <c r="AM424" i="11" s="1"/>
  <c r="AE42" i="35" s="1"/>
  <c r="E42" i="35" s="1"/>
  <c r="AM86" i="11"/>
  <c r="AM386" i="11" s="1"/>
  <c r="AM103" i="11"/>
  <c r="AM403" i="11" s="1"/>
  <c r="AM115" i="11"/>
  <c r="AM415" i="11" s="1"/>
  <c r="AM102" i="11"/>
  <c r="AM402" i="11" s="1"/>
  <c r="AM144" i="11"/>
  <c r="AM444" i="11" s="1"/>
  <c r="AM148" i="11"/>
  <c r="AM448" i="11" s="1"/>
  <c r="AM135" i="11"/>
  <c r="AM435" i="11" s="1"/>
  <c r="AM104" i="11"/>
  <c r="AM404" i="11" s="1"/>
  <c r="AM96" i="11"/>
  <c r="AM396" i="11" s="1"/>
  <c r="AK221" i="37"/>
  <c r="AK293" i="37" s="1"/>
  <c r="AK365" i="37" s="1"/>
  <c r="AK437" i="37" s="1"/>
  <c r="AK270" i="36"/>
  <c r="AK342" i="36" s="1"/>
  <c r="AK414" i="36" s="1"/>
  <c r="AK294" i="36"/>
  <c r="AK366" i="36" s="1"/>
  <c r="AK438" i="36" s="1"/>
  <c r="AK180" i="37"/>
  <c r="AK252" i="37" s="1"/>
  <c r="AK324" i="37" s="1"/>
  <c r="AK396" i="37" s="1"/>
  <c r="AK201" i="37"/>
  <c r="AK273" i="37" s="1"/>
  <c r="AK345" i="37" s="1"/>
  <c r="AK417" i="37" s="1"/>
  <c r="AK181" i="37"/>
  <c r="AK253" i="37" s="1"/>
  <c r="AK325" i="37" s="1"/>
  <c r="AK397" i="37" s="1"/>
  <c r="AK203" i="37"/>
  <c r="AK275" i="37" s="1"/>
  <c r="AK347" i="37" s="1"/>
  <c r="AK419" i="37" s="1"/>
  <c r="AK211" i="37"/>
  <c r="AK283" i="37" s="1"/>
  <c r="AK355" i="37" s="1"/>
  <c r="AK427" i="37" s="1"/>
  <c r="AK227" i="37"/>
  <c r="AK299" i="37" s="1"/>
  <c r="AK371" i="37" s="1"/>
  <c r="AK443" i="37" s="1"/>
  <c r="AW297" i="11"/>
  <c r="AW369" i="11" s="1"/>
  <c r="AW441" i="11" s="1"/>
  <c r="S59" i="35"/>
  <c r="AG59" i="35"/>
  <c r="AW303" i="11"/>
  <c r="AW375" i="11" s="1"/>
  <c r="AW447" i="11" s="1"/>
  <c r="S65" i="35"/>
  <c r="AG65" i="35"/>
  <c r="AW271" i="11"/>
  <c r="AW343" i="11" s="1"/>
  <c r="AW415" i="11" s="1"/>
  <c r="AG33" i="35"/>
  <c r="S33" i="35"/>
  <c r="AK284" i="36"/>
  <c r="AK356" i="36" s="1"/>
  <c r="AK428" i="36" s="1"/>
  <c r="AK224" i="37"/>
  <c r="AK296" i="37" s="1"/>
  <c r="AK368" i="37" s="1"/>
  <c r="AK440" i="37" s="1"/>
  <c r="AK240" i="37"/>
  <c r="AK312" i="37" s="1"/>
  <c r="AK384" i="37" s="1"/>
  <c r="AK456" i="37" s="1"/>
  <c r="AK173" i="37"/>
  <c r="AK245" i="37" s="1"/>
  <c r="AK317" i="37" s="1"/>
  <c r="AK389" i="37" s="1"/>
  <c r="AK308" i="36"/>
  <c r="AK380" i="36" s="1"/>
  <c r="AK452" i="36" s="1"/>
  <c r="AK172" i="37"/>
  <c r="AK244" i="37" s="1"/>
  <c r="AK316" i="37" s="1"/>
  <c r="AK388" i="37" s="1"/>
  <c r="AK269" i="36"/>
  <c r="AK341" i="36" s="1"/>
  <c r="AK413" i="36" s="1"/>
  <c r="AK225" i="37"/>
  <c r="AK297" i="37" s="1"/>
  <c r="AK369" i="37" s="1"/>
  <c r="AK441" i="37" s="1"/>
  <c r="AK195" i="37"/>
  <c r="AK267" i="37" s="1"/>
  <c r="AK339" i="37" s="1"/>
  <c r="AK411" i="37" s="1"/>
  <c r="AK200" i="37"/>
  <c r="AK272" i="37" s="1"/>
  <c r="AK344" i="37" s="1"/>
  <c r="AK416" i="37" s="1"/>
  <c r="AK199" i="37"/>
  <c r="AK271" i="37" s="1"/>
  <c r="AK343" i="37" s="1"/>
  <c r="AK415" i="37" s="1"/>
  <c r="AK223" i="37"/>
  <c r="AK295" i="37" s="1"/>
  <c r="AK367" i="37" s="1"/>
  <c r="AK439" i="37" s="1"/>
  <c r="AK239" i="37"/>
  <c r="AK311" i="37" s="1"/>
  <c r="AK383" i="37" s="1"/>
  <c r="AK455" i="37" s="1"/>
  <c r="AK264" i="36"/>
  <c r="AK336" i="36" s="1"/>
  <c r="AK408" i="36" s="1"/>
  <c r="AK280" i="36"/>
  <c r="AK352" i="36" s="1"/>
  <c r="AK424" i="36" s="1"/>
  <c r="AK212" i="37"/>
  <c r="AK284" i="37" s="1"/>
  <c r="AK356" i="37" s="1"/>
  <c r="AK428" i="37" s="1"/>
  <c r="AK228" i="37"/>
  <c r="AK300" i="37" s="1"/>
  <c r="AK372" i="37" s="1"/>
  <c r="AK444" i="37" s="1"/>
  <c r="AK293" i="36"/>
  <c r="AK365" i="36" s="1"/>
  <c r="AK437" i="36" s="1"/>
  <c r="AK309" i="36"/>
  <c r="AK381" i="36" s="1"/>
  <c r="AK453" i="36" s="1"/>
  <c r="AK187" i="37"/>
  <c r="AK259" i="37" s="1"/>
  <c r="AK331" i="37" s="1"/>
  <c r="AK403" i="37" s="1"/>
  <c r="AK204" i="37"/>
  <c r="AK276" i="37" s="1"/>
  <c r="AK348" i="37" s="1"/>
  <c r="AK420" i="37" s="1"/>
  <c r="AM152" i="11"/>
  <c r="AM452" i="11" s="1"/>
  <c r="AM136" i="11"/>
  <c r="AM436" i="11" s="1"/>
  <c r="AM120" i="11"/>
  <c r="AM420" i="11" s="1"/>
  <c r="AM90" i="11"/>
  <c r="AM390" i="11" s="1"/>
  <c r="AM156" i="11"/>
  <c r="AM456" i="11" s="1"/>
  <c r="AM140" i="11"/>
  <c r="AM440" i="11" s="1"/>
  <c r="AK265" i="36"/>
  <c r="AK337" i="36" s="1"/>
  <c r="AK409" i="36" s="1"/>
  <c r="AK281" i="36"/>
  <c r="AK353" i="36" s="1"/>
  <c r="AK425" i="36" s="1"/>
  <c r="AK245" i="36"/>
  <c r="AK317" i="36" s="1"/>
  <c r="AK389" i="36" s="1"/>
  <c r="AM142" i="11"/>
  <c r="AM442" i="11" s="1"/>
  <c r="AM126" i="11"/>
  <c r="AM426" i="11" s="1"/>
  <c r="AM110" i="11"/>
  <c r="AM410" i="11" s="1"/>
  <c r="AK213" i="37"/>
  <c r="AK285" i="37" s="1"/>
  <c r="AK357" i="37" s="1"/>
  <c r="AK429" i="37" s="1"/>
  <c r="AK237" i="37"/>
  <c r="AK309" i="37" s="1"/>
  <c r="AK381" i="37" s="1"/>
  <c r="AK453" i="37" s="1"/>
  <c r="AW299" i="11"/>
  <c r="AW371" i="11" s="1"/>
  <c r="AW443" i="11" s="1"/>
  <c r="S61" i="35"/>
  <c r="AG61" i="35"/>
  <c r="AW267" i="11"/>
  <c r="AW339" i="11" s="1"/>
  <c r="AW411" i="11" s="1"/>
  <c r="AG29" i="35"/>
  <c r="S29" i="35"/>
  <c r="AK286" i="36"/>
  <c r="AK358" i="36" s="1"/>
  <c r="AK430" i="36" s="1"/>
  <c r="AK310" i="36"/>
  <c r="AK382" i="36" s="1"/>
  <c r="AK454" i="36" s="1"/>
  <c r="AK218" i="37"/>
  <c r="AK290" i="37" s="1"/>
  <c r="AK362" i="37" s="1"/>
  <c r="AK434" i="37" s="1"/>
  <c r="AK255" i="36"/>
  <c r="AK327" i="36" s="1"/>
  <c r="AK399" i="36" s="1"/>
  <c r="AK271" i="36"/>
  <c r="AK343" i="36" s="1"/>
  <c r="AK415" i="36" s="1"/>
  <c r="AK287" i="36"/>
  <c r="AK359" i="36" s="1"/>
  <c r="AK431" i="36" s="1"/>
  <c r="AK303" i="36"/>
  <c r="AK375" i="36" s="1"/>
  <c r="AK447" i="36" s="1"/>
  <c r="AW305" i="11"/>
  <c r="AW377" i="11" s="1"/>
  <c r="AW449" i="11" s="1"/>
  <c r="AG67" i="35"/>
  <c r="S67" i="35"/>
  <c r="AW288" i="11"/>
  <c r="AW360" i="11" s="1"/>
  <c r="AW432" i="11" s="1"/>
  <c r="S50" i="35"/>
  <c r="AG50" i="35"/>
  <c r="AW280" i="11"/>
  <c r="AW352" i="11" s="1"/>
  <c r="AW424" i="11" s="1"/>
  <c r="AG42" i="35"/>
  <c r="S42" i="35"/>
  <c r="AK260" i="36"/>
  <c r="AK332" i="36" s="1"/>
  <c r="AK404" i="36" s="1"/>
  <c r="AK216" i="37"/>
  <c r="AK288" i="37" s="1"/>
  <c r="AK360" i="37" s="1"/>
  <c r="AK432" i="37" s="1"/>
  <c r="AK300" i="36"/>
  <c r="AK372" i="36" s="1"/>
  <c r="AK444" i="36" s="1"/>
  <c r="AK297" i="36"/>
  <c r="AK369" i="36" s="1"/>
  <c r="AK441" i="36" s="1"/>
  <c r="AK244" i="36"/>
  <c r="AK316" i="36" s="1"/>
  <c r="AK388" i="36" s="1"/>
  <c r="AK248" i="36"/>
  <c r="AK320" i="36" s="1"/>
  <c r="AK392" i="36" s="1"/>
  <c r="AK261" i="36"/>
  <c r="AK333" i="36" s="1"/>
  <c r="AK405" i="36" s="1"/>
  <c r="AK285" i="36"/>
  <c r="AK357" i="36" s="1"/>
  <c r="AK429" i="36" s="1"/>
  <c r="AW282" i="11"/>
  <c r="AW354" i="11" s="1"/>
  <c r="AW426" i="11" s="1"/>
  <c r="S44" i="35"/>
  <c r="AG44" i="35"/>
  <c r="AK258" i="36"/>
  <c r="AK330" i="36" s="1"/>
  <c r="AK402" i="36" s="1"/>
  <c r="AK274" i="36"/>
  <c r="AK346" i="36" s="1"/>
  <c r="AK418" i="36" s="1"/>
  <c r="AK290" i="36"/>
  <c r="AK362" i="36" s="1"/>
  <c r="AK434" i="36" s="1"/>
  <c r="AK306" i="36"/>
  <c r="AK378" i="36" s="1"/>
  <c r="AK450" i="36" s="1"/>
  <c r="AK196" i="37"/>
  <c r="AK268" i="37" s="1"/>
  <c r="AK340" i="37" s="1"/>
  <c r="AK412" i="37" s="1"/>
  <c r="AK206" i="37"/>
  <c r="AK278" i="37" s="1"/>
  <c r="AK350" i="37" s="1"/>
  <c r="AK422" i="37" s="1"/>
  <c r="AK222" i="37"/>
  <c r="AK294" i="37" s="1"/>
  <c r="AK366" i="37" s="1"/>
  <c r="AK438" i="37" s="1"/>
  <c r="AK238" i="37"/>
  <c r="AK310" i="37" s="1"/>
  <c r="AK382" i="37" s="1"/>
  <c r="AK454" i="37" s="1"/>
  <c r="AK259" i="36"/>
  <c r="AK331" i="36" s="1"/>
  <c r="AK403" i="36" s="1"/>
  <c r="AK275" i="36"/>
  <c r="AK347" i="36" s="1"/>
  <c r="AK419" i="36" s="1"/>
  <c r="AK291" i="36"/>
  <c r="AK363" i="36" s="1"/>
  <c r="AK435" i="36" s="1"/>
  <c r="AK307" i="36"/>
  <c r="AK379" i="36" s="1"/>
  <c r="AK451" i="36" s="1"/>
  <c r="AK215" i="37"/>
  <c r="AK287" i="37" s="1"/>
  <c r="AK359" i="37" s="1"/>
  <c r="AK431" i="37" s="1"/>
  <c r="AM131" i="11"/>
  <c r="AM431" i="11" s="1"/>
  <c r="AK256" i="36"/>
  <c r="AK328" i="36" s="1"/>
  <c r="AK400" i="36" s="1"/>
  <c r="AK197" i="37"/>
  <c r="AK269" i="37" s="1"/>
  <c r="AK341" i="37" s="1"/>
  <c r="AK413" i="37" s="1"/>
  <c r="AM129" i="11"/>
  <c r="AM429" i="11" s="1"/>
  <c r="AK296" i="36"/>
  <c r="AK368" i="36" s="1"/>
  <c r="AK440" i="36" s="1"/>
  <c r="AK312" i="36"/>
  <c r="AK384" i="36" s="1"/>
  <c r="AK456" i="36" s="1"/>
  <c r="AK182" i="37"/>
  <c r="AK254" i="37" s="1"/>
  <c r="AK326" i="37" s="1"/>
  <c r="AK398" i="37" s="1"/>
  <c r="AK229" i="37"/>
  <c r="AK301" i="37" s="1"/>
  <c r="AK373" i="37" s="1"/>
  <c r="AK445" i="37" s="1"/>
  <c r="AK262" i="36"/>
  <c r="AK334" i="36" s="1"/>
  <c r="AK406" i="36" s="1"/>
  <c r="AK302" i="36"/>
  <c r="AK374" i="36" s="1"/>
  <c r="AK446" i="36" s="1"/>
  <c r="AK171" i="37"/>
  <c r="AK243" i="37" s="1"/>
  <c r="AK315" i="37" s="1"/>
  <c r="AK387" i="37" s="1"/>
  <c r="AK210" i="37"/>
  <c r="AK282" i="37" s="1"/>
  <c r="AK354" i="37" s="1"/>
  <c r="AK426" i="37" s="1"/>
  <c r="AK234" i="37"/>
  <c r="AK306" i="37" s="1"/>
  <c r="AK378" i="37" s="1"/>
  <c r="AK450" i="37" s="1"/>
  <c r="AK175" i="37"/>
  <c r="AK247" i="37" s="1"/>
  <c r="AK319" i="37" s="1"/>
  <c r="AK391" i="37" s="1"/>
  <c r="AK189" i="37"/>
  <c r="AK261" i="37" s="1"/>
  <c r="AK333" i="37" s="1"/>
  <c r="AK405" i="37" s="1"/>
  <c r="AK198" i="37"/>
  <c r="AK270" i="37" s="1"/>
  <c r="AK342" i="37" s="1"/>
  <c r="AK414" i="37" s="1"/>
  <c r="AK219" i="37"/>
  <c r="AK291" i="37" s="1"/>
  <c r="AK363" i="37" s="1"/>
  <c r="AK435" i="37" s="1"/>
  <c r="AK235" i="37"/>
  <c r="AK307" i="37" s="1"/>
  <c r="AK379" i="37" s="1"/>
  <c r="AK451" i="37" s="1"/>
  <c r="AK252" i="36"/>
  <c r="AK324" i="36" s="1"/>
  <c r="AK396" i="36" s="1"/>
  <c r="AK276" i="36"/>
  <c r="AK348" i="36" s="1"/>
  <c r="AK420" i="36" s="1"/>
  <c r="AW244" i="11"/>
  <c r="AW316" i="11" s="1"/>
  <c r="AW388" i="11" s="1"/>
  <c r="S6" i="35"/>
  <c r="AG6" i="35"/>
  <c r="AK232" i="37"/>
  <c r="AK304" i="37" s="1"/>
  <c r="AK376" i="37" s="1"/>
  <c r="AK448" i="37" s="1"/>
  <c r="AW245" i="11"/>
  <c r="AW317" i="11" s="1"/>
  <c r="AW389" i="11" s="1"/>
  <c r="S7" i="35"/>
  <c r="AG7" i="35"/>
  <c r="AK292" i="36"/>
  <c r="AK364" i="36" s="1"/>
  <c r="AK436" i="36" s="1"/>
  <c r="AK186" i="37"/>
  <c r="AK258" i="37" s="1"/>
  <c r="AK330" i="37" s="1"/>
  <c r="AK402" i="37" s="1"/>
  <c r="AW281" i="11"/>
  <c r="AW353" i="11" s="1"/>
  <c r="AW425" i="11" s="1"/>
  <c r="AG43" i="35"/>
  <c r="S43" i="35"/>
  <c r="AK183" i="37"/>
  <c r="AK255" i="37" s="1"/>
  <c r="AK327" i="37" s="1"/>
  <c r="AK399" i="37" s="1"/>
  <c r="AK205" i="37"/>
  <c r="AK277" i="37" s="1"/>
  <c r="AK349" i="37" s="1"/>
  <c r="AK421" i="37" s="1"/>
  <c r="AW300" i="11"/>
  <c r="AW372" i="11" s="1"/>
  <c r="AW444" i="11" s="1"/>
  <c r="AG62" i="35"/>
  <c r="S62" i="35"/>
  <c r="AW292" i="11"/>
  <c r="AW364" i="11" s="1"/>
  <c r="AW436" i="11" s="1"/>
  <c r="S54" i="35"/>
  <c r="AG54" i="35"/>
  <c r="AW260" i="11"/>
  <c r="AW332" i="11" s="1"/>
  <c r="AW404" i="11" s="1"/>
  <c r="AG22" i="35"/>
  <c r="S22" i="35"/>
  <c r="AW252" i="11"/>
  <c r="AW324" i="11" s="1"/>
  <c r="AW396" i="11" s="1"/>
  <c r="AG14" i="35"/>
  <c r="S14" i="35"/>
  <c r="AW304" i="11"/>
  <c r="AW376" i="11" s="1"/>
  <c r="AW448" i="11" s="1"/>
  <c r="AG66" i="35"/>
  <c r="S66" i="35"/>
  <c r="AW296" i="11"/>
  <c r="AW368" i="11" s="1"/>
  <c r="AW440" i="11" s="1"/>
  <c r="S58" i="35"/>
  <c r="AG58" i="35"/>
  <c r="AK277" i="36"/>
  <c r="AK349" i="36" s="1"/>
  <c r="AK421" i="36" s="1"/>
  <c r="AK217" i="37"/>
  <c r="AK289" i="37" s="1"/>
  <c r="AK361" i="37" s="1"/>
  <c r="AK433" i="37" s="1"/>
  <c r="AK185" i="37"/>
  <c r="AK257" i="37" s="1"/>
  <c r="AK329" i="37" s="1"/>
  <c r="AK401" i="37" s="1"/>
  <c r="AK207" i="37"/>
  <c r="AK279" i="37" s="1"/>
  <c r="AK351" i="37" s="1"/>
  <c r="AK423" i="37" s="1"/>
  <c r="AK231" i="37"/>
  <c r="AK303" i="37" s="1"/>
  <c r="AK375" i="37" s="1"/>
  <c r="AK447" i="37" s="1"/>
  <c r="AK272" i="36"/>
  <c r="AK344" i="36" s="1"/>
  <c r="AK416" i="36" s="1"/>
  <c r="AK220" i="37"/>
  <c r="AK292" i="37" s="1"/>
  <c r="AK364" i="37" s="1"/>
  <c r="AK436" i="37" s="1"/>
  <c r="AK236" i="37"/>
  <c r="AK308" i="37" s="1"/>
  <c r="AK380" i="37" s="1"/>
  <c r="AK452" i="37" s="1"/>
  <c r="AW273" i="11"/>
  <c r="AW345" i="11" s="1"/>
  <c r="AW417" i="11" s="1"/>
  <c r="S35" i="35"/>
  <c r="AG35" i="35"/>
  <c r="AK301" i="36"/>
  <c r="AK373" i="36" s="1"/>
  <c r="AK445" i="36" s="1"/>
  <c r="AK250" i="36"/>
  <c r="AK322" i="36" s="1"/>
  <c r="AK394" i="36" s="1"/>
  <c r="AK176" i="37"/>
  <c r="AK248" i="37" s="1"/>
  <c r="AK320" i="37" s="1"/>
  <c r="AK392" i="37" s="1"/>
  <c r="AK177" i="37"/>
  <c r="AK249" i="37" s="1"/>
  <c r="AK321" i="37" s="1"/>
  <c r="AK393" i="37" s="1"/>
  <c r="AK202" i="37"/>
  <c r="AK274" i="37" s="1"/>
  <c r="AK346" i="37" s="1"/>
  <c r="AK418" i="37" s="1"/>
  <c r="AM125" i="11"/>
  <c r="AM425" i="11" s="1"/>
  <c r="AK257" i="36"/>
  <c r="AK329" i="36" s="1"/>
  <c r="AK401" i="36" s="1"/>
  <c r="AK273" i="36"/>
  <c r="AK345" i="36" s="1"/>
  <c r="AK417" i="36" s="1"/>
  <c r="AK289" i="36"/>
  <c r="AK361" i="36" s="1"/>
  <c r="AK433" i="36" s="1"/>
  <c r="AM150" i="11"/>
  <c r="AM450" i="11" s="1"/>
  <c r="AM134" i="11"/>
  <c r="AM434" i="11" s="1"/>
  <c r="AM118" i="11"/>
  <c r="AM418" i="11" s="1"/>
  <c r="AK254" i="36"/>
  <c r="AK326" i="36" s="1"/>
  <c r="AK398" i="36" s="1"/>
  <c r="AK278" i="36"/>
  <c r="AK350" i="36" s="1"/>
  <c r="AK422" i="36" s="1"/>
  <c r="AK188" i="37"/>
  <c r="AK260" i="37" s="1"/>
  <c r="AK332" i="37" s="1"/>
  <c r="AK404" i="37" s="1"/>
  <c r="AK194" i="37"/>
  <c r="AK266" i="37" s="1"/>
  <c r="AK338" i="37" s="1"/>
  <c r="AK410" i="37" s="1"/>
  <c r="AK226" i="37"/>
  <c r="AK298" i="37" s="1"/>
  <c r="AK370" i="37" s="1"/>
  <c r="AK442" i="37" s="1"/>
  <c r="AK243" i="36"/>
  <c r="AK315" i="36" s="1"/>
  <c r="AK387" i="36" s="1"/>
  <c r="AK263" i="36"/>
  <c r="AK335" i="36" s="1"/>
  <c r="AK407" i="36" s="1"/>
  <c r="AK279" i="36"/>
  <c r="AK351" i="36" s="1"/>
  <c r="AK423" i="36" s="1"/>
  <c r="AK295" i="36"/>
  <c r="AK367" i="36" s="1"/>
  <c r="AK439" i="36" s="1"/>
  <c r="AK311" i="36"/>
  <c r="AK383" i="36" s="1"/>
  <c r="AK455" i="36" s="1"/>
  <c r="AK268" i="36"/>
  <c r="AK340" i="36" s="1"/>
  <c r="AK412" i="36" s="1"/>
  <c r="AK208" i="37"/>
  <c r="AK280" i="37" s="1"/>
  <c r="AK352" i="37" s="1"/>
  <c r="AK424" i="37" s="1"/>
  <c r="AK246" i="36"/>
  <c r="AK318" i="36" s="1"/>
  <c r="AK390" i="36" s="1"/>
  <c r="AK193" i="37"/>
  <c r="AK265" i="37" s="1"/>
  <c r="AK337" i="37" s="1"/>
  <c r="AK409" i="37" s="1"/>
  <c r="AK251" i="36"/>
  <c r="AK323" i="36" s="1"/>
  <c r="AK395" i="36" s="1"/>
  <c r="AK305" i="36"/>
  <c r="AK377" i="36" s="1"/>
  <c r="AK449" i="36" s="1"/>
  <c r="AK192" i="37"/>
  <c r="AK264" i="37" s="1"/>
  <c r="AK336" i="37" s="1"/>
  <c r="AK408" i="37" s="1"/>
  <c r="AK191" i="37"/>
  <c r="AK263" i="37" s="1"/>
  <c r="AK335" i="37" s="1"/>
  <c r="AK407" i="37" s="1"/>
  <c r="AK170" i="37"/>
  <c r="AK242" i="37" s="1"/>
  <c r="AK314" i="37" s="1"/>
  <c r="AK386" i="37" s="1"/>
  <c r="AK249" i="36"/>
  <c r="AK321" i="36" s="1"/>
  <c r="AK393" i="36" s="1"/>
  <c r="AW247" i="11"/>
  <c r="AW319" i="11" s="1"/>
  <c r="AW391" i="11" s="1"/>
  <c r="AG9" i="35"/>
  <c r="S9" i="35"/>
  <c r="AW310" i="11"/>
  <c r="AW382" i="11" s="1"/>
  <c r="AW454" i="11" s="1"/>
  <c r="S72" i="35"/>
  <c r="AG72" i="35"/>
  <c r="AW278" i="11"/>
  <c r="AW350" i="11" s="1"/>
  <c r="AW422" i="11" s="1"/>
  <c r="S40" i="35"/>
  <c r="AG40" i="35"/>
  <c r="AW270" i="11"/>
  <c r="AW342" i="11" s="1"/>
  <c r="AW414" i="11" s="1"/>
  <c r="S32" i="35"/>
  <c r="AG32" i="35"/>
  <c r="AW246" i="11"/>
  <c r="AW318" i="11" s="1"/>
  <c r="AW390" i="11" s="1"/>
  <c r="S8" i="35"/>
  <c r="AG8" i="35"/>
  <c r="AW242" i="11"/>
  <c r="AW314" i="11" s="1"/>
  <c r="AW386" i="11" s="1"/>
  <c r="AG4" i="35"/>
  <c r="S4" i="35"/>
  <c r="AK253" i="36"/>
  <c r="AK325" i="36" s="1"/>
  <c r="AK397" i="36" s="1"/>
  <c r="AK209" i="37"/>
  <c r="AK281" i="37" s="1"/>
  <c r="AK353" i="37" s="1"/>
  <c r="AK425" i="37" s="1"/>
  <c r="AK233" i="37"/>
  <c r="AK305" i="37" s="1"/>
  <c r="AK377" i="37" s="1"/>
  <c r="AK449" i="37" s="1"/>
  <c r="AM145" i="11"/>
  <c r="AM445" i="11" s="1"/>
  <c r="AK266" i="36"/>
  <c r="AK338" i="36" s="1"/>
  <c r="AK410" i="36" s="1"/>
  <c r="AK282" i="36"/>
  <c r="AK354" i="36" s="1"/>
  <c r="AK426" i="36" s="1"/>
  <c r="AK298" i="36"/>
  <c r="AK370" i="36" s="1"/>
  <c r="AK442" i="36" s="1"/>
  <c r="AK184" i="37"/>
  <c r="AK256" i="37" s="1"/>
  <c r="AK328" i="37" s="1"/>
  <c r="AK400" i="37" s="1"/>
  <c r="AK174" i="37"/>
  <c r="AK246" i="37" s="1"/>
  <c r="AK318" i="37" s="1"/>
  <c r="AK390" i="37" s="1"/>
  <c r="AK214" i="37"/>
  <c r="AK286" i="37" s="1"/>
  <c r="AK358" i="37" s="1"/>
  <c r="AK430" i="37" s="1"/>
  <c r="AK230" i="37"/>
  <c r="AK302" i="37" s="1"/>
  <c r="AK374" i="37" s="1"/>
  <c r="AK446" i="37" s="1"/>
  <c r="AK267" i="36"/>
  <c r="AK339" i="36" s="1"/>
  <c r="AK411" i="36" s="1"/>
  <c r="AK283" i="36"/>
  <c r="AK355" i="36" s="1"/>
  <c r="AK427" i="36" s="1"/>
  <c r="AK299" i="36"/>
  <c r="AK371" i="36" s="1"/>
  <c r="AK443" i="36" s="1"/>
  <c r="AK242" i="36"/>
  <c r="AK314" i="36" s="1"/>
  <c r="AK386" i="36" s="1"/>
  <c r="AK178" i="37"/>
  <c r="AK250" i="37" s="1"/>
  <c r="AK322" i="37" s="1"/>
  <c r="AK394" i="37" s="1"/>
  <c r="AK288" i="36"/>
  <c r="AK360" i="36" s="1"/>
  <c r="AK432" i="36" s="1"/>
  <c r="AK247" i="36"/>
  <c r="AK319" i="36" s="1"/>
  <c r="AK391" i="36" s="1"/>
  <c r="AK304" i="36"/>
  <c r="AK376" i="36" s="1"/>
  <c r="AK448" i="36" s="1"/>
  <c r="AK179" i="37"/>
  <c r="AK251" i="37" s="1"/>
  <c r="AK323" i="37" s="1"/>
  <c r="AK395" i="37" s="1"/>
  <c r="AK190" i="37"/>
  <c r="AK262" i="37" s="1"/>
  <c r="AK334" i="37" s="1"/>
  <c r="AK406" i="37" s="1"/>
  <c r="AO453" i="11"/>
  <c r="AO445" i="11"/>
  <c r="AO432" i="11"/>
  <c r="AO424" i="11"/>
  <c r="AO408" i="11"/>
  <c r="AO412" i="11"/>
  <c r="AO392" i="11"/>
  <c r="AO446" i="11"/>
  <c r="AO394" i="11"/>
  <c r="AO395" i="11"/>
  <c r="AO391" i="11"/>
  <c r="AO387" i="11"/>
  <c r="AO454" i="11"/>
  <c r="AO438" i="11"/>
  <c r="AO430" i="11"/>
  <c r="AO422" i="11"/>
  <c r="AO414" i="11"/>
  <c r="AO406" i="11"/>
  <c r="AO398" i="11"/>
  <c r="AO390" i="11"/>
  <c r="AO386" i="11"/>
  <c r="AM147" i="11"/>
  <c r="AM447" i="11" s="1"/>
  <c r="AM114" i="11"/>
  <c r="AM414" i="11" s="1"/>
  <c r="AO449" i="11"/>
  <c r="AO441" i="11"/>
  <c r="AM94" i="11"/>
  <c r="AM394" i="11" s="1"/>
  <c r="AO417" i="11"/>
  <c r="AO393" i="11"/>
  <c r="AO455" i="11"/>
  <c r="AO447" i="11"/>
  <c r="AO439" i="11"/>
  <c r="AO431" i="11"/>
  <c r="AO423" i="11"/>
  <c r="AO415" i="11"/>
  <c r="AO407" i="11"/>
  <c r="AO399" i="11"/>
  <c r="AO452" i="11"/>
  <c r="AO444" i="11"/>
  <c r="AO436" i="11"/>
  <c r="AO428" i="11"/>
  <c r="AO420" i="11"/>
  <c r="AO404" i="11"/>
  <c r="AO396" i="11"/>
  <c r="AO456" i="11"/>
  <c r="AO448" i="11"/>
  <c r="AO440" i="11"/>
  <c r="AO450" i="11"/>
  <c r="AO442" i="11"/>
  <c r="AO434" i="11"/>
  <c r="AO426" i="11"/>
  <c r="AO418" i="11"/>
  <c r="AO410" i="11"/>
  <c r="AO402" i="11"/>
  <c r="AM151" i="11"/>
  <c r="AM451" i="11" s="1"/>
  <c r="AM112" i="11"/>
  <c r="AM412" i="11" s="1"/>
  <c r="AM130" i="11"/>
  <c r="AM430" i="11" s="1"/>
  <c r="AM91" i="11"/>
  <c r="AM391" i="11" s="1"/>
  <c r="AM87" i="11"/>
  <c r="AM387" i="11" s="1"/>
  <c r="AM154" i="11"/>
  <c r="AM454" i="11" s="1"/>
  <c r="AO451" i="11"/>
  <c r="AO443" i="11"/>
  <c r="AO435" i="11"/>
  <c r="AO427" i="11"/>
  <c r="AO419" i="11"/>
  <c r="AO411" i="11"/>
  <c r="AO403" i="11"/>
  <c r="AO388" i="11"/>
  <c r="AO389" i="11"/>
  <c r="AO425" i="11"/>
  <c r="AO401" i="11"/>
  <c r="AO437" i="11"/>
  <c r="AO429" i="11"/>
  <c r="AO421" i="11"/>
  <c r="AO413" i="11"/>
  <c r="AO405" i="11"/>
  <c r="AO397" i="11"/>
  <c r="AO416" i="11"/>
  <c r="AO400" i="11"/>
  <c r="AO433" i="11"/>
  <c r="AO409" i="11"/>
  <c r="AM119" i="11"/>
  <c r="AM419" i="11" s="1"/>
  <c r="AM89" i="11"/>
  <c r="AM389" i="11" s="1"/>
  <c r="AI125" i="36"/>
  <c r="AV53" i="36"/>
  <c r="AV125" i="36" s="1"/>
  <c r="AV209" i="36" s="1"/>
  <c r="AV281" i="36" s="1"/>
  <c r="AV353" i="36" s="1"/>
  <c r="AV425" i="36" s="1"/>
  <c r="AM173" i="36"/>
  <c r="AM245" i="36" s="1"/>
  <c r="AM317" i="36" s="1"/>
  <c r="AP29" i="36"/>
  <c r="AW29" i="36" s="1"/>
  <c r="AW101" i="36" s="1"/>
  <c r="AW185" i="36" s="1"/>
  <c r="AW257" i="36" s="1"/>
  <c r="AW329" i="36" s="1"/>
  <c r="AW401" i="36" s="1"/>
  <c r="AO101" i="36"/>
  <c r="AO401" i="36" s="1"/>
  <c r="AP37" i="36"/>
  <c r="AW37" i="36" s="1"/>
  <c r="AW109" i="36" s="1"/>
  <c r="AW193" i="36" s="1"/>
  <c r="AW265" i="36" s="1"/>
  <c r="AW337" i="36" s="1"/>
  <c r="AW409" i="36" s="1"/>
  <c r="AO109" i="36"/>
  <c r="AO409" i="36" s="1"/>
  <c r="AP45" i="36"/>
  <c r="AW45" i="36" s="1"/>
  <c r="AW117" i="36" s="1"/>
  <c r="AW201" i="36" s="1"/>
  <c r="AW273" i="36" s="1"/>
  <c r="AW345" i="36" s="1"/>
  <c r="AW417" i="36" s="1"/>
  <c r="AO117" i="36"/>
  <c r="AO417" i="36" s="1"/>
  <c r="AP53" i="36"/>
  <c r="AO125" i="36"/>
  <c r="AO425" i="36" s="1"/>
  <c r="AP61" i="36"/>
  <c r="AW61" i="36" s="1"/>
  <c r="AW133" i="36" s="1"/>
  <c r="AW217" i="36" s="1"/>
  <c r="AW289" i="36" s="1"/>
  <c r="AW361" i="36" s="1"/>
  <c r="AW433" i="36" s="1"/>
  <c r="AO133" i="36"/>
  <c r="AO433" i="36" s="1"/>
  <c r="AM213" i="37"/>
  <c r="AP153" i="11"/>
  <c r="AP453" i="11" s="1"/>
  <c r="AY81" i="11"/>
  <c r="AY153" i="11" s="1"/>
  <c r="AY237" i="11" s="1"/>
  <c r="AY309" i="11" s="1"/>
  <c r="AY381" i="11" s="1"/>
  <c r="AY453" i="11" s="1"/>
  <c r="AM182" i="36"/>
  <c r="AM254" i="36" s="1"/>
  <c r="AM326" i="36" s="1"/>
  <c r="AM198" i="36"/>
  <c r="AM270" i="36" s="1"/>
  <c r="AM342" i="36" s="1"/>
  <c r="AM214" i="36"/>
  <c r="AM286" i="36" s="1"/>
  <c r="AM358" i="36" s="1"/>
  <c r="AM222" i="36"/>
  <c r="AM294" i="36" s="1"/>
  <c r="AM366" i="36" s="1"/>
  <c r="AX29" i="36"/>
  <c r="AX101" i="36" s="1"/>
  <c r="AX53" i="36"/>
  <c r="AX125" i="36" s="1"/>
  <c r="AI129" i="37"/>
  <c r="AI213" i="37" s="1"/>
  <c r="AI285" i="37" s="1"/>
  <c r="AI357" i="37" s="1"/>
  <c r="AI429" i="37" s="1"/>
  <c r="AV57" i="37"/>
  <c r="AV129" i="37" s="1"/>
  <c r="AV213" i="37" s="1"/>
  <c r="AV285" i="37" s="1"/>
  <c r="AV357" i="37" s="1"/>
  <c r="AV429" i="37" s="1"/>
  <c r="AI145" i="37"/>
  <c r="AI229" i="37" s="1"/>
  <c r="AI301" i="37" s="1"/>
  <c r="AI373" i="37" s="1"/>
  <c r="AI445" i="37" s="1"/>
  <c r="AV73" i="37"/>
  <c r="AV145" i="37" s="1"/>
  <c r="AV229" i="37" s="1"/>
  <c r="AV301" i="37" s="1"/>
  <c r="AV373" i="37" s="1"/>
  <c r="AV445" i="37" s="1"/>
  <c r="AI98" i="36"/>
  <c r="AV26" i="36"/>
  <c r="AV98" i="36" s="1"/>
  <c r="AV182" i="36" s="1"/>
  <c r="AV254" i="36" s="1"/>
  <c r="AV326" i="36" s="1"/>
  <c r="AV398" i="36" s="1"/>
  <c r="AI114" i="36"/>
  <c r="AV42" i="36"/>
  <c r="AV114" i="36" s="1"/>
  <c r="AV198" i="36" s="1"/>
  <c r="AV270" i="36" s="1"/>
  <c r="AV342" i="36" s="1"/>
  <c r="AV414" i="36" s="1"/>
  <c r="AI130" i="36"/>
  <c r="AV58" i="36"/>
  <c r="AV130" i="36" s="1"/>
  <c r="AV214" i="36" s="1"/>
  <c r="AV286" i="36" s="1"/>
  <c r="AV358" i="36" s="1"/>
  <c r="AV430" i="36" s="1"/>
  <c r="AI154" i="36"/>
  <c r="AV82" i="36"/>
  <c r="AV154" i="36" s="1"/>
  <c r="AV238" i="36" s="1"/>
  <c r="AV310" i="36" s="1"/>
  <c r="AV382" i="36" s="1"/>
  <c r="AV454" i="36" s="1"/>
  <c r="AI88" i="38"/>
  <c r="AI172" i="38" s="1"/>
  <c r="AI244" i="38" s="1"/>
  <c r="AI316" i="38" s="1"/>
  <c r="AI388" i="38" s="1"/>
  <c r="AV16" i="38"/>
  <c r="AV88" i="38" s="1"/>
  <c r="AV172" i="38" s="1"/>
  <c r="AV244" i="38" s="1"/>
  <c r="AV316" i="38" s="1"/>
  <c r="AV388" i="38" s="1"/>
  <c r="AM185" i="36"/>
  <c r="AM257" i="36" s="1"/>
  <c r="AM329" i="36" s="1"/>
  <c r="AM193" i="36"/>
  <c r="AM265" i="36" s="1"/>
  <c r="AM337" i="36" s="1"/>
  <c r="AM201" i="36"/>
  <c r="AM273" i="36" s="1"/>
  <c r="AM345" i="36" s="1"/>
  <c r="AM209" i="36"/>
  <c r="AM281" i="36" s="1"/>
  <c r="AM353" i="36" s="1"/>
  <c r="AM217" i="36"/>
  <c r="AM289" i="36" s="1"/>
  <c r="AM361" i="36" s="1"/>
  <c r="AP57" i="37"/>
  <c r="AW57" i="37" s="1"/>
  <c r="AW129" i="37" s="1"/>
  <c r="AW213" i="37" s="1"/>
  <c r="AW285" i="37" s="1"/>
  <c r="AW357" i="37" s="1"/>
  <c r="AW429" i="37" s="1"/>
  <c r="AO129" i="37"/>
  <c r="AO429" i="37" s="1"/>
  <c r="AT429" i="37"/>
  <c r="AP65" i="37"/>
  <c r="AW65" i="37" s="1"/>
  <c r="AW137" i="37" s="1"/>
  <c r="AW221" i="37" s="1"/>
  <c r="AW293" i="37" s="1"/>
  <c r="AW365" i="37" s="1"/>
  <c r="AW437" i="37" s="1"/>
  <c r="AO137" i="37"/>
  <c r="AO437" i="37" s="1"/>
  <c r="AT437" i="37"/>
  <c r="AP73" i="37"/>
  <c r="AO145" i="37"/>
  <c r="AO445" i="37" s="1"/>
  <c r="AT445" i="37"/>
  <c r="AP81" i="37"/>
  <c r="AW81" i="37" s="1"/>
  <c r="AW153" i="37" s="1"/>
  <c r="AW237" i="37" s="1"/>
  <c r="AW309" i="37" s="1"/>
  <c r="AW381" i="37" s="1"/>
  <c r="AW453" i="37" s="1"/>
  <c r="AO153" i="37"/>
  <c r="AO453" i="37" s="1"/>
  <c r="AT453" i="37"/>
  <c r="AO98" i="36"/>
  <c r="AO398" i="36" s="1"/>
  <c r="AP26" i="36"/>
  <c r="AW26" i="36" s="1"/>
  <c r="AW98" i="36" s="1"/>
  <c r="AW182" i="36" s="1"/>
  <c r="AW254" i="36" s="1"/>
  <c r="AW326" i="36" s="1"/>
  <c r="AW398" i="36" s="1"/>
  <c r="AO106" i="36"/>
  <c r="AO406" i="36" s="1"/>
  <c r="AP34" i="36"/>
  <c r="AW34" i="36" s="1"/>
  <c r="AW106" i="36" s="1"/>
  <c r="AW190" i="36" s="1"/>
  <c r="AW262" i="36" s="1"/>
  <c r="AW334" i="36" s="1"/>
  <c r="AW406" i="36" s="1"/>
  <c r="AO114" i="36"/>
  <c r="AO414" i="36" s="1"/>
  <c r="AP42" i="36"/>
  <c r="AO122" i="36"/>
  <c r="AO422" i="36" s="1"/>
  <c r="AP50" i="36"/>
  <c r="AW50" i="36" s="1"/>
  <c r="AW122" i="36" s="1"/>
  <c r="AW206" i="36" s="1"/>
  <c r="AW278" i="36" s="1"/>
  <c r="AW350" i="36" s="1"/>
  <c r="AW422" i="36" s="1"/>
  <c r="AO130" i="36"/>
  <c r="AO430" i="36" s="1"/>
  <c r="AP58" i="36"/>
  <c r="AP66" i="36"/>
  <c r="AW66" i="36" s="1"/>
  <c r="AW138" i="36" s="1"/>
  <c r="AW222" i="36" s="1"/>
  <c r="AW294" i="36" s="1"/>
  <c r="AW366" i="36" s="1"/>
  <c r="AW438" i="36" s="1"/>
  <c r="AO138" i="36"/>
  <c r="AO438" i="36" s="1"/>
  <c r="AO146" i="36"/>
  <c r="AO446" i="36" s="1"/>
  <c r="AP74" i="36"/>
  <c r="AW74" i="36" s="1"/>
  <c r="AW146" i="36" s="1"/>
  <c r="AW230" i="36" s="1"/>
  <c r="AW302" i="36" s="1"/>
  <c r="AW374" i="36" s="1"/>
  <c r="AW446" i="36" s="1"/>
  <c r="AO154" i="36"/>
  <c r="AO454" i="36" s="1"/>
  <c r="AP82" i="36"/>
  <c r="AO88" i="38"/>
  <c r="AO388" i="38" s="1"/>
  <c r="AP16" i="38"/>
  <c r="AO102" i="38"/>
  <c r="AO402" i="38" s="1"/>
  <c r="AP30" i="38"/>
  <c r="AW30" i="38" s="1"/>
  <c r="AW102" i="38" s="1"/>
  <c r="AW186" i="38" s="1"/>
  <c r="AW258" i="38" s="1"/>
  <c r="AW330" i="38" s="1"/>
  <c r="AW402" i="38" s="1"/>
  <c r="AO110" i="38"/>
  <c r="AO410" i="38" s="1"/>
  <c r="AP38" i="38"/>
  <c r="AW38" i="38" s="1"/>
  <c r="AW110" i="38" s="1"/>
  <c r="AW194" i="38" s="1"/>
  <c r="AW266" i="38" s="1"/>
  <c r="AW338" i="38" s="1"/>
  <c r="AW410" i="38" s="1"/>
  <c r="AO118" i="38"/>
  <c r="AO418" i="38" s="1"/>
  <c r="AP46" i="38"/>
  <c r="AW46" i="38" s="1"/>
  <c r="AW118" i="38" s="1"/>
  <c r="AW202" i="38" s="1"/>
  <c r="AW274" i="38" s="1"/>
  <c r="AW346" i="38" s="1"/>
  <c r="AW418" i="38" s="1"/>
  <c r="AO126" i="38"/>
  <c r="AO426" i="38" s="1"/>
  <c r="AP54" i="38"/>
  <c r="AW54" i="38" s="1"/>
  <c r="AW126" i="38" s="1"/>
  <c r="AW210" i="38" s="1"/>
  <c r="AW282" i="38" s="1"/>
  <c r="AW354" i="38" s="1"/>
  <c r="AW426" i="38" s="1"/>
  <c r="AO134" i="38"/>
  <c r="AO434" i="38" s="1"/>
  <c r="AP62" i="38"/>
  <c r="AW62" i="38" s="1"/>
  <c r="AW134" i="38" s="1"/>
  <c r="AW218" i="38" s="1"/>
  <c r="AW290" i="38" s="1"/>
  <c r="AW362" i="38" s="1"/>
  <c r="AW434" i="38" s="1"/>
  <c r="AO142" i="38"/>
  <c r="AO442" i="38" s="1"/>
  <c r="AP70" i="38"/>
  <c r="AW70" i="38" s="1"/>
  <c r="AW142" i="38" s="1"/>
  <c r="AW226" i="38" s="1"/>
  <c r="AW298" i="38" s="1"/>
  <c r="AW370" i="38" s="1"/>
  <c r="AW442" i="38" s="1"/>
  <c r="AI86" i="38"/>
  <c r="AI170" i="38" s="1"/>
  <c r="AI242" i="38" s="1"/>
  <c r="AI314" i="38" s="1"/>
  <c r="AI386" i="38" s="1"/>
  <c r="AV14" i="38"/>
  <c r="AV86" i="38" s="1"/>
  <c r="AV170" i="38" s="1"/>
  <c r="AV242" i="38" s="1"/>
  <c r="AV314" i="38" s="1"/>
  <c r="AV386" i="38" s="1"/>
  <c r="AO150" i="38"/>
  <c r="AO450" i="38" s="1"/>
  <c r="AP78" i="38"/>
  <c r="AW78" i="38" s="1"/>
  <c r="AW150" i="38" s="1"/>
  <c r="AW234" i="38" s="1"/>
  <c r="AW306" i="38" s="1"/>
  <c r="AW378" i="38" s="1"/>
  <c r="AW450" i="38" s="1"/>
  <c r="AO87" i="37"/>
  <c r="AO387" i="37" s="1"/>
  <c r="AP15" i="37"/>
  <c r="AW15" i="37" s="1"/>
  <c r="AW87" i="37" s="1"/>
  <c r="AW171" i="37" s="1"/>
  <c r="AW243" i="37" s="1"/>
  <c r="AW315" i="37" s="1"/>
  <c r="AW387" i="37" s="1"/>
  <c r="AT387" i="37"/>
  <c r="AO96" i="37"/>
  <c r="AO396" i="37" s="1"/>
  <c r="AP24" i="37"/>
  <c r="AW24" i="37" s="1"/>
  <c r="AW96" i="37" s="1"/>
  <c r="AW180" i="37" s="1"/>
  <c r="AW252" i="37" s="1"/>
  <c r="AW324" i="37" s="1"/>
  <c r="AW396" i="37" s="1"/>
  <c r="AT396" i="37"/>
  <c r="AO104" i="37"/>
  <c r="AO404" i="37" s="1"/>
  <c r="AP32" i="37"/>
  <c r="AW32" i="37" s="1"/>
  <c r="AW104" i="37" s="1"/>
  <c r="AW188" i="37" s="1"/>
  <c r="AW260" i="37" s="1"/>
  <c r="AW332" i="37" s="1"/>
  <c r="AW404" i="37" s="1"/>
  <c r="AT404" i="37"/>
  <c r="AO110" i="37"/>
  <c r="AO410" i="37" s="1"/>
  <c r="AP38" i="37"/>
  <c r="AW38" i="37" s="1"/>
  <c r="AW110" i="37" s="1"/>
  <c r="AW194" i="37" s="1"/>
  <c r="AW266" i="37" s="1"/>
  <c r="AW338" i="37" s="1"/>
  <c r="AW410" i="37" s="1"/>
  <c r="AT417" i="37"/>
  <c r="AO126" i="37"/>
  <c r="AO426" i="37" s="1"/>
  <c r="AP54" i="37"/>
  <c r="AW54" i="37" s="1"/>
  <c r="AW126" i="37" s="1"/>
  <c r="AW210" i="37" s="1"/>
  <c r="AW282" i="37" s="1"/>
  <c r="AW354" i="37" s="1"/>
  <c r="AW426" i="37" s="1"/>
  <c r="AT426" i="37"/>
  <c r="AO134" i="37"/>
  <c r="AO434" i="37" s="1"/>
  <c r="AP62" i="37"/>
  <c r="AW62" i="37" s="1"/>
  <c r="AW134" i="37" s="1"/>
  <c r="AW218" i="37" s="1"/>
  <c r="AW290" i="37" s="1"/>
  <c r="AW362" i="37" s="1"/>
  <c r="AW434" i="37" s="1"/>
  <c r="AT434" i="37"/>
  <c r="AO142" i="37"/>
  <c r="AO442" i="37" s="1"/>
  <c r="AP70" i="37"/>
  <c r="AW70" i="37" s="1"/>
  <c r="AW142" i="37" s="1"/>
  <c r="AW226" i="37" s="1"/>
  <c r="AW298" i="37" s="1"/>
  <c r="AW370" i="37" s="1"/>
  <c r="AW442" i="37" s="1"/>
  <c r="AT442" i="37"/>
  <c r="AO150" i="37"/>
  <c r="AO450" i="37" s="1"/>
  <c r="AP78" i="37"/>
  <c r="AW78" i="37" s="1"/>
  <c r="AW150" i="37" s="1"/>
  <c r="AW234" i="37" s="1"/>
  <c r="AW306" i="37" s="1"/>
  <c r="AW378" i="37" s="1"/>
  <c r="AW450" i="37" s="1"/>
  <c r="AT450" i="37"/>
  <c r="AI143" i="38"/>
  <c r="AI227" i="38" s="1"/>
  <c r="AI299" i="38" s="1"/>
  <c r="AI371" i="38" s="1"/>
  <c r="AI443" i="38" s="1"/>
  <c r="AV71" i="38"/>
  <c r="AV143" i="38" s="1"/>
  <c r="AV227" i="38" s="1"/>
  <c r="AV299" i="38" s="1"/>
  <c r="AV371" i="38" s="1"/>
  <c r="AV443" i="38" s="1"/>
  <c r="AO90" i="38"/>
  <c r="AO390" i="38" s="1"/>
  <c r="AP18" i="38"/>
  <c r="AW18" i="38" s="1"/>
  <c r="AW90" i="38" s="1"/>
  <c r="AW174" i="38" s="1"/>
  <c r="AW246" i="38" s="1"/>
  <c r="AW318" i="38" s="1"/>
  <c r="AW390" i="38" s="1"/>
  <c r="AO151" i="38"/>
  <c r="AO451" i="38" s="1"/>
  <c r="AP79" i="38"/>
  <c r="AW79" i="38" s="1"/>
  <c r="AW151" i="38" s="1"/>
  <c r="AW235" i="38" s="1"/>
  <c r="AW307" i="38" s="1"/>
  <c r="AW379" i="38" s="1"/>
  <c r="AW451" i="38" s="1"/>
  <c r="AM175" i="37"/>
  <c r="AM181" i="37"/>
  <c r="AM189" i="37"/>
  <c r="AM198" i="37"/>
  <c r="AM203" i="37"/>
  <c r="AM211" i="37"/>
  <c r="AM219" i="37"/>
  <c r="AM227" i="37"/>
  <c r="AM235" i="37"/>
  <c r="AP24" i="36"/>
  <c r="AW24" i="36" s="1"/>
  <c r="AW96" i="36" s="1"/>
  <c r="AW180" i="36" s="1"/>
  <c r="AW252" i="36" s="1"/>
  <c r="AW324" i="36" s="1"/>
  <c r="AW396" i="36" s="1"/>
  <c r="AO96" i="36"/>
  <c r="AO396" i="36" s="1"/>
  <c r="AP32" i="36"/>
  <c r="AW32" i="36" s="1"/>
  <c r="AW104" i="36" s="1"/>
  <c r="AW188" i="36" s="1"/>
  <c r="AW260" i="36" s="1"/>
  <c r="AW332" i="36" s="1"/>
  <c r="AW404" i="36" s="1"/>
  <c r="AO104" i="36"/>
  <c r="AO404" i="36" s="1"/>
  <c r="AP40" i="36"/>
  <c r="AW40" i="36" s="1"/>
  <c r="AW112" i="36" s="1"/>
  <c r="AW196" i="36" s="1"/>
  <c r="AW268" i="36" s="1"/>
  <c r="AW340" i="36" s="1"/>
  <c r="AW412" i="36" s="1"/>
  <c r="AO112" i="36"/>
  <c r="AO412" i="36" s="1"/>
  <c r="AP48" i="36"/>
  <c r="AW48" i="36" s="1"/>
  <c r="AW120" i="36" s="1"/>
  <c r="AW204" i="36" s="1"/>
  <c r="AW276" i="36" s="1"/>
  <c r="AW348" i="36" s="1"/>
  <c r="AW420" i="36" s="1"/>
  <c r="AO120" i="36"/>
  <c r="AO420" i="36" s="1"/>
  <c r="AP56" i="36"/>
  <c r="AW56" i="36" s="1"/>
  <c r="AW128" i="36" s="1"/>
  <c r="AW212" i="36" s="1"/>
  <c r="AW284" i="36" s="1"/>
  <c r="AW356" i="36" s="1"/>
  <c r="AW428" i="36" s="1"/>
  <c r="AO128" i="36"/>
  <c r="AO428" i="36" s="1"/>
  <c r="AP52" i="37"/>
  <c r="AW52" i="37" s="1"/>
  <c r="AW124" i="37" s="1"/>
  <c r="AW208" i="37" s="1"/>
  <c r="AW280" i="37" s="1"/>
  <c r="AW352" i="37" s="1"/>
  <c r="AW424" i="37" s="1"/>
  <c r="AO124" i="37"/>
  <c r="AO424" i="37" s="1"/>
  <c r="AT424" i="37"/>
  <c r="AP60" i="37"/>
  <c r="AW60" i="37" s="1"/>
  <c r="AW132" i="37" s="1"/>
  <c r="AW216" i="37" s="1"/>
  <c r="AW288" i="37" s="1"/>
  <c r="AW360" i="37" s="1"/>
  <c r="AW432" i="37" s="1"/>
  <c r="AO132" i="37"/>
  <c r="AO432" i="37" s="1"/>
  <c r="AT432" i="37"/>
  <c r="AP68" i="37"/>
  <c r="AW68" i="37" s="1"/>
  <c r="AW140" i="37" s="1"/>
  <c r="AW224" i="37" s="1"/>
  <c r="AW296" i="37" s="1"/>
  <c r="AW368" i="37" s="1"/>
  <c r="AW440" i="37" s="1"/>
  <c r="AO140" i="37"/>
  <c r="AO440" i="37" s="1"/>
  <c r="AT440" i="37"/>
  <c r="AP76" i="37"/>
  <c r="AW76" i="37" s="1"/>
  <c r="AW148" i="37" s="1"/>
  <c r="AW232" i="37" s="1"/>
  <c r="AW304" i="37" s="1"/>
  <c r="AW376" i="37" s="1"/>
  <c r="AW448" i="37" s="1"/>
  <c r="AO148" i="37"/>
  <c r="AO448" i="37" s="1"/>
  <c r="AT448" i="37"/>
  <c r="AP84" i="37"/>
  <c r="AW84" i="37" s="1"/>
  <c r="AW156" i="37" s="1"/>
  <c r="AW240" i="37" s="1"/>
  <c r="AW312" i="37" s="1"/>
  <c r="AW384" i="37" s="1"/>
  <c r="AW456" i="37" s="1"/>
  <c r="AO156" i="37"/>
  <c r="AO456" i="37" s="1"/>
  <c r="AT456" i="37"/>
  <c r="AI136" i="36"/>
  <c r="AV64" i="36"/>
  <c r="AV136" i="36" s="1"/>
  <c r="AV220" i="36" s="1"/>
  <c r="AV292" i="36" s="1"/>
  <c r="AV364" i="36" s="1"/>
  <c r="AV436" i="36" s="1"/>
  <c r="AI144" i="36"/>
  <c r="AV72" i="36"/>
  <c r="AV144" i="36" s="1"/>
  <c r="AV228" i="36" s="1"/>
  <c r="AV300" i="36" s="1"/>
  <c r="AV372" i="36" s="1"/>
  <c r="AV444" i="36" s="1"/>
  <c r="AV18" i="36"/>
  <c r="AV90" i="36" s="1"/>
  <c r="AV174" i="36" s="1"/>
  <c r="AV246" i="36" s="1"/>
  <c r="AV318" i="36" s="1"/>
  <c r="AV390" i="36" s="1"/>
  <c r="AI90" i="36"/>
  <c r="AI100" i="38"/>
  <c r="AI184" i="38" s="1"/>
  <c r="AI256" i="38" s="1"/>
  <c r="AI328" i="38" s="1"/>
  <c r="AI400" i="38" s="1"/>
  <c r="AV28" i="38"/>
  <c r="AV100" i="38" s="1"/>
  <c r="AV184" i="38" s="1"/>
  <c r="AV256" i="38" s="1"/>
  <c r="AV328" i="38" s="1"/>
  <c r="AV400" i="38" s="1"/>
  <c r="AI108" i="38"/>
  <c r="AI192" i="38" s="1"/>
  <c r="AI264" i="38" s="1"/>
  <c r="AI336" i="38" s="1"/>
  <c r="AI408" i="38" s="1"/>
  <c r="AV36" i="38"/>
  <c r="AV108" i="38" s="1"/>
  <c r="AV192" i="38" s="1"/>
  <c r="AV264" i="38" s="1"/>
  <c r="AV336" i="38" s="1"/>
  <c r="AV408" i="38" s="1"/>
  <c r="AI116" i="38"/>
  <c r="AI200" i="38" s="1"/>
  <c r="AI272" i="38" s="1"/>
  <c r="AI344" i="38" s="1"/>
  <c r="AI416" i="38" s="1"/>
  <c r="AV44" i="38"/>
  <c r="AV116" i="38" s="1"/>
  <c r="AV200" i="38" s="1"/>
  <c r="AV272" i="38" s="1"/>
  <c r="AV344" i="38" s="1"/>
  <c r="AV416" i="38" s="1"/>
  <c r="AI124" i="38"/>
  <c r="AI208" i="38" s="1"/>
  <c r="AI280" i="38" s="1"/>
  <c r="AI352" i="38" s="1"/>
  <c r="AI424" i="38" s="1"/>
  <c r="AV52" i="38"/>
  <c r="AV124" i="38" s="1"/>
  <c r="AV208" i="38" s="1"/>
  <c r="AV280" i="38" s="1"/>
  <c r="AV352" i="38" s="1"/>
  <c r="AV424" i="38" s="1"/>
  <c r="AI132" i="38"/>
  <c r="AI216" i="38" s="1"/>
  <c r="AI288" i="38" s="1"/>
  <c r="AI360" i="38" s="1"/>
  <c r="AI432" i="38" s="1"/>
  <c r="AV60" i="38"/>
  <c r="AV132" i="38" s="1"/>
  <c r="AV216" i="38" s="1"/>
  <c r="AV288" i="38" s="1"/>
  <c r="AV360" i="38" s="1"/>
  <c r="AV432" i="38" s="1"/>
  <c r="AO102" i="37"/>
  <c r="AO402" i="37" s="1"/>
  <c r="AP30" i="37"/>
  <c r="AW30" i="37" s="1"/>
  <c r="AW102" i="37" s="1"/>
  <c r="AW186" i="37" s="1"/>
  <c r="AW258" i="37" s="1"/>
  <c r="AW330" i="37" s="1"/>
  <c r="AW402" i="37" s="1"/>
  <c r="AT402" i="37"/>
  <c r="AI89" i="37"/>
  <c r="AI173" i="37" s="1"/>
  <c r="AI245" i="37" s="1"/>
  <c r="AI317" i="37" s="1"/>
  <c r="AI389" i="37" s="1"/>
  <c r="AV17" i="37"/>
  <c r="AV89" i="37" s="1"/>
  <c r="AV173" i="37" s="1"/>
  <c r="AV245" i="37" s="1"/>
  <c r="AV317" i="37" s="1"/>
  <c r="AV389" i="37" s="1"/>
  <c r="AT409" i="37"/>
  <c r="AO108" i="37"/>
  <c r="AO408" i="37" s="1"/>
  <c r="AP36" i="37"/>
  <c r="AW36" i="37" s="1"/>
  <c r="AW108" i="37" s="1"/>
  <c r="AW192" i="37" s="1"/>
  <c r="AW264" i="37" s="1"/>
  <c r="AW336" i="37" s="1"/>
  <c r="AW408" i="37" s="1"/>
  <c r="AT407" i="37"/>
  <c r="AM205" i="37"/>
  <c r="AM172" i="36"/>
  <c r="AM244" i="36" s="1"/>
  <c r="AM316" i="36" s="1"/>
  <c r="AP137" i="11"/>
  <c r="AP437" i="11" s="1"/>
  <c r="AY65" i="11"/>
  <c r="AY137" i="11" s="1"/>
  <c r="AY221" i="11" s="1"/>
  <c r="AY293" i="11" s="1"/>
  <c r="AY365" i="11" s="1"/>
  <c r="AY437" i="11" s="1"/>
  <c r="AP129" i="11"/>
  <c r="AP429" i="11" s="1"/>
  <c r="AY57" i="11"/>
  <c r="AY129" i="11" s="1"/>
  <c r="AY213" i="11" s="1"/>
  <c r="AY285" i="11" s="1"/>
  <c r="AY357" i="11" s="1"/>
  <c r="AY429" i="11" s="1"/>
  <c r="AP121" i="11"/>
  <c r="AP421" i="11" s="1"/>
  <c r="AY49" i="11"/>
  <c r="AY121" i="11" s="1"/>
  <c r="AY205" i="11" s="1"/>
  <c r="AY277" i="11" s="1"/>
  <c r="AY349" i="11" s="1"/>
  <c r="AY421" i="11" s="1"/>
  <c r="AP113" i="11"/>
  <c r="AP413" i="11" s="1"/>
  <c r="AY41" i="11"/>
  <c r="AY113" i="11" s="1"/>
  <c r="AY197" i="11" s="1"/>
  <c r="AY269" i="11" s="1"/>
  <c r="AY341" i="11" s="1"/>
  <c r="AY413" i="11" s="1"/>
  <c r="AP105" i="11"/>
  <c r="AP405" i="11" s="1"/>
  <c r="AY33" i="11"/>
  <c r="AY105" i="11" s="1"/>
  <c r="AY189" i="11" s="1"/>
  <c r="AY261" i="11" s="1"/>
  <c r="AY333" i="11" s="1"/>
  <c r="AY405" i="11" s="1"/>
  <c r="AP97" i="11"/>
  <c r="AP397" i="11" s="1"/>
  <c r="AY25" i="11"/>
  <c r="AY97" i="11" s="1"/>
  <c r="AY181" i="11" s="1"/>
  <c r="AY253" i="11" s="1"/>
  <c r="AY325" i="11" s="1"/>
  <c r="AY397" i="11" s="1"/>
  <c r="AP116" i="11"/>
  <c r="AP416" i="11" s="1"/>
  <c r="AY44" i="11"/>
  <c r="AY116" i="11" s="1"/>
  <c r="AY200" i="11" s="1"/>
  <c r="AY272" i="11" s="1"/>
  <c r="AY344" i="11" s="1"/>
  <c r="AY416" i="11" s="1"/>
  <c r="AP100" i="11"/>
  <c r="AP400" i="11" s="1"/>
  <c r="AY28" i="11"/>
  <c r="AY100" i="11" s="1"/>
  <c r="AY184" i="11" s="1"/>
  <c r="AY256" i="11" s="1"/>
  <c r="AY328" i="11" s="1"/>
  <c r="AY400" i="11" s="1"/>
  <c r="AM176" i="36"/>
  <c r="AM248" i="36" s="1"/>
  <c r="AM320" i="36" s="1"/>
  <c r="AI152" i="36"/>
  <c r="AV80" i="36"/>
  <c r="AV152" i="36" s="1"/>
  <c r="AV236" i="36" s="1"/>
  <c r="AV308" i="36" s="1"/>
  <c r="AV380" i="36" s="1"/>
  <c r="AV452" i="36" s="1"/>
  <c r="AI140" i="38"/>
  <c r="AI224" i="38" s="1"/>
  <c r="AI296" i="38" s="1"/>
  <c r="AI368" i="38" s="1"/>
  <c r="AI440" i="38" s="1"/>
  <c r="AV68" i="38"/>
  <c r="AV140" i="38" s="1"/>
  <c r="AV224" i="38" s="1"/>
  <c r="AV296" i="38" s="1"/>
  <c r="AV368" i="38" s="1"/>
  <c r="AV440" i="38" s="1"/>
  <c r="AI144" i="38"/>
  <c r="AI228" i="38" s="1"/>
  <c r="AI300" i="38" s="1"/>
  <c r="AI372" i="38" s="1"/>
  <c r="AI444" i="38" s="1"/>
  <c r="AV72" i="38"/>
  <c r="AV144" i="38" s="1"/>
  <c r="AV228" i="38" s="1"/>
  <c r="AV300" i="38" s="1"/>
  <c r="AV372" i="38" s="1"/>
  <c r="AV444" i="38" s="1"/>
  <c r="AI95" i="38"/>
  <c r="AI179" i="38" s="1"/>
  <c r="AI251" i="38" s="1"/>
  <c r="AI323" i="38" s="1"/>
  <c r="AI395" i="38" s="1"/>
  <c r="AV23" i="38"/>
  <c r="AV95" i="38" s="1"/>
  <c r="AV179" i="38" s="1"/>
  <c r="AV251" i="38" s="1"/>
  <c r="AV323" i="38" s="1"/>
  <c r="AV395" i="38" s="1"/>
  <c r="AI156" i="38"/>
  <c r="AI240" i="38" s="1"/>
  <c r="AI312" i="38" s="1"/>
  <c r="AI384" i="38" s="1"/>
  <c r="AI456" i="38" s="1"/>
  <c r="AV84" i="38"/>
  <c r="AV156" i="38" s="1"/>
  <c r="AV240" i="38" s="1"/>
  <c r="AV312" i="38" s="1"/>
  <c r="AV384" i="38" s="1"/>
  <c r="AV456" i="38" s="1"/>
  <c r="AO88" i="37"/>
  <c r="AO388" i="37" s="1"/>
  <c r="AP16" i="37"/>
  <c r="AW16" i="37" s="1"/>
  <c r="AW88" i="37" s="1"/>
  <c r="AW172" i="37" s="1"/>
  <c r="AW244" i="37" s="1"/>
  <c r="AW316" i="37" s="1"/>
  <c r="AW388" i="37" s="1"/>
  <c r="AT388" i="37"/>
  <c r="AP133" i="11"/>
  <c r="AP433" i="11" s="1"/>
  <c r="AY61" i="11"/>
  <c r="AY133" i="11" s="1"/>
  <c r="AY217" i="11" s="1"/>
  <c r="AY289" i="11" s="1"/>
  <c r="AY361" i="11" s="1"/>
  <c r="AY433" i="11" s="1"/>
  <c r="AP109" i="11"/>
  <c r="AP409" i="11" s="1"/>
  <c r="AY37" i="11"/>
  <c r="AY109" i="11" s="1"/>
  <c r="AY193" i="11" s="1"/>
  <c r="AY265" i="11" s="1"/>
  <c r="AY337" i="11" s="1"/>
  <c r="AY409" i="11" s="1"/>
  <c r="AP25" i="36"/>
  <c r="AW25" i="36" s="1"/>
  <c r="AW97" i="36" s="1"/>
  <c r="AW181" i="36" s="1"/>
  <c r="AW253" i="36" s="1"/>
  <c r="AW325" i="36" s="1"/>
  <c r="AW397" i="36" s="1"/>
  <c r="AO97" i="36"/>
  <c r="AO397" i="36" s="1"/>
  <c r="AP33" i="36"/>
  <c r="AW33" i="36" s="1"/>
  <c r="AW105" i="36" s="1"/>
  <c r="AW189" i="36" s="1"/>
  <c r="AW261" i="36" s="1"/>
  <c r="AW333" i="36" s="1"/>
  <c r="AW405" i="36" s="1"/>
  <c r="AO105" i="36"/>
  <c r="AO405" i="36" s="1"/>
  <c r="AP41" i="36"/>
  <c r="AW41" i="36" s="1"/>
  <c r="AW113" i="36" s="1"/>
  <c r="AW197" i="36" s="1"/>
  <c r="AW269" i="36" s="1"/>
  <c r="AW341" i="36" s="1"/>
  <c r="AW413" i="36" s="1"/>
  <c r="AO113" i="36"/>
  <c r="AO413" i="36" s="1"/>
  <c r="AP49" i="36"/>
  <c r="AW49" i="36" s="1"/>
  <c r="AW121" i="36" s="1"/>
  <c r="AW205" i="36" s="1"/>
  <c r="AW277" i="36" s="1"/>
  <c r="AW349" i="36" s="1"/>
  <c r="AW421" i="36" s="1"/>
  <c r="AO121" i="36"/>
  <c r="AO421" i="36" s="1"/>
  <c r="AP57" i="36"/>
  <c r="AW57" i="36" s="1"/>
  <c r="AW129" i="36" s="1"/>
  <c r="AW213" i="36" s="1"/>
  <c r="AW285" i="36" s="1"/>
  <c r="AW357" i="36" s="1"/>
  <c r="AW429" i="36" s="1"/>
  <c r="AO129" i="36"/>
  <c r="AO429" i="36" s="1"/>
  <c r="AP53" i="37"/>
  <c r="AW53" i="37" s="1"/>
  <c r="AW125" i="37" s="1"/>
  <c r="AW209" i="37" s="1"/>
  <c r="AW281" i="37" s="1"/>
  <c r="AW353" i="37" s="1"/>
  <c r="AW425" i="37" s="1"/>
  <c r="AO125" i="37"/>
  <c r="AO425" i="37" s="1"/>
  <c r="AT425" i="37"/>
  <c r="AP61" i="37"/>
  <c r="AW61" i="37" s="1"/>
  <c r="AW133" i="37" s="1"/>
  <c r="AW217" i="37" s="1"/>
  <c r="AW289" i="37" s="1"/>
  <c r="AW361" i="37" s="1"/>
  <c r="AW433" i="37" s="1"/>
  <c r="AO133" i="37"/>
  <c r="AO433" i="37" s="1"/>
  <c r="AT433" i="37"/>
  <c r="AP69" i="37"/>
  <c r="AW69" i="37" s="1"/>
  <c r="AW141" i="37" s="1"/>
  <c r="AW225" i="37" s="1"/>
  <c r="AW297" i="37" s="1"/>
  <c r="AW369" i="37" s="1"/>
  <c r="AW441" i="37" s="1"/>
  <c r="AO141" i="37"/>
  <c r="AO441" i="37" s="1"/>
  <c r="AT441" i="37"/>
  <c r="AP77" i="37"/>
  <c r="AW77" i="37" s="1"/>
  <c r="AW149" i="37" s="1"/>
  <c r="AW233" i="37" s="1"/>
  <c r="AW305" i="37" s="1"/>
  <c r="AW377" i="37" s="1"/>
  <c r="AW449" i="37" s="1"/>
  <c r="AO149" i="37"/>
  <c r="AO449" i="37" s="1"/>
  <c r="AT449" i="37"/>
  <c r="AM153" i="11"/>
  <c r="AM453" i="11" s="1"/>
  <c r="AM186" i="36"/>
  <c r="AM258" i="36" s="1"/>
  <c r="AM330" i="36" s="1"/>
  <c r="AM194" i="36"/>
  <c r="AM266" i="36" s="1"/>
  <c r="AM338" i="36" s="1"/>
  <c r="AM202" i="36"/>
  <c r="AM274" i="36" s="1"/>
  <c r="AM346" i="36" s="1"/>
  <c r="AM210" i="36"/>
  <c r="AM282" i="36" s="1"/>
  <c r="AM354" i="36" s="1"/>
  <c r="AM218" i="36"/>
  <c r="AM290" i="36" s="1"/>
  <c r="AM362" i="36" s="1"/>
  <c r="AM226" i="36"/>
  <c r="AM298" i="36" s="1"/>
  <c r="AM370" i="36" s="1"/>
  <c r="AM234" i="36"/>
  <c r="AM306" i="36" s="1"/>
  <c r="AM378" i="36" s="1"/>
  <c r="AM182" i="38"/>
  <c r="AM254" i="38" s="1"/>
  <c r="AM326" i="38" s="1"/>
  <c r="AM190" i="38"/>
  <c r="AM262" i="38" s="1"/>
  <c r="AM334" i="38" s="1"/>
  <c r="AM198" i="38"/>
  <c r="AM270" i="38" s="1"/>
  <c r="AM342" i="38" s="1"/>
  <c r="AM206" i="38"/>
  <c r="AM278" i="38" s="1"/>
  <c r="AM350" i="38" s="1"/>
  <c r="AM214" i="38"/>
  <c r="AM286" i="38" s="1"/>
  <c r="AM358" i="38" s="1"/>
  <c r="AM222" i="38"/>
  <c r="AM294" i="38" s="1"/>
  <c r="AM366" i="38" s="1"/>
  <c r="AM173" i="38"/>
  <c r="AM245" i="38" s="1"/>
  <c r="AM317" i="38" s="1"/>
  <c r="AM171" i="38"/>
  <c r="AM243" i="38" s="1"/>
  <c r="AM315" i="38" s="1"/>
  <c r="AM238" i="38"/>
  <c r="AM310" i="38" s="1"/>
  <c r="AM382" i="38" s="1"/>
  <c r="AT412" i="37"/>
  <c r="AM196" i="37"/>
  <c r="AM184" i="37"/>
  <c r="AM195" i="37"/>
  <c r="AM174" i="37"/>
  <c r="AM214" i="37"/>
  <c r="AM222" i="37"/>
  <c r="AM230" i="37"/>
  <c r="AM238" i="37"/>
  <c r="AW49" i="11"/>
  <c r="AW121" i="11" s="1"/>
  <c r="AO101" i="37"/>
  <c r="AO401" i="37" s="1"/>
  <c r="AP29" i="37"/>
  <c r="AW29" i="37" s="1"/>
  <c r="AW101" i="37" s="1"/>
  <c r="AW185" i="37" s="1"/>
  <c r="AW257" i="37" s="1"/>
  <c r="AW329" i="37" s="1"/>
  <c r="AW401" i="37" s="1"/>
  <c r="AT401" i="37"/>
  <c r="AO115" i="37"/>
  <c r="AO415" i="37" s="1"/>
  <c r="AP43" i="37"/>
  <c r="AW43" i="37" s="1"/>
  <c r="AW115" i="37" s="1"/>
  <c r="AW199" i="37" s="1"/>
  <c r="AW271" i="37" s="1"/>
  <c r="AW343" i="37" s="1"/>
  <c r="AW415" i="37" s="1"/>
  <c r="AT394" i="37"/>
  <c r="AO94" i="37"/>
  <c r="AO394" i="37" s="1"/>
  <c r="AP22" i="37"/>
  <c r="AW22" i="37" s="1"/>
  <c r="AW94" i="37" s="1"/>
  <c r="AW178" i="37" s="1"/>
  <c r="AW250" i="37" s="1"/>
  <c r="AW322" i="37" s="1"/>
  <c r="AW394" i="37" s="1"/>
  <c r="AO123" i="37"/>
  <c r="AO423" i="37" s="1"/>
  <c r="AP51" i="37"/>
  <c r="AW51" i="37" s="1"/>
  <c r="AW123" i="37" s="1"/>
  <c r="AW207" i="37" s="1"/>
  <c r="AW279" i="37" s="1"/>
  <c r="AW351" i="37" s="1"/>
  <c r="AW423" i="37" s="1"/>
  <c r="AT423" i="37"/>
  <c r="AO131" i="37"/>
  <c r="AO431" i="37" s="1"/>
  <c r="AP59" i="37"/>
  <c r="AW59" i="37" s="1"/>
  <c r="AW131" i="37" s="1"/>
  <c r="AW215" i="37" s="1"/>
  <c r="AW287" i="37" s="1"/>
  <c r="AW359" i="37" s="1"/>
  <c r="AW431" i="37" s="1"/>
  <c r="AT431" i="37"/>
  <c r="AO139" i="37"/>
  <c r="AO439" i="37" s="1"/>
  <c r="AP67" i="37"/>
  <c r="AW67" i="37" s="1"/>
  <c r="AW139" i="37" s="1"/>
  <c r="AW223" i="37" s="1"/>
  <c r="AW295" i="37" s="1"/>
  <c r="AW367" i="37" s="1"/>
  <c r="AW439" i="37" s="1"/>
  <c r="AT439" i="37"/>
  <c r="AO147" i="37"/>
  <c r="AO447" i="37" s="1"/>
  <c r="AP75" i="37"/>
  <c r="AW75" i="37" s="1"/>
  <c r="AW147" i="37" s="1"/>
  <c r="AW231" i="37" s="1"/>
  <c r="AW303" i="37" s="1"/>
  <c r="AW375" i="37" s="1"/>
  <c r="AW447" i="37" s="1"/>
  <c r="AT447" i="37"/>
  <c r="AO155" i="37"/>
  <c r="AO455" i="37" s="1"/>
  <c r="AP83" i="37"/>
  <c r="AW83" i="37" s="1"/>
  <c r="AW155" i="37" s="1"/>
  <c r="AW239" i="37" s="1"/>
  <c r="AW311" i="37" s="1"/>
  <c r="AW383" i="37" s="1"/>
  <c r="AW455" i="37" s="1"/>
  <c r="AT455" i="37"/>
  <c r="AP28" i="36"/>
  <c r="AW28" i="36" s="1"/>
  <c r="AW100" i="36" s="1"/>
  <c r="AW184" i="36" s="1"/>
  <c r="AW256" i="36" s="1"/>
  <c r="AW328" i="36" s="1"/>
  <c r="AW400" i="36" s="1"/>
  <c r="AO100" i="36"/>
  <c r="AO400" i="36" s="1"/>
  <c r="AP36" i="36"/>
  <c r="AW36" i="36" s="1"/>
  <c r="AW108" i="36" s="1"/>
  <c r="AW192" i="36" s="1"/>
  <c r="AW264" i="36" s="1"/>
  <c r="AW336" i="36" s="1"/>
  <c r="AW408" i="36" s="1"/>
  <c r="AO108" i="36"/>
  <c r="AO408" i="36" s="1"/>
  <c r="AP44" i="36"/>
  <c r="AW44" i="36" s="1"/>
  <c r="AW116" i="36" s="1"/>
  <c r="AW200" i="36" s="1"/>
  <c r="AW272" i="36" s="1"/>
  <c r="AW344" i="36" s="1"/>
  <c r="AW416" i="36" s="1"/>
  <c r="AO116" i="36"/>
  <c r="AO416" i="36" s="1"/>
  <c r="AP52" i="36"/>
  <c r="AW52" i="36" s="1"/>
  <c r="AW124" i="36" s="1"/>
  <c r="AW208" i="36" s="1"/>
  <c r="AW280" i="36" s="1"/>
  <c r="AW352" i="36" s="1"/>
  <c r="AW424" i="36" s="1"/>
  <c r="AO124" i="36"/>
  <c r="AO424" i="36" s="1"/>
  <c r="AP60" i="36"/>
  <c r="AW60" i="36" s="1"/>
  <c r="AW132" i="36" s="1"/>
  <c r="AW216" i="36" s="1"/>
  <c r="AW288" i="36" s="1"/>
  <c r="AW360" i="36" s="1"/>
  <c r="AW432" i="36" s="1"/>
  <c r="AO132" i="36"/>
  <c r="AO432" i="36" s="1"/>
  <c r="AM212" i="37"/>
  <c r="AM220" i="37"/>
  <c r="AM228" i="37"/>
  <c r="AM236" i="37"/>
  <c r="AM109" i="11"/>
  <c r="AM409" i="11" s="1"/>
  <c r="AM101" i="11"/>
  <c r="AM401" i="11" s="1"/>
  <c r="AM221" i="36"/>
  <c r="AM293" i="36" s="1"/>
  <c r="AM365" i="36" s="1"/>
  <c r="AM229" i="36"/>
  <c r="AM301" i="36" s="1"/>
  <c r="AM373" i="36" s="1"/>
  <c r="AM237" i="36"/>
  <c r="AM309" i="36" s="1"/>
  <c r="AM381" i="36" s="1"/>
  <c r="AM178" i="36"/>
  <c r="AM250" i="36" s="1"/>
  <c r="AM322" i="36" s="1"/>
  <c r="AM185" i="38"/>
  <c r="AM257" i="38" s="1"/>
  <c r="AM329" i="38" s="1"/>
  <c r="AM193" i="38"/>
  <c r="AM265" i="38" s="1"/>
  <c r="AM337" i="38" s="1"/>
  <c r="AM201" i="38"/>
  <c r="AM273" i="38" s="1"/>
  <c r="AM345" i="38" s="1"/>
  <c r="AM209" i="38"/>
  <c r="AM281" i="38" s="1"/>
  <c r="AM353" i="38" s="1"/>
  <c r="AM217" i="38"/>
  <c r="AM289" i="38" s="1"/>
  <c r="AM361" i="38" s="1"/>
  <c r="AM225" i="38"/>
  <c r="AM297" i="38" s="1"/>
  <c r="AM369" i="38" s="1"/>
  <c r="AM232" i="38"/>
  <c r="AM304" i="38" s="1"/>
  <c r="AM376" i="38" s="1"/>
  <c r="AM230" i="38"/>
  <c r="AM302" i="38" s="1"/>
  <c r="AM374" i="38" s="1"/>
  <c r="AO93" i="37"/>
  <c r="AO393" i="37" s="1"/>
  <c r="AP21" i="37"/>
  <c r="AW21" i="37" s="1"/>
  <c r="AW93" i="37" s="1"/>
  <c r="AW177" i="37" s="1"/>
  <c r="AW249" i="37" s="1"/>
  <c r="AW321" i="37" s="1"/>
  <c r="AW393" i="37" s="1"/>
  <c r="AT393" i="37"/>
  <c r="AM95" i="11"/>
  <c r="AM395" i="11" s="1"/>
  <c r="AM116" i="11"/>
  <c r="AM416" i="11" s="1"/>
  <c r="AM100" i="11"/>
  <c r="AM400" i="11" s="1"/>
  <c r="AM138" i="11"/>
  <c r="AM438" i="11" s="1"/>
  <c r="AM122" i="11"/>
  <c r="AM422" i="11" s="1"/>
  <c r="AM106" i="11"/>
  <c r="AM406" i="11" s="1"/>
  <c r="AM98" i="11"/>
  <c r="AM398" i="11" s="1"/>
  <c r="AO145" i="38"/>
  <c r="AO445" i="38" s="1"/>
  <c r="AP73" i="38"/>
  <c r="AW73" i="38" s="1"/>
  <c r="AW145" i="38" s="1"/>
  <c r="AW229" i="38" s="1"/>
  <c r="AW301" i="38" s="1"/>
  <c r="AW373" i="38" s="1"/>
  <c r="AW445" i="38" s="1"/>
  <c r="AO94" i="38"/>
  <c r="AO394" i="38" s="1"/>
  <c r="AP22" i="38"/>
  <c r="AW22" i="38" s="1"/>
  <c r="AW94" i="38" s="1"/>
  <c r="AW178" i="38" s="1"/>
  <c r="AW250" i="38" s="1"/>
  <c r="AW322" i="38" s="1"/>
  <c r="AW394" i="38" s="1"/>
  <c r="AO152" i="38"/>
  <c r="AO452" i="38" s="1"/>
  <c r="AP80" i="38"/>
  <c r="AW80" i="38" s="1"/>
  <c r="AW152" i="38" s="1"/>
  <c r="AW236" i="38" s="1"/>
  <c r="AW308" i="38" s="1"/>
  <c r="AW380" i="38" s="1"/>
  <c r="AW452" i="38" s="1"/>
  <c r="AX80" i="38"/>
  <c r="AX152" i="38" s="1"/>
  <c r="AX236" i="38" s="1"/>
  <c r="AX308" i="38" s="1"/>
  <c r="AX380" i="38" s="1"/>
  <c r="AX452" i="38" s="1"/>
  <c r="AT418" i="37"/>
  <c r="AM202" i="37"/>
  <c r="AM204" i="37"/>
  <c r="AI117" i="36"/>
  <c r="AV45" i="36"/>
  <c r="AV117" i="36" s="1"/>
  <c r="AV201" i="36" s="1"/>
  <c r="AV273" i="36" s="1"/>
  <c r="AV345" i="36" s="1"/>
  <c r="AV417" i="36" s="1"/>
  <c r="AP151" i="11"/>
  <c r="AP451" i="11" s="1"/>
  <c r="AY79" i="11"/>
  <c r="AY151" i="11" s="1"/>
  <c r="AY235" i="11" s="1"/>
  <c r="AY307" i="11" s="1"/>
  <c r="AY379" i="11" s="1"/>
  <c r="AY451" i="11" s="1"/>
  <c r="AP143" i="11"/>
  <c r="AP443" i="11" s="1"/>
  <c r="AY71" i="11"/>
  <c r="AY143" i="11" s="1"/>
  <c r="AY227" i="11" s="1"/>
  <c r="AY299" i="11" s="1"/>
  <c r="AY371" i="11" s="1"/>
  <c r="AY443" i="11" s="1"/>
  <c r="AP135" i="11"/>
  <c r="AP435" i="11" s="1"/>
  <c r="AY63" i="11"/>
  <c r="AY135" i="11" s="1"/>
  <c r="AY219" i="11" s="1"/>
  <c r="AY291" i="11" s="1"/>
  <c r="AY363" i="11" s="1"/>
  <c r="AY435" i="11" s="1"/>
  <c r="AP127" i="11"/>
  <c r="AP427" i="11" s="1"/>
  <c r="AY55" i="11"/>
  <c r="AY127" i="11" s="1"/>
  <c r="AY211" i="11" s="1"/>
  <c r="AY283" i="11" s="1"/>
  <c r="AY355" i="11" s="1"/>
  <c r="AY427" i="11" s="1"/>
  <c r="AP119" i="11"/>
  <c r="AP419" i="11" s="1"/>
  <c r="AY47" i="11"/>
  <c r="AY119" i="11" s="1"/>
  <c r="AY203" i="11" s="1"/>
  <c r="AY275" i="11" s="1"/>
  <c r="AY347" i="11" s="1"/>
  <c r="AY419" i="11" s="1"/>
  <c r="AP111" i="11"/>
  <c r="AP411" i="11" s="1"/>
  <c r="AY39" i="11"/>
  <c r="AY111" i="11" s="1"/>
  <c r="AY195" i="11" s="1"/>
  <c r="AY267" i="11" s="1"/>
  <c r="AY339" i="11" s="1"/>
  <c r="AY411" i="11" s="1"/>
  <c r="AP103" i="11"/>
  <c r="AP403" i="11" s="1"/>
  <c r="AY31" i="11"/>
  <c r="AY103" i="11" s="1"/>
  <c r="AY187" i="11" s="1"/>
  <c r="AY259" i="11" s="1"/>
  <c r="AY331" i="11" s="1"/>
  <c r="AY403" i="11" s="1"/>
  <c r="AO86" i="38"/>
  <c r="AO386" i="38" s="1"/>
  <c r="AP14" i="38"/>
  <c r="AW14" i="38" s="1"/>
  <c r="AW86" i="38" s="1"/>
  <c r="AW170" i="38" s="1"/>
  <c r="AW242" i="38" s="1"/>
  <c r="AW314" i="38" s="1"/>
  <c r="AW386" i="38" s="1"/>
  <c r="AT410" i="37"/>
  <c r="AM171" i="36"/>
  <c r="AM243" i="36" s="1"/>
  <c r="AM315" i="36" s="1"/>
  <c r="AM183" i="36"/>
  <c r="AM255" i="36" s="1"/>
  <c r="AM327" i="36" s="1"/>
  <c r="AM191" i="36"/>
  <c r="AM263" i="36" s="1"/>
  <c r="AM335" i="36" s="1"/>
  <c r="AM199" i="36"/>
  <c r="AM271" i="36" s="1"/>
  <c r="AM343" i="36" s="1"/>
  <c r="AM207" i="36"/>
  <c r="AM279" i="36" s="1"/>
  <c r="AM351" i="36" s="1"/>
  <c r="AM215" i="36"/>
  <c r="AM287" i="36" s="1"/>
  <c r="AM359" i="36" s="1"/>
  <c r="AM223" i="36"/>
  <c r="AM295" i="36" s="1"/>
  <c r="AM367" i="36" s="1"/>
  <c r="AM231" i="36"/>
  <c r="AM303" i="36" s="1"/>
  <c r="AM375" i="36" s="1"/>
  <c r="AM239" i="36"/>
  <c r="AM311" i="36" s="1"/>
  <c r="AM383" i="36" s="1"/>
  <c r="AM176" i="38"/>
  <c r="AM248" i="38" s="1"/>
  <c r="AM320" i="38" s="1"/>
  <c r="AM187" i="38"/>
  <c r="AM259" i="38" s="1"/>
  <c r="AM331" i="38" s="1"/>
  <c r="AM195" i="38"/>
  <c r="AM267" i="38" s="1"/>
  <c r="AM339" i="38" s="1"/>
  <c r="AM203" i="38"/>
  <c r="AM275" i="38" s="1"/>
  <c r="AM347" i="38" s="1"/>
  <c r="AM211" i="38"/>
  <c r="AM283" i="38" s="1"/>
  <c r="AM355" i="38" s="1"/>
  <c r="AM219" i="38"/>
  <c r="AM291" i="38" s="1"/>
  <c r="AM363" i="38" s="1"/>
  <c r="AM227" i="38"/>
  <c r="AM299" i="38" s="1"/>
  <c r="AM371" i="38" s="1"/>
  <c r="AP93" i="11"/>
  <c r="AP393" i="11" s="1"/>
  <c r="AY21" i="11"/>
  <c r="AY93" i="11" s="1"/>
  <c r="AY177" i="11" s="1"/>
  <c r="AY249" i="11" s="1"/>
  <c r="AY321" i="11" s="1"/>
  <c r="AY393" i="11" s="1"/>
  <c r="AI91" i="37"/>
  <c r="AI175" i="37" s="1"/>
  <c r="AI247" i="37" s="1"/>
  <c r="AI319" i="37" s="1"/>
  <c r="AI391" i="37" s="1"/>
  <c r="AV19" i="37"/>
  <c r="AV91" i="37" s="1"/>
  <c r="AV175" i="37" s="1"/>
  <c r="AV247" i="37" s="1"/>
  <c r="AV319" i="37" s="1"/>
  <c r="AV391" i="37" s="1"/>
  <c r="AI97" i="37"/>
  <c r="AI181" i="37" s="1"/>
  <c r="AI253" i="37" s="1"/>
  <c r="AI325" i="37" s="1"/>
  <c r="AI397" i="37" s="1"/>
  <c r="AV25" i="37"/>
  <c r="AV97" i="37" s="1"/>
  <c r="AV181" i="37" s="1"/>
  <c r="AV253" i="37" s="1"/>
  <c r="AV325" i="37" s="1"/>
  <c r="AV397" i="37" s="1"/>
  <c r="AI105" i="37"/>
  <c r="AI189" i="37" s="1"/>
  <c r="AI261" i="37" s="1"/>
  <c r="AI333" i="37" s="1"/>
  <c r="AI405" i="37" s="1"/>
  <c r="AV33" i="37"/>
  <c r="AV105" i="37" s="1"/>
  <c r="AV189" i="37" s="1"/>
  <c r="AV261" i="37" s="1"/>
  <c r="AV333" i="37" s="1"/>
  <c r="AV405" i="37" s="1"/>
  <c r="AI114" i="37"/>
  <c r="AI198" i="37" s="1"/>
  <c r="AI270" i="37" s="1"/>
  <c r="AI342" i="37" s="1"/>
  <c r="AI414" i="37" s="1"/>
  <c r="AV42" i="37"/>
  <c r="AV114" i="37" s="1"/>
  <c r="AV198" i="37" s="1"/>
  <c r="AV270" i="37" s="1"/>
  <c r="AV342" i="37" s="1"/>
  <c r="AV414" i="37" s="1"/>
  <c r="AI119" i="37"/>
  <c r="AI203" i="37" s="1"/>
  <c r="AI275" i="37" s="1"/>
  <c r="AI347" i="37" s="1"/>
  <c r="AI419" i="37" s="1"/>
  <c r="AV47" i="37"/>
  <c r="AV119" i="37" s="1"/>
  <c r="AV203" i="37" s="1"/>
  <c r="AV275" i="37" s="1"/>
  <c r="AV347" i="37" s="1"/>
  <c r="AV419" i="37" s="1"/>
  <c r="AI127" i="37"/>
  <c r="AI211" i="37" s="1"/>
  <c r="AI283" i="37" s="1"/>
  <c r="AI355" i="37" s="1"/>
  <c r="AI427" i="37" s="1"/>
  <c r="AV55" i="37"/>
  <c r="AV127" i="37" s="1"/>
  <c r="AV211" i="37" s="1"/>
  <c r="AV283" i="37" s="1"/>
  <c r="AV355" i="37" s="1"/>
  <c r="AV427" i="37" s="1"/>
  <c r="AI135" i="37"/>
  <c r="AI219" i="37" s="1"/>
  <c r="AI291" i="37" s="1"/>
  <c r="AI363" i="37" s="1"/>
  <c r="AI435" i="37" s="1"/>
  <c r="AV63" i="37"/>
  <c r="AV135" i="37" s="1"/>
  <c r="AV219" i="37" s="1"/>
  <c r="AV291" i="37" s="1"/>
  <c r="AV363" i="37" s="1"/>
  <c r="AV435" i="37" s="1"/>
  <c r="AI143" i="37"/>
  <c r="AI227" i="37" s="1"/>
  <c r="AI299" i="37" s="1"/>
  <c r="AI371" i="37" s="1"/>
  <c r="AI443" i="37" s="1"/>
  <c r="AV71" i="37"/>
  <c r="AV143" i="37" s="1"/>
  <c r="AV227" i="37" s="1"/>
  <c r="AV299" i="37" s="1"/>
  <c r="AV371" i="37" s="1"/>
  <c r="AV443" i="37" s="1"/>
  <c r="AI151" i="37"/>
  <c r="AI235" i="37" s="1"/>
  <c r="AI307" i="37" s="1"/>
  <c r="AI379" i="37" s="1"/>
  <c r="AI451" i="37" s="1"/>
  <c r="AV79" i="37"/>
  <c r="AV151" i="37" s="1"/>
  <c r="AV235" i="37" s="1"/>
  <c r="AV307" i="37" s="1"/>
  <c r="AV379" i="37" s="1"/>
  <c r="AV451" i="37" s="1"/>
  <c r="AP155" i="11"/>
  <c r="AP455" i="11" s="1"/>
  <c r="AY83" i="11"/>
  <c r="AY155" i="11" s="1"/>
  <c r="AY239" i="11" s="1"/>
  <c r="AY311" i="11" s="1"/>
  <c r="AY383" i="11" s="1"/>
  <c r="AY455" i="11" s="1"/>
  <c r="AP147" i="11"/>
  <c r="AP447" i="11" s="1"/>
  <c r="AY75" i="11"/>
  <c r="AY147" i="11" s="1"/>
  <c r="AY231" i="11" s="1"/>
  <c r="AY303" i="11" s="1"/>
  <c r="AY375" i="11" s="1"/>
  <c r="AY447" i="11" s="1"/>
  <c r="AP139" i="11"/>
  <c r="AP439" i="11" s="1"/>
  <c r="AY67" i="11"/>
  <c r="AY139" i="11" s="1"/>
  <c r="AY223" i="11" s="1"/>
  <c r="AY295" i="11" s="1"/>
  <c r="AY367" i="11" s="1"/>
  <c r="AY439" i="11" s="1"/>
  <c r="AP131" i="11"/>
  <c r="AP431" i="11" s="1"/>
  <c r="AY59" i="11"/>
  <c r="AY131" i="11" s="1"/>
  <c r="AY215" i="11" s="1"/>
  <c r="AY287" i="11" s="1"/>
  <c r="AY359" i="11" s="1"/>
  <c r="AY431" i="11" s="1"/>
  <c r="AP123" i="11"/>
  <c r="AP423" i="11" s="1"/>
  <c r="AY51" i="11"/>
  <c r="AY123" i="11" s="1"/>
  <c r="AY207" i="11" s="1"/>
  <c r="AY279" i="11" s="1"/>
  <c r="AY351" i="11" s="1"/>
  <c r="AY423" i="11" s="1"/>
  <c r="AP115" i="11"/>
  <c r="AP415" i="11" s="1"/>
  <c r="AY43" i="11"/>
  <c r="AY115" i="11" s="1"/>
  <c r="AY199" i="11" s="1"/>
  <c r="AY271" i="11" s="1"/>
  <c r="AY343" i="11" s="1"/>
  <c r="AY415" i="11" s="1"/>
  <c r="AP107" i="11"/>
  <c r="AP407" i="11" s="1"/>
  <c r="AY35" i="11"/>
  <c r="AY107" i="11" s="1"/>
  <c r="AY191" i="11" s="1"/>
  <c r="AY263" i="11" s="1"/>
  <c r="AY335" i="11" s="1"/>
  <c r="AY407" i="11" s="1"/>
  <c r="AP99" i="11"/>
  <c r="AP399" i="11" s="1"/>
  <c r="AY27" i="11"/>
  <c r="AY99" i="11" s="1"/>
  <c r="AY183" i="11" s="1"/>
  <c r="AY255" i="11" s="1"/>
  <c r="AY327" i="11" s="1"/>
  <c r="AY399" i="11" s="1"/>
  <c r="AP146" i="11"/>
  <c r="AP446" i="11" s="1"/>
  <c r="AY74" i="11"/>
  <c r="AY146" i="11" s="1"/>
  <c r="AY230" i="11" s="1"/>
  <c r="AY302" i="11" s="1"/>
  <c r="AY374" i="11" s="1"/>
  <c r="AY446" i="11" s="1"/>
  <c r="AO136" i="36"/>
  <c r="AO436" i="36" s="1"/>
  <c r="AP64" i="36"/>
  <c r="AO144" i="36"/>
  <c r="AO444" i="36" s="1"/>
  <c r="AP72" i="36"/>
  <c r="AO90" i="36"/>
  <c r="AO390" i="36" s="1"/>
  <c r="AP18" i="36"/>
  <c r="AO100" i="38"/>
  <c r="AO400" i="38" s="1"/>
  <c r="AP28" i="38"/>
  <c r="AO108" i="38"/>
  <c r="AO408" i="38" s="1"/>
  <c r="AP36" i="38"/>
  <c r="AO116" i="38"/>
  <c r="AO416" i="38" s="1"/>
  <c r="AP44" i="38"/>
  <c r="AO124" i="38"/>
  <c r="AO424" i="38" s="1"/>
  <c r="AP52" i="38"/>
  <c r="AW52" i="38" s="1"/>
  <c r="AW124" i="38" s="1"/>
  <c r="AW208" i="38" s="1"/>
  <c r="AW280" i="38" s="1"/>
  <c r="AW352" i="38" s="1"/>
  <c r="AW424" i="38" s="1"/>
  <c r="AO132" i="38"/>
  <c r="AO432" i="38" s="1"/>
  <c r="AP60" i="38"/>
  <c r="AO89" i="37"/>
  <c r="AO389" i="37" s="1"/>
  <c r="AP17" i="37"/>
  <c r="AT389" i="37"/>
  <c r="AP125" i="11"/>
  <c r="AP425" i="11" s="1"/>
  <c r="AY53" i="11"/>
  <c r="AY125" i="11" s="1"/>
  <c r="AY209" i="11" s="1"/>
  <c r="AY281" i="11" s="1"/>
  <c r="AY353" i="11" s="1"/>
  <c r="AY425" i="11" s="1"/>
  <c r="AP101" i="11"/>
  <c r="AP401" i="11" s="1"/>
  <c r="AY29" i="11"/>
  <c r="AY101" i="11" s="1"/>
  <c r="AY185" i="11" s="1"/>
  <c r="AY257" i="11" s="1"/>
  <c r="AY329" i="11" s="1"/>
  <c r="AY401" i="11" s="1"/>
  <c r="AM179" i="36"/>
  <c r="AM251" i="36" s="1"/>
  <c r="AM323" i="36" s="1"/>
  <c r="AM225" i="36"/>
  <c r="AM297" i="36" s="1"/>
  <c r="AM369" i="36" s="1"/>
  <c r="AM233" i="36"/>
  <c r="AM305" i="36" s="1"/>
  <c r="AM377" i="36" s="1"/>
  <c r="AM181" i="38"/>
  <c r="AM253" i="38" s="1"/>
  <c r="AM325" i="38" s="1"/>
  <c r="AM189" i="38"/>
  <c r="AM261" i="38" s="1"/>
  <c r="AM333" i="38" s="1"/>
  <c r="AM197" i="38"/>
  <c r="AM269" i="38" s="1"/>
  <c r="AM341" i="38" s="1"/>
  <c r="AM205" i="38"/>
  <c r="AM277" i="38" s="1"/>
  <c r="AM349" i="38" s="1"/>
  <c r="AM213" i="38"/>
  <c r="AM285" i="38" s="1"/>
  <c r="AM357" i="38" s="1"/>
  <c r="AM221" i="38"/>
  <c r="AM293" i="38" s="1"/>
  <c r="AM365" i="38" s="1"/>
  <c r="AM231" i="38"/>
  <c r="AM303" i="38" s="1"/>
  <c r="AM375" i="38" s="1"/>
  <c r="AM237" i="38"/>
  <c r="AM309" i="38" s="1"/>
  <c r="AM381" i="38" s="1"/>
  <c r="AT408" i="37"/>
  <c r="AM192" i="37"/>
  <c r="AM183" i="37"/>
  <c r="AM191" i="37"/>
  <c r="AM170" i="37"/>
  <c r="AI121" i="37"/>
  <c r="AI205" i="37" s="1"/>
  <c r="AI277" i="37" s="1"/>
  <c r="AI349" i="37" s="1"/>
  <c r="AI421" i="37" s="1"/>
  <c r="AV49" i="37"/>
  <c r="AV121" i="37" s="1"/>
  <c r="AV205" i="37" s="1"/>
  <c r="AV277" i="37" s="1"/>
  <c r="AV349" i="37" s="1"/>
  <c r="AV421" i="37" s="1"/>
  <c r="AW79" i="11"/>
  <c r="AW151" i="11" s="1"/>
  <c r="AW47" i="11"/>
  <c r="AW119" i="11" s="1"/>
  <c r="AI88" i="36"/>
  <c r="AV16" i="36"/>
  <c r="AV88" i="36" s="1"/>
  <c r="AV172" i="36" s="1"/>
  <c r="AV244" i="36" s="1"/>
  <c r="AV316" i="36" s="1"/>
  <c r="AV388" i="36" s="1"/>
  <c r="AM177" i="36"/>
  <c r="AM249" i="36" s="1"/>
  <c r="AM321" i="36" s="1"/>
  <c r="AI92" i="36"/>
  <c r="AV20" i="36"/>
  <c r="AV92" i="36" s="1"/>
  <c r="AV176" i="36" s="1"/>
  <c r="AV248" i="36" s="1"/>
  <c r="AV320" i="36" s="1"/>
  <c r="AV392" i="36" s="1"/>
  <c r="AW83" i="11"/>
  <c r="AW155" i="11" s="1"/>
  <c r="AW51" i="11"/>
  <c r="AW123" i="11" s="1"/>
  <c r="AO152" i="36"/>
  <c r="AO452" i="36" s="1"/>
  <c r="AP80" i="36"/>
  <c r="AW80" i="36" s="1"/>
  <c r="AW152" i="36" s="1"/>
  <c r="AW236" i="36" s="1"/>
  <c r="AW308" i="36" s="1"/>
  <c r="AW380" i="36" s="1"/>
  <c r="AW452" i="36" s="1"/>
  <c r="AO140" i="38"/>
  <c r="AO440" i="38" s="1"/>
  <c r="AP68" i="38"/>
  <c r="AW68" i="38" s="1"/>
  <c r="AW140" i="38" s="1"/>
  <c r="AW224" i="38" s="1"/>
  <c r="AW296" i="38" s="1"/>
  <c r="AW368" i="38" s="1"/>
  <c r="AW440" i="38" s="1"/>
  <c r="AO144" i="38"/>
  <c r="AO444" i="38" s="1"/>
  <c r="AP72" i="38"/>
  <c r="AO95" i="38"/>
  <c r="AO395" i="38" s="1"/>
  <c r="AP23" i="38"/>
  <c r="AO156" i="38"/>
  <c r="AO456" i="38" s="1"/>
  <c r="AP84" i="38"/>
  <c r="AW84" i="38" s="1"/>
  <c r="AW156" i="38" s="1"/>
  <c r="AW240" i="38" s="1"/>
  <c r="AW312" i="38" s="1"/>
  <c r="AW384" i="38" s="1"/>
  <c r="AW456" i="38" s="1"/>
  <c r="AP150" i="11"/>
  <c r="AP450" i="11" s="1"/>
  <c r="AY78" i="11"/>
  <c r="AY150" i="11" s="1"/>
  <c r="AY234" i="11" s="1"/>
  <c r="AY306" i="11" s="1"/>
  <c r="AY378" i="11" s="1"/>
  <c r="AY450" i="11" s="1"/>
  <c r="AP142" i="11"/>
  <c r="AP442" i="11" s="1"/>
  <c r="AY70" i="11"/>
  <c r="AY142" i="11" s="1"/>
  <c r="AY226" i="11" s="1"/>
  <c r="AY298" i="11" s="1"/>
  <c r="AY370" i="11" s="1"/>
  <c r="AY442" i="11" s="1"/>
  <c r="AP134" i="11"/>
  <c r="AP434" i="11" s="1"/>
  <c r="AY62" i="11"/>
  <c r="AY134" i="11" s="1"/>
  <c r="AY218" i="11" s="1"/>
  <c r="AY290" i="11" s="1"/>
  <c r="AY362" i="11" s="1"/>
  <c r="AY434" i="11" s="1"/>
  <c r="AP126" i="11"/>
  <c r="AP426" i="11" s="1"/>
  <c r="AY54" i="11"/>
  <c r="AY126" i="11" s="1"/>
  <c r="AY210" i="11" s="1"/>
  <c r="AY282" i="11" s="1"/>
  <c r="AY354" i="11" s="1"/>
  <c r="AY426" i="11" s="1"/>
  <c r="AP118" i="11"/>
  <c r="AP418" i="11" s="1"/>
  <c r="AY46" i="11"/>
  <c r="AY118" i="11" s="1"/>
  <c r="AY202" i="11" s="1"/>
  <c r="AY274" i="11" s="1"/>
  <c r="AY346" i="11" s="1"/>
  <c r="AY418" i="11" s="1"/>
  <c r="AP110" i="11"/>
  <c r="AP410" i="11" s="1"/>
  <c r="AY38" i="11"/>
  <c r="AY110" i="11" s="1"/>
  <c r="AY194" i="11" s="1"/>
  <c r="AY266" i="11" s="1"/>
  <c r="AY338" i="11" s="1"/>
  <c r="AY410" i="11" s="1"/>
  <c r="AP102" i="11"/>
  <c r="AP402" i="11" s="1"/>
  <c r="AY30" i="11"/>
  <c r="AY102" i="11" s="1"/>
  <c r="AY186" i="11" s="1"/>
  <c r="AY258" i="11" s="1"/>
  <c r="AY330" i="11" s="1"/>
  <c r="AY402" i="11" s="1"/>
  <c r="AM143" i="11"/>
  <c r="AM443" i="11" s="1"/>
  <c r="AM127" i="11"/>
  <c r="AM427" i="11" s="1"/>
  <c r="AM111" i="11"/>
  <c r="AM411" i="11" s="1"/>
  <c r="AI102" i="36"/>
  <c r="AV30" i="36"/>
  <c r="AV102" i="36" s="1"/>
  <c r="AV186" i="36" s="1"/>
  <c r="AV258" i="36" s="1"/>
  <c r="AV330" i="36" s="1"/>
  <c r="AV402" i="36" s="1"/>
  <c r="AI110" i="36"/>
  <c r="AV38" i="36"/>
  <c r="AV110" i="36" s="1"/>
  <c r="AV194" i="36" s="1"/>
  <c r="AV266" i="36" s="1"/>
  <c r="AV338" i="36" s="1"/>
  <c r="AV410" i="36" s="1"/>
  <c r="AI118" i="36"/>
  <c r="AV46" i="36"/>
  <c r="AV118" i="36" s="1"/>
  <c r="AV202" i="36" s="1"/>
  <c r="AV274" i="36" s="1"/>
  <c r="AV346" i="36" s="1"/>
  <c r="AV418" i="36" s="1"/>
  <c r="AI126" i="36"/>
  <c r="AV54" i="36"/>
  <c r="AV126" i="36" s="1"/>
  <c r="AV210" i="36" s="1"/>
  <c r="AV282" i="36" s="1"/>
  <c r="AV354" i="36" s="1"/>
  <c r="AV426" i="36" s="1"/>
  <c r="AI134" i="36"/>
  <c r="AV62" i="36"/>
  <c r="AV134" i="36" s="1"/>
  <c r="AV218" i="36" s="1"/>
  <c r="AV290" i="36" s="1"/>
  <c r="AV362" i="36" s="1"/>
  <c r="AV434" i="36" s="1"/>
  <c r="AI142" i="36"/>
  <c r="AV70" i="36"/>
  <c r="AV142" i="36" s="1"/>
  <c r="AV226" i="36" s="1"/>
  <c r="AV298" i="36" s="1"/>
  <c r="AV370" i="36" s="1"/>
  <c r="AV442" i="36" s="1"/>
  <c r="AI150" i="36"/>
  <c r="AV78" i="36"/>
  <c r="AV150" i="36" s="1"/>
  <c r="AV234" i="36" s="1"/>
  <c r="AV306" i="36" s="1"/>
  <c r="AV378" i="36" s="1"/>
  <c r="AV450" i="36" s="1"/>
  <c r="AI98" i="38"/>
  <c r="AI182" i="38" s="1"/>
  <c r="AI254" i="38" s="1"/>
  <c r="AI326" i="38" s="1"/>
  <c r="AI398" i="38" s="1"/>
  <c r="AV26" i="38"/>
  <c r="AV98" i="38" s="1"/>
  <c r="AV182" i="38" s="1"/>
  <c r="AV254" i="38" s="1"/>
  <c r="AV326" i="38" s="1"/>
  <c r="AV398" i="38" s="1"/>
  <c r="AI106" i="38"/>
  <c r="AI190" i="38" s="1"/>
  <c r="AI262" i="38" s="1"/>
  <c r="AI334" i="38" s="1"/>
  <c r="AI406" i="38" s="1"/>
  <c r="AV34" i="38"/>
  <c r="AV106" i="38" s="1"/>
  <c r="AV190" i="38" s="1"/>
  <c r="AV262" i="38" s="1"/>
  <c r="AV334" i="38" s="1"/>
  <c r="AV406" i="38" s="1"/>
  <c r="AI114" i="38"/>
  <c r="AI198" i="38" s="1"/>
  <c r="AI270" i="38" s="1"/>
  <c r="AI342" i="38" s="1"/>
  <c r="AI414" i="38" s="1"/>
  <c r="AV42" i="38"/>
  <c r="AV114" i="38" s="1"/>
  <c r="AV198" i="38" s="1"/>
  <c r="AV270" i="38" s="1"/>
  <c r="AV342" i="38" s="1"/>
  <c r="AV414" i="38" s="1"/>
  <c r="AI122" i="38"/>
  <c r="AI206" i="38" s="1"/>
  <c r="AI278" i="38" s="1"/>
  <c r="AI350" i="38" s="1"/>
  <c r="AI422" i="38" s="1"/>
  <c r="AV50" i="38"/>
  <c r="AV122" i="38" s="1"/>
  <c r="AV206" i="38" s="1"/>
  <c r="AV278" i="38" s="1"/>
  <c r="AV350" i="38" s="1"/>
  <c r="AV422" i="38" s="1"/>
  <c r="AI130" i="38"/>
  <c r="AI214" i="38" s="1"/>
  <c r="AI286" i="38" s="1"/>
  <c r="AI358" i="38" s="1"/>
  <c r="AI430" i="38" s="1"/>
  <c r="AV58" i="38"/>
  <c r="AV130" i="38" s="1"/>
  <c r="AV214" i="38" s="1"/>
  <c r="AV286" i="38" s="1"/>
  <c r="AV358" i="38" s="1"/>
  <c r="AV430" i="38" s="1"/>
  <c r="AI138" i="38"/>
  <c r="AI222" i="38" s="1"/>
  <c r="AI294" i="38" s="1"/>
  <c r="AI366" i="38" s="1"/>
  <c r="AI438" i="38" s="1"/>
  <c r="AV66" i="38"/>
  <c r="AV138" i="38" s="1"/>
  <c r="AV222" i="38" s="1"/>
  <c r="AV294" i="38" s="1"/>
  <c r="AV366" i="38" s="1"/>
  <c r="AV438" i="38" s="1"/>
  <c r="AI89" i="38"/>
  <c r="AI173" i="38" s="1"/>
  <c r="AI245" i="38" s="1"/>
  <c r="AI317" i="38" s="1"/>
  <c r="AI389" i="38" s="1"/>
  <c r="AV17" i="38"/>
  <c r="AV89" i="38" s="1"/>
  <c r="AV173" i="38" s="1"/>
  <c r="AV245" i="38" s="1"/>
  <c r="AV317" i="38" s="1"/>
  <c r="AV389" i="38" s="1"/>
  <c r="AI87" i="38"/>
  <c r="AI171" i="38" s="1"/>
  <c r="AI243" i="38" s="1"/>
  <c r="AI315" i="38" s="1"/>
  <c r="AI387" i="38" s="1"/>
  <c r="AV15" i="38"/>
  <c r="AV87" i="38" s="1"/>
  <c r="AV171" i="38" s="1"/>
  <c r="AV243" i="38" s="1"/>
  <c r="AV315" i="38" s="1"/>
  <c r="AV387" i="38" s="1"/>
  <c r="AI154" i="38"/>
  <c r="AI238" i="38" s="1"/>
  <c r="AI310" i="38" s="1"/>
  <c r="AI382" i="38" s="1"/>
  <c r="AI454" i="38" s="1"/>
  <c r="AV82" i="38"/>
  <c r="AV154" i="38" s="1"/>
  <c r="AV238" i="38" s="1"/>
  <c r="AV310" i="38" s="1"/>
  <c r="AV382" i="38" s="1"/>
  <c r="AV454" i="38" s="1"/>
  <c r="AI112" i="37"/>
  <c r="AI196" i="37" s="1"/>
  <c r="AI268" i="37" s="1"/>
  <c r="AI340" i="37" s="1"/>
  <c r="AI412" i="37" s="1"/>
  <c r="AV40" i="37"/>
  <c r="AV112" i="37" s="1"/>
  <c r="AV196" i="37" s="1"/>
  <c r="AV268" i="37" s="1"/>
  <c r="AV340" i="37" s="1"/>
  <c r="AV412" i="37" s="1"/>
  <c r="AI100" i="37"/>
  <c r="AI184" i="37" s="1"/>
  <c r="AI256" i="37" s="1"/>
  <c r="AI328" i="37" s="1"/>
  <c r="AI400" i="37" s="1"/>
  <c r="AV28" i="37"/>
  <c r="AV100" i="37" s="1"/>
  <c r="AV184" i="37" s="1"/>
  <c r="AV256" i="37" s="1"/>
  <c r="AV328" i="37" s="1"/>
  <c r="AV400" i="37" s="1"/>
  <c r="AI111" i="37"/>
  <c r="AI195" i="37" s="1"/>
  <c r="AI267" i="37" s="1"/>
  <c r="AI339" i="37" s="1"/>
  <c r="AI411" i="37" s="1"/>
  <c r="AV39" i="37"/>
  <c r="AV111" i="37" s="1"/>
  <c r="AV195" i="37" s="1"/>
  <c r="AV267" i="37" s="1"/>
  <c r="AV339" i="37" s="1"/>
  <c r="AV411" i="37" s="1"/>
  <c r="AI90" i="37"/>
  <c r="AI174" i="37" s="1"/>
  <c r="AI246" i="37" s="1"/>
  <c r="AI318" i="37" s="1"/>
  <c r="AI390" i="37" s="1"/>
  <c r="AV18" i="37"/>
  <c r="AV90" i="37" s="1"/>
  <c r="AV174" i="37" s="1"/>
  <c r="AV246" i="37" s="1"/>
  <c r="AV318" i="37" s="1"/>
  <c r="AV390" i="37" s="1"/>
  <c r="AM206" i="37"/>
  <c r="AI130" i="37"/>
  <c r="AI214" i="37" s="1"/>
  <c r="AI286" i="37" s="1"/>
  <c r="AI358" i="37" s="1"/>
  <c r="AI430" i="37" s="1"/>
  <c r="AV58" i="37"/>
  <c r="AV130" i="37" s="1"/>
  <c r="AV214" i="37" s="1"/>
  <c r="AV286" i="37" s="1"/>
  <c r="AV358" i="37" s="1"/>
  <c r="AV430" i="37" s="1"/>
  <c r="AI138" i="37"/>
  <c r="AI222" i="37" s="1"/>
  <c r="AI294" i="37" s="1"/>
  <c r="AI366" i="37" s="1"/>
  <c r="AI438" i="37" s="1"/>
  <c r="AV66" i="37"/>
  <c r="AV138" i="37" s="1"/>
  <c r="AV222" i="37" s="1"/>
  <c r="AV294" i="37" s="1"/>
  <c r="AV366" i="37" s="1"/>
  <c r="AV438" i="37" s="1"/>
  <c r="AI146" i="37"/>
  <c r="AI230" i="37" s="1"/>
  <c r="AI302" i="37" s="1"/>
  <c r="AI374" i="37" s="1"/>
  <c r="AI446" i="37" s="1"/>
  <c r="AV74" i="37"/>
  <c r="AV146" i="37" s="1"/>
  <c r="AV230" i="37" s="1"/>
  <c r="AV302" i="37" s="1"/>
  <c r="AV374" i="37" s="1"/>
  <c r="AV446" i="37" s="1"/>
  <c r="AI154" i="37"/>
  <c r="AI238" i="37" s="1"/>
  <c r="AI310" i="37" s="1"/>
  <c r="AI382" i="37" s="1"/>
  <c r="AI454" i="37" s="1"/>
  <c r="AV82" i="37"/>
  <c r="AV154" i="37" s="1"/>
  <c r="AV238" i="37" s="1"/>
  <c r="AV310" i="37" s="1"/>
  <c r="AV382" i="37" s="1"/>
  <c r="AV454" i="37" s="1"/>
  <c r="AW57" i="11"/>
  <c r="AW129" i="11" s="1"/>
  <c r="AW25" i="11"/>
  <c r="AW97" i="11" s="1"/>
  <c r="AM187" i="36"/>
  <c r="AM259" i="36" s="1"/>
  <c r="AM331" i="36" s="1"/>
  <c r="AM195" i="36"/>
  <c r="AM267" i="36" s="1"/>
  <c r="AM339" i="36" s="1"/>
  <c r="AM203" i="36"/>
  <c r="AM275" i="36" s="1"/>
  <c r="AM347" i="36" s="1"/>
  <c r="AM211" i="36"/>
  <c r="AM283" i="36" s="1"/>
  <c r="AM355" i="36" s="1"/>
  <c r="AM219" i="36"/>
  <c r="AM291" i="36" s="1"/>
  <c r="AM363" i="36" s="1"/>
  <c r="AM227" i="36"/>
  <c r="AM299" i="36" s="1"/>
  <c r="AM371" i="36" s="1"/>
  <c r="AM235" i="36"/>
  <c r="AM307" i="36" s="1"/>
  <c r="AM379" i="36" s="1"/>
  <c r="AM170" i="36"/>
  <c r="AM242" i="36" s="1"/>
  <c r="AM314" i="36" s="1"/>
  <c r="AM183" i="38"/>
  <c r="AM255" i="38" s="1"/>
  <c r="AM327" i="38" s="1"/>
  <c r="AM191" i="38"/>
  <c r="AM263" i="38" s="1"/>
  <c r="AM335" i="38" s="1"/>
  <c r="AM199" i="38"/>
  <c r="AM271" i="38" s="1"/>
  <c r="AM343" i="38" s="1"/>
  <c r="AM207" i="38"/>
  <c r="AM279" i="38" s="1"/>
  <c r="AM351" i="38" s="1"/>
  <c r="AM215" i="38"/>
  <c r="AM287" i="38" s="1"/>
  <c r="AM359" i="38" s="1"/>
  <c r="AM223" i="38"/>
  <c r="AM295" i="38" s="1"/>
  <c r="AM367" i="38" s="1"/>
  <c r="AM177" i="38"/>
  <c r="AM249" i="38" s="1"/>
  <c r="AM321" i="38" s="1"/>
  <c r="AM175" i="38"/>
  <c r="AM247" i="38" s="1"/>
  <c r="AM319" i="38" s="1"/>
  <c r="AM239" i="38"/>
  <c r="AM311" i="38" s="1"/>
  <c r="AM383" i="38" s="1"/>
  <c r="AO116" i="37"/>
  <c r="AO416" i="37" s="1"/>
  <c r="AP44" i="37"/>
  <c r="AW44" i="37" s="1"/>
  <c r="AW116" i="37" s="1"/>
  <c r="AW200" i="37" s="1"/>
  <c r="AW272" i="37" s="1"/>
  <c r="AW344" i="37" s="1"/>
  <c r="AW416" i="37" s="1"/>
  <c r="AT415" i="37"/>
  <c r="AM132" i="11"/>
  <c r="AM432" i="11" s="1"/>
  <c r="AM108" i="11"/>
  <c r="AM408" i="11" s="1"/>
  <c r="AM155" i="11"/>
  <c r="AM455" i="11" s="1"/>
  <c r="AM139" i="11"/>
  <c r="AM439" i="11" s="1"/>
  <c r="AM123" i="11"/>
  <c r="AM423" i="11" s="1"/>
  <c r="AM107" i="11"/>
  <c r="AM407" i="11" s="1"/>
  <c r="AM99" i="11"/>
  <c r="AM399" i="11" s="1"/>
  <c r="AM92" i="11"/>
  <c r="AM392" i="11" s="1"/>
  <c r="AI128" i="37"/>
  <c r="AI212" i="37" s="1"/>
  <c r="AI284" i="37" s="1"/>
  <c r="AI356" i="37" s="1"/>
  <c r="AI428" i="37" s="1"/>
  <c r="AV56" i="37"/>
  <c r="AV128" i="37" s="1"/>
  <c r="AV212" i="37" s="1"/>
  <c r="AV284" i="37" s="1"/>
  <c r="AV356" i="37" s="1"/>
  <c r="AV428" i="37" s="1"/>
  <c r="AI136" i="37"/>
  <c r="AI220" i="37" s="1"/>
  <c r="AI292" i="37" s="1"/>
  <c r="AI364" i="37" s="1"/>
  <c r="AI436" i="37" s="1"/>
  <c r="AV64" i="37"/>
  <c r="AV136" i="37" s="1"/>
  <c r="AV220" i="37" s="1"/>
  <c r="AV292" i="37" s="1"/>
  <c r="AV364" i="37" s="1"/>
  <c r="AV436" i="37" s="1"/>
  <c r="AI144" i="37"/>
  <c r="AI228" i="37" s="1"/>
  <c r="AI300" i="37" s="1"/>
  <c r="AI372" i="37" s="1"/>
  <c r="AI444" i="37" s="1"/>
  <c r="AV72" i="37"/>
  <c r="AV144" i="37" s="1"/>
  <c r="AV228" i="37" s="1"/>
  <c r="AV300" i="37" s="1"/>
  <c r="AV372" i="37" s="1"/>
  <c r="AV444" i="37" s="1"/>
  <c r="AI152" i="37"/>
  <c r="AI236" i="37" s="1"/>
  <c r="AI308" i="37" s="1"/>
  <c r="AI380" i="37" s="1"/>
  <c r="AI452" i="37" s="1"/>
  <c r="AV80" i="37"/>
  <c r="AV152" i="37" s="1"/>
  <c r="AV236" i="37" s="1"/>
  <c r="AV308" i="37" s="1"/>
  <c r="AV380" i="37" s="1"/>
  <c r="AV452" i="37" s="1"/>
  <c r="AW61" i="11"/>
  <c r="AW133" i="11" s="1"/>
  <c r="AW29" i="11"/>
  <c r="AW101" i="11" s="1"/>
  <c r="AI137" i="36"/>
  <c r="AV65" i="36"/>
  <c r="AV137" i="36" s="1"/>
  <c r="AV221" i="36" s="1"/>
  <c r="AV293" i="36" s="1"/>
  <c r="AV365" i="36" s="1"/>
  <c r="AV437" i="36" s="1"/>
  <c r="AI145" i="36"/>
  <c r="AV73" i="36"/>
  <c r="AV145" i="36" s="1"/>
  <c r="AV229" i="36" s="1"/>
  <c r="AV301" i="36" s="1"/>
  <c r="AV373" i="36" s="1"/>
  <c r="AV445" i="36" s="1"/>
  <c r="AI153" i="36"/>
  <c r="AV81" i="36"/>
  <c r="AV153" i="36" s="1"/>
  <c r="AV237" i="36" s="1"/>
  <c r="AV309" i="36" s="1"/>
  <c r="AV381" i="36" s="1"/>
  <c r="AV453" i="36" s="1"/>
  <c r="AV22" i="36"/>
  <c r="AV94" i="36" s="1"/>
  <c r="AV178" i="36" s="1"/>
  <c r="AV250" i="36" s="1"/>
  <c r="AV322" i="36" s="1"/>
  <c r="AV394" i="36" s="1"/>
  <c r="AI94" i="36"/>
  <c r="AI101" i="38"/>
  <c r="AI185" i="38" s="1"/>
  <c r="AI257" i="38" s="1"/>
  <c r="AI329" i="38" s="1"/>
  <c r="AI401" i="38" s="1"/>
  <c r="AV29" i="38"/>
  <c r="AV101" i="38" s="1"/>
  <c r="AV185" i="38" s="1"/>
  <c r="AV257" i="38" s="1"/>
  <c r="AV329" i="38" s="1"/>
  <c r="AV401" i="38" s="1"/>
  <c r="AI109" i="38"/>
  <c r="AI193" i="38" s="1"/>
  <c r="AI265" i="38" s="1"/>
  <c r="AI337" i="38" s="1"/>
  <c r="AI409" i="38" s="1"/>
  <c r="AV37" i="38"/>
  <c r="AV109" i="38" s="1"/>
  <c r="AV193" i="38" s="1"/>
  <c r="AV265" i="38" s="1"/>
  <c r="AV337" i="38" s="1"/>
  <c r="AV409" i="38" s="1"/>
  <c r="AI117" i="38"/>
  <c r="AI201" i="38" s="1"/>
  <c r="AI273" i="38" s="1"/>
  <c r="AI345" i="38" s="1"/>
  <c r="AI417" i="38" s="1"/>
  <c r="AV45" i="38"/>
  <c r="AV117" i="38" s="1"/>
  <c r="AV201" i="38" s="1"/>
  <c r="AV273" i="38" s="1"/>
  <c r="AV345" i="38" s="1"/>
  <c r="AV417" i="38" s="1"/>
  <c r="AI125" i="38"/>
  <c r="AI209" i="38" s="1"/>
  <c r="AI281" i="38" s="1"/>
  <c r="AI353" i="38" s="1"/>
  <c r="AI425" i="38" s="1"/>
  <c r="AV53" i="38"/>
  <c r="AV125" i="38" s="1"/>
  <c r="AV209" i="38" s="1"/>
  <c r="AV281" i="38" s="1"/>
  <c r="AV353" i="38" s="1"/>
  <c r="AV425" i="38" s="1"/>
  <c r="AI133" i="38"/>
  <c r="AI217" i="38" s="1"/>
  <c r="AI289" i="38" s="1"/>
  <c r="AI361" i="38" s="1"/>
  <c r="AI433" i="38" s="1"/>
  <c r="AV61" i="38"/>
  <c r="AV133" i="38" s="1"/>
  <c r="AV217" i="38" s="1"/>
  <c r="AV289" i="38" s="1"/>
  <c r="AV361" i="38" s="1"/>
  <c r="AV433" i="38" s="1"/>
  <c r="AI141" i="38"/>
  <c r="AI225" i="38" s="1"/>
  <c r="AI297" i="38" s="1"/>
  <c r="AI369" i="38" s="1"/>
  <c r="AI441" i="38" s="1"/>
  <c r="AV69" i="38"/>
  <c r="AV141" i="38" s="1"/>
  <c r="AV225" i="38" s="1"/>
  <c r="AV297" i="38" s="1"/>
  <c r="AV369" i="38" s="1"/>
  <c r="AV441" i="38" s="1"/>
  <c r="AI148" i="38"/>
  <c r="AI232" i="38" s="1"/>
  <c r="AI304" i="38" s="1"/>
  <c r="AI376" i="38" s="1"/>
  <c r="AI448" i="38" s="1"/>
  <c r="AV76" i="38"/>
  <c r="AV148" i="38" s="1"/>
  <c r="AV232" i="38" s="1"/>
  <c r="AV304" i="38" s="1"/>
  <c r="AV376" i="38" s="1"/>
  <c r="AV448" i="38" s="1"/>
  <c r="AO146" i="38"/>
  <c r="AO446" i="38" s="1"/>
  <c r="AP74" i="38"/>
  <c r="AW74" i="38" s="1"/>
  <c r="AW146" i="38" s="1"/>
  <c r="AW230" i="38" s="1"/>
  <c r="AW302" i="38" s="1"/>
  <c r="AW374" i="38" s="1"/>
  <c r="AW446" i="38" s="1"/>
  <c r="AI146" i="38"/>
  <c r="AI230" i="38" s="1"/>
  <c r="AI302" i="38" s="1"/>
  <c r="AI374" i="38" s="1"/>
  <c r="AI446" i="38" s="1"/>
  <c r="AV74" i="38"/>
  <c r="AV146" i="38" s="1"/>
  <c r="AV230" i="38" s="1"/>
  <c r="AV302" i="38" s="1"/>
  <c r="AV374" i="38" s="1"/>
  <c r="AV446" i="38" s="1"/>
  <c r="AW62" i="11"/>
  <c r="AW134" i="11" s="1"/>
  <c r="AW30" i="11"/>
  <c r="AW102" i="11" s="1"/>
  <c r="AM176" i="37"/>
  <c r="AM187" i="37"/>
  <c r="AM197" i="37"/>
  <c r="AP149" i="11"/>
  <c r="AP449" i="11" s="1"/>
  <c r="AY77" i="11"/>
  <c r="AY149" i="11" s="1"/>
  <c r="AY233" i="11" s="1"/>
  <c r="AY305" i="11" s="1"/>
  <c r="AY377" i="11" s="1"/>
  <c r="AY449" i="11" s="1"/>
  <c r="AP141" i="11"/>
  <c r="AP441" i="11" s="1"/>
  <c r="AY69" i="11"/>
  <c r="AY141" i="11" s="1"/>
  <c r="AY225" i="11" s="1"/>
  <c r="AY297" i="11" s="1"/>
  <c r="AY369" i="11" s="1"/>
  <c r="AY441" i="11" s="1"/>
  <c r="AM175" i="36"/>
  <c r="AM247" i="36" s="1"/>
  <c r="AM319" i="36" s="1"/>
  <c r="AM224" i="36"/>
  <c r="AM296" i="36" s="1"/>
  <c r="AM368" i="36" s="1"/>
  <c r="AM232" i="36"/>
  <c r="AM304" i="36" s="1"/>
  <c r="AM376" i="36" s="1"/>
  <c r="AM240" i="36"/>
  <c r="AM312" i="36" s="1"/>
  <c r="AM384" i="36" s="1"/>
  <c r="AM180" i="38"/>
  <c r="AM252" i="38" s="1"/>
  <c r="AM324" i="38" s="1"/>
  <c r="AM188" i="38"/>
  <c r="AM260" i="38" s="1"/>
  <c r="AM332" i="38" s="1"/>
  <c r="AM196" i="38"/>
  <c r="AM268" i="38" s="1"/>
  <c r="AM340" i="38" s="1"/>
  <c r="AM204" i="38"/>
  <c r="AM276" i="38" s="1"/>
  <c r="AM348" i="38" s="1"/>
  <c r="AM212" i="38"/>
  <c r="AM284" i="38" s="1"/>
  <c r="AM356" i="38" s="1"/>
  <c r="AM220" i="38"/>
  <c r="AM292" i="38" s="1"/>
  <c r="AM364" i="38" s="1"/>
  <c r="AM229" i="38"/>
  <c r="AM301" i="38" s="1"/>
  <c r="AM373" i="38" s="1"/>
  <c r="AM179" i="37"/>
  <c r="AM182" i="37"/>
  <c r="AM190" i="37"/>
  <c r="AI118" i="37"/>
  <c r="AI202" i="37" s="1"/>
  <c r="AI274" i="37" s="1"/>
  <c r="AI346" i="37" s="1"/>
  <c r="AI418" i="37" s="1"/>
  <c r="AV46" i="37"/>
  <c r="AV118" i="37" s="1"/>
  <c r="AV202" i="37" s="1"/>
  <c r="AV274" i="37" s="1"/>
  <c r="AV346" i="37" s="1"/>
  <c r="AV418" i="37" s="1"/>
  <c r="AI120" i="37"/>
  <c r="AI204" i="37" s="1"/>
  <c r="AI276" i="37" s="1"/>
  <c r="AI348" i="37" s="1"/>
  <c r="AI420" i="37" s="1"/>
  <c r="AV48" i="37"/>
  <c r="AV120" i="37" s="1"/>
  <c r="AV204" i="37" s="1"/>
  <c r="AV276" i="37" s="1"/>
  <c r="AV348" i="37" s="1"/>
  <c r="AV420" i="37" s="1"/>
  <c r="AP117" i="11"/>
  <c r="AP417" i="11" s="1"/>
  <c r="AY45" i="11"/>
  <c r="AY117" i="11" s="1"/>
  <c r="AY201" i="11" s="1"/>
  <c r="AY273" i="11" s="1"/>
  <c r="AY345" i="11" s="1"/>
  <c r="AY417" i="11" s="1"/>
  <c r="AI109" i="36"/>
  <c r="AV37" i="36"/>
  <c r="AV109" i="36" s="1"/>
  <c r="AV193" i="36" s="1"/>
  <c r="AV265" i="36" s="1"/>
  <c r="AV337" i="36" s="1"/>
  <c r="AV409" i="36" s="1"/>
  <c r="AI89" i="36"/>
  <c r="AV17" i="36"/>
  <c r="AV89" i="36" s="1"/>
  <c r="AV173" i="36" s="1"/>
  <c r="AV245" i="36" s="1"/>
  <c r="AV317" i="36" s="1"/>
  <c r="AV389" i="36" s="1"/>
  <c r="AM221" i="37"/>
  <c r="AM237" i="37"/>
  <c r="AP145" i="11"/>
  <c r="AP445" i="11" s="1"/>
  <c r="AY73" i="11"/>
  <c r="AY145" i="11" s="1"/>
  <c r="AY229" i="11" s="1"/>
  <c r="AY301" i="11" s="1"/>
  <c r="AY373" i="11" s="1"/>
  <c r="AY445" i="11" s="1"/>
  <c r="AM206" i="36"/>
  <c r="AM278" i="36" s="1"/>
  <c r="AM350" i="36" s="1"/>
  <c r="AM238" i="36"/>
  <c r="AM310" i="36" s="1"/>
  <c r="AM382" i="36" s="1"/>
  <c r="AM172" i="38"/>
  <c r="AM244" i="38" s="1"/>
  <c r="AM316" i="38" s="1"/>
  <c r="AM186" i="38"/>
  <c r="AM258" i="38" s="1"/>
  <c r="AM330" i="38" s="1"/>
  <c r="AM194" i="38"/>
  <c r="AM266" i="38" s="1"/>
  <c r="AM338" i="38" s="1"/>
  <c r="AM202" i="38"/>
  <c r="AM274" i="38" s="1"/>
  <c r="AM346" i="38" s="1"/>
  <c r="AM210" i="38"/>
  <c r="AM282" i="38" s="1"/>
  <c r="AM354" i="38" s="1"/>
  <c r="AM218" i="38"/>
  <c r="AM290" i="38" s="1"/>
  <c r="AM362" i="38" s="1"/>
  <c r="AM226" i="38"/>
  <c r="AM298" i="38" s="1"/>
  <c r="AM370" i="38" s="1"/>
  <c r="AM234" i="38"/>
  <c r="AM306" i="38" s="1"/>
  <c r="AM378" i="38" s="1"/>
  <c r="AM171" i="37"/>
  <c r="AM180" i="37"/>
  <c r="AM188" i="37"/>
  <c r="AM194" i="37"/>
  <c r="AM201" i="37"/>
  <c r="AM210" i="37"/>
  <c r="AM218" i="37"/>
  <c r="AM226" i="37"/>
  <c r="AM234" i="37"/>
  <c r="AV15" i="36"/>
  <c r="AV87" i="36" s="1"/>
  <c r="AV171" i="36" s="1"/>
  <c r="AV243" i="36" s="1"/>
  <c r="AV315" i="36" s="1"/>
  <c r="AV387" i="36" s="1"/>
  <c r="AI87" i="36"/>
  <c r="AI99" i="36"/>
  <c r="AV27" i="36"/>
  <c r="AV99" i="36" s="1"/>
  <c r="AV183" i="36" s="1"/>
  <c r="AV255" i="36" s="1"/>
  <c r="AV327" i="36" s="1"/>
  <c r="AV399" i="36" s="1"/>
  <c r="AI107" i="36"/>
  <c r="AV35" i="36"/>
  <c r="AV107" i="36" s="1"/>
  <c r="AV191" i="36" s="1"/>
  <c r="AV263" i="36" s="1"/>
  <c r="AV335" i="36" s="1"/>
  <c r="AV407" i="36" s="1"/>
  <c r="AI115" i="36"/>
  <c r="AV43" i="36"/>
  <c r="AV115" i="36" s="1"/>
  <c r="AV199" i="36" s="1"/>
  <c r="AV271" i="36" s="1"/>
  <c r="AV343" i="36" s="1"/>
  <c r="AV415" i="36" s="1"/>
  <c r="AI123" i="36"/>
  <c r="AV51" i="36"/>
  <c r="AV123" i="36" s="1"/>
  <c r="AV207" i="36" s="1"/>
  <c r="AV279" i="36" s="1"/>
  <c r="AV351" i="36" s="1"/>
  <c r="AV423" i="36" s="1"/>
  <c r="AI131" i="36"/>
  <c r="AV59" i="36"/>
  <c r="AV131" i="36" s="1"/>
  <c r="AV215" i="36" s="1"/>
  <c r="AV287" i="36" s="1"/>
  <c r="AV359" i="36" s="1"/>
  <c r="AV431" i="36" s="1"/>
  <c r="AI139" i="36"/>
  <c r="AV67" i="36"/>
  <c r="AV139" i="36" s="1"/>
  <c r="AV223" i="36" s="1"/>
  <c r="AV295" i="36" s="1"/>
  <c r="AV367" i="36" s="1"/>
  <c r="AV439" i="36" s="1"/>
  <c r="AI147" i="36"/>
  <c r="AV75" i="36"/>
  <c r="AV147" i="36" s="1"/>
  <c r="AV231" i="36" s="1"/>
  <c r="AV303" i="36" s="1"/>
  <c r="AV375" i="36" s="1"/>
  <c r="AV447" i="36" s="1"/>
  <c r="AI155" i="36"/>
  <c r="AV83" i="36"/>
  <c r="AV155" i="36" s="1"/>
  <c r="AV239" i="36" s="1"/>
  <c r="AV311" i="36" s="1"/>
  <c r="AV383" i="36" s="1"/>
  <c r="AV455" i="36" s="1"/>
  <c r="AI92" i="38"/>
  <c r="AI176" i="38" s="1"/>
  <c r="AI248" i="38" s="1"/>
  <c r="AI320" i="38" s="1"/>
  <c r="AI392" i="38" s="1"/>
  <c r="AV20" i="38"/>
  <c r="AV92" i="38" s="1"/>
  <c r="AV176" i="38" s="1"/>
  <c r="AV248" i="38" s="1"/>
  <c r="AV320" i="38" s="1"/>
  <c r="AV392" i="38" s="1"/>
  <c r="AI103" i="38"/>
  <c r="AI187" i="38" s="1"/>
  <c r="AI259" i="38" s="1"/>
  <c r="AI331" i="38" s="1"/>
  <c r="AI403" i="38" s="1"/>
  <c r="AV31" i="38"/>
  <c r="AV103" i="38" s="1"/>
  <c r="AV187" i="38" s="1"/>
  <c r="AV259" i="38" s="1"/>
  <c r="AV331" i="38" s="1"/>
  <c r="AV403" i="38" s="1"/>
  <c r="AI111" i="38"/>
  <c r="AI195" i="38" s="1"/>
  <c r="AI267" i="38" s="1"/>
  <c r="AI339" i="38" s="1"/>
  <c r="AI411" i="38" s="1"/>
  <c r="AV39" i="38"/>
  <c r="AV111" i="38" s="1"/>
  <c r="AV195" i="38" s="1"/>
  <c r="AV267" i="38" s="1"/>
  <c r="AV339" i="38" s="1"/>
  <c r="AV411" i="38" s="1"/>
  <c r="AI119" i="38"/>
  <c r="AI203" i="38" s="1"/>
  <c r="AI275" i="38" s="1"/>
  <c r="AI347" i="38" s="1"/>
  <c r="AI419" i="38" s="1"/>
  <c r="AV47" i="38"/>
  <c r="AV119" i="38" s="1"/>
  <c r="AV203" i="38" s="1"/>
  <c r="AV275" i="38" s="1"/>
  <c r="AV347" i="38" s="1"/>
  <c r="AV419" i="38" s="1"/>
  <c r="AI127" i="38"/>
  <c r="AI211" i="38" s="1"/>
  <c r="AI283" i="38" s="1"/>
  <c r="AI355" i="38" s="1"/>
  <c r="AI427" i="38" s="1"/>
  <c r="AV55" i="38"/>
  <c r="AV127" i="38" s="1"/>
  <c r="AV211" i="38" s="1"/>
  <c r="AV283" i="38" s="1"/>
  <c r="AV355" i="38" s="1"/>
  <c r="AV427" i="38" s="1"/>
  <c r="AI135" i="38"/>
  <c r="AI219" i="38" s="1"/>
  <c r="AI291" i="38" s="1"/>
  <c r="AI363" i="38" s="1"/>
  <c r="AI435" i="38" s="1"/>
  <c r="AV63" i="38"/>
  <c r="AV135" i="38" s="1"/>
  <c r="AV219" i="38" s="1"/>
  <c r="AV291" i="38" s="1"/>
  <c r="AV363" i="38" s="1"/>
  <c r="AV435" i="38" s="1"/>
  <c r="AM174" i="38"/>
  <c r="AM246" i="38" s="1"/>
  <c r="AM318" i="38" s="1"/>
  <c r="AM235" i="38"/>
  <c r="AM307" i="38" s="1"/>
  <c r="AM379" i="38" s="1"/>
  <c r="AO91" i="37"/>
  <c r="AO391" i="37" s="1"/>
  <c r="AP19" i="37"/>
  <c r="AT391" i="37"/>
  <c r="AO97" i="37"/>
  <c r="AO397" i="37" s="1"/>
  <c r="AP25" i="37"/>
  <c r="AT397" i="37"/>
  <c r="AO105" i="37"/>
  <c r="AO405" i="37" s="1"/>
  <c r="AP33" i="37"/>
  <c r="AW33" i="37" s="1"/>
  <c r="AW105" i="37" s="1"/>
  <c r="AW189" i="37" s="1"/>
  <c r="AW261" i="37" s="1"/>
  <c r="AW333" i="37" s="1"/>
  <c r="AW405" i="37" s="1"/>
  <c r="AT405" i="37"/>
  <c r="AO114" i="37"/>
  <c r="AO414" i="37" s="1"/>
  <c r="AP42" i="37"/>
  <c r="AW42" i="37" s="1"/>
  <c r="AW114" i="37" s="1"/>
  <c r="AW198" i="37" s="1"/>
  <c r="AW270" i="37" s="1"/>
  <c r="AW342" i="37" s="1"/>
  <c r="AW414" i="37" s="1"/>
  <c r="AT419" i="37"/>
  <c r="AO119" i="37"/>
  <c r="AO419" i="37" s="1"/>
  <c r="AP47" i="37"/>
  <c r="AO127" i="37"/>
  <c r="AO427" i="37" s="1"/>
  <c r="AP55" i="37"/>
  <c r="AW55" i="37" s="1"/>
  <c r="AW127" i="37" s="1"/>
  <c r="AW211" i="37" s="1"/>
  <c r="AW283" i="37" s="1"/>
  <c r="AW355" i="37" s="1"/>
  <c r="AW427" i="37" s="1"/>
  <c r="AT427" i="37"/>
  <c r="AO135" i="37"/>
  <c r="AO435" i="37" s="1"/>
  <c r="AP63" i="37"/>
  <c r="AW63" i="37" s="1"/>
  <c r="AW135" i="37" s="1"/>
  <c r="AW219" i="37" s="1"/>
  <c r="AW291" i="37" s="1"/>
  <c r="AW363" i="37" s="1"/>
  <c r="AW435" i="37" s="1"/>
  <c r="AT435" i="37"/>
  <c r="AO143" i="37"/>
  <c r="AO443" i="37" s="1"/>
  <c r="AP71" i="37"/>
  <c r="AT443" i="37"/>
  <c r="AO151" i="37"/>
  <c r="AO451" i="37" s="1"/>
  <c r="AP79" i="37"/>
  <c r="AT451" i="37"/>
  <c r="AP132" i="11"/>
  <c r="AP432" i="11" s="1"/>
  <c r="AY60" i="11"/>
  <c r="AY132" i="11" s="1"/>
  <c r="AY216" i="11" s="1"/>
  <c r="AY288" i="11" s="1"/>
  <c r="AY360" i="11" s="1"/>
  <c r="AY432" i="11" s="1"/>
  <c r="AP124" i="11"/>
  <c r="AP424" i="11" s="1"/>
  <c r="AY52" i="11"/>
  <c r="AY124" i="11" s="1"/>
  <c r="AY208" i="11" s="1"/>
  <c r="AY280" i="11" s="1"/>
  <c r="AY352" i="11" s="1"/>
  <c r="AY424" i="11" s="1"/>
  <c r="AP108" i="11"/>
  <c r="AP408" i="11" s="1"/>
  <c r="AY36" i="11"/>
  <c r="AY108" i="11" s="1"/>
  <c r="AY192" i="11" s="1"/>
  <c r="AY264" i="11" s="1"/>
  <c r="AY336" i="11" s="1"/>
  <c r="AY408" i="11" s="1"/>
  <c r="AP112" i="11"/>
  <c r="AP412" i="11" s="1"/>
  <c r="AY40" i="11"/>
  <c r="AY112" i="11" s="1"/>
  <c r="AY196" i="11" s="1"/>
  <c r="AY268" i="11" s="1"/>
  <c r="AY340" i="11" s="1"/>
  <c r="AY412" i="11" s="1"/>
  <c r="AP92" i="11"/>
  <c r="AP392" i="11" s="1"/>
  <c r="AY20" i="11"/>
  <c r="AY92" i="11" s="1"/>
  <c r="AY176" i="11" s="1"/>
  <c r="AY248" i="11" s="1"/>
  <c r="AY320" i="11" s="1"/>
  <c r="AY392" i="11" s="1"/>
  <c r="AM180" i="36"/>
  <c r="AM252" i="36" s="1"/>
  <c r="AM324" i="36" s="1"/>
  <c r="AM188" i="36"/>
  <c r="AM260" i="36" s="1"/>
  <c r="AM332" i="36" s="1"/>
  <c r="AM196" i="36"/>
  <c r="AM268" i="36" s="1"/>
  <c r="AM340" i="36" s="1"/>
  <c r="AM204" i="36"/>
  <c r="AM276" i="36" s="1"/>
  <c r="AM348" i="36" s="1"/>
  <c r="AM212" i="36"/>
  <c r="AM284" i="36" s="1"/>
  <c r="AM356" i="36" s="1"/>
  <c r="AP88" i="11"/>
  <c r="AP388" i="11" s="1"/>
  <c r="AY16" i="11"/>
  <c r="AY88" i="11" s="1"/>
  <c r="AY172" i="11" s="1"/>
  <c r="AY244" i="11" s="1"/>
  <c r="AY316" i="11" s="1"/>
  <c r="AY388" i="11" s="1"/>
  <c r="AM208" i="37"/>
  <c r="AM216" i="37"/>
  <c r="AM224" i="37"/>
  <c r="AM232" i="37"/>
  <c r="AM240" i="37"/>
  <c r="AW20" i="11"/>
  <c r="AW92" i="11" s="1"/>
  <c r="AM186" i="37"/>
  <c r="AM193" i="37"/>
  <c r="AV23" i="36"/>
  <c r="AV95" i="36" s="1"/>
  <c r="AV179" i="36" s="1"/>
  <c r="AV251" i="36" s="1"/>
  <c r="AV323" i="36" s="1"/>
  <c r="AV395" i="36" s="1"/>
  <c r="AI95" i="36"/>
  <c r="AI141" i="36"/>
  <c r="AV69" i="36"/>
  <c r="AV141" i="36" s="1"/>
  <c r="AV225" i="36" s="1"/>
  <c r="AV297" i="36" s="1"/>
  <c r="AV369" i="36" s="1"/>
  <c r="AV441" i="36" s="1"/>
  <c r="AI149" i="36"/>
  <c r="AV77" i="36"/>
  <c r="AV149" i="36" s="1"/>
  <c r="AV233" i="36" s="1"/>
  <c r="AV305" i="36" s="1"/>
  <c r="AV377" i="36" s="1"/>
  <c r="AV449" i="36" s="1"/>
  <c r="AI97" i="38"/>
  <c r="AI181" i="38" s="1"/>
  <c r="AI253" i="38" s="1"/>
  <c r="AI325" i="38" s="1"/>
  <c r="AI397" i="38" s="1"/>
  <c r="AV25" i="38"/>
  <c r="AV97" i="38" s="1"/>
  <c r="AV181" i="38" s="1"/>
  <c r="AV253" i="38" s="1"/>
  <c r="AV325" i="38" s="1"/>
  <c r="AV397" i="38" s="1"/>
  <c r="AI105" i="38"/>
  <c r="AI189" i="38" s="1"/>
  <c r="AI261" i="38" s="1"/>
  <c r="AI333" i="38" s="1"/>
  <c r="AI405" i="38" s="1"/>
  <c r="AV33" i="38"/>
  <c r="AV105" i="38" s="1"/>
  <c r="AV189" i="38" s="1"/>
  <c r="AV261" i="38" s="1"/>
  <c r="AV333" i="38" s="1"/>
  <c r="AV405" i="38" s="1"/>
  <c r="AI113" i="38"/>
  <c r="AI197" i="38" s="1"/>
  <c r="AI269" i="38" s="1"/>
  <c r="AI341" i="38" s="1"/>
  <c r="AI413" i="38" s="1"/>
  <c r="AV41" i="38"/>
  <c r="AV113" i="38" s="1"/>
  <c r="AV197" i="38" s="1"/>
  <c r="AV269" i="38" s="1"/>
  <c r="AV341" i="38" s="1"/>
  <c r="AV413" i="38" s="1"/>
  <c r="AI121" i="38"/>
  <c r="AI205" i="38" s="1"/>
  <c r="AI277" i="38" s="1"/>
  <c r="AI349" i="38" s="1"/>
  <c r="AI421" i="38" s="1"/>
  <c r="AV49" i="38"/>
  <c r="AV121" i="38" s="1"/>
  <c r="AV205" i="38" s="1"/>
  <c r="AV277" i="38" s="1"/>
  <c r="AV349" i="38" s="1"/>
  <c r="AV421" i="38" s="1"/>
  <c r="AI129" i="38"/>
  <c r="AI213" i="38" s="1"/>
  <c r="AI285" i="38" s="1"/>
  <c r="AI357" i="38" s="1"/>
  <c r="AI429" i="38" s="1"/>
  <c r="AV57" i="38"/>
  <c r="AV129" i="38" s="1"/>
  <c r="AV213" i="38" s="1"/>
  <c r="AV285" i="38" s="1"/>
  <c r="AV357" i="38" s="1"/>
  <c r="AV429" i="38" s="1"/>
  <c r="AI137" i="38"/>
  <c r="AI221" i="38" s="1"/>
  <c r="AI293" i="38" s="1"/>
  <c r="AI365" i="38" s="1"/>
  <c r="AI437" i="38" s="1"/>
  <c r="AV65" i="38"/>
  <c r="AV137" i="38" s="1"/>
  <c r="AV221" i="38" s="1"/>
  <c r="AV293" i="38" s="1"/>
  <c r="AV365" i="38" s="1"/>
  <c r="AV437" i="38" s="1"/>
  <c r="AM233" i="38"/>
  <c r="AM305" i="38" s="1"/>
  <c r="AM377" i="38" s="1"/>
  <c r="AI147" i="38"/>
  <c r="AI231" i="38" s="1"/>
  <c r="AI303" i="38" s="1"/>
  <c r="AI375" i="38" s="1"/>
  <c r="AI447" i="38" s="1"/>
  <c r="AV75" i="38"/>
  <c r="AV147" i="38" s="1"/>
  <c r="AV231" i="38" s="1"/>
  <c r="AV303" i="38" s="1"/>
  <c r="AV375" i="38" s="1"/>
  <c r="AV447" i="38" s="1"/>
  <c r="AI153" i="38"/>
  <c r="AI237" i="38" s="1"/>
  <c r="AI309" i="38" s="1"/>
  <c r="AI381" i="38" s="1"/>
  <c r="AI453" i="38" s="1"/>
  <c r="AV81" i="38"/>
  <c r="AV153" i="38" s="1"/>
  <c r="AV237" i="38" s="1"/>
  <c r="AV309" i="38" s="1"/>
  <c r="AV381" i="38" s="1"/>
  <c r="AV453" i="38" s="1"/>
  <c r="AI108" i="37"/>
  <c r="AI192" i="37" s="1"/>
  <c r="AI264" i="37" s="1"/>
  <c r="AI336" i="37" s="1"/>
  <c r="AI408" i="37" s="1"/>
  <c r="AV36" i="37"/>
  <c r="AV108" i="37" s="1"/>
  <c r="AV192" i="37" s="1"/>
  <c r="AV264" i="37" s="1"/>
  <c r="AV336" i="37" s="1"/>
  <c r="AV408" i="37" s="1"/>
  <c r="AI99" i="37"/>
  <c r="AI183" i="37" s="1"/>
  <c r="AI255" i="37" s="1"/>
  <c r="AI327" i="37" s="1"/>
  <c r="AI399" i="37" s="1"/>
  <c r="AV27" i="37"/>
  <c r="AV99" i="37" s="1"/>
  <c r="AV183" i="37" s="1"/>
  <c r="AV255" i="37" s="1"/>
  <c r="AV327" i="37" s="1"/>
  <c r="AV399" i="37" s="1"/>
  <c r="AI107" i="37"/>
  <c r="AI191" i="37" s="1"/>
  <c r="AI263" i="37" s="1"/>
  <c r="AI335" i="37" s="1"/>
  <c r="AI407" i="37" s="1"/>
  <c r="AV35" i="37"/>
  <c r="AV107" i="37" s="1"/>
  <c r="AV191" i="37" s="1"/>
  <c r="AV263" i="37" s="1"/>
  <c r="AV335" i="37" s="1"/>
  <c r="AV407" i="37" s="1"/>
  <c r="AI86" i="37"/>
  <c r="AI170" i="37" s="1"/>
  <c r="AI242" i="37" s="1"/>
  <c r="AI314" i="37" s="1"/>
  <c r="AI386" i="37" s="1"/>
  <c r="AV14" i="37"/>
  <c r="AV86" i="37" s="1"/>
  <c r="AV170" i="37" s="1"/>
  <c r="AV242" i="37" s="1"/>
  <c r="AV314" i="37" s="1"/>
  <c r="AV386" i="37" s="1"/>
  <c r="AT421" i="37"/>
  <c r="AO121" i="37"/>
  <c r="AO421" i="37" s="1"/>
  <c r="AP49" i="37"/>
  <c r="AW73" i="11"/>
  <c r="AW145" i="11" s="1"/>
  <c r="AW55" i="11"/>
  <c r="AW127" i="11" s="1"/>
  <c r="AP16" i="36"/>
  <c r="AO88" i="36"/>
  <c r="AO388" i="36" s="1"/>
  <c r="AI93" i="36"/>
  <c r="AV21" i="36"/>
  <c r="AV93" i="36" s="1"/>
  <c r="AV177" i="36" s="1"/>
  <c r="AV249" i="36" s="1"/>
  <c r="AV321" i="36" s="1"/>
  <c r="AV393" i="36" s="1"/>
  <c r="AP20" i="36"/>
  <c r="AO92" i="36"/>
  <c r="AO392" i="36" s="1"/>
  <c r="AW21" i="11"/>
  <c r="AW93" i="11" s="1"/>
  <c r="AP154" i="11"/>
  <c r="AP454" i="11" s="1"/>
  <c r="AY82" i="11"/>
  <c r="AY154" i="11" s="1"/>
  <c r="AY238" i="11" s="1"/>
  <c r="AY310" i="11" s="1"/>
  <c r="AY382" i="11" s="1"/>
  <c r="AY454" i="11" s="1"/>
  <c r="AP138" i="11"/>
  <c r="AP438" i="11" s="1"/>
  <c r="AY66" i="11"/>
  <c r="AY138" i="11" s="1"/>
  <c r="AY222" i="11" s="1"/>
  <c r="AY294" i="11" s="1"/>
  <c r="AY366" i="11" s="1"/>
  <c r="AY438" i="11" s="1"/>
  <c r="AP130" i="11"/>
  <c r="AP430" i="11" s="1"/>
  <c r="AY58" i="11"/>
  <c r="AY130" i="11" s="1"/>
  <c r="AY214" i="11" s="1"/>
  <c r="AY286" i="11" s="1"/>
  <c r="AY358" i="11" s="1"/>
  <c r="AY430" i="11" s="1"/>
  <c r="AP122" i="11"/>
  <c r="AP422" i="11" s="1"/>
  <c r="AY50" i="11"/>
  <c r="AY122" i="11" s="1"/>
  <c r="AY206" i="11" s="1"/>
  <c r="AY278" i="11" s="1"/>
  <c r="AY350" i="11" s="1"/>
  <c r="AY422" i="11" s="1"/>
  <c r="AP114" i="11"/>
  <c r="AP414" i="11" s="1"/>
  <c r="AY42" i="11"/>
  <c r="AY114" i="11" s="1"/>
  <c r="AY198" i="11" s="1"/>
  <c r="AY270" i="11" s="1"/>
  <c r="AY342" i="11" s="1"/>
  <c r="AY414" i="11" s="1"/>
  <c r="AP106" i="11"/>
  <c r="AP406" i="11" s="1"/>
  <c r="AY34" i="11"/>
  <c r="AY106" i="11" s="1"/>
  <c r="AY190" i="11" s="1"/>
  <c r="AY262" i="11" s="1"/>
  <c r="AY334" i="11" s="1"/>
  <c r="AY406" i="11" s="1"/>
  <c r="AP98" i="11"/>
  <c r="AP398" i="11" s="1"/>
  <c r="AY26" i="11"/>
  <c r="AY98" i="11" s="1"/>
  <c r="AY182" i="11" s="1"/>
  <c r="AY254" i="11" s="1"/>
  <c r="AY326" i="11" s="1"/>
  <c r="AY398" i="11" s="1"/>
  <c r="AW40" i="11"/>
  <c r="AW112" i="11" s="1"/>
  <c r="AW59" i="11"/>
  <c r="AW131" i="11" s="1"/>
  <c r="AW27" i="11"/>
  <c r="AW99" i="11" s="1"/>
  <c r="AX80" i="36"/>
  <c r="AX152" i="36" s="1"/>
  <c r="AX68" i="38"/>
  <c r="AX140" i="38" s="1"/>
  <c r="AX224" i="38" s="1"/>
  <c r="AX296" i="38" s="1"/>
  <c r="AX368" i="38" s="1"/>
  <c r="AX440" i="38" s="1"/>
  <c r="AX23" i="38"/>
  <c r="AX95" i="38" s="1"/>
  <c r="AX179" i="38" s="1"/>
  <c r="AX251" i="38" s="1"/>
  <c r="AX323" i="38" s="1"/>
  <c r="AX395" i="38" s="1"/>
  <c r="AX84" i="38"/>
  <c r="AX156" i="38" s="1"/>
  <c r="AX240" i="38" s="1"/>
  <c r="AX312" i="38" s="1"/>
  <c r="AX384" i="38" s="1"/>
  <c r="AX456" i="38" s="1"/>
  <c r="AW74" i="11"/>
  <c r="AW146" i="11" s="1"/>
  <c r="AM172" i="37"/>
  <c r="AP152" i="11"/>
  <c r="AP452" i="11" s="1"/>
  <c r="AY80" i="11"/>
  <c r="AY152" i="11" s="1"/>
  <c r="AY236" i="11" s="1"/>
  <c r="AY308" i="11" s="1"/>
  <c r="AY380" i="11" s="1"/>
  <c r="AY452" i="11" s="1"/>
  <c r="AP144" i="11"/>
  <c r="AP444" i="11" s="1"/>
  <c r="AY72" i="11"/>
  <c r="AY144" i="11" s="1"/>
  <c r="AY228" i="11" s="1"/>
  <c r="AY300" i="11" s="1"/>
  <c r="AY372" i="11" s="1"/>
  <c r="AY444" i="11" s="1"/>
  <c r="AP136" i="11"/>
  <c r="AP436" i="11" s="1"/>
  <c r="AY64" i="11"/>
  <c r="AY136" i="11" s="1"/>
  <c r="AY220" i="11" s="1"/>
  <c r="AY292" i="11" s="1"/>
  <c r="AY364" i="11" s="1"/>
  <c r="AY436" i="11" s="1"/>
  <c r="AP128" i="11"/>
  <c r="AP428" i="11" s="1"/>
  <c r="AY56" i="11"/>
  <c r="AY128" i="11" s="1"/>
  <c r="AY212" i="11" s="1"/>
  <c r="AY284" i="11" s="1"/>
  <c r="AY356" i="11" s="1"/>
  <c r="AY428" i="11" s="1"/>
  <c r="AP120" i="11"/>
  <c r="AP420" i="11" s="1"/>
  <c r="AY48" i="11"/>
  <c r="AY120" i="11" s="1"/>
  <c r="AY204" i="11" s="1"/>
  <c r="AY276" i="11" s="1"/>
  <c r="AY348" i="11" s="1"/>
  <c r="AY420" i="11" s="1"/>
  <c r="AP104" i="11"/>
  <c r="AP404" i="11" s="1"/>
  <c r="AY32" i="11"/>
  <c r="AY104" i="11" s="1"/>
  <c r="AY188" i="11" s="1"/>
  <c r="AY260" i="11" s="1"/>
  <c r="AY332" i="11" s="1"/>
  <c r="AY404" i="11" s="1"/>
  <c r="AP96" i="11"/>
  <c r="AP396" i="11" s="1"/>
  <c r="AY24" i="11"/>
  <c r="AY96" i="11" s="1"/>
  <c r="AY180" i="11" s="1"/>
  <c r="AY252" i="11" s="1"/>
  <c r="AY324" i="11" s="1"/>
  <c r="AY396" i="11" s="1"/>
  <c r="AP156" i="11"/>
  <c r="AP456" i="11" s="1"/>
  <c r="AY84" i="11"/>
  <c r="AY156" i="11" s="1"/>
  <c r="AY240" i="11" s="1"/>
  <c r="AY312" i="11" s="1"/>
  <c r="AY384" i="11" s="1"/>
  <c r="AY456" i="11" s="1"/>
  <c r="AP148" i="11"/>
  <c r="AP448" i="11" s="1"/>
  <c r="AY76" i="11"/>
  <c r="AY148" i="11" s="1"/>
  <c r="AY232" i="11" s="1"/>
  <c r="AY304" i="11" s="1"/>
  <c r="AY376" i="11" s="1"/>
  <c r="AY448" i="11" s="1"/>
  <c r="AP140" i="11"/>
  <c r="AP440" i="11" s="1"/>
  <c r="AY68" i="11"/>
  <c r="AY140" i="11" s="1"/>
  <c r="AY224" i="11" s="1"/>
  <c r="AY296" i="11" s="1"/>
  <c r="AY368" i="11" s="1"/>
  <c r="AY440" i="11" s="1"/>
  <c r="AM181" i="36"/>
  <c r="AM253" i="36" s="1"/>
  <c r="AM325" i="36" s="1"/>
  <c r="AM189" i="36"/>
  <c r="AM261" i="36" s="1"/>
  <c r="AM333" i="36" s="1"/>
  <c r="AM197" i="36"/>
  <c r="AM269" i="36" s="1"/>
  <c r="AM341" i="36" s="1"/>
  <c r="AM205" i="36"/>
  <c r="AM277" i="36" s="1"/>
  <c r="AM349" i="36" s="1"/>
  <c r="AM213" i="36"/>
  <c r="AM285" i="36" s="1"/>
  <c r="AM357" i="36" s="1"/>
  <c r="AM209" i="37"/>
  <c r="AM217" i="37"/>
  <c r="AM225" i="37"/>
  <c r="AM233" i="37"/>
  <c r="AO102" i="36"/>
  <c r="AO402" i="36" s="1"/>
  <c r="AP30" i="36"/>
  <c r="AO110" i="36"/>
  <c r="AO410" i="36" s="1"/>
  <c r="AP38" i="36"/>
  <c r="AO118" i="36"/>
  <c r="AO418" i="36" s="1"/>
  <c r="AP46" i="36"/>
  <c r="AW46" i="36" s="1"/>
  <c r="AW118" i="36" s="1"/>
  <c r="AW202" i="36" s="1"/>
  <c r="AW274" i="36" s="1"/>
  <c r="AW346" i="36" s="1"/>
  <c r="AW418" i="36" s="1"/>
  <c r="AO126" i="36"/>
  <c r="AO426" i="36" s="1"/>
  <c r="AP54" i="36"/>
  <c r="AO134" i="36"/>
  <c r="AO434" i="36" s="1"/>
  <c r="AP62" i="36"/>
  <c r="AO142" i="36"/>
  <c r="AO442" i="36" s="1"/>
  <c r="AP70" i="36"/>
  <c r="AO150" i="36"/>
  <c r="AO450" i="36" s="1"/>
  <c r="AP78" i="36"/>
  <c r="AO98" i="38"/>
  <c r="AO398" i="38" s="1"/>
  <c r="AP26" i="38"/>
  <c r="AO106" i="38"/>
  <c r="AO406" i="38" s="1"/>
  <c r="AP34" i="38"/>
  <c r="AW34" i="38" s="1"/>
  <c r="AW106" i="38" s="1"/>
  <c r="AW190" i="38" s="1"/>
  <c r="AW262" i="38" s="1"/>
  <c r="AW334" i="38" s="1"/>
  <c r="AW406" i="38" s="1"/>
  <c r="AO114" i="38"/>
  <c r="AO414" i="38" s="1"/>
  <c r="AP42" i="38"/>
  <c r="AO122" i="38"/>
  <c r="AO422" i="38" s="1"/>
  <c r="AP50" i="38"/>
  <c r="AO130" i="38"/>
  <c r="AO430" i="38" s="1"/>
  <c r="AP58" i="38"/>
  <c r="AO138" i="38"/>
  <c r="AO438" i="38" s="1"/>
  <c r="AP66" i="38"/>
  <c r="AW66" i="38" s="1"/>
  <c r="AW138" i="38" s="1"/>
  <c r="AW222" i="38" s="1"/>
  <c r="AW294" i="38" s="1"/>
  <c r="AW366" i="38" s="1"/>
  <c r="AW438" i="38" s="1"/>
  <c r="AO89" i="38"/>
  <c r="AO389" i="38" s="1"/>
  <c r="AP17" i="38"/>
  <c r="AO87" i="38"/>
  <c r="AO387" i="38" s="1"/>
  <c r="AP15" i="38"/>
  <c r="AO154" i="38"/>
  <c r="AO454" i="38" s="1"/>
  <c r="AP82" i="38"/>
  <c r="AO100" i="37"/>
  <c r="AO400" i="37" s="1"/>
  <c r="AP28" i="37"/>
  <c r="AT400" i="37"/>
  <c r="AO111" i="37"/>
  <c r="AO411" i="37" s="1"/>
  <c r="AP39" i="37"/>
  <c r="AT390" i="37"/>
  <c r="AO90" i="37"/>
  <c r="AO390" i="37" s="1"/>
  <c r="AP18" i="37"/>
  <c r="AI122" i="37"/>
  <c r="AI206" i="37" s="1"/>
  <c r="AI278" i="37" s="1"/>
  <c r="AI350" i="37" s="1"/>
  <c r="AI422" i="37" s="1"/>
  <c r="AV50" i="37"/>
  <c r="AV122" i="37" s="1"/>
  <c r="AV206" i="37" s="1"/>
  <c r="AV278" i="37" s="1"/>
  <c r="AV350" i="37" s="1"/>
  <c r="AV422" i="37" s="1"/>
  <c r="AT422" i="37"/>
  <c r="AO130" i="37"/>
  <c r="AO430" i="37" s="1"/>
  <c r="AP58" i="37"/>
  <c r="AT430" i="37"/>
  <c r="AO138" i="37"/>
  <c r="AO438" i="37" s="1"/>
  <c r="AP66" i="37"/>
  <c r="AW66" i="37" s="1"/>
  <c r="AW138" i="37" s="1"/>
  <c r="AW222" i="37" s="1"/>
  <c r="AW294" i="37" s="1"/>
  <c r="AW366" i="37" s="1"/>
  <c r="AW438" i="37" s="1"/>
  <c r="AT438" i="37"/>
  <c r="AO146" i="37"/>
  <c r="AO446" i="37" s="1"/>
  <c r="AP74" i="37"/>
  <c r="AT446" i="37"/>
  <c r="AO154" i="37"/>
  <c r="AO454" i="37" s="1"/>
  <c r="AP82" i="37"/>
  <c r="AT454" i="37"/>
  <c r="AW65" i="11"/>
  <c r="AW137" i="11" s="1"/>
  <c r="AW33" i="11"/>
  <c r="AW105" i="11" s="1"/>
  <c r="AW28" i="11"/>
  <c r="AW100" i="11" s="1"/>
  <c r="AI103" i="36"/>
  <c r="AV31" i="36"/>
  <c r="AV103" i="36" s="1"/>
  <c r="AV187" i="36" s="1"/>
  <c r="AV259" i="36" s="1"/>
  <c r="AV331" i="36" s="1"/>
  <c r="AV403" i="36" s="1"/>
  <c r="AI111" i="36"/>
  <c r="AV39" i="36"/>
  <c r="AV111" i="36" s="1"/>
  <c r="AV195" i="36" s="1"/>
  <c r="AV267" i="36" s="1"/>
  <c r="AV339" i="36" s="1"/>
  <c r="AV411" i="36" s="1"/>
  <c r="AI119" i="36"/>
  <c r="AV47" i="36"/>
  <c r="AV119" i="36" s="1"/>
  <c r="AV203" i="36" s="1"/>
  <c r="AV275" i="36" s="1"/>
  <c r="AV347" i="36" s="1"/>
  <c r="AV419" i="36" s="1"/>
  <c r="AI127" i="36"/>
  <c r="AV55" i="36"/>
  <c r="AV127" i="36" s="1"/>
  <c r="AV211" i="36" s="1"/>
  <c r="AV283" i="36" s="1"/>
  <c r="AV355" i="36" s="1"/>
  <c r="AV427" i="36" s="1"/>
  <c r="AI135" i="36"/>
  <c r="AV63" i="36"/>
  <c r="AV135" i="36" s="1"/>
  <c r="AV219" i="36" s="1"/>
  <c r="AV291" i="36" s="1"/>
  <c r="AV363" i="36" s="1"/>
  <c r="AV435" i="36" s="1"/>
  <c r="AI143" i="36"/>
  <c r="AV71" i="36"/>
  <c r="AV143" i="36" s="1"/>
  <c r="AV227" i="36" s="1"/>
  <c r="AV299" i="36" s="1"/>
  <c r="AV371" i="36" s="1"/>
  <c r="AV443" i="36" s="1"/>
  <c r="AI151" i="36"/>
  <c r="AV79" i="36"/>
  <c r="AV151" i="36" s="1"/>
  <c r="AV235" i="36" s="1"/>
  <c r="AV307" i="36" s="1"/>
  <c r="AV379" i="36" s="1"/>
  <c r="AV451" i="36" s="1"/>
  <c r="AV14" i="36"/>
  <c r="AV86" i="36" s="1"/>
  <c r="AV170" i="36" s="1"/>
  <c r="AV242" i="36" s="1"/>
  <c r="AV314" i="36" s="1"/>
  <c r="AV386" i="36" s="1"/>
  <c r="AI86" i="36"/>
  <c r="AI99" i="38"/>
  <c r="AI183" i="38" s="1"/>
  <c r="AI255" i="38" s="1"/>
  <c r="AI327" i="38" s="1"/>
  <c r="AI399" i="38" s="1"/>
  <c r="AV27" i="38"/>
  <c r="AV99" i="38" s="1"/>
  <c r="AV183" i="38" s="1"/>
  <c r="AV255" i="38" s="1"/>
  <c r="AV327" i="38" s="1"/>
  <c r="AV399" i="38" s="1"/>
  <c r="AI107" i="38"/>
  <c r="AI191" i="38" s="1"/>
  <c r="AI263" i="38" s="1"/>
  <c r="AI335" i="38" s="1"/>
  <c r="AI407" i="38" s="1"/>
  <c r="AV35" i="38"/>
  <c r="AV107" i="38" s="1"/>
  <c r="AV191" i="38" s="1"/>
  <c r="AV263" i="38" s="1"/>
  <c r="AV335" i="38" s="1"/>
  <c r="AV407" i="38" s="1"/>
  <c r="AI115" i="38"/>
  <c r="AI199" i="38" s="1"/>
  <c r="AI271" i="38" s="1"/>
  <c r="AI343" i="38" s="1"/>
  <c r="AI415" i="38" s="1"/>
  <c r="AV43" i="38"/>
  <c r="AV115" i="38" s="1"/>
  <c r="AV199" i="38" s="1"/>
  <c r="AV271" i="38" s="1"/>
  <c r="AV343" i="38" s="1"/>
  <c r="AV415" i="38" s="1"/>
  <c r="AI123" i="38"/>
  <c r="AI207" i="38" s="1"/>
  <c r="AI279" i="38" s="1"/>
  <c r="AI351" i="38" s="1"/>
  <c r="AI423" i="38" s="1"/>
  <c r="AV51" i="38"/>
  <c r="AV123" i="38" s="1"/>
  <c r="AV207" i="38" s="1"/>
  <c r="AV279" i="38" s="1"/>
  <c r="AV351" i="38" s="1"/>
  <c r="AV423" i="38" s="1"/>
  <c r="AI131" i="38"/>
  <c r="AI215" i="38" s="1"/>
  <c r="AI287" i="38" s="1"/>
  <c r="AI359" i="38" s="1"/>
  <c r="AI431" i="38" s="1"/>
  <c r="AV59" i="38"/>
  <c r="AV131" i="38" s="1"/>
  <c r="AV215" i="38" s="1"/>
  <c r="AV287" i="38" s="1"/>
  <c r="AV359" i="38" s="1"/>
  <c r="AV431" i="38" s="1"/>
  <c r="AI139" i="38"/>
  <c r="AI223" i="38" s="1"/>
  <c r="AI295" i="38" s="1"/>
  <c r="AI367" i="38" s="1"/>
  <c r="AI439" i="38" s="1"/>
  <c r="AV67" i="38"/>
  <c r="AV139" i="38" s="1"/>
  <c r="AV223" i="38" s="1"/>
  <c r="AV295" i="38" s="1"/>
  <c r="AV367" i="38" s="1"/>
  <c r="AV439" i="38" s="1"/>
  <c r="AI93" i="38"/>
  <c r="AI177" i="38" s="1"/>
  <c r="AI249" i="38" s="1"/>
  <c r="AI321" i="38" s="1"/>
  <c r="AI393" i="38" s="1"/>
  <c r="AV21" i="38"/>
  <c r="AV93" i="38" s="1"/>
  <c r="AV177" i="38" s="1"/>
  <c r="AV249" i="38" s="1"/>
  <c r="AV321" i="38" s="1"/>
  <c r="AV393" i="38" s="1"/>
  <c r="AI91" i="38"/>
  <c r="AI175" i="38" s="1"/>
  <c r="AI247" i="38" s="1"/>
  <c r="AI319" i="38" s="1"/>
  <c r="AI391" i="38" s="1"/>
  <c r="AV19" i="38"/>
  <c r="AV91" i="38" s="1"/>
  <c r="AV175" i="38" s="1"/>
  <c r="AV247" i="38" s="1"/>
  <c r="AV319" i="38" s="1"/>
  <c r="AV391" i="38" s="1"/>
  <c r="AI155" i="38"/>
  <c r="AI239" i="38" s="1"/>
  <c r="AI311" i="38" s="1"/>
  <c r="AI383" i="38" s="1"/>
  <c r="AI455" i="38" s="1"/>
  <c r="AV83" i="38"/>
  <c r="AV155" i="38" s="1"/>
  <c r="AV239" i="38" s="1"/>
  <c r="AV311" i="38" s="1"/>
  <c r="AV383" i="38" s="1"/>
  <c r="AV455" i="38" s="1"/>
  <c r="AW58" i="11"/>
  <c r="AW130" i="11" s="1"/>
  <c r="AW26" i="11"/>
  <c r="AW98" i="11" s="1"/>
  <c r="AT416" i="37"/>
  <c r="AM200" i="37"/>
  <c r="AM185" i="37"/>
  <c r="AM199" i="37"/>
  <c r="AM178" i="37"/>
  <c r="AM207" i="37"/>
  <c r="AM215" i="37"/>
  <c r="AM223" i="37"/>
  <c r="AM231" i="37"/>
  <c r="AM239" i="37"/>
  <c r="AM184" i="36"/>
  <c r="AM256" i="36" s="1"/>
  <c r="AM328" i="36" s="1"/>
  <c r="AM192" i="36"/>
  <c r="AM264" i="36" s="1"/>
  <c r="AM336" i="36" s="1"/>
  <c r="AM200" i="36"/>
  <c r="AM272" i="36" s="1"/>
  <c r="AM344" i="36" s="1"/>
  <c r="AM208" i="36"/>
  <c r="AM280" i="36" s="1"/>
  <c r="AM352" i="36" s="1"/>
  <c r="AM216" i="36"/>
  <c r="AM288" i="36" s="1"/>
  <c r="AM360" i="36" s="1"/>
  <c r="AP56" i="37"/>
  <c r="AO128" i="37"/>
  <c r="AO428" i="37" s="1"/>
  <c r="AT428" i="37"/>
  <c r="AP64" i="37"/>
  <c r="AO136" i="37"/>
  <c r="AO436" i="37" s="1"/>
  <c r="AT436" i="37"/>
  <c r="AP72" i="37"/>
  <c r="AW72" i="37" s="1"/>
  <c r="AW144" i="37" s="1"/>
  <c r="AW228" i="37" s="1"/>
  <c r="AW300" i="37" s="1"/>
  <c r="AW372" i="37" s="1"/>
  <c r="AW444" i="37" s="1"/>
  <c r="AO144" i="37"/>
  <c r="AO444" i="37" s="1"/>
  <c r="AT444" i="37"/>
  <c r="AP80" i="37"/>
  <c r="AW80" i="37" s="1"/>
  <c r="AW152" i="37" s="1"/>
  <c r="AW236" i="37" s="1"/>
  <c r="AW308" i="37" s="1"/>
  <c r="AW380" i="37" s="1"/>
  <c r="AW452" i="37" s="1"/>
  <c r="AO152" i="37"/>
  <c r="AO452" i="37" s="1"/>
  <c r="AT452" i="37"/>
  <c r="AW37" i="11"/>
  <c r="AW109" i="11" s="1"/>
  <c r="AW80" i="11"/>
  <c r="AW152" i="11" s="1"/>
  <c r="AW48" i="11"/>
  <c r="AW120" i="11" s="1"/>
  <c r="AW84" i="11"/>
  <c r="AW156" i="11" s="1"/>
  <c r="AP65" i="36"/>
  <c r="AW65" i="36" s="1"/>
  <c r="AW137" i="36" s="1"/>
  <c r="AW221" i="36" s="1"/>
  <c r="AW293" i="36" s="1"/>
  <c r="AW365" i="36" s="1"/>
  <c r="AW437" i="36" s="1"/>
  <c r="AO137" i="36"/>
  <c r="AO437" i="36" s="1"/>
  <c r="AO145" i="36"/>
  <c r="AO445" i="36" s="1"/>
  <c r="AP73" i="36"/>
  <c r="AW73" i="36" s="1"/>
  <c r="AW145" i="36" s="1"/>
  <c r="AW229" i="36" s="1"/>
  <c r="AW301" i="36" s="1"/>
  <c r="AW373" i="36" s="1"/>
  <c r="AW445" i="36" s="1"/>
  <c r="AO153" i="36"/>
  <c r="AO453" i="36" s="1"/>
  <c r="AP81" i="36"/>
  <c r="AO94" i="36"/>
  <c r="AO394" i="36" s="1"/>
  <c r="AP22" i="36"/>
  <c r="AW22" i="36" s="1"/>
  <c r="AW94" i="36" s="1"/>
  <c r="AW178" i="36" s="1"/>
  <c r="AW250" i="36" s="1"/>
  <c r="AW322" i="36" s="1"/>
  <c r="AW394" i="36" s="1"/>
  <c r="AO101" i="38"/>
  <c r="AO401" i="38" s="1"/>
  <c r="AP29" i="38"/>
  <c r="AO109" i="38"/>
  <c r="AO409" i="38" s="1"/>
  <c r="AP37" i="38"/>
  <c r="AW37" i="38" s="1"/>
  <c r="AW109" i="38" s="1"/>
  <c r="AW193" i="38" s="1"/>
  <c r="AW265" i="38" s="1"/>
  <c r="AW337" i="38" s="1"/>
  <c r="AW409" i="38" s="1"/>
  <c r="AO117" i="38"/>
  <c r="AO417" i="38" s="1"/>
  <c r="AP45" i="38"/>
  <c r="AO125" i="38"/>
  <c r="AO425" i="38" s="1"/>
  <c r="AP53" i="38"/>
  <c r="AO133" i="38"/>
  <c r="AO433" i="38" s="1"/>
  <c r="AP61" i="38"/>
  <c r="AO141" i="38"/>
  <c r="AO441" i="38" s="1"/>
  <c r="AP69" i="38"/>
  <c r="AW69" i="38" s="1"/>
  <c r="AW141" i="38" s="1"/>
  <c r="AW225" i="38" s="1"/>
  <c r="AW297" i="38" s="1"/>
  <c r="AW369" i="38" s="1"/>
  <c r="AW441" i="38" s="1"/>
  <c r="AO148" i="38"/>
  <c r="AO448" i="38" s="1"/>
  <c r="AP76" i="38"/>
  <c r="AW70" i="11"/>
  <c r="AW142" i="11" s="1"/>
  <c r="AW38" i="11"/>
  <c r="AW110" i="11" s="1"/>
  <c r="AI92" i="37"/>
  <c r="AI176" i="37" s="1"/>
  <c r="AI248" i="37" s="1"/>
  <c r="AI320" i="37" s="1"/>
  <c r="AI392" i="37" s="1"/>
  <c r="AV20" i="37"/>
  <c r="AV92" i="37" s="1"/>
  <c r="AV176" i="37" s="1"/>
  <c r="AV248" i="37" s="1"/>
  <c r="AV320" i="37" s="1"/>
  <c r="AV392" i="37" s="1"/>
  <c r="AI103" i="37"/>
  <c r="AI187" i="37" s="1"/>
  <c r="AI259" i="37" s="1"/>
  <c r="AI331" i="37" s="1"/>
  <c r="AI403" i="37" s="1"/>
  <c r="AV31" i="37"/>
  <c r="AV103" i="37" s="1"/>
  <c r="AV187" i="37" s="1"/>
  <c r="AV259" i="37" s="1"/>
  <c r="AV331" i="37" s="1"/>
  <c r="AV403" i="37" s="1"/>
  <c r="AM177" i="37"/>
  <c r="AO113" i="37"/>
  <c r="AO413" i="37" s="1"/>
  <c r="AP41" i="37"/>
  <c r="AW41" i="37" s="1"/>
  <c r="AW113" i="37" s="1"/>
  <c r="AW197" i="37" s="1"/>
  <c r="AW269" i="37" s="1"/>
  <c r="AW341" i="37" s="1"/>
  <c r="AW413" i="37" s="1"/>
  <c r="AI113" i="37"/>
  <c r="AI197" i="37" s="1"/>
  <c r="AI269" i="37" s="1"/>
  <c r="AI341" i="37" s="1"/>
  <c r="AI413" i="37" s="1"/>
  <c r="AV41" i="37"/>
  <c r="AV113" i="37" s="1"/>
  <c r="AV197" i="37" s="1"/>
  <c r="AV269" i="37" s="1"/>
  <c r="AV341" i="37" s="1"/>
  <c r="AV413" i="37" s="1"/>
  <c r="AV19" i="36"/>
  <c r="AV91" i="36" s="1"/>
  <c r="AV175" i="36" s="1"/>
  <c r="AV247" i="36" s="1"/>
  <c r="AV319" i="36" s="1"/>
  <c r="AV391" i="36" s="1"/>
  <c r="AI91" i="36"/>
  <c r="AI140" i="36"/>
  <c r="AV68" i="36"/>
  <c r="AV140" i="36" s="1"/>
  <c r="AV224" i="36" s="1"/>
  <c r="AV296" i="36" s="1"/>
  <c r="AV368" i="36" s="1"/>
  <c r="AV440" i="36" s="1"/>
  <c r="AI148" i="36"/>
  <c r="AV76" i="36"/>
  <c r="AV148" i="36" s="1"/>
  <c r="AV232" i="36" s="1"/>
  <c r="AV304" i="36" s="1"/>
  <c r="AV376" i="36" s="1"/>
  <c r="AV448" i="36" s="1"/>
  <c r="AI156" i="36"/>
  <c r="AV84" i="36"/>
  <c r="AV156" i="36" s="1"/>
  <c r="AV240" i="36" s="1"/>
  <c r="AV312" i="36" s="1"/>
  <c r="AV384" i="36" s="1"/>
  <c r="AV456" i="36" s="1"/>
  <c r="AI96" i="38"/>
  <c r="AI180" i="38" s="1"/>
  <c r="AI252" i="38" s="1"/>
  <c r="AI324" i="38" s="1"/>
  <c r="AI396" i="38" s="1"/>
  <c r="AV24" i="38"/>
  <c r="AV96" i="38" s="1"/>
  <c r="AV180" i="38" s="1"/>
  <c r="AV252" i="38" s="1"/>
  <c r="AV324" i="38" s="1"/>
  <c r="AV396" i="38" s="1"/>
  <c r="AI104" i="38"/>
  <c r="AI188" i="38" s="1"/>
  <c r="AI260" i="38" s="1"/>
  <c r="AI332" i="38" s="1"/>
  <c r="AI404" i="38" s="1"/>
  <c r="AV32" i="38"/>
  <c r="AV104" i="38" s="1"/>
  <c r="AV188" i="38" s="1"/>
  <c r="AV260" i="38" s="1"/>
  <c r="AV332" i="38" s="1"/>
  <c r="AV404" i="38" s="1"/>
  <c r="AI112" i="38"/>
  <c r="AI196" i="38" s="1"/>
  <c r="AI268" i="38" s="1"/>
  <c r="AI340" i="38" s="1"/>
  <c r="AI412" i="38" s="1"/>
  <c r="AV40" i="38"/>
  <c r="AV112" i="38" s="1"/>
  <c r="AV196" i="38" s="1"/>
  <c r="AV268" i="38" s="1"/>
  <c r="AV340" i="38" s="1"/>
  <c r="AV412" i="38" s="1"/>
  <c r="AI120" i="38"/>
  <c r="AI204" i="38" s="1"/>
  <c r="AI276" i="38" s="1"/>
  <c r="AI348" i="38" s="1"/>
  <c r="AI420" i="38" s="1"/>
  <c r="AV48" i="38"/>
  <c r="AV120" i="38" s="1"/>
  <c r="AV204" i="38" s="1"/>
  <c r="AV276" i="38" s="1"/>
  <c r="AV348" i="38" s="1"/>
  <c r="AV420" i="38" s="1"/>
  <c r="AI128" i="38"/>
  <c r="AI212" i="38" s="1"/>
  <c r="AI284" i="38" s="1"/>
  <c r="AI356" i="38" s="1"/>
  <c r="AI428" i="38" s="1"/>
  <c r="AV56" i="38"/>
  <c r="AV128" i="38" s="1"/>
  <c r="AV212" i="38" s="1"/>
  <c r="AV284" i="38" s="1"/>
  <c r="AV356" i="38" s="1"/>
  <c r="AV428" i="38" s="1"/>
  <c r="AI136" i="38"/>
  <c r="AI220" i="38" s="1"/>
  <c r="AI292" i="38" s="1"/>
  <c r="AI364" i="38" s="1"/>
  <c r="AI436" i="38" s="1"/>
  <c r="AV64" i="38"/>
  <c r="AV136" i="38" s="1"/>
  <c r="AV220" i="38" s="1"/>
  <c r="AV292" i="38" s="1"/>
  <c r="AV364" i="38" s="1"/>
  <c r="AV436" i="38" s="1"/>
  <c r="AI145" i="38"/>
  <c r="AI229" i="38" s="1"/>
  <c r="AI301" i="38" s="1"/>
  <c r="AI373" i="38" s="1"/>
  <c r="AI445" i="38" s="1"/>
  <c r="AV73" i="38"/>
  <c r="AV145" i="38" s="1"/>
  <c r="AV229" i="38" s="1"/>
  <c r="AV301" i="38" s="1"/>
  <c r="AV373" i="38" s="1"/>
  <c r="AV445" i="38" s="1"/>
  <c r="AM178" i="38"/>
  <c r="AM250" i="38" s="1"/>
  <c r="AM322" i="38" s="1"/>
  <c r="AM236" i="38"/>
  <c r="AM308" i="38" s="1"/>
  <c r="AM380" i="38" s="1"/>
  <c r="AI95" i="37"/>
  <c r="AI179" i="37" s="1"/>
  <c r="AI251" i="37" s="1"/>
  <c r="AI323" i="37" s="1"/>
  <c r="AI395" i="37" s="1"/>
  <c r="AV23" i="37"/>
  <c r="AV95" i="37" s="1"/>
  <c r="AV179" i="37" s="1"/>
  <c r="AV251" i="37" s="1"/>
  <c r="AV323" i="37" s="1"/>
  <c r="AV395" i="37" s="1"/>
  <c r="AI98" i="37"/>
  <c r="AI182" i="37" s="1"/>
  <c r="AI254" i="37" s="1"/>
  <c r="AI326" i="37" s="1"/>
  <c r="AI398" i="37" s="1"/>
  <c r="AV26" i="37"/>
  <c r="AV98" i="37" s="1"/>
  <c r="AV182" i="37" s="1"/>
  <c r="AV254" i="37" s="1"/>
  <c r="AV326" i="37" s="1"/>
  <c r="AV398" i="37" s="1"/>
  <c r="AI106" i="37"/>
  <c r="AI190" i="37" s="1"/>
  <c r="AI262" i="37" s="1"/>
  <c r="AI334" i="37" s="1"/>
  <c r="AI406" i="37" s="1"/>
  <c r="AV34" i="37"/>
  <c r="AV106" i="37" s="1"/>
  <c r="AV190" i="37" s="1"/>
  <c r="AV262" i="37" s="1"/>
  <c r="AV334" i="37" s="1"/>
  <c r="AV406" i="37" s="1"/>
  <c r="AT420" i="37"/>
  <c r="AO120" i="37"/>
  <c r="AO420" i="37" s="1"/>
  <c r="AP48" i="37"/>
  <c r="AW48" i="37" s="1"/>
  <c r="AW120" i="37" s="1"/>
  <c r="AW204" i="37" s="1"/>
  <c r="AW276" i="37" s="1"/>
  <c r="AW348" i="37" s="1"/>
  <c r="AW420" i="37" s="1"/>
  <c r="AI101" i="36"/>
  <c r="AV29" i="36"/>
  <c r="AV101" i="36" s="1"/>
  <c r="AV185" i="36" s="1"/>
  <c r="AV257" i="36" s="1"/>
  <c r="AV329" i="36" s="1"/>
  <c r="AV401" i="36" s="1"/>
  <c r="AI133" i="36"/>
  <c r="AV61" i="36"/>
  <c r="AV133" i="36" s="1"/>
  <c r="AV217" i="36" s="1"/>
  <c r="AV289" i="36" s="1"/>
  <c r="AV361" i="36" s="1"/>
  <c r="AV433" i="36" s="1"/>
  <c r="AM229" i="37"/>
  <c r="AM190" i="36"/>
  <c r="AM262" i="36" s="1"/>
  <c r="AM334" i="36" s="1"/>
  <c r="AM230" i="36"/>
  <c r="AM302" i="36" s="1"/>
  <c r="AM374" i="36" s="1"/>
  <c r="AX37" i="36"/>
  <c r="AX109" i="36" s="1"/>
  <c r="AX45" i="36"/>
  <c r="AX117" i="36" s="1"/>
  <c r="AX61" i="36"/>
  <c r="AX133" i="36" s="1"/>
  <c r="AP17" i="36"/>
  <c r="AO89" i="36"/>
  <c r="AO389" i="36" s="1"/>
  <c r="AI137" i="37"/>
  <c r="AI221" i="37" s="1"/>
  <c r="AI293" i="37" s="1"/>
  <c r="AI365" i="37" s="1"/>
  <c r="AI437" i="37" s="1"/>
  <c r="AV65" i="37"/>
  <c r="AV137" i="37" s="1"/>
  <c r="AV221" i="37" s="1"/>
  <c r="AV293" i="37" s="1"/>
  <c r="AV365" i="37" s="1"/>
  <c r="AV437" i="37" s="1"/>
  <c r="AI153" i="37"/>
  <c r="AI237" i="37" s="1"/>
  <c r="AI309" i="37" s="1"/>
  <c r="AI381" i="37" s="1"/>
  <c r="AI453" i="37" s="1"/>
  <c r="AV81" i="37"/>
  <c r="AV153" i="37" s="1"/>
  <c r="AV237" i="37" s="1"/>
  <c r="AV309" i="37" s="1"/>
  <c r="AV381" i="37" s="1"/>
  <c r="AV453" i="37" s="1"/>
  <c r="AI106" i="36"/>
  <c r="AV34" i="36"/>
  <c r="AV106" i="36" s="1"/>
  <c r="AV190" i="36" s="1"/>
  <c r="AV262" i="36" s="1"/>
  <c r="AV334" i="36" s="1"/>
  <c r="AV406" i="36" s="1"/>
  <c r="AI122" i="36"/>
  <c r="AV50" i="36"/>
  <c r="AV122" i="36" s="1"/>
  <c r="AV206" i="36" s="1"/>
  <c r="AV278" i="36" s="1"/>
  <c r="AV350" i="36" s="1"/>
  <c r="AV422" i="36" s="1"/>
  <c r="AI138" i="36"/>
  <c r="AV66" i="36"/>
  <c r="AV138" i="36" s="1"/>
  <c r="AV222" i="36" s="1"/>
  <c r="AV294" i="36" s="1"/>
  <c r="AV366" i="36" s="1"/>
  <c r="AV438" i="36" s="1"/>
  <c r="AI146" i="36"/>
  <c r="AV74" i="36"/>
  <c r="AV146" i="36" s="1"/>
  <c r="AV230" i="36" s="1"/>
  <c r="AV302" i="36" s="1"/>
  <c r="AV374" i="36" s="1"/>
  <c r="AV446" i="36" s="1"/>
  <c r="AI102" i="38"/>
  <c r="AI186" i="38" s="1"/>
  <c r="AI258" i="38" s="1"/>
  <c r="AI330" i="38" s="1"/>
  <c r="AI402" i="38" s="1"/>
  <c r="AV30" i="38"/>
  <c r="AV102" i="38" s="1"/>
  <c r="AV186" i="38" s="1"/>
  <c r="AV258" i="38" s="1"/>
  <c r="AV330" i="38" s="1"/>
  <c r="AV402" i="38" s="1"/>
  <c r="AI110" i="38"/>
  <c r="AI194" i="38" s="1"/>
  <c r="AI266" i="38" s="1"/>
  <c r="AI338" i="38" s="1"/>
  <c r="AI410" i="38" s="1"/>
  <c r="AV38" i="38"/>
  <c r="AV110" i="38" s="1"/>
  <c r="AV194" i="38" s="1"/>
  <c r="AV266" i="38" s="1"/>
  <c r="AV338" i="38" s="1"/>
  <c r="AV410" i="38" s="1"/>
  <c r="AI118" i="38"/>
  <c r="AI202" i="38" s="1"/>
  <c r="AI274" i="38" s="1"/>
  <c r="AI346" i="38" s="1"/>
  <c r="AI418" i="38" s="1"/>
  <c r="AV46" i="38"/>
  <c r="AV118" i="38" s="1"/>
  <c r="AV202" i="38" s="1"/>
  <c r="AV274" i="38" s="1"/>
  <c r="AV346" i="38" s="1"/>
  <c r="AV418" i="38" s="1"/>
  <c r="AI126" i="38"/>
  <c r="AI210" i="38" s="1"/>
  <c r="AI282" i="38" s="1"/>
  <c r="AI354" i="38" s="1"/>
  <c r="AI426" i="38" s="1"/>
  <c r="AV54" i="38"/>
  <c r="AV126" i="38" s="1"/>
  <c r="AV210" i="38" s="1"/>
  <c r="AV282" i="38" s="1"/>
  <c r="AV354" i="38" s="1"/>
  <c r="AV426" i="38" s="1"/>
  <c r="AI134" i="38"/>
  <c r="AI218" i="38" s="1"/>
  <c r="AI290" i="38" s="1"/>
  <c r="AI362" i="38" s="1"/>
  <c r="AI434" i="38" s="1"/>
  <c r="AV62" i="38"/>
  <c r="AV134" i="38" s="1"/>
  <c r="AV218" i="38" s="1"/>
  <c r="AV290" i="38" s="1"/>
  <c r="AV362" i="38" s="1"/>
  <c r="AV434" i="38" s="1"/>
  <c r="AI142" i="38"/>
  <c r="AI226" i="38" s="1"/>
  <c r="AI298" i="38" s="1"/>
  <c r="AI370" i="38" s="1"/>
  <c r="AI442" i="38" s="1"/>
  <c r="AV70" i="38"/>
  <c r="AV142" i="38" s="1"/>
  <c r="AV226" i="38" s="1"/>
  <c r="AV298" i="38" s="1"/>
  <c r="AV370" i="38" s="1"/>
  <c r="AV442" i="38" s="1"/>
  <c r="AM170" i="38"/>
  <c r="AM242" i="38" s="1"/>
  <c r="AM314" i="38" s="1"/>
  <c r="AI150" i="38"/>
  <c r="AI234" i="38" s="1"/>
  <c r="AI306" i="38" s="1"/>
  <c r="AI378" i="38" s="1"/>
  <c r="AI450" i="38" s="1"/>
  <c r="AV78" i="38"/>
  <c r="AV150" i="38" s="1"/>
  <c r="AV234" i="38" s="1"/>
  <c r="AV306" i="38" s="1"/>
  <c r="AV378" i="38" s="1"/>
  <c r="AV450" i="38" s="1"/>
  <c r="AI87" i="37"/>
  <c r="AI171" i="37" s="1"/>
  <c r="AI243" i="37" s="1"/>
  <c r="AI315" i="37" s="1"/>
  <c r="AI387" i="37" s="1"/>
  <c r="AV15" i="37"/>
  <c r="AV87" i="37" s="1"/>
  <c r="AV171" i="37" s="1"/>
  <c r="AV243" i="37" s="1"/>
  <c r="AV315" i="37" s="1"/>
  <c r="AV387" i="37" s="1"/>
  <c r="AI96" i="37"/>
  <c r="AI180" i="37" s="1"/>
  <c r="AI252" i="37" s="1"/>
  <c r="AI324" i="37" s="1"/>
  <c r="AI396" i="37" s="1"/>
  <c r="AV24" i="37"/>
  <c r="AV96" i="37" s="1"/>
  <c r="AV180" i="37" s="1"/>
  <c r="AV252" i="37" s="1"/>
  <c r="AV324" i="37" s="1"/>
  <c r="AV396" i="37" s="1"/>
  <c r="AI104" i="37"/>
  <c r="AI188" i="37" s="1"/>
  <c r="AI260" i="37" s="1"/>
  <c r="AI332" i="37" s="1"/>
  <c r="AI404" i="37" s="1"/>
  <c r="AV32" i="37"/>
  <c r="AV104" i="37" s="1"/>
  <c r="AV188" i="37" s="1"/>
  <c r="AV260" i="37" s="1"/>
  <c r="AV332" i="37" s="1"/>
  <c r="AV404" i="37" s="1"/>
  <c r="AI110" i="37"/>
  <c r="AI194" i="37" s="1"/>
  <c r="AI266" i="37" s="1"/>
  <c r="AI338" i="37" s="1"/>
  <c r="AI410" i="37" s="1"/>
  <c r="AV38" i="37"/>
  <c r="AV110" i="37" s="1"/>
  <c r="AV194" i="37" s="1"/>
  <c r="AV266" i="37" s="1"/>
  <c r="AV338" i="37" s="1"/>
  <c r="AV410" i="37" s="1"/>
  <c r="AO117" i="37"/>
  <c r="AO417" i="37" s="1"/>
  <c r="AP45" i="37"/>
  <c r="AW45" i="37" s="1"/>
  <c r="AW117" i="37" s="1"/>
  <c r="AW201" i="37" s="1"/>
  <c r="AW273" i="37" s="1"/>
  <c r="AW345" i="37" s="1"/>
  <c r="AW417" i="37" s="1"/>
  <c r="AI117" i="37"/>
  <c r="AI201" i="37" s="1"/>
  <c r="AI273" i="37" s="1"/>
  <c r="AI345" i="37" s="1"/>
  <c r="AI417" i="37" s="1"/>
  <c r="AV45" i="37"/>
  <c r="AV117" i="37" s="1"/>
  <c r="AV201" i="37" s="1"/>
  <c r="AV273" i="37" s="1"/>
  <c r="AV345" i="37" s="1"/>
  <c r="AV417" i="37" s="1"/>
  <c r="AI126" i="37"/>
  <c r="AI210" i="37" s="1"/>
  <c r="AI282" i="37" s="1"/>
  <c r="AI354" i="37" s="1"/>
  <c r="AI426" i="37" s="1"/>
  <c r="AV54" i="37"/>
  <c r="AV126" i="37" s="1"/>
  <c r="AV210" i="37" s="1"/>
  <c r="AV282" i="37" s="1"/>
  <c r="AV354" i="37" s="1"/>
  <c r="AV426" i="37" s="1"/>
  <c r="AI134" i="37"/>
  <c r="AI218" i="37" s="1"/>
  <c r="AI290" i="37" s="1"/>
  <c r="AI362" i="37" s="1"/>
  <c r="AI434" i="37" s="1"/>
  <c r="AV62" i="37"/>
  <c r="AV134" i="37" s="1"/>
  <c r="AV218" i="37" s="1"/>
  <c r="AV290" i="37" s="1"/>
  <c r="AV362" i="37" s="1"/>
  <c r="AV434" i="37" s="1"/>
  <c r="AI142" i="37"/>
  <c r="AI226" i="37" s="1"/>
  <c r="AI298" i="37" s="1"/>
  <c r="AI370" i="37" s="1"/>
  <c r="AI442" i="37" s="1"/>
  <c r="AV70" i="37"/>
  <c r="AV142" i="37" s="1"/>
  <c r="AV226" i="37" s="1"/>
  <c r="AV298" i="37" s="1"/>
  <c r="AV370" i="37" s="1"/>
  <c r="AV442" i="37" s="1"/>
  <c r="AI150" i="37"/>
  <c r="AI234" i="37" s="1"/>
  <c r="AI306" i="37" s="1"/>
  <c r="AI378" i="37" s="1"/>
  <c r="AI450" i="37" s="1"/>
  <c r="AV78" i="37"/>
  <c r="AV150" i="37" s="1"/>
  <c r="AV234" i="37" s="1"/>
  <c r="AV306" i="37" s="1"/>
  <c r="AV378" i="37" s="1"/>
  <c r="AV450" i="37" s="1"/>
  <c r="AO87" i="36"/>
  <c r="AO387" i="36" s="1"/>
  <c r="AP15" i="36"/>
  <c r="AW15" i="36" s="1"/>
  <c r="AW87" i="36" s="1"/>
  <c r="AW171" i="36" s="1"/>
  <c r="AW243" i="36" s="1"/>
  <c r="AW315" i="36" s="1"/>
  <c r="AW387" i="36" s="1"/>
  <c r="AO99" i="36"/>
  <c r="AO399" i="36" s="1"/>
  <c r="AP27" i="36"/>
  <c r="AO107" i="36"/>
  <c r="AO407" i="36" s="1"/>
  <c r="AP35" i="36"/>
  <c r="AW35" i="36" s="1"/>
  <c r="AW107" i="36" s="1"/>
  <c r="AW191" i="36" s="1"/>
  <c r="AW263" i="36" s="1"/>
  <c r="AW335" i="36" s="1"/>
  <c r="AW407" i="36" s="1"/>
  <c r="AO115" i="36"/>
  <c r="AO415" i="36" s="1"/>
  <c r="AP43" i="36"/>
  <c r="AO123" i="36"/>
  <c r="AO423" i="36" s="1"/>
  <c r="AP51" i="36"/>
  <c r="AW51" i="36" s="1"/>
  <c r="AW123" i="36" s="1"/>
  <c r="AW207" i="36" s="1"/>
  <c r="AW279" i="36" s="1"/>
  <c r="AW351" i="36" s="1"/>
  <c r="AW423" i="36" s="1"/>
  <c r="AO131" i="36"/>
  <c r="AO431" i="36" s="1"/>
  <c r="AP59" i="36"/>
  <c r="AP67" i="36"/>
  <c r="AO139" i="36"/>
  <c r="AO439" i="36" s="1"/>
  <c r="AO147" i="36"/>
  <c r="AO447" i="36" s="1"/>
  <c r="AP75" i="36"/>
  <c r="AO155" i="36"/>
  <c r="AO455" i="36" s="1"/>
  <c r="AP83" i="36"/>
  <c r="AW83" i="36" s="1"/>
  <c r="AW155" i="36" s="1"/>
  <c r="AW239" i="36" s="1"/>
  <c r="AW311" i="36" s="1"/>
  <c r="AW383" i="36" s="1"/>
  <c r="AW455" i="36" s="1"/>
  <c r="AO92" i="38"/>
  <c r="AO392" i="38" s="1"/>
  <c r="AP20" i="38"/>
  <c r="AO103" i="38"/>
  <c r="AO403" i="38" s="1"/>
  <c r="AP31" i="38"/>
  <c r="AO111" i="38"/>
  <c r="AO411" i="38" s="1"/>
  <c r="AP39" i="38"/>
  <c r="AW39" i="38" s="1"/>
  <c r="AW111" i="38" s="1"/>
  <c r="AW195" i="38" s="1"/>
  <c r="AW267" i="38" s="1"/>
  <c r="AW339" i="38" s="1"/>
  <c r="AW411" i="38" s="1"/>
  <c r="AO119" i="38"/>
  <c r="AO419" i="38" s="1"/>
  <c r="AP47" i="38"/>
  <c r="AW47" i="38" s="1"/>
  <c r="AW119" i="38" s="1"/>
  <c r="AW203" i="38" s="1"/>
  <c r="AW275" i="38" s="1"/>
  <c r="AW347" i="38" s="1"/>
  <c r="AW419" i="38" s="1"/>
  <c r="AO127" i="38"/>
  <c r="AO427" i="38" s="1"/>
  <c r="AP55" i="38"/>
  <c r="AO135" i="38"/>
  <c r="AO435" i="38" s="1"/>
  <c r="AP63" i="38"/>
  <c r="AO143" i="38"/>
  <c r="AO443" i="38" s="1"/>
  <c r="AP71" i="38"/>
  <c r="AX71" i="38"/>
  <c r="AX143" i="38" s="1"/>
  <c r="AX227" i="38" s="1"/>
  <c r="AX299" i="38" s="1"/>
  <c r="AX371" i="38" s="1"/>
  <c r="AX443" i="38" s="1"/>
  <c r="AI90" i="38"/>
  <c r="AI174" i="38" s="1"/>
  <c r="AI246" i="38" s="1"/>
  <c r="AI318" i="38" s="1"/>
  <c r="AI390" i="38" s="1"/>
  <c r="AV18" i="38"/>
  <c r="AV90" i="38" s="1"/>
  <c r="AV174" i="38" s="1"/>
  <c r="AV246" i="38" s="1"/>
  <c r="AV318" i="38" s="1"/>
  <c r="AV390" i="38" s="1"/>
  <c r="AI151" i="38"/>
  <c r="AI235" i="38" s="1"/>
  <c r="AI307" i="38" s="1"/>
  <c r="AI379" i="38" s="1"/>
  <c r="AI451" i="38" s="1"/>
  <c r="AV79" i="38"/>
  <c r="AV151" i="38" s="1"/>
  <c r="AV235" i="38" s="1"/>
  <c r="AV307" i="38" s="1"/>
  <c r="AV379" i="38" s="1"/>
  <c r="AV451" i="38" s="1"/>
  <c r="AX19" i="37"/>
  <c r="AX91" i="37" s="1"/>
  <c r="AX175" i="37" s="1"/>
  <c r="AX247" i="37" s="1"/>
  <c r="AX319" i="37" s="1"/>
  <c r="AX391" i="37" s="1"/>
  <c r="AX25" i="37"/>
  <c r="AX97" i="37" s="1"/>
  <c r="AX181" i="37" s="1"/>
  <c r="AX253" i="37" s="1"/>
  <c r="AX325" i="37" s="1"/>
  <c r="AX397" i="37" s="1"/>
  <c r="AX33" i="37"/>
  <c r="AX105" i="37" s="1"/>
  <c r="AX189" i="37" s="1"/>
  <c r="AX261" i="37" s="1"/>
  <c r="AX333" i="37" s="1"/>
  <c r="AX405" i="37" s="1"/>
  <c r="AT414" i="37"/>
  <c r="AX55" i="37"/>
  <c r="AX127" i="37" s="1"/>
  <c r="AX211" i="37" s="1"/>
  <c r="AX283" i="37" s="1"/>
  <c r="AX355" i="37" s="1"/>
  <c r="AX427" i="37" s="1"/>
  <c r="AX63" i="37"/>
  <c r="AX135" i="37" s="1"/>
  <c r="AX219" i="37" s="1"/>
  <c r="AX291" i="37" s="1"/>
  <c r="AX363" i="37" s="1"/>
  <c r="AX435" i="37" s="1"/>
  <c r="AX71" i="37"/>
  <c r="AX143" i="37" s="1"/>
  <c r="AX227" i="37" s="1"/>
  <c r="AX299" i="37" s="1"/>
  <c r="AX371" i="37" s="1"/>
  <c r="AX443" i="37" s="1"/>
  <c r="AX79" i="37"/>
  <c r="AX151" i="37" s="1"/>
  <c r="AX235" i="37" s="1"/>
  <c r="AX307" i="37" s="1"/>
  <c r="AX379" i="37" s="1"/>
  <c r="AX451" i="37" s="1"/>
  <c r="AI96" i="36"/>
  <c r="AV24" i="36"/>
  <c r="AV96" i="36" s="1"/>
  <c r="AV180" i="36" s="1"/>
  <c r="AV252" i="36" s="1"/>
  <c r="AV324" i="36" s="1"/>
  <c r="AV396" i="36" s="1"/>
  <c r="AI104" i="36"/>
  <c r="AV32" i="36"/>
  <c r="AV104" i="36" s="1"/>
  <c r="AV188" i="36" s="1"/>
  <c r="AV260" i="36" s="1"/>
  <c r="AV332" i="36" s="1"/>
  <c r="AV404" i="36" s="1"/>
  <c r="AI112" i="36"/>
  <c r="AV40" i="36"/>
  <c r="AV112" i="36" s="1"/>
  <c r="AV196" i="36" s="1"/>
  <c r="AV268" i="36" s="1"/>
  <c r="AV340" i="36" s="1"/>
  <c r="AV412" i="36" s="1"/>
  <c r="AI120" i="36"/>
  <c r="AV48" i="36"/>
  <c r="AV120" i="36" s="1"/>
  <c r="AV204" i="36" s="1"/>
  <c r="AV276" i="36" s="1"/>
  <c r="AV348" i="36" s="1"/>
  <c r="AV420" i="36" s="1"/>
  <c r="AI128" i="36"/>
  <c r="AV56" i="36"/>
  <c r="AV128" i="36" s="1"/>
  <c r="AV212" i="36" s="1"/>
  <c r="AV284" i="36" s="1"/>
  <c r="AV356" i="36" s="1"/>
  <c r="AV428" i="36" s="1"/>
  <c r="AI124" i="37"/>
  <c r="AI208" i="37" s="1"/>
  <c r="AI280" i="37" s="1"/>
  <c r="AI352" i="37" s="1"/>
  <c r="AI424" i="37" s="1"/>
  <c r="AV52" i="37"/>
  <c r="AV124" i="37" s="1"/>
  <c r="AV208" i="37" s="1"/>
  <c r="AV280" i="37" s="1"/>
  <c r="AV352" i="37" s="1"/>
  <c r="AV424" i="37" s="1"/>
  <c r="AI132" i="37"/>
  <c r="AI216" i="37" s="1"/>
  <c r="AI288" i="37" s="1"/>
  <c r="AI360" i="37" s="1"/>
  <c r="AI432" i="37" s="1"/>
  <c r="AV60" i="37"/>
  <c r="AV132" i="37" s="1"/>
  <c r="AV216" i="37" s="1"/>
  <c r="AV288" i="37" s="1"/>
  <c r="AV360" i="37" s="1"/>
  <c r="AV432" i="37" s="1"/>
  <c r="AI140" i="37"/>
  <c r="AI224" i="37" s="1"/>
  <c r="AI296" i="37" s="1"/>
  <c r="AI368" i="37" s="1"/>
  <c r="AI440" i="37" s="1"/>
  <c r="AV68" i="37"/>
  <c r="AV140" i="37" s="1"/>
  <c r="AV224" i="37" s="1"/>
  <c r="AV296" i="37" s="1"/>
  <c r="AV368" i="37" s="1"/>
  <c r="AV440" i="37" s="1"/>
  <c r="AI148" i="37"/>
  <c r="AI232" i="37" s="1"/>
  <c r="AI304" i="37" s="1"/>
  <c r="AI376" i="37" s="1"/>
  <c r="AI448" i="37" s="1"/>
  <c r="AV76" i="37"/>
  <c r="AV148" i="37" s="1"/>
  <c r="AV232" i="37" s="1"/>
  <c r="AV304" i="37" s="1"/>
  <c r="AV376" i="37" s="1"/>
  <c r="AV448" i="37" s="1"/>
  <c r="AI156" i="37"/>
  <c r="AI240" i="37" s="1"/>
  <c r="AI312" i="37" s="1"/>
  <c r="AI384" i="37" s="1"/>
  <c r="AI456" i="37" s="1"/>
  <c r="AV84" i="37"/>
  <c r="AV156" i="37" s="1"/>
  <c r="AV240" i="37" s="1"/>
  <c r="AV312" i="37" s="1"/>
  <c r="AV384" i="37" s="1"/>
  <c r="AV456" i="37" s="1"/>
  <c r="AP89" i="11"/>
  <c r="AP389" i="11" s="1"/>
  <c r="AY17" i="11"/>
  <c r="AY89" i="11" s="1"/>
  <c r="AY173" i="11" s="1"/>
  <c r="AY245" i="11" s="1"/>
  <c r="AY317" i="11" s="1"/>
  <c r="AY389" i="11" s="1"/>
  <c r="AM220" i="36"/>
  <c r="AM292" i="36" s="1"/>
  <c r="AM364" i="36" s="1"/>
  <c r="AM228" i="36"/>
  <c r="AM300" i="36" s="1"/>
  <c r="AM372" i="36" s="1"/>
  <c r="AM174" i="36"/>
  <c r="AM246" i="36" s="1"/>
  <c r="AM318" i="36" s="1"/>
  <c r="AM184" i="38"/>
  <c r="AM256" i="38" s="1"/>
  <c r="AM328" i="38" s="1"/>
  <c r="AM192" i="38"/>
  <c r="AM264" i="38" s="1"/>
  <c r="AM336" i="38" s="1"/>
  <c r="AM200" i="38"/>
  <c r="AM272" i="38" s="1"/>
  <c r="AM344" i="38" s="1"/>
  <c r="AM208" i="38"/>
  <c r="AM280" i="38" s="1"/>
  <c r="AM352" i="38" s="1"/>
  <c r="AM216" i="38"/>
  <c r="AM288" i="38" s="1"/>
  <c r="AM360" i="38" s="1"/>
  <c r="AI102" i="37"/>
  <c r="AI186" i="37" s="1"/>
  <c r="AI258" i="37" s="1"/>
  <c r="AI330" i="37" s="1"/>
  <c r="AI402" i="37" s="1"/>
  <c r="AV30" i="37"/>
  <c r="AV102" i="37" s="1"/>
  <c r="AV186" i="37" s="1"/>
  <c r="AV258" i="37" s="1"/>
  <c r="AV330" i="37" s="1"/>
  <c r="AV402" i="37" s="1"/>
  <c r="AM173" i="37"/>
  <c r="AO109" i="37"/>
  <c r="AO409" i="37" s="1"/>
  <c r="AP37" i="37"/>
  <c r="AI109" i="37"/>
  <c r="AI193" i="37" s="1"/>
  <c r="AI265" i="37" s="1"/>
  <c r="AI337" i="37" s="1"/>
  <c r="AI409" i="37" s="1"/>
  <c r="AV37" i="37"/>
  <c r="AV109" i="37" s="1"/>
  <c r="AV193" i="37" s="1"/>
  <c r="AV265" i="37" s="1"/>
  <c r="AV337" i="37" s="1"/>
  <c r="AV409" i="37" s="1"/>
  <c r="AP94" i="11"/>
  <c r="AP394" i="11" s="1"/>
  <c r="AY22" i="11"/>
  <c r="AY94" i="11" s="1"/>
  <c r="AY178" i="11" s="1"/>
  <c r="AY250" i="11" s="1"/>
  <c r="AY322" i="11" s="1"/>
  <c r="AY394" i="11" s="1"/>
  <c r="AO95" i="36"/>
  <c r="AO395" i="36" s="1"/>
  <c r="AP23" i="36"/>
  <c r="AW23" i="36" s="1"/>
  <c r="AW95" i="36" s="1"/>
  <c r="AW179" i="36" s="1"/>
  <c r="AW251" i="36" s="1"/>
  <c r="AW323" i="36" s="1"/>
  <c r="AW395" i="36" s="1"/>
  <c r="AO141" i="36"/>
  <c r="AO441" i="36" s="1"/>
  <c r="AP69" i="36"/>
  <c r="AO149" i="36"/>
  <c r="AO449" i="36" s="1"/>
  <c r="AP77" i="36"/>
  <c r="AW77" i="36" s="1"/>
  <c r="AW149" i="36" s="1"/>
  <c r="AW233" i="36" s="1"/>
  <c r="AW305" i="36" s="1"/>
  <c r="AW377" i="36" s="1"/>
  <c r="AW449" i="36" s="1"/>
  <c r="AO97" i="38"/>
  <c r="AO397" i="38" s="1"/>
  <c r="AP25" i="38"/>
  <c r="AO105" i="38"/>
  <c r="AO405" i="38" s="1"/>
  <c r="AP33" i="38"/>
  <c r="AW33" i="38" s="1"/>
  <c r="AW105" i="38" s="1"/>
  <c r="AW189" i="38" s="1"/>
  <c r="AW261" i="38" s="1"/>
  <c r="AW333" i="38" s="1"/>
  <c r="AW405" i="38" s="1"/>
  <c r="AO113" i="38"/>
  <c r="AO413" i="38" s="1"/>
  <c r="AP41" i="38"/>
  <c r="AO121" i="38"/>
  <c r="AO421" i="38" s="1"/>
  <c r="AP49" i="38"/>
  <c r="AO129" i="38"/>
  <c r="AO429" i="38" s="1"/>
  <c r="AP57" i="38"/>
  <c r="AO137" i="38"/>
  <c r="AO437" i="38" s="1"/>
  <c r="AP65" i="38"/>
  <c r="AW65" i="38" s="1"/>
  <c r="AW137" i="38" s="1"/>
  <c r="AW221" i="38" s="1"/>
  <c r="AW293" i="38" s="1"/>
  <c r="AW365" i="38" s="1"/>
  <c r="AW437" i="38" s="1"/>
  <c r="AI149" i="38"/>
  <c r="AI233" i="38" s="1"/>
  <c r="AI305" i="38" s="1"/>
  <c r="AI377" i="38" s="1"/>
  <c r="AI449" i="38" s="1"/>
  <c r="AV77" i="38"/>
  <c r="AV149" i="38" s="1"/>
  <c r="AV233" i="38" s="1"/>
  <c r="AV305" i="38" s="1"/>
  <c r="AV377" i="38" s="1"/>
  <c r="AV449" i="38" s="1"/>
  <c r="AO149" i="38"/>
  <c r="AO449" i="38" s="1"/>
  <c r="AP77" i="38"/>
  <c r="AW77" i="38" s="1"/>
  <c r="AW149" i="38" s="1"/>
  <c r="AW233" i="38" s="1"/>
  <c r="AW305" i="38" s="1"/>
  <c r="AW377" i="38" s="1"/>
  <c r="AW449" i="38" s="1"/>
  <c r="AO147" i="38"/>
  <c r="AO447" i="38" s="1"/>
  <c r="AP75" i="38"/>
  <c r="AW75" i="38" s="1"/>
  <c r="AW147" i="38" s="1"/>
  <c r="AW231" i="38" s="1"/>
  <c r="AW303" i="38" s="1"/>
  <c r="AW375" i="38" s="1"/>
  <c r="AW447" i="38" s="1"/>
  <c r="AO153" i="38"/>
  <c r="AO453" i="38" s="1"/>
  <c r="AP81" i="38"/>
  <c r="AO99" i="37"/>
  <c r="AO399" i="37" s="1"/>
  <c r="AP27" i="37"/>
  <c r="AW27" i="37" s="1"/>
  <c r="AW99" i="37" s="1"/>
  <c r="AW183" i="37" s="1"/>
  <c r="AW255" i="37" s="1"/>
  <c r="AW327" i="37" s="1"/>
  <c r="AW399" i="37" s="1"/>
  <c r="AT399" i="37"/>
  <c r="AO107" i="37"/>
  <c r="AO407" i="37" s="1"/>
  <c r="AP35" i="37"/>
  <c r="AW35" i="37" s="1"/>
  <c r="AW107" i="37" s="1"/>
  <c r="AW191" i="37" s="1"/>
  <c r="AW263" i="37" s="1"/>
  <c r="AW335" i="37" s="1"/>
  <c r="AW407" i="37" s="1"/>
  <c r="AT386" i="37"/>
  <c r="AO86" i="37"/>
  <c r="AO386" i="37" s="1"/>
  <c r="AP14" i="37"/>
  <c r="AX49" i="37"/>
  <c r="AX121" i="37" s="1"/>
  <c r="AX205" i="37" s="1"/>
  <c r="AX277" i="37" s="1"/>
  <c r="AX349" i="37" s="1"/>
  <c r="AX421" i="37" s="1"/>
  <c r="AW81" i="11"/>
  <c r="AW153" i="11" s="1"/>
  <c r="AW63" i="11"/>
  <c r="AW135" i="11" s="1"/>
  <c r="AW31" i="11"/>
  <c r="AW103" i="11" s="1"/>
  <c r="AX16" i="36"/>
  <c r="AX88" i="36" s="1"/>
  <c r="AP21" i="36"/>
  <c r="AW21" i="36" s="1"/>
  <c r="AW93" i="36" s="1"/>
  <c r="AW177" i="36" s="1"/>
  <c r="AW249" i="36" s="1"/>
  <c r="AW321" i="36" s="1"/>
  <c r="AW393" i="36" s="1"/>
  <c r="AO93" i="36"/>
  <c r="AO393" i="36" s="1"/>
  <c r="AP95" i="11"/>
  <c r="AP395" i="11" s="1"/>
  <c r="AY23" i="11"/>
  <c r="AY95" i="11" s="1"/>
  <c r="AY179" i="11" s="1"/>
  <c r="AY251" i="11" s="1"/>
  <c r="AY323" i="11" s="1"/>
  <c r="AY395" i="11" s="1"/>
  <c r="AP91" i="11"/>
  <c r="AP391" i="11" s="1"/>
  <c r="AY19" i="11"/>
  <c r="AY91" i="11" s="1"/>
  <c r="AY175" i="11" s="1"/>
  <c r="AY247" i="11" s="1"/>
  <c r="AY319" i="11" s="1"/>
  <c r="AY391" i="11" s="1"/>
  <c r="AP87" i="11"/>
  <c r="AP387" i="11" s="1"/>
  <c r="AY15" i="11"/>
  <c r="AY87" i="11" s="1"/>
  <c r="AY171" i="11" s="1"/>
  <c r="AY243" i="11" s="1"/>
  <c r="AY315" i="11" s="1"/>
  <c r="AY387" i="11" s="1"/>
  <c r="AX20" i="36"/>
  <c r="AX92" i="36" s="1"/>
  <c r="AM141" i="11"/>
  <c r="AM441" i="11" s="1"/>
  <c r="AW36" i="11"/>
  <c r="AW108" i="11" s="1"/>
  <c r="AW67" i="11"/>
  <c r="AW139" i="11" s="1"/>
  <c r="AW35" i="11"/>
  <c r="AW107" i="11" s="1"/>
  <c r="AM236" i="36"/>
  <c r="AM308" i="36" s="1"/>
  <c r="AM380" i="36" s="1"/>
  <c r="AM224" i="38"/>
  <c r="AM296" i="38" s="1"/>
  <c r="AM368" i="38" s="1"/>
  <c r="AX72" i="38"/>
  <c r="AX144" i="38" s="1"/>
  <c r="AX228" i="38" s="1"/>
  <c r="AX300" i="38" s="1"/>
  <c r="AX372" i="38" s="1"/>
  <c r="AX444" i="38" s="1"/>
  <c r="AM228" i="38"/>
  <c r="AM300" i="38" s="1"/>
  <c r="AM372" i="38" s="1"/>
  <c r="AM179" i="38"/>
  <c r="AM251" i="38" s="1"/>
  <c r="AM323" i="38" s="1"/>
  <c r="AM240" i="38"/>
  <c r="AM312" i="38" s="1"/>
  <c r="AM384" i="38" s="1"/>
  <c r="AI88" i="37"/>
  <c r="AI172" i="37" s="1"/>
  <c r="AI244" i="37" s="1"/>
  <c r="AI316" i="37" s="1"/>
  <c r="AI388" i="37" s="1"/>
  <c r="AV16" i="37"/>
  <c r="AV88" i="37" s="1"/>
  <c r="AV172" i="37" s="1"/>
  <c r="AV244" i="37" s="1"/>
  <c r="AV316" i="37" s="1"/>
  <c r="AV388" i="37" s="1"/>
  <c r="AP90" i="11"/>
  <c r="AP390" i="11" s="1"/>
  <c r="AY18" i="11"/>
  <c r="AY90" i="11" s="1"/>
  <c r="AY174" i="11" s="1"/>
  <c r="AY246" i="11" s="1"/>
  <c r="AY318" i="11" s="1"/>
  <c r="AY390" i="11" s="1"/>
  <c r="AP86" i="11"/>
  <c r="AP386" i="11" s="1"/>
  <c r="AY14" i="11"/>
  <c r="AY86" i="11" s="1"/>
  <c r="AY170" i="11" s="1"/>
  <c r="AY242" i="11" s="1"/>
  <c r="AY314" i="11" s="1"/>
  <c r="AY386" i="11" s="1"/>
  <c r="AI97" i="36"/>
  <c r="AV25" i="36"/>
  <c r="AV97" i="36" s="1"/>
  <c r="AV181" i="36" s="1"/>
  <c r="AV253" i="36" s="1"/>
  <c r="AV325" i="36" s="1"/>
  <c r="AV397" i="36" s="1"/>
  <c r="AI105" i="36"/>
  <c r="AV33" i="36"/>
  <c r="AV105" i="36" s="1"/>
  <c r="AV189" i="36" s="1"/>
  <c r="AV261" i="36" s="1"/>
  <c r="AV333" i="36" s="1"/>
  <c r="AV405" i="36" s="1"/>
  <c r="AI113" i="36"/>
  <c r="AV41" i="36"/>
  <c r="AV113" i="36" s="1"/>
  <c r="AV197" i="36" s="1"/>
  <c r="AV269" i="36" s="1"/>
  <c r="AV341" i="36" s="1"/>
  <c r="AV413" i="36" s="1"/>
  <c r="AI121" i="36"/>
  <c r="AV49" i="36"/>
  <c r="AV121" i="36" s="1"/>
  <c r="AV205" i="36" s="1"/>
  <c r="AV277" i="36" s="1"/>
  <c r="AV349" i="36" s="1"/>
  <c r="AV421" i="36" s="1"/>
  <c r="AI129" i="36"/>
  <c r="AV57" i="36"/>
  <c r="AV129" i="36" s="1"/>
  <c r="AV213" i="36" s="1"/>
  <c r="AV285" i="36" s="1"/>
  <c r="AV357" i="36" s="1"/>
  <c r="AV429" i="36" s="1"/>
  <c r="AI125" i="37"/>
  <c r="AI209" i="37" s="1"/>
  <c r="AI281" i="37" s="1"/>
  <c r="AI353" i="37" s="1"/>
  <c r="AI425" i="37" s="1"/>
  <c r="AV53" i="37"/>
  <c r="AV125" i="37" s="1"/>
  <c r="AV209" i="37" s="1"/>
  <c r="AV281" i="37" s="1"/>
  <c r="AV353" i="37" s="1"/>
  <c r="AV425" i="37" s="1"/>
  <c r="AI133" i="37"/>
  <c r="AI217" i="37" s="1"/>
  <c r="AI289" i="37" s="1"/>
  <c r="AI361" i="37" s="1"/>
  <c r="AI433" i="37" s="1"/>
  <c r="AV61" i="37"/>
  <c r="AV133" i="37" s="1"/>
  <c r="AV217" i="37" s="1"/>
  <c r="AV289" i="37" s="1"/>
  <c r="AV361" i="37" s="1"/>
  <c r="AV433" i="37" s="1"/>
  <c r="AI141" i="37"/>
  <c r="AI225" i="37" s="1"/>
  <c r="AI297" i="37" s="1"/>
  <c r="AI369" i="37" s="1"/>
  <c r="AI441" i="37" s="1"/>
  <c r="AV69" i="37"/>
  <c r="AV141" i="37" s="1"/>
  <c r="AV225" i="37" s="1"/>
  <c r="AV297" i="37" s="1"/>
  <c r="AV369" i="37" s="1"/>
  <c r="AV441" i="37" s="1"/>
  <c r="AI149" i="37"/>
  <c r="AI233" i="37" s="1"/>
  <c r="AI305" i="37" s="1"/>
  <c r="AI377" i="37" s="1"/>
  <c r="AI449" i="37" s="1"/>
  <c r="AV77" i="37"/>
  <c r="AV149" i="37" s="1"/>
  <c r="AV233" i="37" s="1"/>
  <c r="AV305" i="37" s="1"/>
  <c r="AV377" i="37" s="1"/>
  <c r="AV449" i="37" s="1"/>
  <c r="AX30" i="36"/>
  <c r="AX102" i="36" s="1"/>
  <c r="AX38" i="36"/>
  <c r="AX110" i="36" s="1"/>
  <c r="AX46" i="36"/>
  <c r="AX118" i="36" s="1"/>
  <c r="AX54" i="36"/>
  <c r="AX126" i="36" s="1"/>
  <c r="AX62" i="36"/>
  <c r="AX134" i="36" s="1"/>
  <c r="AX70" i="36"/>
  <c r="AX142" i="36" s="1"/>
  <c r="AX78" i="36"/>
  <c r="AX150" i="36" s="1"/>
  <c r="AX26" i="38"/>
  <c r="AX98" i="38" s="1"/>
  <c r="AX182" i="38" s="1"/>
  <c r="AX254" i="38" s="1"/>
  <c r="AX326" i="38" s="1"/>
  <c r="AX398" i="38" s="1"/>
  <c r="AX34" i="38"/>
  <c r="AX106" i="38" s="1"/>
  <c r="AX190" i="38" s="1"/>
  <c r="AX262" i="38" s="1"/>
  <c r="AX334" i="38" s="1"/>
  <c r="AX406" i="38" s="1"/>
  <c r="AX42" i="38"/>
  <c r="AX114" i="38" s="1"/>
  <c r="AX198" i="38" s="1"/>
  <c r="AX270" i="38" s="1"/>
  <c r="AX342" i="38" s="1"/>
  <c r="AX414" i="38" s="1"/>
  <c r="AX50" i="38"/>
  <c r="AX122" i="38" s="1"/>
  <c r="AX206" i="38" s="1"/>
  <c r="AX278" i="38" s="1"/>
  <c r="AX350" i="38" s="1"/>
  <c r="AX422" i="38" s="1"/>
  <c r="AX58" i="38"/>
  <c r="AX130" i="38" s="1"/>
  <c r="AX214" i="38" s="1"/>
  <c r="AX286" i="38" s="1"/>
  <c r="AX358" i="38" s="1"/>
  <c r="AX430" i="38" s="1"/>
  <c r="AX66" i="38"/>
  <c r="AX138" i="38" s="1"/>
  <c r="AX222" i="38" s="1"/>
  <c r="AX294" i="38" s="1"/>
  <c r="AX366" i="38" s="1"/>
  <c r="AX438" i="38" s="1"/>
  <c r="AX17" i="38"/>
  <c r="AX89" i="38" s="1"/>
  <c r="AX173" i="38" s="1"/>
  <c r="AX245" i="38" s="1"/>
  <c r="AX317" i="38" s="1"/>
  <c r="AX389" i="38" s="1"/>
  <c r="AX15" i="38"/>
  <c r="AX87" i="38" s="1"/>
  <c r="AX171" i="38" s="1"/>
  <c r="AX243" i="38" s="1"/>
  <c r="AX315" i="38" s="1"/>
  <c r="AX387" i="38" s="1"/>
  <c r="AX82" i="38"/>
  <c r="AX154" i="38" s="1"/>
  <c r="AX238" i="38" s="1"/>
  <c r="AX310" i="38" s="1"/>
  <c r="AX382" i="38" s="1"/>
  <c r="AX454" i="38" s="1"/>
  <c r="AO112" i="37"/>
  <c r="AO412" i="37" s="1"/>
  <c r="AP40" i="37"/>
  <c r="AX28" i="37"/>
  <c r="AX100" i="37" s="1"/>
  <c r="AX184" i="37" s="1"/>
  <c r="AX256" i="37" s="1"/>
  <c r="AX328" i="37" s="1"/>
  <c r="AX400" i="37" s="1"/>
  <c r="AT411" i="37"/>
  <c r="AX18" i="37"/>
  <c r="AX90" i="37" s="1"/>
  <c r="AX174" i="37" s="1"/>
  <c r="AX246" i="37" s="1"/>
  <c r="AX318" i="37" s="1"/>
  <c r="AX390" i="37" s="1"/>
  <c r="AO122" i="37"/>
  <c r="AO422" i="37" s="1"/>
  <c r="AP50" i="37"/>
  <c r="AX50" i="37"/>
  <c r="AX122" i="37" s="1"/>
  <c r="AX206" i="37" s="1"/>
  <c r="AX278" i="37" s="1"/>
  <c r="AX350" i="37" s="1"/>
  <c r="AX422" i="37" s="1"/>
  <c r="AX58" i="37"/>
  <c r="AX130" i="37" s="1"/>
  <c r="AX214" i="37" s="1"/>
  <c r="AX286" i="37" s="1"/>
  <c r="AX358" i="37" s="1"/>
  <c r="AX430" i="37" s="1"/>
  <c r="AX66" i="37"/>
  <c r="AX138" i="37" s="1"/>
  <c r="AX222" i="37" s="1"/>
  <c r="AX294" i="37" s="1"/>
  <c r="AX366" i="37" s="1"/>
  <c r="AX438" i="37" s="1"/>
  <c r="AX74" i="37"/>
  <c r="AX146" i="37" s="1"/>
  <c r="AX230" i="37" s="1"/>
  <c r="AX302" i="37" s="1"/>
  <c r="AX374" i="37" s="1"/>
  <c r="AX446" i="37" s="1"/>
  <c r="AX82" i="37"/>
  <c r="AX154" i="37" s="1"/>
  <c r="AX238" i="37" s="1"/>
  <c r="AX310" i="37" s="1"/>
  <c r="AX382" i="37" s="1"/>
  <c r="AX454" i="37" s="1"/>
  <c r="AW41" i="11"/>
  <c r="AW113" i="11" s="1"/>
  <c r="AW23" i="11"/>
  <c r="AW95" i="11" s="1"/>
  <c r="AW44" i="11"/>
  <c r="AW116" i="11" s="1"/>
  <c r="AW15" i="11"/>
  <c r="AW87" i="11" s="1"/>
  <c r="AO103" i="36"/>
  <c r="AO403" i="36" s="1"/>
  <c r="AP31" i="36"/>
  <c r="AO111" i="36"/>
  <c r="AO411" i="36" s="1"/>
  <c r="AP39" i="36"/>
  <c r="AW39" i="36" s="1"/>
  <c r="AW111" i="36" s="1"/>
  <c r="AW195" i="36" s="1"/>
  <c r="AW267" i="36" s="1"/>
  <c r="AW339" i="36" s="1"/>
  <c r="AW411" i="36" s="1"/>
  <c r="AO119" i="36"/>
  <c r="AO419" i="36" s="1"/>
  <c r="AP47" i="36"/>
  <c r="AO127" i="36"/>
  <c r="AO427" i="36" s="1"/>
  <c r="AP55" i="36"/>
  <c r="AW55" i="36" s="1"/>
  <c r="AW127" i="36" s="1"/>
  <c r="AW211" i="36" s="1"/>
  <c r="AW283" i="36" s="1"/>
  <c r="AW355" i="36" s="1"/>
  <c r="AW427" i="36" s="1"/>
  <c r="AO135" i="36"/>
  <c r="AO435" i="36" s="1"/>
  <c r="AP63" i="36"/>
  <c r="AO143" i="36"/>
  <c r="AO443" i="36" s="1"/>
  <c r="AP71" i="36"/>
  <c r="AW71" i="36" s="1"/>
  <c r="AW143" i="36" s="1"/>
  <c r="AW227" i="36" s="1"/>
  <c r="AW299" i="36" s="1"/>
  <c r="AW371" i="36" s="1"/>
  <c r="AW443" i="36" s="1"/>
  <c r="AO151" i="36"/>
  <c r="AO451" i="36" s="1"/>
  <c r="AP79" i="36"/>
  <c r="AO86" i="36"/>
  <c r="AO386" i="36" s="1"/>
  <c r="AP14" i="36"/>
  <c r="AW14" i="36" s="1"/>
  <c r="AW86" i="36" s="1"/>
  <c r="AW170" i="36" s="1"/>
  <c r="AW242" i="36" s="1"/>
  <c r="AW314" i="36" s="1"/>
  <c r="AW386" i="36" s="1"/>
  <c r="AO99" i="38"/>
  <c r="AO399" i="38" s="1"/>
  <c r="AP27" i="38"/>
  <c r="AW27" i="38" s="1"/>
  <c r="AW99" i="38" s="1"/>
  <c r="AW183" i="38" s="1"/>
  <c r="AW255" i="38" s="1"/>
  <c r="AW327" i="38" s="1"/>
  <c r="AW399" i="38" s="1"/>
  <c r="AO107" i="38"/>
  <c r="AO407" i="38" s="1"/>
  <c r="AP35" i="38"/>
  <c r="AO115" i="38"/>
  <c r="AO415" i="38" s="1"/>
  <c r="AP43" i="38"/>
  <c r="AO123" i="38"/>
  <c r="AO423" i="38" s="1"/>
  <c r="AP51" i="38"/>
  <c r="AO131" i="38"/>
  <c r="AO431" i="38" s="1"/>
  <c r="AP59" i="38"/>
  <c r="AW59" i="38" s="1"/>
  <c r="AW131" i="38" s="1"/>
  <c r="AW215" i="38" s="1"/>
  <c r="AW287" i="38" s="1"/>
  <c r="AW359" i="38" s="1"/>
  <c r="AW431" i="38" s="1"/>
  <c r="AO139" i="38"/>
  <c r="AO439" i="38" s="1"/>
  <c r="AP67" i="38"/>
  <c r="AO93" i="38"/>
  <c r="AO393" i="38" s="1"/>
  <c r="AP21" i="38"/>
  <c r="AO91" i="38"/>
  <c r="AO391" i="38" s="1"/>
  <c r="AP19" i="38"/>
  <c r="AW19" i="38" s="1"/>
  <c r="AW91" i="38" s="1"/>
  <c r="AW175" i="38" s="1"/>
  <c r="AW247" i="38" s="1"/>
  <c r="AW319" i="38" s="1"/>
  <c r="AW391" i="38" s="1"/>
  <c r="AO155" i="38"/>
  <c r="AO455" i="38" s="1"/>
  <c r="AP83" i="38"/>
  <c r="AM93" i="11"/>
  <c r="AM393" i="11" s="1"/>
  <c r="AW66" i="11"/>
  <c r="AW138" i="11" s="1"/>
  <c r="AW34" i="11"/>
  <c r="AW106" i="11" s="1"/>
  <c r="AI116" i="37"/>
  <c r="AI200" i="37" s="1"/>
  <c r="AI272" i="37" s="1"/>
  <c r="AI344" i="37" s="1"/>
  <c r="AI416" i="37" s="1"/>
  <c r="AV44" i="37"/>
  <c r="AV116" i="37" s="1"/>
  <c r="AV200" i="37" s="1"/>
  <c r="AV272" i="37" s="1"/>
  <c r="AV344" i="37" s="1"/>
  <c r="AV416" i="37" s="1"/>
  <c r="AI101" i="37"/>
  <c r="AI185" i="37" s="1"/>
  <c r="AI257" i="37" s="1"/>
  <c r="AI329" i="37" s="1"/>
  <c r="AI401" i="37" s="1"/>
  <c r="AV29" i="37"/>
  <c r="AV101" i="37" s="1"/>
  <c r="AV185" i="37" s="1"/>
  <c r="AV257" i="37" s="1"/>
  <c r="AV329" i="37" s="1"/>
  <c r="AV401" i="37" s="1"/>
  <c r="AI115" i="37"/>
  <c r="AI199" i="37" s="1"/>
  <c r="AI271" i="37" s="1"/>
  <c r="AI343" i="37" s="1"/>
  <c r="AI415" i="37" s="1"/>
  <c r="AV43" i="37"/>
  <c r="AV115" i="37" s="1"/>
  <c r="AV199" i="37" s="1"/>
  <c r="AV271" i="37" s="1"/>
  <c r="AV343" i="37" s="1"/>
  <c r="AV415" i="37" s="1"/>
  <c r="AI94" i="37"/>
  <c r="AI178" i="37" s="1"/>
  <c r="AI250" i="37" s="1"/>
  <c r="AI322" i="37" s="1"/>
  <c r="AI394" i="37" s="1"/>
  <c r="AV22" i="37"/>
  <c r="AV94" i="37" s="1"/>
  <c r="AV178" i="37" s="1"/>
  <c r="AV250" i="37" s="1"/>
  <c r="AV322" i="37" s="1"/>
  <c r="AV394" i="37" s="1"/>
  <c r="AI123" i="37"/>
  <c r="AI207" i="37" s="1"/>
  <c r="AI279" i="37" s="1"/>
  <c r="AI351" i="37" s="1"/>
  <c r="AI423" i="37" s="1"/>
  <c r="AV51" i="37"/>
  <c r="AV123" i="37" s="1"/>
  <c r="AV207" i="37" s="1"/>
  <c r="AV279" i="37" s="1"/>
  <c r="AV351" i="37" s="1"/>
  <c r="AV423" i="37" s="1"/>
  <c r="AI131" i="37"/>
  <c r="AI215" i="37" s="1"/>
  <c r="AI287" i="37" s="1"/>
  <c r="AI359" i="37" s="1"/>
  <c r="AI431" i="37" s="1"/>
  <c r="AV59" i="37"/>
  <c r="AV131" i="37" s="1"/>
  <c r="AV215" i="37" s="1"/>
  <c r="AV287" i="37" s="1"/>
  <c r="AV359" i="37" s="1"/>
  <c r="AV431" i="37" s="1"/>
  <c r="AI139" i="37"/>
  <c r="AI223" i="37" s="1"/>
  <c r="AI295" i="37" s="1"/>
  <c r="AI367" i="37" s="1"/>
  <c r="AI439" i="37" s="1"/>
  <c r="AV67" i="37"/>
  <c r="AV139" i="37" s="1"/>
  <c r="AV223" i="37" s="1"/>
  <c r="AV295" i="37" s="1"/>
  <c r="AV367" i="37" s="1"/>
  <c r="AV439" i="37" s="1"/>
  <c r="AI147" i="37"/>
  <c r="AI231" i="37" s="1"/>
  <c r="AI303" i="37" s="1"/>
  <c r="AI375" i="37" s="1"/>
  <c r="AI447" i="37" s="1"/>
  <c r="AV75" i="37"/>
  <c r="AV147" i="37" s="1"/>
  <c r="AV231" i="37" s="1"/>
  <c r="AV303" i="37" s="1"/>
  <c r="AV375" i="37" s="1"/>
  <c r="AV447" i="37" s="1"/>
  <c r="AI155" i="37"/>
  <c r="AI239" i="37" s="1"/>
  <c r="AI311" i="37" s="1"/>
  <c r="AI383" i="37" s="1"/>
  <c r="AI455" i="37" s="1"/>
  <c r="AV83" i="37"/>
  <c r="AV155" i="37" s="1"/>
  <c r="AV239" i="37" s="1"/>
  <c r="AV311" i="37" s="1"/>
  <c r="AV383" i="37" s="1"/>
  <c r="AV455" i="37" s="1"/>
  <c r="AI100" i="36"/>
  <c r="AV28" i="36"/>
  <c r="AV100" i="36" s="1"/>
  <c r="AV184" i="36" s="1"/>
  <c r="AV256" i="36" s="1"/>
  <c r="AV328" i="36" s="1"/>
  <c r="AV400" i="36" s="1"/>
  <c r="AI108" i="36"/>
  <c r="AV36" i="36"/>
  <c r="AV108" i="36" s="1"/>
  <c r="AV192" i="36" s="1"/>
  <c r="AV264" i="36" s="1"/>
  <c r="AV336" i="36" s="1"/>
  <c r="AV408" i="36" s="1"/>
  <c r="AI116" i="36"/>
  <c r="AV44" i="36"/>
  <c r="AV116" i="36" s="1"/>
  <c r="AV200" i="36" s="1"/>
  <c r="AV272" i="36" s="1"/>
  <c r="AV344" i="36" s="1"/>
  <c r="AV416" i="36" s="1"/>
  <c r="AI124" i="36"/>
  <c r="AV52" i="36"/>
  <c r="AV124" i="36" s="1"/>
  <c r="AV208" i="36" s="1"/>
  <c r="AV280" i="36" s="1"/>
  <c r="AV352" i="36" s="1"/>
  <c r="AV424" i="36" s="1"/>
  <c r="AI132" i="36"/>
  <c r="AV60" i="36"/>
  <c r="AV132" i="36" s="1"/>
  <c r="AV216" i="36" s="1"/>
  <c r="AV288" i="36" s="1"/>
  <c r="AV360" i="36" s="1"/>
  <c r="AV432" i="36" s="1"/>
  <c r="AX56" i="37"/>
  <c r="AX128" i="37" s="1"/>
  <c r="AX212" i="37" s="1"/>
  <c r="AX284" i="37" s="1"/>
  <c r="AX356" i="37" s="1"/>
  <c r="AX428" i="37" s="1"/>
  <c r="AX64" i="37"/>
  <c r="AX136" i="37" s="1"/>
  <c r="AX220" i="37" s="1"/>
  <c r="AX292" i="37" s="1"/>
  <c r="AX364" i="37" s="1"/>
  <c r="AX436" i="37" s="1"/>
  <c r="AX72" i="37"/>
  <c r="AX144" i="37" s="1"/>
  <c r="AX228" i="37" s="1"/>
  <c r="AX300" i="37" s="1"/>
  <c r="AX372" i="37" s="1"/>
  <c r="AX444" i="37" s="1"/>
  <c r="AX80" i="37"/>
  <c r="AX152" i="37" s="1"/>
  <c r="AX236" i="37" s="1"/>
  <c r="AX308" i="37" s="1"/>
  <c r="AX380" i="37" s="1"/>
  <c r="AX452" i="37" s="1"/>
  <c r="AW22" i="11"/>
  <c r="AW94" i="11" s="1"/>
  <c r="AW56" i="11"/>
  <c r="AW128" i="11" s="1"/>
  <c r="AX65" i="36"/>
  <c r="AX137" i="36" s="1"/>
  <c r="AX73" i="36"/>
  <c r="AX145" i="36" s="1"/>
  <c r="AX81" i="36"/>
  <c r="AX153" i="36" s="1"/>
  <c r="AX22" i="36"/>
  <c r="AX94" i="36" s="1"/>
  <c r="AX29" i="38"/>
  <c r="AX101" i="38" s="1"/>
  <c r="AX185" i="38" s="1"/>
  <c r="AX257" i="38" s="1"/>
  <c r="AX329" i="38" s="1"/>
  <c r="AX401" i="38" s="1"/>
  <c r="AX37" i="38"/>
  <c r="AX109" i="38" s="1"/>
  <c r="AX193" i="38" s="1"/>
  <c r="AX265" i="38" s="1"/>
  <c r="AX337" i="38" s="1"/>
  <c r="AX409" i="38" s="1"/>
  <c r="AX45" i="38"/>
  <c r="AX117" i="38" s="1"/>
  <c r="AX201" i="38" s="1"/>
  <c r="AX273" i="38" s="1"/>
  <c r="AX345" i="38" s="1"/>
  <c r="AX417" i="38" s="1"/>
  <c r="AX53" i="38"/>
  <c r="AX125" i="38" s="1"/>
  <c r="AX209" i="38" s="1"/>
  <c r="AX281" i="38" s="1"/>
  <c r="AX353" i="38" s="1"/>
  <c r="AX425" i="38" s="1"/>
  <c r="AX61" i="38"/>
  <c r="AX133" i="38" s="1"/>
  <c r="AX217" i="38" s="1"/>
  <c r="AX289" i="38" s="1"/>
  <c r="AX361" i="38" s="1"/>
  <c r="AX433" i="38" s="1"/>
  <c r="AX69" i="38"/>
  <c r="AX141" i="38" s="1"/>
  <c r="AX225" i="38" s="1"/>
  <c r="AX297" i="38" s="1"/>
  <c r="AX369" i="38" s="1"/>
  <c r="AX441" i="38" s="1"/>
  <c r="AW78" i="11"/>
  <c r="AW150" i="11" s="1"/>
  <c r="AW46" i="11"/>
  <c r="AW118" i="11" s="1"/>
  <c r="AO92" i="37"/>
  <c r="AO392" i="37" s="1"/>
  <c r="AP20" i="37"/>
  <c r="AW20" i="37" s="1"/>
  <c r="AW92" i="37" s="1"/>
  <c r="AW176" i="37" s="1"/>
  <c r="AW248" i="37" s="1"/>
  <c r="AW320" i="37" s="1"/>
  <c r="AW392" i="37" s="1"/>
  <c r="AT392" i="37"/>
  <c r="AO103" i="37"/>
  <c r="AO403" i="37" s="1"/>
  <c r="AP31" i="37"/>
  <c r="AT403" i="37"/>
  <c r="AI93" i="37"/>
  <c r="AI177" i="37" s="1"/>
  <c r="AI249" i="37" s="1"/>
  <c r="AI321" i="37" s="1"/>
  <c r="AI393" i="37" s="1"/>
  <c r="AV21" i="37"/>
  <c r="AV93" i="37" s="1"/>
  <c r="AV177" i="37" s="1"/>
  <c r="AV249" i="37" s="1"/>
  <c r="AV321" i="37" s="1"/>
  <c r="AV393" i="37" s="1"/>
  <c r="AT413" i="37"/>
  <c r="AM137" i="11"/>
  <c r="AM437" i="11" s="1"/>
  <c r="AM121" i="11"/>
  <c r="AM421" i="11" s="1"/>
  <c r="AM105" i="11"/>
  <c r="AM405" i="11" s="1"/>
  <c r="AM97" i="11"/>
  <c r="AM397" i="11" s="1"/>
  <c r="AO91" i="36"/>
  <c r="AO391" i="36" s="1"/>
  <c r="AP19" i="36"/>
  <c r="AW19" i="36" s="1"/>
  <c r="AW91" i="36" s="1"/>
  <c r="AW175" i="36" s="1"/>
  <c r="AW247" i="36" s="1"/>
  <c r="AW319" i="36" s="1"/>
  <c r="AW391" i="36" s="1"/>
  <c r="AO140" i="36"/>
  <c r="AO440" i="36" s="1"/>
  <c r="AP68" i="36"/>
  <c r="AO148" i="36"/>
  <c r="AO448" i="36" s="1"/>
  <c r="AP76" i="36"/>
  <c r="AO156" i="36"/>
  <c r="AO456" i="36" s="1"/>
  <c r="AP84" i="36"/>
  <c r="AO96" i="38"/>
  <c r="AO396" i="38" s="1"/>
  <c r="AP24" i="38"/>
  <c r="AW24" i="38" s="1"/>
  <c r="AW96" i="38" s="1"/>
  <c r="AW180" i="38" s="1"/>
  <c r="AW252" i="38" s="1"/>
  <c r="AW324" i="38" s="1"/>
  <c r="AW396" i="38" s="1"/>
  <c r="AO104" i="38"/>
  <c r="AO404" i="38" s="1"/>
  <c r="AP32" i="38"/>
  <c r="AO112" i="38"/>
  <c r="AO412" i="38" s="1"/>
  <c r="AP40" i="38"/>
  <c r="AO120" i="38"/>
  <c r="AO420" i="38" s="1"/>
  <c r="AP48" i="38"/>
  <c r="AW48" i="38" s="1"/>
  <c r="AW120" i="38" s="1"/>
  <c r="AW204" i="38" s="1"/>
  <c r="AW276" i="38" s="1"/>
  <c r="AW348" i="38" s="1"/>
  <c r="AW420" i="38" s="1"/>
  <c r="AO128" i="38"/>
  <c r="AO428" i="38" s="1"/>
  <c r="AP56" i="38"/>
  <c r="AO136" i="38"/>
  <c r="AO436" i="38" s="1"/>
  <c r="AP64" i="38"/>
  <c r="AI94" i="38"/>
  <c r="AI178" i="38" s="1"/>
  <c r="AI250" i="38" s="1"/>
  <c r="AI322" i="38" s="1"/>
  <c r="AI394" i="38" s="1"/>
  <c r="AV22" i="38"/>
  <c r="AV94" i="38" s="1"/>
  <c r="AV178" i="38" s="1"/>
  <c r="AV250" i="38" s="1"/>
  <c r="AV322" i="38" s="1"/>
  <c r="AV394" i="38" s="1"/>
  <c r="AI152" i="38"/>
  <c r="AI236" i="38" s="1"/>
  <c r="AI308" i="38" s="1"/>
  <c r="AI380" i="38" s="1"/>
  <c r="AI452" i="38" s="1"/>
  <c r="AV80" i="38"/>
  <c r="AV152" i="38" s="1"/>
  <c r="AV236" i="38" s="1"/>
  <c r="AV308" i="38" s="1"/>
  <c r="AV380" i="38" s="1"/>
  <c r="AV452" i="38" s="1"/>
  <c r="AO95" i="37"/>
  <c r="AO395" i="37" s="1"/>
  <c r="AP23" i="37"/>
  <c r="AW23" i="37" s="1"/>
  <c r="AW95" i="37" s="1"/>
  <c r="AW179" i="37" s="1"/>
  <c r="AW251" i="37" s="1"/>
  <c r="AW323" i="37" s="1"/>
  <c r="AW395" i="37" s="1"/>
  <c r="AT395" i="37"/>
  <c r="AO98" i="37"/>
  <c r="AO398" i="37" s="1"/>
  <c r="AP26" i="37"/>
  <c r="AT398" i="37"/>
  <c r="AO106" i="37"/>
  <c r="AO406" i="37" s="1"/>
  <c r="AP34" i="37"/>
  <c r="AW34" i="37" s="1"/>
  <c r="AW106" i="37" s="1"/>
  <c r="AW190" i="37" s="1"/>
  <c r="AW262" i="37" s="1"/>
  <c r="AW334" i="37" s="1"/>
  <c r="AW406" i="37" s="1"/>
  <c r="AT406" i="37"/>
  <c r="AO118" i="37"/>
  <c r="AO418" i="37" s="1"/>
  <c r="AP46" i="37"/>
  <c r="AX48" i="37"/>
  <c r="AX120" i="37" s="1"/>
  <c r="AX204" i="37" s="1"/>
  <c r="AX276" i="37" s="1"/>
  <c r="AX348" i="37" s="1"/>
  <c r="AX420" i="37" s="1"/>
  <c r="AM133" i="11"/>
  <c r="AM433" i="11" s="1"/>
  <c r="AM117" i="11"/>
  <c r="AM417" i="11" s="1"/>
  <c r="BD77" i="35" l="1"/>
  <c r="BE77" i="35" s="1"/>
  <c r="BD78" i="35"/>
  <c r="BE78" i="35" s="1"/>
  <c r="BD79" i="35"/>
  <c r="BE79" i="35" s="1"/>
  <c r="AP78" i="35"/>
  <c r="AQ78" i="35" s="1"/>
  <c r="AP77" i="35"/>
  <c r="AQ77" i="35" s="1"/>
  <c r="AP79" i="35"/>
  <c r="AQ79" i="35" s="1"/>
  <c r="AM310" i="37"/>
  <c r="AM382" i="37" s="1"/>
  <c r="AM257" i="37"/>
  <c r="AM329" i="37" s="1"/>
  <c r="CW19" i="35"/>
  <c r="CI19" i="35"/>
  <c r="AM265" i="37"/>
  <c r="AM337" i="37" s="1"/>
  <c r="AM246" i="37"/>
  <c r="AM318" i="37" s="1"/>
  <c r="AM272" i="37"/>
  <c r="AM344" i="37" s="1"/>
  <c r="CI34" i="35"/>
  <c r="CW34" i="35"/>
  <c r="AM305" i="37"/>
  <c r="AM377" i="37" s="1"/>
  <c r="CI67" i="35"/>
  <c r="CW67" i="35"/>
  <c r="AM258" i="37"/>
  <c r="AM330" i="37" s="1"/>
  <c r="CI20" i="35"/>
  <c r="CW20" i="35"/>
  <c r="AM267" i="37"/>
  <c r="AM339" i="37" s="1"/>
  <c r="AM297" i="37"/>
  <c r="AM369" i="37" s="1"/>
  <c r="CI59" i="35"/>
  <c r="CW59" i="35"/>
  <c r="AM256" i="37"/>
  <c r="AM328" i="37" s="1"/>
  <c r="AM307" i="37"/>
  <c r="AM379" i="37" s="1"/>
  <c r="AM289" i="37"/>
  <c r="AM361" i="37" s="1"/>
  <c r="CW51" i="35"/>
  <c r="CI51" i="35"/>
  <c r="AM312" i="37"/>
  <c r="AM384" i="37" s="1"/>
  <c r="CW74" i="35"/>
  <c r="CI74" i="35"/>
  <c r="AM268" i="37"/>
  <c r="AM340" i="37" s="1"/>
  <c r="AM299" i="37"/>
  <c r="AM371" i="37" s="1"/>
  <c r="AM281" i="37"/>
  <c r="AM353" i="37" s="1"/>
  <c r="CW43" i="35"/>
  <c r="CI43" i="35"/>
  <c r="AM304" i="37"/>
  <c r="AM376" i="37" s="1"/>
  <c r="CW66" i="35"/>
  <c r="CI66" i="35"/>
  <c r="AM242" i="37"/>
  <c r="AM314" i="37" s="1"/>
  <c r="AM291" i="37"/>
  <c r="AM363" i="37" s="1"/>
  <c r="CW53" i="35"/>
  <c r="CI53" i="35"/>
  <c r="AM296" i="37"/>
  <c r="AM368" i="37" s="1"/>
  <c r="CI58" i="35"/>
  <c r="CW58" i="35"/>
  <c r="AM263" i="37"/>
  <c r="AM335" i="37" s="1"/>
  <c r="CI25" i="35"/>
  <c r="CW25" i="35"/>
  <c r="AM283" i="37"/>
  <c r="AM355" i="37" s="1"/>
  <c r="CW45" i="35"/>
  <c r="CI45" i="35"/>
  <c r="AM288" i="37"/>
  <c r="AM360" i="37" s="1"/>
  <c r="CW50" i="35"/>
  <c r="CI50" i="35"/>
  <c r="AM269" i="37"/>
  <c r="AM341" i="37" s="1"/>
  <c r="CI31" i="35"/>
  <c r="CW31" i="35"/>
  <c r="AM255" i="37"/>
  <c r="AM327" i="37" s="1"/>
  <c r="CW17" i="35"/>
  <c r="CI17" i="35"/>
  <c r="AM275" i="37"/>
  <c r="AM347" i="37" s="1"/>
  <c r="AM243" i="37"/>
  <c r="AM315" i="37" s="1"/>
  <c r="CW5" i="35"/>
  <c r="CI5" i="35"/>
  <c r="AM249" i="37"/>
  <c r="AM321" i="37" s="1"/>
  <c r="CW11" i="35"/>
  <c r="CI11" i="35"/>
  <c r="AM280" i="37"/>
  <c r="AM352" i="37" s="1"/>
  <c r="CW42" i="35"/>
  <c r="CI42" i="35"/>
  <c r="AM259" i="37"/>
  <c r="AM331" i="37" s="1"/>
  <c r="AM264" i="37"/>
  <c r="AM336" i="37" s="1"/>
  <c r="CI26" i="35"/>
  <c r="CW26" i="35"/>
  <c r="AM270" i="37"/>
  <c r="AM342" i="37" s="1"/>
  <c r="CI32" i="35"/>
  <c r="CW32" i="35"/>
  <c r="AM309" i="37"/>
  <c r="AM381" i="37" s="1"/>
  <c r="CW71" i="35"/>
  <c r="CI71" i="35"/>
  <c r="AM248" i="37"/>
  <c r="AM320" i="37" s="1"/>
  <c r="CW10" i="35"/>
  <c r="CI10" i="35"/>
  <c r="AM261" i="37"/>
  <c r="AM333" i="37" s="1"/>
  <c r="CI23" i="35"/>
  <c r="CW23" i="35"/>
  <c r="AM293" i="37"/>
  <c r="AM365" i="37" s="1"/>
  <c r="CI55" i="35"/>
  <c r="CW55" i="35"/>
  <c r="AM253" i="37"/>
  <c r="AM325" i="37" s="1"/>
  <c r="AM279" i="37"/>
  <c r="AM351" i="37" s="1"/>
  <c r="CW41" i="35"/>
  <c r="CI41" i="35"/>
  <c r="AM247" i="37"/>
  <c r="AM319" i="37" s="1"/>
  <c r="AM244" i="37"/>
  <c r="AM316" i="37" s="1"/>
  <c r="CW6" i="35"/>
  <c r="CI6" i="35"/>
  <c r="AM301" i="37"/>
  <c r="AM373" i="37" s="1"/>
  <c r="AM277" i="37"/>
  <c r="AM349" i="37" s="1"/>
  <c r="AM271" i="37"/>
  <c r="AM343" i="37" s="1"/>
  <c r="CW33" i="35"/>
  <c r="CI33" i="35"/>
  <c r="AM285" i="37"/>
  <c r="AM357" i="37" s="1"/>
  <c r="CW47" i="35"/>
  <c r="CI47" i="35"/>
  <c r="AM286" i="37"/>
  <c r="AM358" i="37" s="1"/>
  <c r="AM306" i="37"/>
  <c r="AM378" i="37" s="1"/>
  <c r="CI68" i="35"/>
  <c r="CW68" i="35"/>
  <c r="AM298" i="37"/>
  <c r="AM370" i="37" s="1"/>
  <c r="CI60" i="35"/>
  <c r="CW60" i="35"/>
  <c r="AM262" i="37"/>
  <c r="AM334" i="37" s="1"/>
  <c r="CI24" i="35"/>
  <c r="CW24" i="35"/>
  <c r="AM276" i="37"/>
  <c r="AM348" i="37" s="1"/>
  <c r="CW38" i="35"/>
  <c r="CI38" i="35"/>
  <c r="AM295" i="37"/>
  <c r="AM367" i="37" s="1"/>
  <c r="CI57" i="35"/>
  <c r="CW57" i="35"/>
  <c r="AM290" i="37"/>
  <c r="AM362" i="37" s="1"/>
  <c r="CI52" i="35"/>
  <c r="CW52" i="35"/>
  <c r="AM254" i="37"/>
  <c r="AM326" i="37" s="1"/>
  <c r="AM278" i="37"/>
  <c r="AM350" i="37" s="1"/>
  <c r="AM274" i="37"/>
  <c r="AM346" i="37" s="1"/>
  <c r="AM282" i="37"/>
  <c r="AM354" i="37" s="1"/>
  <c r="CW44" i="35"/>
  <c r="CI44" i="35"/>
  <c r="AM251" i="37"/>
  <c r="AM323" i="37" s="1"/>
  <c r="CW13" i="35"/>
  <c r="CI13" i="35"/>
  <c r="AM308" i="37"/>
  <c r="AM380" i="37" s="1"/>
  <c r="CW70" i="35"/>
  <c r="CI70" i="35"/>
  <c r="AM287" i="37"/>
  <c r="AM359" i="37" s="1"/>
  <c r="CW49" i="35"/>
  <c r="CI49" i="35"/>
  <c r="AM294" i="37"/>
  <c r="AM366" i="37" s="1"/>
  <c r="CI56" i="35"/>
  <c r="CW56" i="35"/>
  <c r="AM273" i="37"/>
  <c r="AM345" i="37" s="1"/>
  <c r="CI35" i="35"/>
  <c r="CW35" i="35"/>
  <c r="AM300" i="37"/>
  <c r="AM372" i="37" s="1"/>
  <c r="CI62" i="35"/>
  <c r="CW62" i="35"/>
  <c r="AM266" i="37"/>
  <c r="AM338" i="37" s="1"/>
  <c r="CI28" i="35"/>
  <c r="CW28" i="35"/>
  <c r="AM292" i="37"/>
  <c r="AM364" i="37" s="1"/>
  <c r="AM302" i="37"/>
  <c r="AM374" i="37" s="1"/>
  <c r="AM245" i="37"/>
  <c r="AM317" i="37" s="1"/>
  <c r="AM311" i="37"/>
  <c r="AM383" i="37" s="1"/>
  <c r="CW73" i="35"/>
  <c r="CI73" i="35"/>
  <c r="AM260" i="37"/>
  <c r="AM332" i="37" s="1"/>
  <c r="CW22" i="35"/>
  <c r="CI22" i="35"/>
  <c r="AM284" i="37"/>
  <c r="AM356" i="37" s="1"/>
  <c r="AM250" i="37"/>
  <c r="AM322" i="37" s="1"/>
  <c r="CW12" i="35"/>
  <c r="CI12" i="35"/>
  <c r="AM303" i="37"/>
  <c r="AM375" i="37" s="1"/>
  <c r="CW65" i="35"/>
  <c r="CI65" i="35"/>
  <c r="AM252" i="37"/>
  <c r="AM324" i="37" s="1"/>
  <c r="CW14" i="35"/>
  <c r="CI14" i="35"/>
  <c r="DF77" i="35"/>
  <c r="DG77" i="35" s="1"/>
  <c r="DT77" i="35"/>
  <c r="DU77" i="35" s="1"/>
  <c r="DF78" i="35"/>
  <c r="DG78" i="35" s="1"/>
  <c r="DF79" i="35"/>
  <c r="DG79" i="35" s="1"/>
  <c r="DT79" i="35"/>
  <c r="DU79" i="35" s="1"/>
  <c r="DT78" i="35"/>
  <c r="DU78" i="35" s="1"/>
  <c r="Q22" i="35"/>
  <c r="C22" i="35" s="1"/>
  <c r="AE22" i="35"/>
  <c r="E22" i="35" s="1"/>
  <c r="Q67" i="35"/>
  <c r="C67" i="35" s="1"/>
  <c r="Q66" i="35"/>
  <c r="C66" i="35" s="1"/>
  <c r="AE65" i="35"/>
  <c r="E65" i="35" s="1"/>
  <c r="AE59" i="35"/>
  <c r="E59" i="35" s="1"/>
  <c r="AE33" i="35"/>
  <c r="E33" i="35" s="1"/>
  <c r="AE54" i="35"/>
  <c r="E54" i="35" s="1"/>
  <c r="Q58" i="35"/>
  <c r="C58" i="35" s="1"/>
  <c r="Q42" i="35"/>
  <c r="C42" i="35" s="1"/>
  <c r="AE58" i="35"/>
  <c r="E58" i="35" s="1"/>
  <c r="AE8" i="35"/>
  <c r="E8" i="35" s="1"/>
  <c r="Q14" i="35"/>
  <c r="C14" i="35" s="1"/>
  <c r="Q8" i="35"/>
  <c r="C8" i="35" s="1"/>
  <c r="Q54" i="35"/>
  <c r="C54" i="35" s="1"/>
  <c r="AE14" i="35"/>
  <c r="E14" i="35" s="1"/>
  <c r="Q50" i="35"/>
  <c r="C50" i="35" s="1"/>
  <c r="AE66" i="35"/>
  <c r="E66" i="35" s="1"/>
  <c r="AE61" i="35"/>
  <c r="E61" i="35" s="1"/>
  <c r="Q62" i="35"/>
  <c r="C62" i="35" s="1"/>
  <c r="Q43" i="35"/>
  <c r="C43" i="35" s="1"/>
  <c r="Q40" i="35"/>
  <c r="C40" i="35" s="1"/>
  <c r="Q72" i="35"/>
  <c r="C72" i="35" s="1"/>
  <c r="AE40" i="35"/>
  <c r="E40" i="35" s="1"/>
  <c r="AE72" i="35"/>
  <c r="E72" i="35" s="1"/>
  <c r="AE62" i="35"/>
  <c r="E62" i="35" s="1"/>
  <c r="AE67" i="35"/>
  <c r="E67" i="35" s="1"/>
  <c r="AE50" i="35"/>
  <c r="E50" i="35" s="1"/>
  <c r="Q32" i="35"/>
  <c r="C32" i="35" s="1"/>
  <c r="Q9" i="35"/>
  <c r="C9" i="35" s="1"/>
  <c r="AE9" i="35"/>
  <c r="E9" i="35" s="1"/>
  <c r="Q29" i="35"/>
  <c r="C29" i="35" s="1"/>
  <c r="Q61" i="35"/>
  <c r="C61" i="35" s="1"/>
  <c r="Q4" i="35"/>
  <c r="C4" i="35" s="1"/>
  <c r="AE43" i="35"/>
  <c r="E43" i="35" s="1"/>
  <c r="Q7" i="35"/>
  <c r="C7" i="35" s="1"/>
  <c r="AE35" i="35"/>
  <c r="E35" i="35" s="1"/>
  <c r="AE4" i="35"/>
  <c r="E4" i="35" s="1"/>
  <c r="Q6" i="35"/>
  <c r="C6" i="35" s="1"/>
  <c r="AE7" i="35"/>
  <c r="E7" i="35" s="1"/>
  <c r="Q44" i="35"/>
  <c r="C44" i="35" s="1"/>
  <c r="AE6" i="35"/>
  <c r="E6" i="35" s="1"/>
  <c r="Q35" i="35"/>
  <c r="C35" i="35" s="1"/>
  <c r="AE44" i="35"/>
  <c r="E44" i="35" s="1"/>
  <c r="Q59" i="35"/>
  <c r="C59" i="35" s="1"/>
  <c r="AE29" i="35"/>
  <c r="E29" i="35" s="1"/>
  <c r="Q33" i="35"/>
  <c r="C33" i="35" s="1"/>
  <c r="AE32" i="35"/>
  <c r="E32" i="35" s="1"/>
  <c r="Q65" i="35"/>
  <c r="C65" i="35" s="1"/>
  <c r="EE68" i="35"/>
  <c r="DQ8" i="35"/>
  <c r="EE8" i="35"/>
  <c r="DQ4" i="35"/>
  <c r="DN4" i="35" s="1"/>
  <c r="EE4" i="35"/>
  <c r="DZ4" i="35" s="1"/>
  <c r="EE38" i="35"/>
  <c r="DQ23" i="35"/>
  <c r="DQ38" i="35"/>
  <c r="DQ52" i="35"/>
  <c r="EE23" i="35"/>
  <c r="EE70" i="35"/>
  <c r="EE52" i="35"/>
  <c r="DQ70" i="35"/>
  <c r="EE37" i="35"/>
  <c r="EE9" i="35"/>
  <c r="EE42" i="35"/>
  <c r="DQ37" i="35"/>
  <c r="DQ9" i="35"/>
  <c r="DQ36" i="35"/>
  <c r="DQ42" i="35"/>
  <c r="EE58" i="35"/>
  <c r="EE36" i="35"/>
  <c r="DQ59" i="35"/>
  <c r="DQ58" i="35"/>
  <c r="EE59" i="35"/>
  <c r="DQ20" i="35"/>
  <c r="EE20" i="35"/>
  <c r="EE49" i="35"/>
  <c r="EE69" i="35"/>
  <c r="EE65" i="35"/>
  <c r="DQ49" i="35"/>
  <c r="DQ69" i="35"/>
  <c r="DQ65" i="35"/>
  <c r="DQ63" i="35"/>
  <c r="DQ27" i="35"/>
  <c r="EE63" i="35"/>
  <c r="EE27" i="35"/>
  <c r="DQ67" i="35"/>
  <c r="EE67" i="35"/>
  <c r="DQ64" i="35"/>
  <c r="EE17" i="35"/>
  <c r="EE64" i="35"/>
  <c r="DQ60" i="35"/>
  <c r="DQ17" i="35"/>
  <c r="EE60" i="35"/>
  <c r="EE14" i="35"/>
  <c r="EE74" i="35"/>
  <c r="DQ14" i="35"/>
  <c r="DQ56" i="35"/>
  <c r="DQ74" i="35"/>
  <c r="EE29" i="35"/>
  <c r="DQ44" i="35"/>
  <c r="EE56" i="35"/>
  <c r="DQ29" i="35"/>
  <c r="EE44" i="35"/>
  <c r="DQ28" i="35"/>
  <c r="EE28" i="35"/>
  <c r="DQ24" i="35"/>
  <c r="EE24" i="35"/>
  <c r="DQ12" i="35"/>
  <c r="DQ55" i="35"/>
  <c r="EE12" i="35"/>
  <c r="DQ68" i="35"/>
  <c r="EE55" i="35"/>
  <c r="H78" i="35"/>
  <c r="I78" i="35" s="1"/>
  <c r="H77" i="35"/>
  <c r="I77" i="35" s="1"/>
  <c r="V77" i="35"/>
  <c r="W77" i="35" s="1"/>
  <c r="V79" i="35"/>
  <c r="W79" i="35" s="1"/>
  <c r="H79" i="35"/>
  <c r="I79" i="35" s="1"/>
  <c r="V78" i="35"/>
  <c r="W78" i="35" s="1"/>
  <c r="BX77" i="35"/>
  <c r="BY77" i="35" s="1"/>
  <c r="BX78" i="35"/>
  <c r="BY78" i="35" s="1"/>
  <c r="CL77" i="35"/>
  <c r="CM77" i="35" s="1"/>
  <c r="BX79" i="35"/>
  <c r="BY79" i="35" s="1"/>
  <c r="CL79" i="35"/>
  <c r="CM79" i="35" s="1"/>
  <c r="CL78" i="35"/>
  <c r="CM78" i="35" s="1"/>
  <c r="AM143" i="36"/>
  <c r="AM139" i="38"/>
  <c r="AM439" i="38" s="1"/>
  <c r="AM98" i="38"/>
  <c r="AM398" i="38" s="1"/>
  <c r="AM91" i="38"/>
  <c r="AM391" i="38" s="1"/>
  <c r="AM86" i="36"/>
  <c r="AM119" i="36"/>
  <c r="AM103" i="36"/>
  <c r="AM107" i="38"/>
  <c r="AM407" i="38" s="1"/>
  <c r="AM123" i="38"/>
  <c r="AM423" i="38" s="1"/>
  <c r="AM127" i="36"/>
  <c r="AY45" i="35" s="1"/>
  <c r="AK45" i="35" s="1"/>
  <c r="AM111" i="36"/>
  <c r="AY29" i="35" s="1"/>
  <c r="AK29" i="35" s="1"/>
  <c r="AX178" i="36"/>
  <c r="AX218" i="36"/>
  <c r="AX186" i="36"/>
  <c r="AX201" i="36"/>
  <c r="AM148" i="36"/>
  <c r="AM99" i="37"/>
  <c r="AM137" i="38"/>
  <c r="AM437" i="38" s="1"/>
  <c r="AX209" i="36"/>
  <c r="AX237" i="36"/>
  <c r="AX210" i="36"/>
  <c r="AX193" i="36"/>
  <c r="AX236" i="36"/>
  <c r="AM155" i="38"/>
  <c r="AM455" i="38" s="1"/>
  <c r="AM93" i="38"/>
  <c r="AM393" i="38" s="1"/>
  <c r="AM131" i="38"/>
  <c r="AM431" i="38" s="1"/>
  <c r="AM115" i="38"/>
  <c r="AM415" i="38" s="1"/>
  <c r="AM99" i="38"/>
  <c r="AM399" i="38" s="1"/>
  <c r="AM151" i="36"/>
  <c r="AM135" i="36"/>
  <c r="AM122" i="37"/>
  <c r="AX185" i="36"/>
  <c r="AX304" i="36"/>
  <c r="AX376" i="36" s="1"/>
  <c r="AX448" i="36" s="1"/>
  <c r="AX288" i="36"/>
  <c r="AX360" i="36" s="1"/>
  <c r="AX432" i="36" s="1"/>
  <c r="AX256" i="36"/>
  <c r="AX328" i="36" s="1"/>
  <c r="AX400" i="36" s="1"/>
  <c r="AX242" i="36"/>
  <c r="AX314" i="36" s="1"/>
  <c r="AX386" i="36" s="1"/>
  <c r="AX291" i="36"/>
  <c r="AX363" i="36" s="1"/>
  <c r="AX435" i="36" s="1"/>
  <c r="AX259" i="36"/>
  <c r="AX331" i="36" s="1"/>
  <c r="AX403" i="36" s="1"/>
  <c r="AX300" i="36"/>
  <c r="AX372" i="36" s="1"/>
  <c r="AX444" i="36" s="1"/>
  <c r="AX295" i="36"/>
  <c r="AX367" i="36" s="1"/>
  <c r="AX439" i="36" s="1"/>
  <c r="AX263" i="36"/>
  <c r="AX335" i="36" s="1"/>
  <c r="AX407" i="36" s="1"/>
  <c r="AX245" i="36"/>
  <c r="AX317" i="36" s="1"/>
  <c r="AX389" i="36" s="1"/>
  <c r="AX285" i="36"/>
  <c r="AX357" i="36" s="1"/>
  <c r="AX429" i="36" s="1"/>
  <c r="AX253" i="36"/>
  <c r="AX325" i="36" s="1"/>
  <c r="AX397" i="36" s="1"/>
  <c r="AX276" i="36"/>
  <c r="AX348" i="36" s="1"/>
  <c r="AX420" i="36" s="1"/>
  <c r="AX310" i="36"/>
  <c r="AX382" i="36" s="1"/>
  <c r="AX454" i="36" s="1"/>
  <c r="AX278" i="36"/>
  <c r="AX350" i="36" s="1"/>
  <c r="AX422" i="36" s="1"/>
  <c r="AX312" i="36"/>
  <c r="AX384" i="36" s="1"/>
  <c r="AX456" i="36" s="1"/>
  <c r="AX264" i="36"/>
  <c r="AX336" i="36" s="1"/>
  <c r="AX408" i="36" s="1"/>
  <c r="AX283" i="36"/>
  <c r="AX355" i="36" s="1"/>
  <c r="AX427" i="36" s="1"/>
  <c r="AX305" i="36"/>
  <c r="AX377" i="36" s="1"/>
  <c r="AX449" i="36" s="1"/>
  <c r="AX292" i="36"/>
  <c r="AX364" i="36" s="1"/>
  <c r="AX436" i="36" s="1"/>
  <c r="AX287" i="36"/>
  <c r="AX359" i="36" s="1"/>
  <c r="AX431" i="36" s="1"/>
  <c r="AX255" i="36"/>
  <c r="AX327" i="36" s="1"/>
  <c r="AX399" i="36" s="1"/>
  <c r="AX261" i="36"/>
  <c r="AX333" i="36" s="1"/>
  <c r="AX405" i="36" s="1"/>
  <c r="AX268" i="36"/>
  <c r="AX340" i="36" s="1"/>
  <c r="AX412" i="36" s="1"/>
  <c r="AX302" i="36"/>
  <c r="AX374" i="36" s="1"/>
  <c r="AX446" i="36" s="1"/>
  <c r="AX270" i="36"/>
  <c r="AX342" i="36" s="1"/>
  <c r="AX414" i="36" s="1"/>
  <c r="AX229" i="36"/>
  <c r="AX234" i="36"/>
  <c r="AX202" i="36"/>
  <c r="AX176" i="36"/>
  <c r="AX221" i="36"/>
  <c r="AX226" i="36"/>
  <c r="AX194" i="36"/>
  <c r="AX172" i="36"/>
  <c r="AX217" i="36"/>
  <c r="AX247" i="36"/>
  <c r="AX319" i="36" s="1"/>
  <c r="AX391" i="36" s="1"/>
  <c r="AX272" i="36"/>
  <c r="AX344" i="36" s="1"/>
  <c r="AX416" i="36" s="1"/>
  <c r="AX307" i="36"/>
  <c r="AX379" i="36" s="1"/>
  <c r="AX451" i="36" s="1"/>
  <c r="AX275" i="36"/>
  <c r="AX347" i="36" s="1"/>
  <c r="AX419" i="36" s="1"/>
  <c r="AX249" i="36"/>
  <c r="AX321" i="36" s="1"/>
  <c r="AX393" i="36" s="1"/>
  <c r="AX297" i="36"/>
  <c r="AX369" i="36" s="1"/>
  <c r="AX441" i="36" s="1"/>
  <c r="AX246" i="36"/>
  <c r="AX318" i="36" s="1"/>
  <c r="AX390" i="36" s="1"/>
  <c r="AX311" i="36"/>
  <c r="AX383" i="36" s="1"/>
  <c r="AX455" i="36" s="1"/>
  <c r="AX279" i="36"/>
  <c r="AX351" i="36" s="1"/>
  <c r="AX423" i="36" s="1"/>
  <c r="AX243" i="36"/>
  <c r="AX315" i="36" s="1"/>
  <c r="AX387" i="36" s="1"/>
  <c r="AX269" i="36"/>
  <c r="AX341" i="36" s="1"/>
  <c r="AX413" i="36" s="1"/>
  <c r="AX260" i="36"/>
  <c r="AX332" i="36" s="1"/>
  <c r="AX404" i="36" s="1"/>
  <c r="AX294" i="36"/>
  <c r="AX366" i="36" s="1"/>
  <c r="AX438" i="36" s="1"/>
  <c r="AX262" i="36"/>
  <c r="AX334" i="36" s="1"/>
  <c r="AX406" i="36" s="1"/>
  <c r="AX296" i="36"/>
  <c r="AX368" i="36" s="1"/>
  <c r="AX440" i="36" s="1"/>
  <c r="AX280" i="36"/>
  <c r="AX352" i="36" s="1"/>
  <c r="AX424" i="36" s="1"/>
  <c r="AX299" i="36"/>
  <c r="AX371" i="36" s="1"/>
  <c r="AX443" i="36" s="1"/>
  <c r="AX267" i="36"/>
  <c r="AX339" i="36" s="1"/>
  <c r="AX411" i="36" s="1"/>
  <c r="AX251" i="36"/>
  <c r="AX323" i="36" s="1"/>
  <c r="AX395" i="36" s="1"/>
  <c r="AX303" i="36"/>
  <c r="AX375" i="36" s="1"/>
  <c r="AX447" i="36" s="1"/>
  <c r="AX271" i="36"/>
  <c r="AX343" i="36" s="1"/>
  <c r="AX415" i="36" s="1"/>
  <c r="AX277" i="36"/>
  <c r="AX349" i="36" s="1"/>
  <c r="AX421" i="36" s="1"/>
  <c r="AX284" i="36"/>
  <c r="AX356" i="36" s="1"/>
  <c r="AX428" i="36" s="1"/>
  <c r="AX252" i="36"/>
  <c r="AX324" i="36" s="1"/>
  <c r="AX396" i="36" s="1"/>
  <c r="AX286" i="36"/>
  <c r="AX358" i="36" s="1"/>
  <c r="AX430" i="36" s="1"/>
  <c r="AX254" i="36"/>
  <c r="AX326" i="36" s="1"/>
  <c r="AX398" i="36" s="1"/>
  <c r="AM133" i="36"/>
  <c r="AM433" i="36" s="1"/>
  <c r="AM131" i="37"/>
  <c r="AM96" i="37"/>
  <c r="AM130" i="38"/>
  <c r="AM430" i="38" s="1"/>
  <c r="AM126" i="36"/>
  <c r="AM426" i="36" s="1"/>
  <c r="AM132" i="37"/>
  <c r="AM114" i="38"/>
  <c r="AM414" i="38" s="1"/>
  <c r="AM110" i="36"/>
  <c r="AM126" i="37"/>
  <c r="AM118" i="38"/>
  <c r="AM418" i="38" s="1"/>
  <c r="AM112" i="38"/>
  <c r="AM412" i="38" s="1"/>
  <c r="AM89" i="38"/>
  <c r="AM389" i="38" s="1"/>
  <c r="AM142" i="36"/>
  <c r="AM442" i="36" s="1"/>
  <c r="AM90" i="36"/>
  <c r="AM125" i="37"/>
  <c r="AM105" i="38"/>
  <c r="AM405" i="38" s="1"/>
  <c r="AM87" i="38"/>
  <c r="AM387" i="38" s="1"/>
  <c r="AM138" i="38"/>
  <c r="AM438" i="38" s="1"/>
  <c r="AM122" i="38"/>
  <c r="AM422" i="38" s="1"/>
  <c r="AM106" i="38"/>
  <c r="AM406" i="38" s="1"/>
  <c r="AM150" i="36"/>
  <c r="AM134" i="36"/>
  <c r="AM434" i="36" s="1"/>
  <c r="AM118" i="36"/>
  <c r="AY36" i="35" s="1"/>
  <c r="AK36" i="35" s="1"/>
  <c r="AM102" i="36"/>
  <c r="AM101" i="36"/>
  <c r="AM401" i="36" s="1"/>
  <c r="AM89" i="36"/>
  <c r="AM105" i="36"/>
  <c r="AY23" i="35" s="1"/>
  <c r="AK23" i="35" s="1"/>
  <c r="AM120" i="36"/>
  <c r="AY38" i="35" s="1"/>
  <c r="AK38" i="35" s="1"/>
  <c r="AM144" i="37"/>
  <c r="AM151" i="38"/>
  <c r="AM451" i="38" s="1"/>
  <c r="AM88" i="36"/>
  <c r="AW202" i="11"/>
  <c r="Q36" i="35"/>
  <c r="C36" i="35" s="1"/>
  <c r="AW212" i="11"/>
  <c r="Q46" i="35"/>
  <c r="C46" i="35" s="1"/>
  <c r="AW200" i="11"/>
  <c r="Q34" i="35"/>
  <c r="C34" i="35" s="1"/>
  <c r="AW223" i="11"/>
  <c r="Q57" i="35"/>
  <c r="C57" i="35" s="1"/>
  <c r="AW193" i="11"/>
  <c r="Q27" i="35"/>
  <c r="C27" i="35" s="1"/>
  <c r="AW182" i="11"/>
  <c r="Q16" i="35"/>
  <c r="C16" i="35" s="1"/>
  <c r="AW184" i="11"/>
  <c r="Q18" i="35"/>
  <c r="C18" i="35" s="1"/>
  <c r="AW196" i="11"/>
  <c r="Q30" i="35"/>
  <c r="C30" i="35" s="1"/>
  <c r="P8" i="35"/>
  <c r="N8" i="35"/>
  <c r="O8" i="35"/>
  <c r="AC9" i="35"/>
  <c r="AB9" i="35"/>
  <c r="AC66" i="35"/>
  <c r="AD66" i="35"/>
  <c r="AB66" i="35"/>
  <c r="P62" i="35"/>
  <c r="O62" i="35"/>
  <c r="N62" i="35"/>
  <c r="AD43" i="35"/>
  <c r="AC43" i="35"/>
  <c r="AB43" i="35"/>
  <c r="P7" i="35"/>
  <c r="O7" i="35"/>
  <c r="N7" i="35"/>
  <c r="P67" i="35"/>
  <c r="O67" i="35"/>
  <c r="N59" i="35"/>
  <c r="P59" i="35"/>
  <c r="O59" i="35"/>
  <c r="AW234" i="11"/>
  <c r="Q68" i="35"/>
  <c r="C68" i="35" s="1"/>
  <c r="AW179" i="11"/>
  <c r="Q13" i="35"/>
  <c r="C13" i="35" s="1"/>
  <c r="AM152" i="36"/>
  <c r="AY70" i="35" s="1"/>
  <c r="AK70" i="35" s="1"/>
  <c r="AW192" i="11"/>
  <c r="Q26" i="35"/>
  <c r="C26" i="35" s="1"/>
  <c r="AW187" i="11"/>
  <c r="Q21" i="35"/>
  <c r="C21" i="35" s="1"/>
  <c r="AM136" i="36"/>
  <c r="AW194" i="11"/>
  <c r="Q28" i="35"/>
  <c r="C28" i="35" s="1"/>
  <c r="AW240" i="11"/>
  <c r="Q74" i="35"/>
  <c r="C74" i="35" s="1"/>
  <c r="AW214" i="11"/>
  <c r="Q48" i="35"/>
  <c r="C48" i="35" s="1"/>
  <c r="AW189" i="11"/>
  <c r="Q23" i="35"/>
  <c r="C23" i="35" s="1"/>
  <c r="AM121" i="36"/>
  <c r="AY39" i="35" s="1"/>
  <c r="AK39" i="35" s="1"/>
  <c r="AW230" i="11"/>
  <c r="Q64" i="35"/>
  <c r="C64" i="35" s="1"/>
  <c r="AM148" i="37"/>
  <c r="AM104" i="36"/>
  <c r="AY22" i="35" s="1"/>
  <c r="AK22" i="35" s="1"/>
  <c r="AM137" i="37"/>
  <c r="AM106" i="37"/>
  <c r="AM95" i="37"/>
  <c r="AM128" i="38"/>
  <c r="AM428" i="38" s="1"/>
  <c r="AM91" i="36"/>
  <c r="AY9" i="35" s="1"/>
  <c r="AK9" i="35" s="1"/>
  <c r="AW186" i="11"/>
  <c r="Q20" i="35"/>
  <c r="C20" i="35" s="1"/>
  <c r="AW185" i="11"/>
  <c r="Q19" i="35"/>
  <c r="C19" i="35" s="1"/>
  <c r="AW203" i="11"/>
  <c r="Q37" i="35"/>
  <c r="C37" i="35" s="1"/>
  <c r="AM86" i="37"/>
  <c r="AM153" i="36"/>
  <c r="AB62" i="35"/>
  <c r="AC62" i="35"/>
  <c r="AD62" i="35"/>
  <c r="AC67" i="35"/>
  <c r="AD67" i="35"/>
  <c r="AB67" i="35"/>
  <c r="O33" i="35"/>
  <c r="P33" i="35"/>
  <c r="N33" i="35"/>
  <c r="AW190" i="11"/>
  <c r="Q24" i="35"/>
  <c r="C24" i="35" s="1"/>
  <c r="AW197" i="11"/>
  <c r="Q31" i="35"/>
  <c r="C31" i="35" s="1"/>
  <c r="AW219" i="11"/>
  <c r="Q53" i="35"/>
  <c r="C53" i="35" s="1"/>
  <c r="AW226" i="11"/>
  <c r="Q60" i="35"/>
  <c r="C60" i="35" s="1"/>
  <c r="AW204" i="11"/>
  <c r="Q38" i="35"/>
  <c r="C38" i="35" s="1"/>
  <c r="AW221" i="11"/>
  <c r="Q55" i="35"/>
  <c r="C55" i="35" s="1"/>
  <c r="AW183" i="11"/>
  <c r="Q17" i="35"/>
  <c r="C17" i="35" s="1"/>
  <c r="AW211" i="11"/>
  <c r="Q45" i="35"/>
  <c r="C45" i="35" s="1"/>
  <c r="AW218" i="11"/>
  <c r="Q52" i="35"/>
  <c r="C52" i="35" s="1"/>
  <c r="AW217" i="11"/>
  <c r="Q51" i="35"/>
  <c r="C51" i="35" s="1"/>
  <c r="AW181" i="11"/>
  <c r="Q15" i="35"/>
  <c r="C15" i="35" s="1"/>
  <c r="AW207" i="11"/>
  <c r="Q41" i="35"/>
  <c r="C41" i="35" s="1"/>
  <c r="AW235" i="11"/>
  <c r="Q69" i="35"/>
  <c r="C69" i="35" s="1"/>
  <c r="P4" i="35"/>
  <c r="N4" i="35"/>
  <c r="O4" i="35"/>
  <c r="AB33" i="35"/>
  <c r="AD44" i="35"/>
  <c r="AC44" i="35"/>
  <c r="AB44" i="35"/>
  <c r="AC33" i="35"/>
  <c r="AD33" i="35"/>
  <c r="AW178" i="11"/>
  <c r="Q12" i="35"/>
  <c r="C12" i="35" s="1"/>
  <c r="AW222" i="11"/>
  <c r="Q56" i="35"/>
  <c r="C56" i="35" s="1"/>
  <c r="AW171" i="11"/>
  <c r="Q5" i="35"/>
  <c r="C5" i="35" s="1"/>
  <c r="AW191" i="11"/>
  <c r="Q25" i="35"/>
  <c r="C25" i="35" s="1"/>
  <c r="AW237" i="11"/>
  <c r="Q71" i="35"/>
  <c r="C71" i="35" s="1"/>
  <c r="AW236" i="11"/>
  <c r="Q70" i="35"/>
  <c r="C70" i="35" s="1"/>
  <c r="AM147" i="37"/>
  <c r="AM141" i="37"/>
  <c r="AM88" i="37"/>
  <c r="AW215" i="11"/>
  <c r="Q49" i="35"/>
  <c r="C49" i="35" s="1"/>
  <c r="AW177" i="11"/>
  <c r="Q11" i="35"/>
  <c r="C11" i="35" s="1"/>
  <c r="AW229" i="11"/>
  <c r="Q63" i="35"/>
  <c r="C63" i="35" s="1"/>
  <c r="AW176" i="11"/>
  <c r="Q10" i="35"/>
  <c r="C10" i="35" s="1"/>
  <c r="AM110" i="37"/>
  <c r="AM134" i="38"/>
  <c r="AM434" i="38" s="1"/>
  <c r="AM154" i="36"/>
  <c r="AM98" i="37"/>
  <c r="AM96" i="38"/>
  <c r="AM396" i="38" s="1"/>
  <c r="AW213" i="11"/>
  <c r="Q47" i="35"/>
  <c r="C47" i="35" s="1"/>
  <c r="AW239" i="11"/>
  <c r="Q73" i="35"/>
  <c r="C73" i="35" s="1"/>
  <c r="AM121" i="38"/>
  <c r="AM421" i="38" s="1"/>
  <c r="AM128" i="37"/>
  <c r="AW205" i="11"/>
  <c r="Q39" i="35"/>
  <c r="C39" i="35" s="1"/>
  <c r="AM97" i="37"/>
  <c r="AM117" i="36"/>
  <c r="AY35" i="35" s="1"/>
  <c r="AK35" i="35" s="1"/>
  <c r="AB4" i="35"/>
  <c r="AC4" i="35"/>
  <c r="AD4" i="35"/>
  <c r="AD9" i="35"/>
  <c r="AD8" i="35"/>
  <c r="AB8" i="35"/>
  <c r="AC8" i="35"/>
  <c r="P9" i="35"/>
  <c r="O9" i="35"/>
  <c r="N9" i="35"/>
  <c r="N67" i="35"/>
  <c r="O66" i="35"/>
  <c r="P66" i="35"/>
  <c r="N66" i="35"/>
  <c r="O43" i="35"/>
  <c r="N43" i="35"/>
  <c r="P43" i="35"/>
  <c r="AD7" i="35"/>
  <c r="AC7" i="35"/>
  <c r="AB7" i="35"/>
  <c r="N44" i="35"/>
  <c r="P44" i="35"/>
  <c r="O44" i="35"/>
  <c r="AB59" i="35"/>
  <c r="AC59" i="35"/>
  <c r="AD59" i="35"/>
  <c r="AM140" i="38"/>
  <c r="AM440" i="38" s="1"/>
  <c r="AM100" i="36"/>
  <c r="AY18" i="35" s="1"/>
  <c r="AK18" i="35" s="1"/>
  <c r="AM149" i="37"/>
  <c r="AM133" i="37"/>
  <c r="AM129" i="36"/>
  <c r="AY47" i="35" s="1"/>
  <c r="AK47" i="35" s="1"/>
  <c r="AM113" i="36"/>
  <c r="AY31" i="35" s="1"/>
  <c r="AK31" i="35" s="1"/>
  <c r="AM97" i="36"/>
  <c r="AY15" i="35" s="1"/>
  <c r="AK15" i="35" s="1"/>
  <c r="AM156" i="37"/>
  <c r="AM140" i="37"/>
  <c r="AM124" i="37"/>
  <c r="AM128" i="36"/>
  <c r="AY46" i="35" s="1"/>
  <c r="AK46" i="35" s="1"/>
  <c r="AM112" i="36"/>
  <c r="AY30" i="35" s="1"/>
  <c r="AK30" i="35" s="1"/>
  <c r="AM96" i="36"/>
  <c r="AY14" i="35" s="1"/>
  <c r="AK14" i="35" s="1"/>
  <c r="AM90" i="38"/>
  <c r="AM390" i="38" s="1"/>
  <c r="AM102" i="38"/>
  <c r="AM402" i="38" s="1"/>
  <c r="AM136" i="38"/>
  <c r="AM436" i="38" s="1"/>
  <c r="AM120" i="38"/>
  <c r="AM420" i="38" s="1"/>
  <c r="AM104" i="38"/>
  <c r="AM404" i="38" s="1"/>
  <c r="AM156" i="36"/>
  <c r="AM140" i="36"/>
  <c r="AM147" i="38"/>
  <c r="AM447" i="38" s="1"/>
  <c r="AM129" i="38"/>
  <c r="AM429" i="38" s="1"/>
  <c r="AM113" i="38"/>
  <c r="AM413" i="38" s="1"/>
  <c r="AM97" i="38"/>
  <c r="AM397" i="38" s="1"/>
  <c r="AM95" i="36"/>
  <c r="AY13" i="35" s="1"/>
  <c r="AK13" i="35" s="1"/>
  <c r="AM148" i="38"/>
  <c r="AM448" i="38" s="1"/>
  <c r="AM152" i="37"/>
  <c r="AM136" i="37"/>
  <c r="AM92" i="36"/>
  <c r="AM121" i="37"/>
  <c r="AM125" i="36"/>
  <c r="AM109" i="36"/>
  <c r="AY27" i="35" s="1"/>
  <c r="AK27" i="35" s="1"/>
  <c r="AM86" i="38"/>
  <c r="AM386" i="38" s="1"/>
  <c r="AM94" i="37"/>
  <c r="AM149" i="38"/>
  <c r="AM449" i="38" s="1"/>
  <c r="AM143" i="38"/>
  <c r="AM443" i="38" s="1"/>
  <c r="AM127" i="38"/>
  <c r="AM427" i="38" s="1"/>
  <c r="AM111" i="38"/>
  <c r="AM411" i="38" s="1"/>
  <c r="AM92" i="38"/>
  <c r="AM392" i="38" s="1"/>
  <c r="AM147" i="36"/>
  <c r="AM131" i="36"/>
  <c r="AM115" i="36"/>
  <c r="AM99" i="36"/>
  <c r="AM93" i="37"/>
  <c r="AM135" i="38"/>
  <c r="AM435" i="38" s="1"/>
  <c r="AM119" i="38"/>
  <c r="AM419" i="38" s="1"/>
  <c r="AM103" i="38"/>
  <c r="AM403" i="38" s="1"/>
  <c r="AM155" i="36"/>
  <c r="AY73" i="35" s="1"/>
  <c r="AK73" i="35" s="1"/>
  <c r="AM139" i="36"/>
  <c r="AM123" i="36"/>
  <c r="AY41" i="35" s="1"/>
  <c r="AK41" i="35" s="1"/>
  <c r="AM107" i="36"/>
  <c r="AY25" i="35" s="1"/>
  <c r="AK25" i="35" s="1"/>
  <c r="AM87" i="36"/>
  <c r="AM145" i="36"/>
  <c r="AY63" i="35" s="1"/>
  <c r="AK63" i="35" s="1"/>
  <c r="AM105" i="37"/>
  <c r="AP112" i="38"/>
  <c r="AY40" i="38"/>
  <c r="AY112" i="38" s="1"/>
  <c r="AY196" i="38" s="1"/>
  <c r="AY268" i="38" s="1"/>
  <c r="AY340" i="38" s="1"/>
  <c r="AY412" i="38" s="1"/>
  <c r="AP148" i="36"/>
  <c r="AP448" i="36" s="1"/>
  <c r="AY76" i="36"/>
  <c r="AY148" i="36" s="1"/>
  <c r="AY232" i="36" s="1"/>
  <c r="AY304" i="36" s="1"/>
  <c r="AY376" i="36" s="1"/>
  <c r="AY448" i="36" s="1"/>
  <c r="AP103" i="37"/>
  <c r="AP403" i="37" s="1"/>
  <c r="AY31" i="37"/>
  <c r="AY103" i="37" s="1"/>
  <c r="AY187" i="37" s="1"/>
  <c r="AY259" i="37" s="1"/>
  <c r="AY331" i="37" s="1"/>
  <c r="AY403" i="37" s="1"/>
  <c r="AP136" i="38"/>
  <c r="AY64" i="38"/>
  <c r="AY136" i="38" s="1"/>
  <c r="AY220" i="38" s="1"/>
  <c r="AY292" i="38" s="1"/>
  <c r="AY364" i="38" s="1"/>
  <c r="AY436" i="38" s="1"/>
  <c r="AP104" i="38"/>
  <c r="AY32" i="38"/>
  <c r="AY104" i="38" s="1"/>
  <c r="AY188" i="38" s="1"/>
  <c r="AY260" i="38" s="1"/>
  <c r="AY332" i="38" s="1"/>
  <c r="AY404" i="38" s="1"/>
  <c r="AP156" i="36"/>
  <c r="AP456" i="36" s="1"/>
  <c r="AY84" i="36"/>
  <c r="AY156" i="36" s="1"/>
  <c r="AY240" i="36" s="1"/>
  <c r="AY312" i="36" s="1"/>
  <c r="AY384" i="36" s="1"/>
  <c r="AY456" i="36" s="1"/>
  <c r="AP140" i="36"/>
  <c r="AP440" i="36" s="1"/>
  <c r="AY68" i="36"/>
  <c r="AY140" i="36" s="1"/>
  <c r="AY224" i="36" s="1"/>
  <c r="AY296" i="36" s="1"/>
  <c r="AY368" i="36" s="1"/>
  <c r="AY440" i="36" s="1"/>
  <c r="AI192" i="36"/>
  <c r="AP139" i="38"/>
  <c r="AY67" i="38"/>
  <c r="AY139" i="38" s="1"/>
  <c r="AY223" i="38" s="1"/>
  <c r="AY295" i="38" s="1"/>
  <c r="AY367" i="38" s="1"/>
  <c r="AY439" i="38" s="1"/>
  <c r="AP107" i="38"/>
  <c r="AY35" i="38"/>
  <c r="AY107" i="38" s="1"/>
  <c r="AY191" i="38" s="1"/>
  <c r="AY263" i="38" s="1"/>
  <c r="AY335" i="38" s="1"/>
  <c r="AY407" i="38" s="1"/>
  <c r="AP112" i="37"/>
  <c r="AP412" i="37" s="1"/>
  <c r="AY40" i="37"/>
  <c r="AY112" i="37" s="1"/>
  <c r="AY196" i="37" s="1"/>
  <c r="AY268" i="37" s="1"/>
  <c r="AY340" i="37" s="1"/>
  <c r="AY412" i="37" s="1"/>
  <c r="AP118" i="37"/>
  <c r="AP418" i="37" s="1"/>
  <c r="AY46" i="37"/>
  <c r="AY118" i="37" s="1"/>
  <c r="AY202" i="37" s="1"/>
  <c r="AY274" i="37" s="1"/>
  <c r="AY346" i="37" s="1"/>
  <c r="AY418" i="37" s="1"/>
  <c r="AI200" i="36"/>
  <c r="AP122" i="37"/>
  <c r="AP422" i="37" s="1"/>
  <c r="AY50" i="37"/>
  <c r="AY122" i="37" s="1"/>
  <c r="AY206" i="37" s="1"/>
  <c r="AY278" i="37" s="1"/>
  <c r="AY350" i="37" s="1"/>
  <c r="AY422" i="37" s="1"/>
  <c r="AI213" i="36"/>
  <c r="AI181" i="36"/>
  <c r="AM156" i="38"/>
  <c r="AM456" i="38" s="1"/>
  <c r="AM144" i="38"/>
  <c r="AM444" i="38" s="1"/>
  <c r="AP129" i="38"/>
  <c r="AY57" i="38"/>
  <c r="AY129" i="38" s="1"/>
  <c r="AY213" i="38" s="1"/>
  <c r="AY285" i="38" s="1"/>
  <c r="AY357" i="38" s="1"/>
  <c r="AY429" i="38" s="1"/>
  <c r="AP113" i="38"/>
  <c r="AY41" i="38"/>
  <c r="AY113" i="38" s="1"/>
  <c r="AY197" i="38" s="1"/>
  <c r="AY269" i="38" s="1"/>
  <c r="AY341" i="38" s="1"/>
  <c r="AY413" i="38" s="1"/>
  <c r="AP97" i="38"/>
  <c r="AY25" i="38"/>
  <c r="AY97" i="38" s="1"/>
  <c r="AY181" i="38" s="1"/>
  <c r="AY253" i="38" s="1"/>
  <c r="AY325" i="38" s="1"/>
  <c r="AY397" i="38" s="1"/>
  <c r="AP141" i="36"/>
  <c r="AP441" i="36" s="1"/>
  <c r="AY69" i="36"/>
  <c r="AY141" i="36" s="1"/>
  <c r="AY225" i="36" s="1"/>
  <c r="AY297" i="36" s="1"/>
  <c r="AY369" i="36" s="1"/>
  <c r="AY441" i="36" s="1"/>
  <c r="AM89" i="37"/>
  <c r="AM132" i="38"/>
  <c r="AM432" i="38" s="1"/>
  <c r="AM116" i="38"/>
  <c r="AM416" i="38" s="1"/>
  <c r="AM100" i="38"/>
  <c r="AM400" i="38" s="1"/>
  <c r="AM144" i="36"/>
  <c r="AI188" i="36"/>
  <c r="AP139" i="36"/>
  <c r="AP439" i="36" s="1"/>
  <c r="AY67" i="36"/>
  <c r="AY139" i="36" s="1"/>
  <c r="AY223" i="36" s="1"/>
  <c r="AY295" i="36" s="1"/>
  <c r="AY367" i="36" s="1"/>
  <c r="AY439" i="36" s="1"/>
  <c r="AP117" i="37"/>
  <c r="AP417" i="37" s="1"/>
  <c r="AY45" i="37"/>
  <c r="AY117" i="37" s="1"/>
  <c r="AY201" i="37" s="1"/>
  <c r="AY273" i="37" s="1"/>
  <c r="AY345" i="37" s="1"/>
  <c r="AY417" i="37" s="1"/>
  <c r="AI206" i="36"/>
  <c r="AP89" i="36"/>
  <c r="AP389" i="36" s="1"/>
  <c r="AY17" i="36"/>
  <c r="AY89" i="36" s="1"/>
  <c r="AY173" i="36" s="1"/>
  <c r="AY245" i="36" s="1"/>
  <c r="AY317" i="36" s="1"/>
  <c r="AY389" i="36" s="1"/>
  <c r="AM146" i="36"/>
  <c r="AM145" i="37"/>
  <c r="AM445" i="37" s="1"/>
  <c r="AI217" i="36"/>
  <c r="AM152" i="38"/>
  <c r="AM452" i="38" s="1"/>
  <c r="AW40" i="38"/>
  <c r="AW112" i="38" s="1"/>
  <c r="AW196" i="38" s="1"/>
  <c r="AW68" i="36"/>
  <c r="AW140" i="36" s="1"/>
  <c r="AW224" i="36" s="1"/>
  <c r="AP113" i="37"/>
  <c r="AP413" i="37" s="1"/>
  <c r="AY41" i="37"/>
  <c r="AY113" i="37" s="1"/>
  <c r="AY197" i="37" s="1"/>
  <c r="AY269" i="37" s="1"/>
  <c r="AY341" i="37" s="1"/>
  <c r="AY413" i="37" s="1"/>
  <c r="AP148" i="38"/>
  <c r="AY76" i="38"/>
  <c r="AY148" i="38" s="1"/>
  <c r="AY232" i="38" s="1"/>
  <c r="AY304" i="38" s="1"/>
  <c r="AY376" i="38" s="1"/>
  <c r="AY448" i="38" s="1"/>
  <c r="AP133" i="38"/>
  <c r="AY61" i="38"/>
  <c r="AY133" i="38" s="1"/>
  <c r="AY217" i="38" s="1"/>
  <c r="AY289" i="38" s="1"/>
  <c r="AY361" i="38" s="1"/>
  <c r="AY433" i="38" s="1"/>
  <c r="AP117" i="38"/>
  <c r="AY45" i="38"/>
  <c r="AY117" i="38" s="1"/>
  <c r="AY201" i="38" s="1"/>
  <c r="AY273" i="38" s="1"/>
  <c r="AY345" i="38" s="1"/>
  <c r="AY417" i="38" s="1"/>
  <c r="AP101" i="38"/>
  <c r="AY29" i="38"/>
  <c r="AY101" i="38" s="1"/>
  <c r="AY185" i="38" s="1"/>
  <c r="AY257" i="38" s="1"/>
  <c r="AY329" i="38" s="1"/>
  <c r="AY401" i="38" s="1"/>
  <c r="AP153" i="36"/>
  <c r="AP453" i="36" s="1"/>
  <c r="AY81" i="36"/>
  <c r="AY153" i="36" s="1"/>
  <c r="AY237" i="36" s="1"/>
  <c r="AY309" i="36" s="1"/>
  <c r="AY381" i="36" s="1"/>
  <c r="AY453" i="36" s="1"/>
  <c r="AP136" i="37"/>
  <c r="AP436" i="37" s="1"/>
  <c r="AY64" i="37"/>
  <c r="AY136" i="37" s="1"/>
  <c r="AY220" i="37" s="1"/>
  <c r="AY292" i="37" s="1"/>
  <c r="AY364" i="37" s="1"/>
  <c r="AY436" i="37" s="1"/>
  <c r="AM124" i="36"/>
  <c r="AY42" i="35" s="1"/>
  <c r="AK42" i="35" s="1"/>
  <c r="AM108" i="36"/>
  <c r="AY26" i="35" s="1"/>
  <c r="AK26" i="35" s="1"/>
  <c r="AM155" i="37"/>
  <c r="AM139" i="37"/>
  <c r="AM123" i="37"/>
  <c r="AM115" i="37"/>
  <c r="AM116" i="37"/>
  <c r="AI235" i="36"/>
  <c r="AI203" i="36"/>
  <c r="AP130" i="37"/>
  <c r="AP430" i="37" s="1"/>
  <c r="AY58" i="37"/>
  <c r="AY130" i="37" s="1"/>
  <c r="AY214" i="37" s="1"/>
  <c r="AY286" i="37" s="1"/>
  <c r="AY358" i="37" s="1"/>
  <c r="AY430" i="37" s="1"/>
  <c r="AP90" i="37"/>
  <c r="AP390" i="37" s="1"/>
  <c r="AY18" i="37"/>
  <c r="AY90" i="37" s="1"/>
  <c r="AY174" i="37" s="1"/>
  <c r="AY246" i="37" s="1"/>
  <c r="AY318" i="37" s="1"/>
  <c r="AY390" i="37" s="1"/>
  <c r="AP154" i="38"/>
  <c r="AY82" i="38"/>
  <c r="AY154" i="38" s="1"/>
  <c r="AY238" i="38" s="1"/>
  <c r="AY310" i="38" s="1"/>
  <c r="AY382" i="38" s="1"/>
  <c r="AY454" i="38" s="1"/>
  <c r="AP89" i="38"/>
  <c r="AY17" i="38"/>
  <c r="AY89" i="38" s="1"/>
  <c r="AY173" i="38" s="1"/>
  <c r="AY245" i="38" s="1"/>
  <c r="AY317" i="38" s="1"/>
  <c r="AY389" i="38" s="1"/>
  <c r="AP130" i="38"/>
  <c r="AY58" i="38"/>
  <c r="AY130" i="38" s="1"/>
  <c r="AY214" i="38" s="1"/>
  <c r="AY286" i="38" s="1"/>
  <c r="AY358" i="38" s="1"/>
  <c r="AY430" i="38" s="1"/>
  <c r="AP114" i="38"/>
  <c r="AY42" i="38"/>
  <c r="AY114" i="38" s="1"/>
  <c r="AY198" i="38" s="1"/>
  <c r="AY270" i="38" s="1"/>
  <c r="AY342" i="38" s="1"/>
  <c r="AY414" i="38" s="1"/>
  <c r="AP98" i="38"/>
  <c r="AY26" i="38"/>
  <c r="AY98" i="38" s="1"/>
  <c r="AY182" i="38" s="1"/>
  <c r="AY254" i="38" s="1"/>
  <c r="AY326" i="38" s="1"/>
  <c r="AY398" i="38" s="1"/>
  <c r="AP142" i="36"/>
  <c r="AP442" i="36" s="1"/>
  <c r="AY70" i="36"/>
  <c r="AY142" i="36" s="1"/>
  <c r="AY226" i="36" s="1"/>
  <c r="AY298" i="36" s="1"/>
  <c r="AY370" i="36" s="1"/>
  <c r="AY442" i="36" s="1"/>
  <c r="AP126" i="36"/>
  <c r="AP426" i="36" s="1"/>
  <c r="AY54" i="36"/>
  <c r="AY126" i="36" s="1"/>
  <c r="AY210" i="36" s="1"/>
  <c r="AY282" i="36" s="1"/>
  <c r="AY354" i="36" s="1"/>
  <c r="AY426" i="36" s="1"/>
  <c r="AP110" i="36"/>
  <c r="AP410" i="36" s="1"/>
  <c r="AY38" i="36"/>
  <c r="AY110" i="36" s="1"/>
  <c r="AY194" i="36" s="1"/>
  <c r="AY266" i="36" s="1"/>
  <c r="AY338" i="36" s="1"/>
  <c r="AY410" i="36" s="1"/>
  <c r="AP92" i="36"/>
  <c r="AP392" i="36" s="1"/>
  <c r="AY20" i="36"/>
  <c r="AY92" i="36" s="1"/>
  <c r="AY176" i="36" s="1"/>
  <c r="AY248" i="36" s="1"/>
  <c r="AY320" i="36" s="1"/>
  <c r="AY392" i="36" s="1"/>
  <c r="AP121" i="37"/>
  <c r="AP421" i="37" s="1"/>
  <c r="AY49" i="37"/>
  <c r="AY121" i="37" s="1"/>
  <c r="AY205" i="37" s="1"/>
  <c r="AY277" i="37" s="1"/>
  <c r="AY349" i="37" s="1"/>
  <c r="AY421" i="37" s="1"/>
  <c r="AW57" i="38"/>
  <c r="AW129" i="38" s="1"/>
  <c r="AW213" i="38" s="1"/>
  <c r="AW25" i="38"/>
  <c r="AW97" i="38" s="1"/>
  <c r="AW181" i="38" s="1"/>
  <c r="AI225" i="36"/>
  <c r="AM109" i="37"/>
  <c r="AP151" i="37"/>
  <c r="AP451" i="37" s="1"/>
  <c r="AY79" i="37"/>
  <c r="AY151" i="37" s="1"/>
  <c r="AY235" i="37" s="1"/>
  <c r="AY307" i="37" s="1"/>
  <c r="AY379" i="37" s="1"/>
  <c r="AY451" i="37" s="1"/>
  <c r="AP97" i="37"/>
  <c r="AP397" i="37" s="1"/>
  <c r="AY25" i="37"/>
  <c r="AY97" i="37" s="1"/>
  <c r="AY181" i="37" s="1"/>
  <c r="AY253" i="37" s="1"/>
  <c r="AY325" i="37" s="1"/>
  <c r="AY397" i="37" s="1"/>
  <c r="AI223" i="36"/>
  <c r="AI215" i="36"/>
  <c r="AI183" i="36"/>
  <c r="AM150" i="37"/>
  <c r="AM134" i="37"/>
  <c r="AM117" i="37"/>
  <c r="AM104" i="37"/>
  <c r="AM87" i="37"/>
  <c r="AM142" i="38"/>
  <c r="AM442" i="38" s="1"/>
  <c r="AM126" i="38"/>
  <c r="AM426" i="38" s="1"/>
  <c r="AM110" i="38"/>
  <c r="AM410" i="38" s="1"/>
  <c r="AM88" i="38"/>
  <c r="AM388" i="38" s="1"/>
  <c r="AM122" i="36"/>
  <c r="AM153" i="37"/>
  <c r="AI193" i="36"/>
  <c r="AM145" i="38"/>
  <c r="AM445" i="38" s="1"/>
  <c r="AM113" i="37"/>
  <c r="AM92" i="37"/>
  <c r="AW58" i="37"/>
  <c r="AW130" i="37" s="1"/>
  <c r="AW18" i="37"/>
  <c r="AW90" i="37" s="1"/>
  <c r="AW40" i="37"/>
  <c r="AW112" i="37" s="1"/>
  <c r="AW82" i="38"/>
  <c r="AW154" i="38" s="1"/>
  <c r="AW238" i="38" s="1"/>
  <c r="AI234" i="36"/>
  <c r="AI210" i="36"/>
  <c r="AM93" i="36"/>
  <c r="AY11" i="35" s="1"/>
  <c r="AK11" i="35" s="1"/>
  <c r="AI172" i="36"/>
  <c r="AW49" i="37"/>
  <c r="AW121" i="37" s="1"/>
  <c r="AM107" i="37"/>
  <c r="AM108" i="37"/>
  <c r="AM141" i="36"/>
  <c r="AP132" i="38"/>
  <c r="AY60" i="38"/>
  <c r="AY132" i="38" s="1"/>
  <c r="AY216" i="38" s="1"/>
  <c r="AY288" i="38" s="1"/>
  <c r="AY360" i="38" s="1"/>
  <c r="AY432" i="38" s="1"/>
  <c r="AP116" i="38"/>
  <c r="AY44" i="38"/>
  <c r="AY116" i="38" s="1"/>
  <c r="AY200" i="38" s="1"/>
  <c r="AY272" i="38" s="1"/>
  <c r="AY344" i="38" s="1"/>
  <c r="AY416" i="38" s="1"/>
  <c r="AP100" i="38"/>
  <c r="AY28" i="38"/>
  <c r="AY100" i="38" s="1"/>
  <c r="AY184" i="38" s="1"/>
  <c r="AY256" i="38" s="1"/>
  <c r="AY328" i="38" s="1"/>
  <c r="AY400" i="38" s="1"/>
  <c r="AP144" i="36"/>
  <c r="AP444" i="36" s="1"/>
  <c r="AY72" i="36"/>
  <c r="AY144" i="36" s="1"/>
  <c r="AY228" i="36" s="1"/>
  <c r="AY300" i="36" s="1"/>
  <c r="AY372" i="36" s="1"/>
  <c r="AY444" i="36" s="1"/>
  <c r="AW25" i="37"/>
  <c r="AW97" i="37" s="1"/>
  <c r="AI201" i="36"/>
  <c r="AM118" i="37"/>
  <c r="AP94" i="38"/>
  <c r="AY22" i="38"/>
  <c r="AY94" i="38" s="1"/>
  <c r="AY178" i="38" s="1"/>
  <c r="AY250" i="38" s="1"/>
  <c r="AY322" i="38" s="1"/>
  <c r="AY394" i="38" s="1"/>
  <c r="AP93" i="37"/>
  <c r="AP393" i="37" s="1"/>
  <c r="AY21" i="37"/>
  <c r="AY93" i="37" s="1"/>
  <c r="AY177" i="37" s="1"/>
  <c r="AY249" i="37" s="1"/>
  <c r="AY321" i="37" s="1"/>
  <c r="AY393" i="37" s="1"/>
  <c r="AM133" i="38"/>
  <c r="AM433" i="38" s="1"/>
  <c r="AM117" i="38"/>
  <c r="AM417" i="38" s="1"/>
  <c r="AM101" i="38"/>
  <c r="AM401" i="38" s="1"/>
  <c r="AM137" i="36"/>
  <c r="AM437" i="36" s="1"/>
  <c r="AP132" i="36"/>
  <c r="AP432" i="36" s="1"/>
  <c r="AY60" i="36"/>
  <c r="AY132" i="36" s="1"/>
  <c r="AY216" i="36" s="1"/>
  <c r="AY288" i="36" s="1"/>
  <c r="AY360" i="36" s="1"/>
  <c r="AY432" i="36" s="1"/>
  <c r="AP116" i="36"/>
  <c r="AP416" i="36" s="1"/>
  <c r="AY44" i="36"/>
  <c r="AY116" i="36" s="1"/>
  <c r="AY200" i="36" s="1"/>
  <c r="AY272" i="36" s="1"/>
  <c r="AY344" i="36" s="1"/>
  <c r="AY416" i="36" s="1"/>
  <c r="AP100" i="36"/>
  <c r="AP400" i="36" s="1"/>
  <c r="AY28" i="36"/>
  <c r="AY100" i="36" s="1"/>
  <c r="AY184" i="36" s="1"/>
  <c r="AY256" i="36" s="1"/>
  <c r="AY328" i="36" s="1"/>
  <c r="AY400" i="36" s="1"/>
  <c r="AP131" i="37"/>
  <c r="AP431" i="37" s="1"/>
  <c r="AY59" i="37"/>
  <c r="AY131" i="37" s="1"/>
  <c r="AY215" i="37" s="1"/>
  <c r="AY287" i="37" s="1"/>
  <c r="AY359" i="37" s="1"/>
  <c r="AY431" i="37" s="1"/>
  <c r="AP115" i="37"/>
  <c r="AP415" i="37" s="1"/>
  <c r="AY43" i="37"/>
  <c r="AY115" i="37" s="1"/>
  <c r="AY199" i="37" s="1"/>
  <c r="AY271" i="37" s="1"/>
  <c r="AY343" i="37" s="1"/>
  <c r="AY415" i="37" s="1"/>
  <c r="AM154" i="37"/>
  <c r="AM138" i="37"/>
  <c r="AM90" i="37"/>
  <c r="AM100" i="37"/>
  <c r="AM154" i="38"/>
  <c r="AM454" i="38" s="1"/>
  <c r="AP149" i="37"/>
  <c r="AP449" i="37" s="1"/>
  <c r="AY77" i="37"/>
  <c r="AY149" i="37" s="1"/>
  <c r="AY233" i="37" s="1"/>
  <c r="AY305" i="37" s="1"/>
  <c r="AY377" i="37" s="1"/>
  <c r="AY449" i="37" s="1"/>
  <c r="AP108" i="37"/>
  <c r="AP408" i="37" s="1"/>
  <c r="AY36" i="37"/>
  <c r="AY108" i="37" s="1"/>
  <c r="AY192" i="37" s="1"/>
  <c r="AY264" i="37" s="1"/>
  <c r="AY336" i="37" s="1"/>
  <c r="AY408" i="37" s="1"/>
  <c r="AI174" i="36"/>
  <c r="AW72" i="36"/>
  <c r="AW144" i="36" s="1"/>
  <c r="AW228" i="36" s="1"/>
  <c r="AI220" i="36"/>
  <c r="AP132" i="37"/>
  <c r="AP432" i="37" s="1"/>
  <c r="AY60" i="37"/>
  <c r="AY132" i="37" s="1"/>
  <c r="AY216" i="37" s="1"/>
  <c r="AY288" i="37" s="1"/>
  <c r="AY360" i="37" s="1"/>
  <c r="AY432" i="37" s="1"/>
  <c r="AM151" i="37"/>
  <c r="AM135" i="37"/>
  <c r="AM119" i="37"/>
  <c r="AM91" i="37"/>
  <c r="AP90" i="38"/>
  <c r="AY18" i="38"/>
  <c r="AY90" i="38" s="1"/>
  <c r="AY174" i="38" s="1"/>
  <c r="AY246" i="38" s="1"/>
  <c r="AY318" i="38" s="1"/>
  <c r="AY390" i="38" s="1"/>
  <c r="AP150" i="37"/>
  <c r="AP450" i="37" s="1"/>
  <c r="AY78" i="37"/>
  <c r="AY150" i="37" s="1"/>
  <c r="AY234" i="37" s="1"/>
  <c r="AY306" i="37" s="1"/>
  <c r="AY378" i="37" s="1"/>
  <c r="AY450" i="37" s="1"/>
  <c r="AP110" i="37"/>
  <c r="AP410" i="37" s="1"/>
  <c r="AY38" i="37"/>
  <c r="AY110" i="37" s="1"/>
  <c r="AY194" i="37" s="1"/>
  <c r="AY266" i="37" s="1"/>
  <c r="AY338" i="37" s="1"/>
  <c r="AY410" i="37" s="1"/>
  <c r="AP134" i="38"/>
  <c r="AY62" i="38"/>
  <c r="AY134" i="38" s="1"/>
  <c r="AY218" i="38" s="1"/>
  <c r="AY290" i="38" s="1"/>
  <c r="AY362" i="38" s="1"/>
  <c r="AY434" i="38" s="1"/>
  <c r="AP118" i="38"/>
  <c r="AY46" i="38"/>
  <c r="AY118" i="38" s="1"/>
  <c r="AY202" i="38" s="1"/>
  <c r="AY274" i="38" s="1"/>
  <c r="AY346" i="38" s="1"/>
  <c r="AY418" i="38" s="1"/>
  <c r="AP102" i="38"/>
  <c r="AY30" i="38"/>
  <c r="AY102" i="38" s="1"/>
  <c r="AY186" i="38" s="1"/>
  <c r="AY258" i="38" s="1"/>
  <c r="AY330" i="38" s="1"/>
  <c r="AY402" i="38" s="1"/>
  <c r="AP154" i="36"/>
  <c r="AP454" i="36" s="1"/>
  <c r="AY82" i="36"/>
  <c r="AY154" i="36" s="1"/>
  <c r="AY238" i="36" s="1"/>
  <c r="AY310" i="36" s="1"/>
  <c r="AY382" i="36" s="1"/>
  <c r="AY454" i="36" s="1"/>
  <c r="AP122" i="36"/>
  <c r="AP422" i="36" s="1"/>
  <c r="AY50" i="36"/>
  <c r="AY122" i="36" s="1"/>
  <c r="AY206" i="36" s="1"/>
  <c r="AY278" i="36" s="1"/>
  <c r="AY350" i="36" s="1"/>
  <c r="AY422" i="36" s="1"/>
  <c r="AP106" i="36"/>
  <c r="AP406" i="36" s="1"/>
  <c r="AY34" i="36"/>
  <c r="AY106" i="36" s="1"/>
  <c r="AY190" i="36" s="1"/>
  <c r="AY262" i="36" s="1"/>
  <c r="AY334" i="36" s="1"/>
  <c r="AY406" i="36" s="1"/>
  <c r="AP153" i="37"/>
  <c r="AP453" i="37" s="1"/>
  <c r="AY81" i="37"/>
  <c r="AY153" i="37" s="1"/>
  <c r="AY237" i="37" s="1"/>
  <c r="AY309" i="37" s="1"/>
  <c r="AY381" i="37" s="1"/>
  <c r="AY453" i="37" s="1"/>
  <c r="AI238" i="36"/>
  <c r="AI182" i="36"/>
  <c r="AM130" i="36"/>
  <c r="AM98" i="36"/>
  <c r="AY16" i="35" s="1"/>
  <c r="AK16" i="35" s="1"/>
  <c r="AM129" i="37"/>
  <c r="AP133" i="36"/>
  <c r="AP433" i="36" s="1"/>
  <c r="AY61" i="36"/>
  <c r="AY133" i="36" s="1"/>
  <c r="AY217" i="36" s="1"/>
  <c r="AY289" i="36" s="1"/>
  <c r="AY361" i="36" s="1"/>
  <c r="AY433" i="36" s="1"/>
  <c r="AP117" i="36"/>
  <c r="AP417" i="36" s="1"/>
  <c r="AY45" i="36"/>
  <c r="AY117" i="36" s="1"/>
  <c r="AY201" i="36" s="1"/>
  <c r="AY273" i="36" s="1"/>
  <c r="AY345" i="36" s="1"/>
  <c r="AY417" i="36" s="1"/>
  <c r="AP101" i="36"/>
  <c r="AP401" i="36" s="1"/>
  <c r="AY29" i="36"/>
  <c r="AY101" i="36" s="1"/>
  <c r="AY185" i="36" s="1"/>
  <c r="AY257" i="36" s="1"/>
  <c r="AY329" i="36" s="1"/>
  <c r="AY401" i="36" s="1"/>
  <c r="AP128" i="38"/>
  <c r="AY56" i="38"/>
  <c r="AY128" i="38" s="1"/>
  <c r="AY212" i="38" s="1"/>
  <c r="AY284" i="38" s="1"/>
  <c r="AY356" i="38" s="1"/>
  <c r="AY428" i="38" s="1"/>
  <c r="AI208" i="36"/>
  <c r="AP155" i="38"/>
  <c r="AY83" i="38"/>
  <c r="AY155" i="38" s="1"/>
  <c r="AY239" i="38" s="1"/>
  <c r="AY311" i="38" s="1"/>
  <c r="AY383" i="38" s="1"/>
  <c r="AY455" i="38" s="1"/>
  <c r="AP93" i="38"/>
  <c r="AY21" i="38"/>
  <c r="AY93" i="38" s="1"/>
  <c r="AY177" i="38" s="1"/>
  <c r="AY249" i="38" s="1"/>
  <c r="AY321" i="38" s="1"/>
  <c r="AY393" i="38" s="1"/>
  <c r="AP131" i="38"/>
  <c r="AY59" i="38"/>
  <c r="AY131" i="38" s="1"/>
  <c r="AY215" i="38" s="1"/>
  <c r="AY287" i="38" s="1"/>
  <c r="AY359" i="38" s="1"/>
  <c r="AY431" i="38" s="1"/>
  <c r="AP115" i="38"/>
  <c r="AY43" i="38"/>
  <c r="AY115" i="38" s="1"/>
  <c r="AY199" i="38" s="1"/>
  <c r="AY271" i="38" s="1"/>
  <c r="AY343" i="38" s="1"/>
  <c r="AY415" i="38" s="1"/>
  <c r="AP99" i="38"/>
  <c r="AY27" i="38"/>
  <c r="AY99" i="38" s="1"/>
  <c r="AY183" i="38" s="1"/>
  <c r="AY255" i="38" s="1"/>
  <c r="AY327" i="38" s="1"/>
  <c r="AY399" i="38" s="1"/>
  <c r="AP151" i="36"/>
  <c r="AP451" i="36" s="1"/>
  <c r="AY79" i="36"/>
  <c r="AY151" i="36" s="1"/>
  <c r="AY235" i="36" s="1"/>
  <c r="AY307" i="36" s="1"/>
  <c r="AY379" i="36" s="1"/>
  <c r="AY451" i="36" s="1"/>
  <c r="AP135" i="36"/>
  <c r="AP435" i="36" s="1"/>
  <c r="AY63" i="36"/>
  <c r="AY135" i="36" s="1"/>
  <c r="AY219" i="36" s="1"/>
  <c r="AY291" i="36" s="1"/>
  <c r="AY363" i="36" s="1"/>
  <c r="AY435" i="36" s="1"/>
  <c r="AP119" i="36"/>
  <c r="AP419" i="36" s="1"/>
  <c r="AY47" i="36"/>
  <c r="AY119" i="36" s="1"/>
  <c r="AY203" i="36" s="1"/>
  <c r="AY275" i="36" s="1"/>
  <c r="AY347" i="36" s="1"/>
  <c r="AY419" i="36" s="1"/>
  <c r="AP103" i="36"/>
  <c r="AP403" i="36" s="1"/>
  <c r="AY31" i="36"/>
  <c r="AY103" i="36" s="1"/>
  <c r="AY187" i="36" s="1"/>
  <c r="AY259" i="36" s="1"/>
  <c r="AY331" i="36" s="1"/>
  <c r="AY403" i="36" s="1"/>
  <c r="AI189" i="36"/>
  <c r="AP86" i="37"/>
  <c r="AP386" i="37" s="1"/>
  <c r="AY14" i="37"/>
  <c r="AY86" i="37" s="1"/>
  <c r="AY170" i="37" s="1"/>
  <c r="AY242" i="37" s="1"/>
  <c r="AY314" i="37" s="1"/>
  <c r="AY386" i="37" s="1"/>
  <c r="AP153" i="38"/>
  <c r="AY81" i="38"/>
  <c r="AY153" i="38" s="1"/>
  <c r="AY237" i="38" s="1"/>
  <c r="AY309" i="38" s="1"/>
  <c r="AY381" i="38" s="1"/>
  <c r="AY453" i="38" s="1"/>
  <c r="AP149" i="38"/>
  <c r="AY77" i="38"/>
  <c r="AY149" i="38" s="1"/>
  <c r="AY233" i="38" s="1"/>
  <c r="AY305" i="38" s="1"/>
  <c r="AY377" i="38" s="1"/>
  <c r="AY449" i="38" s="1"/>
  <c r="AP109" i="37"/>
  <c r="AP409" i="37" s="1"/>
  <c r="AY37" i="37"/>
  <c r="AY109" i="37" s="1"/>
  <c r="AY193" i="37" s="1"/>
  <c r="AY265" i="37" s="1"/>
  <c r="AY337" i="37" s="1"/>
  <c r="AY409" i="37" s="1"/>
  <c r="AI196" i="36"/>
  <c r="AP143" i="38"/>
  <c r="AY71" i="38"/>
  <c r="AY143" i="38" s="1"/>
  <c r="AY227" i="38" s="1"/>
  <c r="AY299" i="38" s="1"/>
  <c r="AY371" i="38" s="1"/>
  <c r="AY443" i="38" s="1"/>
  <c r="AP127" i="38"/>
  <c r="AY55" i="38"/>
  <c r="AY127" i="38" s="1"/>
  <c r="AY211" i="38" s="1"/>
  <c r="AY283" i="38" s="1"/>
  <c r="AY355" i="38" s="1"/>
  <c r="AY427" i="38" s="1"/>
  <c r="AP111" i="38"/>
  <c r="AY39" i="38"/>
  <c r="AY111" i="38" s="1"/>
  <c r="AY195" i="38" s="1"/>
  <c r="AY267" i="38" s="1"/>
  <c r="AY339" i="38" s="1"/>
  <c r="AY411" i="38" s="1"/>
  <c r="AP92" i="38"/>
  <c r="AY20" i="38"/>
  <c r="AY92" i="38" s="1"/>
  <c r="AY176" i="38" s="1"/>
  <c r="AY248" i="38" s="1"/>
  <c r="AY320" i="38" s="1"/>
  <c r="AY392" i="38" s="1"/>
  <c r="AP147" i="36"/>
  <c r="AP447" i="36" s="1"/>
  <c r="AY75" i="36"/>
  <c r="AY147" i="36" s="1"/>
  <c r="AY231" i="36" s="1"/>
  <c r="AY303" i="36" s="1"/>
  <c r="AY375" i="36" s="1"/>
  <c r="AY447" i="36" s="1"/>
  <c r="AP131" i="36"/>
  <c r="AP431" i="36" s="1"/>
  <c r="AY59" i="36"/>
  <c r="AY131" i="36" s="1"/>
  <c r="AY215" i="36" s="1"/>
  <c r="AY287" i="36" s="1"/>
  <c r="AY359" i="36" s="1"/>
  <c r="AY431" i="36" s="1"/>
  <c r="AP115" i="36"/>
  <c r="AP415" i="36" s="1"/>
  <c r="AY43" i="36"/>
  <c r="AY115" i="36" s="1"/>
  <c r="AY199" i="36" s="1"/>
  <c r="AY271" i="36" s="1"/>
  <c r="AY343" i="36" s="1"/>
  <c r="AY415" i="36" s="1"/>
  <c r="AP99" i="36"/>
  <c r="AP399" i="36" s="1"/>
  <c r="AY27" i="36"/>
  <c r="AY99" i="36" s="1"/>
  <c r="AY183" i="36" s="1"/>
  <c r="AY255" i="36" s="1"/>
  <c r="AY327" i="36" s="1"/>
  <c r="AY399" i="36" s="1"/>
  <c r="AW76" i="36"/>
  <c r="AW148" i="36" s="1"/>
  <c r="AW232" i="36" s="1"/>
  <c r="AI224" i="36"/>
  <c r="BA58" i="35" s="1"/>
  <c r="AW31" i="37"/>
  <c r="AW103" i="37" s="1"/>
  <c r="AP137" i="36"/>
  <c r="AP437" i="36" s="1"/>
  <c r="AY65" i="36"/>
  <c r="AY137" i="36" s="1"/>
  <c r="AY221" i="36" s="1"/>
  <c r="AY293" i="36" s="1"/>
  <c r="AY365" i="36" s="1"/>
  <c r="AY437" i="36" s="1"/>
  <c r="AP128" i="37"/>
  <c r="AP428" i="37" s="1"/>
  <c r="AY56" i="37"/>
  <c r="AY128" i="37" s="1"/>
  <c r="AY212" i="37" s="1"/>
  <c r="AY284" i="37" s="1"/>
  <c r="AY356" i="37" s="1"/>
  <c r="AY428" i="37" s="1"/>
  <c r="AW83" i="38"/>
  <c r="AW155" i="38" s="1"/>
  <c r="AW239" i="38" s="1"/>
  <c r="AW67" i="38"/>
  <c r="AW139" i="38" s="1"/>
  <c r="AW223" i="38" s="1"/>
  <c r="AW35" i="38"/>
  <c r="AW107" i="38" s="1"/>
  <c r="AW191" i="38" s="1"/>
  <c r="AW63" i="36"/>
  <c r="AW135" i="36" s="1"/>
  <c r="AW219" i="36" s="1"/>
  <c r="AI211" i="36"/>
  <c r="AW31" i="36"/>
  <c r="AW103" i="36" s="1"/>
  <c r="AW187" i="36" s="1"/>
  <c r="AP154" i="37"/>
  <c r="AP454" i="37" s="1"/>
  <c r="AY82" i="37"/>
  <c r="AY154" i="37" s="1"/>
  <c r="AY238" i="37" s="1"/>
  <c r="AY310" i="37" s="1"/>
  <c r="AY382" i="37" s="1"/>
  <c r="AY454" i="37" s="1"/>
  <c r="AP111" i="37"/>
  <c r="AP411" i="37" s="1"/>
  <c r="AY39" i="37"/>
  <c r="AY111" i="37" s="1"/>
  <c r="AY195" i="37" s="1"/>
  <c r="AY267" i="37" s="1"/>
  <c r="AY339" i="37" s="1"/>
  <c r="AY411" i="37" s="1"/>
  <c r="AP88" i="36"/>
  <c r="AP388" i="36" s="1"/>
  <c r="AY16" i="36"/>
  <c r="AY88" i="36" s="1"/>
  <c r="AY172" i="36" s="1"/>
  <c r="AY244" i="36" s="1"/>
  <c r="AY316" i="36" s="1"/>
  <c r="AY388" i="36" s="1"/>
  <c r="AI233" i="36"/>
  <c r="AP143" i="37"/>
  <c r="AP443" i="37" s="1"/>
  <c r="AY71" i="37"/>
  <c r="AY143" i="37" s="1"/>
  <c r="AY227" i="37" s="1"/>
  <c r="AY299" i="37" s="1"/>
  <c r="AY371" i="37" s="1"/>
  <c r="AY443" i="37" s="1"/>
  <c r="AP119" i="37"/>
  <c r="AP419" i="37" s="1"/>
  <c r="AY47" i="37"/>
  <c r="AY119" i="37" s="1"/>
  <c r="AY203" i="37" s="1"/>
  <c r="AY275" i="37" s="1"/>
  <c r="AY347" i="37" s="1"/>
  <c r="AY419" i="37" s="1"/>
  <c r="AP91" i="37"/>
  <c r="AP391" i="37" s="1"/>
  <c r="AY19" i="37"/>
  <c r="AY91" i="37" s="1"/>
  <c r="AY175" i="37" s="1"/>
  <c r="AY247" i="37" s="1"/>
  <c r="AY319" i="37" s="1"/>
  <c r="AY391" i="37" s="1"/>
  <c r="AW75" i="36"/>
  <c r="AW147" i="36" s="1"/>
  <c r="AW231" i="36" s="1"/>
  <c r="AW67" i="36"/>
  <c r="AW139" i="36" s="1"/>
  <c r="AW223" i="36" s="1"/>
  <c r="AW43" i="36"/>
  <c r="AW115" i="36" s="1"/>
  <c r="AW199" i="36" s="1"/>
  <c r="AI191" i="36"/>
  <c r="AW76" i="38"/>
  <c r="AW148" i="38" s="1"/>
  <c r="AW232" i="38" s="1"/>
  <c r="AW45" i="38"/>
  <c r="AW117" i="38" s="1"/>
  <c r="AW201" i="38" s="1"/>
  <c r="AI221" i="36"/>
  <c r="AW42" i="38"/>
  <c r="AW114" i="38" s="1"/>
  <c r="AW198" i="38" s="1"/>
  <c r="AI218" i="36"/>
  <c r="AW54" i="36"/>
  <c r="AW126" i="36" s="1"/>
  <c r="AW210" i="36" s="1"/>
  <c r="AI186" i="36"/>
  <c r="AP156" i="38"/>
  <c r="AY84" i="38"/>
  <c r="AY156" i="38" s="1"/>
  <c r="AY240" i="38" s="1"/>
  <c r="AY312" i="38" s="1"/>
  <c r="AY384" i="38" s="1"/>
  <c r="AY456" i="38" s="1"/>
  <c r="AP144" i="38"/>
  <c r="AY72" i="38"/>
  <c r="AY144" i="38" s="1"/>
  <c r="AY228" i="38" s="1"/>
  <c r="AY300" i="38" s="1"/>
  <c r="AY372" i="38" s="1"/>
  <c r="AY444" i="38" s="1"/>
  <c r="AP152" i="36"/>
  <c r="AP452" i="36" s="1"/>
  <c r="AY80" i="36"/>
  <c r="AY152" i="36" s="1"/>
  <c r="AY236" i="36" s="1"/>
  <c r="AY308" i="36" s="1"/>
  <c r="AY380" i="36" s="1"/>
  <c r="AY452" i="36" s="1"/>
  <c r="AP155" i="37"/>
  <c r="AP455" i="37" s="1"/>
  <c r="AY83" i="37"/>
  <c r="AY155" i="37" s="1"/>
  <c r="AY239" i="37" s="1"/>
  <c r="AY311" i="37" s="1"/>
  <c r="AY383" i="37" s="1"/>
  <c r="AY455" i="37" s="1"/>
  <c r="AP123" i="37"/>
  <c r="AP423" i="37" s="1"/>
  <c r="AY51" i="37"/>
  <c r="AY123" i="37" s="1"/>
  <c r="AY207" i="37" s="1"/>
  <c r="AY279" i="37" s="1"/>
  <c r="AY351" i="37" s="1"/>
  <c r="AY423" i="37" s="1"/>
  <c r="AP101" i="37"/>
  <c r="AP401" i="37" s="1"/>
  <c r="AY29" i="37"/>
  <c r="AY101" i="37" s="1"/>
  <c r="AY185" i="37" s="1"/>
  <c r="AY257" i="37" s="1"/>
  <c r="AY329" i="37" s="1"/>
  <c r="AY401" i="37" s="1"/>
  <c r="AP141" i="37"/>
  <c r="AP441" i="37" s="1"/>
  <c r="AY69" i="37"/>
  <c r="AY141" i="37" s="1"/>
  <c r="AY225" i="37" s="1"/>
  <c r="AY297" i="37" s="1"/>
  <c r="AY369" i="37" s="1"/>
  <c r="AY441" i="37" s="1"/>
  <c r="AP129" i="36"/>
  <c r="AP429" i="36" s="1"/>
  <c r="AY57" i="36"/>
  <c r="AY129" i="36" s="1"/>
  <c r="AY213" i="36" s="1"/>
  <c r="AY285" i="36" s="1"/>
  <c r="AY357" i="36" s="1"/>
  <c r="AY429" i="36" s="1"/>
  <c r="AP113" i="36"/>
  <c r="AP413" i="36" s="1"/>
  <c r="AY41" i="36"/>
  <c r="AY113" i="36" s="1"/>
  <c r="AY197" i="36" s="1"/>
  <c r="AY269" i="36" s="1"/>
  <c r="AY341" i="36" s="1"/>
  <c r="AY413" i="36" s="1"/>
  <c r="AP97" i="36"/>
  <c r="AP397" i="36" s="1"/>
  <c r="AY25" i="36"/>
  <c r="AY97" i="36" s="1"/>
  <c r="AY181" i="36" s="1"/>
  <c r="AY253" i="36" s="1"/>
  <c r="AY325" i="36" s="1"/>
  <c r="AY397" i="36" s="1"/>
  <c r="AP88" i="37"/>
  <c r="AP388" i="37" s="1"/>
  <c r="AY16" i="37"/>
  <c r="AY88" i="37" s="1"/>
  <c r="AY172" i="37" s="1"/>
  <c r="AY244" i="37" s="1"/>
  <c r="AY316" i="37" s="1"/>
  <c r="AY388" i="37" s="1"/>
  <c r="AW72" i="38"/>
  <c r="AW144" i="38" s="1"/>
  <c r="AW228" i="38" s="1"/>
  <c r="AI236" i="36"/>
  <c r="AW60" i="38"/>
  <c r="AW132" i="38" s="1"/>
  <c r="AW216" i="38" s="1"/>
  <c r="AW28" i="38"/>
  <c r="AW100" i="38" s="1"/>
  <c r="AW184" i="38" s="1"/>
  <c r="AI228" i="36"/>
  <c r="BA62" i="35" s="1"/>
  <c r="AP156" i="37"/>
  <c r="AP456" i="37" s="1"/>
  <c r="AY84" i="37"/>
  <c r="AY156" i="37" s="1"/>
  <c r="AY240" i="37" s="1"/>
  <c r="AY312" i="37" s="1"/>
  <c r="AY384" i="37" s="1"/>
  <c r="AY456" i="37" s="1"/>
  <c r="AP124" i="37"/>
  <c r="AP424" i="37" s="1"/>
  <c r="AY52" i="37"/>
  <c r="AY124" i="37" s="1"/>
  <c r="AY208" i="37" s="1"/>
  <c r="AY280" i="37" s="1"/>
  <c r="AY352" i="37" s="1"/>
  <c r="AY424" i="37" s="1"/>
  <c r="AP120" i="36"/>
  <c r="AP420" i="36" s="1"/>
  <c r="AY48" i="36"/>
  <c r="AY120" i="36" s="1"/>
  <c r="AY204" i="36" s="1"/>
  <c r="AY276" i="36" s="1"/>
  <c r="AY348" i="36" s="1"/>
  <c r="AY420" i="36" s="1"/>
  <c r="AP104" i="36"/>
  <c r="AP404" i="36" s="1"/>
  <c r="AY32" i="36"/>
  <c r="AY104" i="36" s="1"/>
  <c r="AY188" i="36" s="1"/>
  <c r="AY260" i="36" s="1"/>
  <c r="AY332" i="36" s="1"/>
  <c r="AY404" i="36" s="1"/>
  <c r="AP142" i="37"/>
  <c r="AP442" i="37" s="1"/>
  <c r="AY70" i="37"/>
  <c r="AY142" i="37" s="1"/>
  <c r="AY226" i="37" s="1"/>
  <c r="AY298" i="37" s="1"/>
  <c r="AY370" i="37" s="1"/>
  <c r="AY442" i="37" s="1"/>
  <c r="AP104" i="37"/>
  <c r="AP404" i="37" s="1"/>
  <c r="AY32" i="37"/>
  <c r="AY104" i="37" s="1"/>
  <c r="AY188" i="37" s="1"/>
  <c r="AY260" i="37" s="1"/>
  <c r="AY332" i="37" s="1"/>
  <c r="AY404" i="37" s="1"/>
  <c r="AP150" i="38"/>
  <c r="AY78" i="38"/>
  <c r="AY150" i="38" s="1"/>
  <c r="AY234" i="38" s="1"/>
  <c r="AY306" i="38" s="1"/>
  <c r="AY378" i="38" s="1"/>
  <c r="AY450" i="38" s="1"/>
  <c r="AP138" i="36"/>
  <c r="AP438" i="36" s="1"/>
  <c r="AY66" i="36"/>
  <c r="AY138" i="36" s="1"/>
  <c r="AY222" i="36" s="1"/>
  <c r="AY294" i="36" s="1"/>
  <c r="AY366" i="36" s="1"/>
  <c r="AY438" i="36" s="1"/>
  <c r="AP145" i="37"/>
  <c r="AP445" i="37" s="1"/>
  <c r="AY73" i="37"/>
  <c r="AY145" i="37" s="1"/>
  <c r="AY229" i="37" s="1"/>
  <c r="AY301" i="37" s="1"/>
  <c r="AY373" i="37" s="1"/>
  <c r="AY445" i="37" s="1"/>
  <c r="AI198" i="36"/>
  <c r="AP106" i="37"/>
  <c r="AP406" i="37" s="1"/>
  <c r="AY34" i="37"/>
  <c r="AY106" i="37" s="1"/>
  <c r="AY190" i="37" s="1"/>
  <c r="AY262" i="37" s="1"/>
  <c r="AY334" i="37" s="1"/>
  <c r="AY406" i="37" s="1"/>
  <c r="AP98" i="37"/>
  <c r="AP398" i="37" s="1"/>
  <c r="AY26" i="37"/>
  <c r="AY98" i="37" s="1"/>
  <c r="AY182" i="37" s="1"/>
  <c r="AY254" i="37" s="1"/>
  <c r="AY326" i="37" s="1"/>
  <c r="AY398" i="37" s="1"/>
  <c r="AI216" i="36"/>
  <c r="AI184" i="36"/>
  <c r="AI197" i="36"/>
  <c r="AM95" i="38"/>
  <c r="AM395" i="38" s="1"/>
  <c r="AP107" i="37"/>
  <c r="AP407" i="37" s="1"/>
  <c r="AY35" i="37"/>
  <c r="AY107" i="37" s="1"/>
  <c r="AY191" i="37" s="1"/>
  <c r="AY263" i="37" s="1"/>
  <c r="AY335" i="37" s="1"/>
  <c r="AY407" i="37" s="1"/>
  <c r="AP137" i="38"/>
  <c r="AY65" i="38"/>
  <c r="AY137" i="38" s="1"/>
  <c r="AY221" i="38" s="1"/>
  <c r="AY293" i="38" s="1"/>
  <c r="AY365" i="38" s="1"/>
  <c r="AY437" i="38" s="1"/>
  <c r="AP121" i="38"/>
  <c r="AY49" i="38"/>
  <c r="AY121" i="38" s="1"/>
  <c r="AY205" i="38" s="1"/>
  <c r="AY277" i="38" s="1"/>
  <c r="AY349" i="38" s="1"/>
  <c r="AY421" i="38" s="1"/>
  <c r="AP105" i="38"/>
  <c r="AY33" i="38"/>
  <c r="AY105" i="38" s="1"/>
  <c r="AY189" i="38" s="1"/>
  <c r="AY261" i="38" s="1"/>
  <c r="AY333" i="38" s="1"/>
  <c r="AY405" i="38" s="1"/>
  <c r="AP149" i="36"/>
  <c r="AP449" i="36" s="1"/>
  <c r="AY77" i="36"/>
  <c r="AY149" i="36" s="1"/>
  <c r="AY233" i="36" s="1"/>
  <c r="AY305" i="36" s="1"/>
  <c r="AY377" i="36" s="1"/>
  <c r="AY449" i="36" s="1"/>
  <c r="AP95" i="36"/>
  <c r="AP395" i="36" s="1"/>
  <c r="AY23" i="36"/>
  <c r="AY95" i="36" s="1"/>
  <c r="AY179" i="36" s="1"/>
  <c r="AY251" i="36" s="1"/>
  <c r="AY323" i="36" s="1"/>
  <c r="AY395" i="36" s="1"/>
  <c r="AW37" i="37"/>
  <c r="AW109" i="37" s="1"/>
  <c r="AM124" i="38"/>
  <c r="AM424" i="38" s="1"/>
  <c r="AM108" i="38"/>
  <c r="AM408" i="38" s="1"/>
  <c r="AI204" i="36"/>
  <c r="AI222" i="36"/>
  <c r="AM106" i="36"/>
  <c r="AP120" i="37"/>
  <c r="AP420" i="37" s="1"/>
  <c r="AY48" i="37"/>
  <c r="AY120" i="37" s="1"/>
  <c r="AY204" i="37" s="1"/>
  <c r="AY276" i="37" s="1"/>
  <c r="AY348" i="37" s="1"/>
  <c r="AY420" i="37" s="1"/>
  <c r="AM94" i="38"/>
  <c r="AM394" i="38" s="1"/>
  <c r="AW56" i="38"/>
  <c r="AW128" i="38" s="1"/>
  <c r="AW212" i="38" s="1"/>
  <c r="AW84" i="36"/>
  <c r="AW156" i="36" s="1"/>
  <c r="AW240" i="36" s="1"/>
  <c r="AI232" i="36"/>
  <c r="AP141" i="38"/>
  <c r="AY69" i="38"/>
  <c r="AY141" i="38" s="1"/>
  <c r="AY225" i="38" s="1"/>
  <c r="AY297" i="38" s="1"/>
  <c r="AY369" i="38" s="1"/>
  <c r="AY441" i="38" s="1"/>
  <c r="AP125" i="38"/>
  <c r="AY53" i="38"/>
  <c r="AY125" i="38" s="1"/>
  <c r="AY209" i="38" s="1"/>
  <c r="AY281" i="38" s="1"/>
  <c r="AY353" i="38" s="1"/>
  <c r="AY425" i="38" s="1"/>
  <c r="AP109" i="38"/>
  <c r="AY37" i="38"/>
  <c r="AY109" i="38" s="1"/>
  <c r="AY193" i="38" s="1"/>
  <c r="AY265" i="38" s="1"/>
  <c r="AY337" i="38" s="1"/>
  <c r="AY409" i="38" s="1"/>
  <c r="AP94" i="36"/>
  <c r="AP394" i="36" s="1"/>
  <c r="AY22" i="36"/>
  <c r="AY94" i="36" s="1"/>
  <c r="AY178" i="36" s="1"/>
  <c r="AY250" i="36" s="1"/>
  <c r="AY322" i="36" s="1"/>
  <c r="AY394" i="36" s="1"/>
  <c r="AP145" i="36"/>
  <c r="AP445" i="36" s="1"/>
  <c r="AY73" i="36"/>
  <c r="AY145" i="36" s="1"/>
  <c r="AY229" i="36" s="1"/>
  <c r="AY301" i="36" s="1"/>
  <c r="AY373" i="36" s="1"/>
  <c r="AY445" i="36" s="1"/>
  <c r="AP152" i="37"/>
  <c r="AP452" i="37" s="1"/>
  <c r="AY80" i="37"/>
  <c r="AY152" i="37" s="1"/>
  <c r="AY236" i="37" s="1"/>
  <c r="AY308" i="37" s="1"/>
  <c r="AY380" i="37" s="1"/>
  <c r="AY452" i="37" s="1"/>
  <c r="AM132" i="36"/>
  <c r="AM116" i="36"/>
  <c r="AY34" i="35" s="1"/>
  <c r="AK34" i="35" s="1"/>
  <c r="AW43" i="38"/>
  <c r="AW115" i="38" s="1"/>
  <c r="AW199" i="38" s="1"/>
  <c r="AI219" i="36"/>
  <c r="BO53" i="35" s="1"/>
  <c r="AI187" i="36"/>
  <c r="BA21" i="35" s="1"/>
  <c r="AP146" i="37"/>
  <c r="AP446" i="37" s="1"/>
  <c r="AY74" i="37"/>
  <c r="AY146" i="37" s="1"/>
  <c r="AY230" i="37" s="1"/>
  <c r="AY302" i="37" s="1"/>
  <c r="AY374" i="37" s="1"/>
  <c r="AY446" i="37" s="1"/>
  <c r="AP100" i="37"/>
  <c r="AP400" i="37" s="1"/>
  <c r="AY28" i="37"/>
  <c r="AY100" i="37" s="1"/>
  <c r="AY184" i="37" s="1"/>
  <c r="AY256" i="37" s="1"/>
  <c r="AY328" i="37" s="1"/>
  <c r="AY400" i="37" s="1"/>
  <c r="AP87" i="38"/>
  <c r="AY15" i="38"/>
  <c r="AY87" i="38" s="1"/>
  <c r="AY171" i="38" s="1"/>
  <c r="AY243" i="38" s="1"/>
  <c r="AY315" i="38" s="1"/>
  <c r="AY387" i="38" s="1"/>
  <c r="AP138" i="38"/>
  <c r="AY66" i="38"/>
  <c r="AY138" i="38" s="1"/>
  <c r="AY222" i="38" s="1"/>
  <c r="AY294" i="38" s="1"/>
  <c r="AY366" i="38" s="1"/>
  <c r="AY438" i="38" s="1"/>
  <c r="AP122" i="38"/>
  <c r="AY50" i="38"/>
  <c r="AY122" i="38" s="1"/>
  <c r="AY206" i="38" s="1"/>
  <c r="AY278" i="38" s="1"/>
  <c r="AY350" i="38" s="1"/>
  <c r="AY422" i="38" s="1"/>
  <c r="AP106" i="38"/>
  <c r="AY34" i="38"/>
  <c r="AY106" i="38" s="1"/>
  <c r="AY190" i="38" s="1"/>
  <c r="AY262" i="38" s="1"/>
  <c r="AY334" i="38" s="1"/>
  <c r="AY406" i="38" s="1"/>
  <c r="AP150" i="36"/>
  <c r="AP450" i="36" s="1"/>
  <c r="AY78" i="36"/>
  <c r="AY150" i="36" s="1"/>
  <c r="AY234" i="36" s="1"/>
  <c r="AY306" i="36" s="1"/>
  <c r="AY378" i="36" s="1"/>
  <c r="AY450" i="36" s="1"/>
  <c r="AP134" i="36"/>
  <c r="AP434" i="36" s="1"/>
  <c r="AY62" i="36"/>
  <c r="AY134" i="36" s="1"/>
  <c r="AY218" i="36" s="1"/>
  <c r="AY290" i="36" s="1"/>
  <c r="AY362" i="36" s="1"/>
  <c r="AY434" i="36" s="1"/>
  <c r="AP118" i="36"/>
  <c r="AP418" i="36" s="1"/>
  <c r="AY46" i="36"/>
  <c r="AY118" i="36" s="1"/>
  <c r="AY202" i="36" s="1"/>
  <c r="AY274" i="36" s="1"/>
  <c r="AY346" i="36" s="1"/>
  <c r="AY418" i="36" s="1"/>
  <c r="AP102" i="36"/>
  <c r="AP402" i="36" s="1"/>
  <c r="AY30" i="36"/>
  <c r="AY102" i="36" s="1"/>
  <c r="AY186" i="36" s="1"/>
  <c r="AY258" i="36" s="1"/>
  <c r="AY330" i="36" s="1"/>
  <c r="AY402" i="36" s="1"/>
  <c r="AW14" i="37"/>
  <c r="AW86" i="37" s="1"/>
  <c r="AW81" i="38"/>
  <c r="AW153" i="38" s="1"/>
  <c r="AW237" i="38" s="1"/>
  <c r="AW41" i="38"/>
  <c r="AW113" i="38" s="1"/>
  <c r="AW197" i="38" s="1"/>
  <c r="AI179" i="36"/>
  <c r="AM102" i="37"/>
  <c r="AP135" i="37"/>
  <c r="AP435" i="37" s="1"/>
  <c r="AY63" i="37"/>
  <c r="AY135" i="37" s="1"/>
  <c r="AY219" i="37" s="1"/>
  <c r="AY291" i="37" s="1"/>
  <c r="AY363" i="37" s="1"/>
  <c r="AY435" i="37" s="1"/>
  <c r="AP114" i="37"/>
  <c r="AP414" i="37" s="1"/>
  <c r="AY42" i="37"/>
  <c r="AY114" i="37" s="1"/>
  <c r="AY198" i="37" s="1"/>
  <c r="AY270" i="37" s="1"/>
  <c r="AY342" i="37" s="1"/>
  <c r="AY414" i="37" s="1"/>
  <c r="AW55" i="38"/>
  <c r="AW127" i="38" s="1"/>
  <c r="AW211" i="38" s="1"/>
  <c r="AW20" i="38"/>
  <c r="AW92" i="38" s="1"/>
  <c r="AW176" i="38" s="1"/>
  <c r="AI231" i="36"/>
  <c r="AI199" i="36"/>
  <c r="AI171" i="36"/>
  <c r="AM142" i="37"/>
  <c r="CG60" i="35" s="1"/>
  <c r="BS60" i="35" s="1"/>
  <c r="AW17" i="36"/>
  <c r="AW89" i="36" s="1"/>
  <c r="AW173" i="36" s="1"/>
  <c r="AW46" i="37"/>
  <c r="AW118" i="37" s="1"/>
  <c r="AW53" i="38"/>
  <c r="AW125" i="38" s="1"/>
  <c r="AW209" i="38" s="1"/>
  <c r="AI178" i="36"/>
  <c r="AW81" i="36"/>
  <c r="AW153" i="36" s="1"/>
  <c r="AW237" i="36" s="1"/>
  <c r="AI229" i="36"/>
  <c r="AW56" i="37"/>
  <c r="AW128" i="37" s="1"/>
  <c r="AW74" i="37"/>
  <c r="AW146" i="37" s="1"/>
  <c r="AW39" i="37"/>
  <c r="AW111" i="37" s="1"/>
  <c r="AW28" i="37"/>
  <c r="AW100" i="37" s="1"/>
  <c r="AW17" i="38"/>
  <c r="AW89" i="38" s="1"/>
  <c r="AW173" i="38" s="1"/>
  <c r="AW50" i="38"/>
  <c r="AW122" i="38" s="1"/>
  <c r="AW206" i="38" s="1"/>
  <c r="AW70" i="36"/>
  <c r="AW142" i="36" s="1"/>
  <c r="AW226" i="36" s="1"/>
  <c r="AW62" i="36"/>
  <c r="AW134" i="36" s="1"/>
  <c r="AW218" i="36" s="1"/>
  <c r="AI194" i="36"/>
  <c r="AW30" i="36"/>
  <c r="AW102" i="36" s="1"/>
  <c r="AW186" i="36" s="1"/>
  <c r="AW20" i="36"/>
  <c r="AW92" i="36" s="1"/>
  <c r="AW176" i="36" s="1"/>
  <c r="AM153" i="38"/>
  <c r="AM453" i="38" s="1"/>
  <c r="AM149" i="36"/>
  <c r="AP89" i="37"/>
  <c r="AP389" i="37" s="1"/>
  <c r="AY17" i="37"/>
  <c r="AY89" i="37" s="1"/>
  <c r="AY173" i="37" s="1"/>
  <c r="AY245" i="37" s="1"/>
  <c r="AY317" i="37" s="1"/>
  <c r="AY389" i="37" s="1"/>
  <c r="AP124" i="38"/>
  <c r="AY52" i="38"/>
  <c r="AY124" i="38" s="1"/>
  <c r="AY208" i="38" s="1"/>
  <c r="AY280" i="38" s="1"/>
  <c r="AY352" i="38" s="1"/>
  <c r="AY424" i="38" s="1"/>
  <c r="AP108" i="38"/>
  <c r="AY36" i="38"/>
  <c r="AY108" i="38" s="1"/>
  <c r="AY192" i="38" s="1"/>
  <c r="AY264" i="38" s="1"/>
  <c r="AY336" i="38" s="1"/>
  <c r="AY408" i="38" s="1"/>
  <c r="AP90" i="36"/>
  <c r="AP390" i="36" s="1"/>
  <c r="AY18" i="36"/>
  <c r="AY90" i="36" s="1"/>
  <c r="AY174" i="36" s="1"/>
  <c r="AY246" i="36" s="1"/>
  <c r="AY318" i="36" s="1"/>
  <c r="AY390" i="36" s="1"/>
  <c r="AP136" i="36"/>
  <c r="AP436" i="36" s="1"/>
  <c r="AY64" i="36"/>
  <c r="AY136" i="36" s="1"/>
  <c r="AY220" i="36" s="1"/>
  <c r="AY292" i="36" s="1"/>
  <c r="AY364" i="36" s="1"/>
  <c r="AY436" i="36" s="1"/>
  <c r="AW71" i="37"/>
  <c r="AW143" i="37" s="1"/>
  <c r="AW19" i="37"/>
  <c r="AW91" i="37" s="1"/>
  <c r="AP86" i="38"/>
  <c r="AY14" i="38"/>
  <c r="AY86" i="38" s="1"/>
  <c r="AY170" i="38" s="1"/>
  <c r="AY242" i="38" s="1"/>
  <c r="AY314" i="38" s="1"/>
  <c r="AY386" i="38" s="1"/>
  <c r="AM120" i="37"/>
  <c r="CG38" i="35" s="1"/>
  <c r="BS38" i="35" s="1"/>
  <c r="AP152" i="38"/>
  <c r="AY80" i="38"/>
  <c r="AY152" i="38" s="1"/>
  <c r="AY236" i="38" s="1"/>
  <c r="AY308" i="38" s="1"/>
  <c r="AY380" i="38" s="1"/>
  <c r="AY452" i="38" s="1"/>
  <c r="AP145" i="38"/>
  <c r="AY73" i="38"/>
  <c r="AY145" i="38" s="1"/>
  <c r="AY229" i="38" s="1"/>
  <c r="AY301" i="38" s="1"/>
  <c r="AY373" i="38" s="1"/>
  <c r="AY445" i="38" s="1"/>
  <c r="AM146" i="38"/>
  <c r="AM446" i="38" s="1"/>
  <c r="AM141" i="38"/>
  <c r="AM441" i="38" s="1"/>
  <c r="AM125" i="38"/>
  <c r="AM425" i="38" s="1"/>
  <c r="AM109" i="38"/>
  <c r="AM409" i="38" s="1"/>
  <c r="AM94" i="36"/>
  <c r="AM394" i="36" s="1"/>
  <c r="AP124" i="36"/>
  <c r="AP424" i="36" s="1"/>
  <c r="AY52" i="36"/>
  <c r="AY124" i="36" s="1"/>
  <c r="AY208" i="36" s="1"/>
  <c r="AY280" i="36" s="1"/>
  <c r="AY352" i="36" s="1"/>
  <c r="AY424" i="36" s="1"/>
  <c r="AP108" i="36"/>
  <c r="AP408" i="36" s="1"/>
  <c r="AY36" i="36"/>
  <c r="AY108" i="36" s="1"/>
  <c r="AY192" i="36" s="1"/>
  <c r="AY264" i="36" s="1"/>
  <c r="AY336" i="36" s="1"/>
  <c r="AY408" i="36" s="1"/>
  <c r="AP147" i="37"/>
  <c r="AP447" i="37" s="1"/>
  <c r="AY75" i="37"/>
  <c r="AY147" i="37" s="1"/>
  <c r="AY231" i="37" s="1"/>
  <c r="AY303" i="37" s="1"/>
  <c r="AY375" i="37" s="1"/>
  <c r="AY447" i="37" s="1"/>
  <c r="AM146" i="37"/>
  <c r="AM130" i="37"/>
  <c r="AM430" i="37" s="1"/>
  <c r="AM111" i="37"/>
  <c r="AM411" i="37" s="1"/>
  <c r="AM112" i="37"/>
  <c r="AM412" i="37" s="1"/>
  <c r="AP133" i="37"/>
  <c r="AP433" i="37" s="1"/>
  <c r="AY61" i="37"/>
  <c r="AY133" i="37" s="1"/>
  <c r="AY217" i="37" s="1"/>
  <c r="AY289" i="37" s="1"/>
  <c r="AY361" i="37" s="1"/>
  <c r="AY433" i="37" s="1"/>
  <c r="AW17" i="37"/>
  <c r="AW89" i="37" s="1"/>
  <c r="AW36" i="38"/>
  <c r="AW108" i="38" s="1"/>
  <c r="AW192" i="38" s="1"/>
  <c r="AW18" i="36"/>
  <c r="AW90" i="36" s="1"/>
  <c r="AW174" i="36" s="1"/>
  <c r="AP148" i="37"/>
  <c r="AP448" i="37" s="1"/>
  <c r="AY76" i="37"/>
  <c r="AY148" i="37" s="1"/>
  <c r="AY232" i="37" s="1"/>
  <c r="AY304" i="37" s="1"/>
  <c r="AY376" i="37" s="1"/>
  <c r="AY448" i="37" s="1"/>
  <c r="AM143" i="37"/>
  <c r="AM127" i="37"/>
  <c r="AM114" i="37"/>
  <c r="AM414" i="37" s="1"/>
  <c r="AP151" i="38"/>
  <c r="AY79" i="38"/>
  <c r="AY151" i="38" s="1"/>
  <c r="AY235" i="38" s="1"/>
  <c r="AY307" i="38" s="1"/>
  <c r="AY379" i="38" s="1"/>
  <c r="AY451" i="38" s="1"/>
  <c r="AW71" i="38"/>
  <c r="AW143" i="38" s="1"/>
  <c r="AW227" i="38" s="1"/>
  <c r="AP134" i="37"/>
  <c r="AP434" i="37" s="1"/>
  <c r="AY62" i="37"/>
  <c r="AY134" i="37" s="1"/>
  <c r="AY218" i="37" s="1"/>
  <c r="AY290" i="37" s="1"/>
  <c r="AY362" i="37" s="1"/>
  <c r="AY434" i="37" s="1"/>
  <c r="AP96" i="37"/>
  <c r="AP396" i="37" s="1"/>
  <c r="AY24" i="37"/>
  <c r="AY96" i="37" s="1"/>
  <c r="AY180" i="37" s="1"/>
  <c r="AY252" i="37" s="1"/>
  <c r="AY324" i="37" s="1"/>
  <c r="AY396" i="37" s="1"/>
  <c r="AP142" i="38"/>
  <c r="AY70" i="38"/>
  <c r="AY142" i="38" s="1"/>
  <c r="AY226" i="38" s="1"/>
  <c r="AY298" i="38" s="1"/>
  <c r="AY370" i="38" s="1"/>
  <c r="AY442" i="38" s="1"/>
  <c r="AP126" i="38"/>
  <c r="AY54" i="38"/>
  <c r="AY126" i="38" s="1"/>
  <c r="AY210" i="38" s="1"/>
  <c r="AY282" i="38" s="1"/>
  <c r="AY354" i="38" s="1"/>
  <c r="AY426" i="38" s="1"/>
  <c r="AP110" i="38"/>
  <c r="AY38" i="38"/>
  <c r="AY110" i="38" s="1"/>
  <c r="AY194" i="38" s="1"/>
  <c r="AY266" i="38" s="1"/>
  <c r="AY338" i="38" s="1"/>
  <c r="AY410" i="38" s="1"/>
  <c r="AP88" i="38"/>
  <c r="AY16" i="38"/>
  <c r="AY88" i="38" s="1"/>
  <c r="AY172" i="38" s="1"/>
  <c r="AY244" i="38" s="1"/>
  <c r="AY316" i="38" s="1"/>
  <c r="AY388" i="38" s="1"/>
  <c r="AP146" i="36"/>
  <c r="AP446" i="36" s="1"/>
  <c r="AY74" i="36"/>
  <c r="AY146" i="36" s="1"/>
  <c r="AY230" i="36" s="1"/>
  <c r="AY302" i="36" s="1"/>
  <c r="AY374" i="36" s="1"/>
  <c r="AY446" i="36" s="1"/>
  <c r="AP130" i="36"/>
  <c r="AP430" i="36" s="1"/>
  <c r="AY58" i="36"/>
  <c r="AY130" i="36" s="1"/>
  <c r="AY214" i="36" s="1"/>
  <c r="AY286" i="36" s="1"/>
  <c r="AY358" i="36" s="1"/>
  <c r="AY430" i="36" s="1"/>
  <c r="AP114" i="36"/>
  <c r="AP414" i="36" s="1"/>
  <c r="AY42" i="36"/>
  <c r="AY114" i="36" s="1"/>
  <c r="AY198" i="36" s="1"/>
  <c r="AY270" i="36" s="1"/>
  <c r="AY342" i="36" s="1"/>
  <c r="AY414" i="36" s="1"/>
  <c r="AP98" i="36"/>
  <c r="AP398" i="36" s="1"/>
  <c r="AY26" i="36"/>
  <c r="AY98" i="36" s="1"/>
  <c r="AY182" i="36" s="1"/>
  <c r="AY254" i="36" s="1"/>
  <c r="AY326" i="36" s="1"/>
  <c r="AY398" i="36" s="1"/>
  <c r="AP137" i="37"/>
  <c r="AP437" i="37" s="1"/>
  <c r="AY65" i="37"/>
  <c r="AY137" i="37" s="1"/>
  <c r="AY221" i="37" s="1"/>
  <c r="AY293" i="37" s="1"/>
  <c r="AY365" i="37" s="1"/>
  <c r="AY437" i="37" s="1"/>
  <c r="AI214" i="36"/>
  <c r="AW42" i="36"/>
  <c r="AW114" i="36" s="1"/>
  <c r="AW198" i="36" s="1"/>
  <c r="AM138" i="36"/>
  <c r="AY56" i="35" s="1"/>
  <c r="AK56" i="35" s="1"/>
  <c r="AM114" i="36"/>
  <c r="AP125" i="36"/>
  <c r="AP425" i="36" s="1"/>
  <c r="AY53" i="36"/>
  <c r="AY125" i="36" s="1"/>
  <c r="AY209" i="36" s="1"/>
  <c r="AY281" i="36" s="1"/>
  <c r="AY353" i="36" s="1"/>
  <c r="AY425" i="36" s="1"/>
  <c r="AP109" i="36"/>
  <c r="AP409" i="36" s="1"/>
  <c r="AY37" i="36"/>
  <c r="AY109" i="36" s="1"/>
  <c r="AY193" i="36" s="1"/>
  <c r="AY265" i="36" s="1"/>
  <c r="AY337" i="36" s="1"/>
  <c r="AY409" i="36" s="1"/>
  <c r="AW53" i="36"/>
  <c r="AW125" i="36" s="1"/>
  <c r="AW209" i="36" s="1"/>
  <c r="AP96" i="38"/>
  <c r="AY24" i="38"/>
  <c r="AY96" i="38" s="1"/>
  <c r="AY180" i="38" s="1"/>
  <c r="AY252" i="38" s="1"/>
  <c r="AY324" i="38" s="1"/>
  <c r="AY396" i="38" s="1"/>
  <c r="AP91" i="36"/>
  <c r="AP391" i="36" s="1"/>
  <c r="AY19" i="36"/>
  <c r="AY91" i="36" s="1"/>
  <c r="AY175" i="36" s="1"/>
  <c r="AY247" i="36" s="1"/>
  <c r="AY319" i="36" s="1"/>
  <c r="AY391" i="36" s="1"/>
  <c r="AP92" i="37"/>
  <c r="AP392" i="37" s="1"/>
  <c r="AY20" i="37"/>
  <c r="AY92" i="37" s="1"/>
  <c r="AY176" i="37" s="1"/>
  <c r="AY248" i="37" s="1"/>
  <c r="AY320" i="37" s="1"/>
  <c r="AY392" i="37" s="1"/>
  <c r="AP95" i="37"/>
  <c r="AP395" i="37" s="1"/>
  <c r="AY23" i="37"/>
  <c r="AY95" i="37" s="1"/>
  <c r="AY179" i="37" s="1"/>
  <c r="AY251" i="37" s="1"/>
  <c r="AY323" i="37" s="1"/>
  <c r="AY395" i="37" s="1"/>
  <c r="AP120" i="38"/>
  <c r="AY48" i="38"/>
  <c r="AY120" i="38" s="1"/>
  <c r="AY204" i="38" s="1"/>
  <c r="AY276" i="38" s="1"/>
  <c r="AY348" i="38" s="1"/>
  <c r="AY420" i="38" s="1"/>
  <c r="AP91" i="38"/>
  <c r="AY19" i="38"/>
  <c r="AY91" i="38" s="1"/>
  <c r="AY175" i="38" s="1"/>
  <c r="AY247" i="38" s="1"/>
  <c r="AY319" i="38" s="1"/>
  <c r="AY391" i="38" s="1"/>
  <c r="AP123" i="38"/>
  <c r="AY51" i="38"/>
  <c r="AY123" i="38" s="1"/>
  <c r="AY207" i="38" s="1"/>
  <c r="AY279" i="38" s="1"/>
  <c r="AY351" i="38" s="1"/>
  <c r="AY423" i="38" s="1"/>
  <c r="AP86" i="36"/>
  <c r="AP386" i="36" s="1"/>
  <c r="AY14" i="36"/>
  <c r="AY86" i="36" s="1"/>
  <c r="AY170" i="36" s="1"/>
  <c r="AY242" i="36" s="1"/>
  <c r="AY314" i="36" s="1"/>
  <c r="AY386" i="36" s="1"/>
  <c r="AP143" i="36"/>
  <c r="AP443" i="36" s="1"/>
  <c r="AY71" i="36"/>
  <c r="AY143" i="36" s="1"/>
  <c r="AY227" i="36" s="1"/>
  <c r="AY299" i="36" s="1"/>
  <c r="AY371" i="36" s="1"/>
  <c r="AY443" i="36" s="1"/>
  <c r="AP127" i="36"/>
  <c r="AP427" i="36" s="1"/>
  <c r="AY55" i="36"/>
  <c r="AY127" i="36" s="1"/>
  <c r="AY211" i="36" s="1"/>
  <c r="AY283" i="36" s="1"/>
  <c r="AY355" i="36" s="1"/>
  <c r="AY427" i="36" s="1"/>
  <c r="AP111" i="36"/>
  <c r="AP411" i="36" s="1"/>
  <c r="AY39" i="36"/>
  <c r="AY111" i="36" s="1"/>
  <c r="AY195" i="36" s="1"/>
  <c r="AY267" i="36" s="1"/>
  <c r="AY339" i="36" s="1"/>
  <c r="AY411" i="36" s="1"/>
  <c r="AI205" i="36"/>
  <c r="AP93" i="36"/>
  <c r="AP393" i="36" s="1"/>
  <c r="AY21" i="36"/>
  <c r="AY93" i="36" s="1"/>
  <c r="AY177" i="36" s="1"/>
  <c r="AY249" i="36" s="1"/>
  <c r="AY321" i="36" s="1"/>
  <c r="AY393" i="36" s="1"/>
  <c r="AP99" i="37"/>
  <c r="AP399" i="37" s="1"/>
  <c r="AY27" i="37"/>
  <c r="AY99" i="37" s="1"/>
  <c r="AY183" i="37" s="1"/>
  <c r="AY255" i="37" s="1"/>
  <c r="AY327" i="37" s="1"/>
  <c r="AY399" i="37" s="1"/>
  <c r="AP147" i="38"/>
  <c r="AY75" i="38"/>
  <c r="AY147" i="38" s="1"/>
  <c r="AY231" i="38" s="1"/>
  <c r="AY303" i="38" s="1"/>
  <c r="AY375" i="38" s="1"/>
  <c r="AY447" i="38" s="1"/>
  <c r="AI212" i="36"/>
  <c r="AI180" i="36"/>
  <c r="AP135" i="38"/>
  <c r="AY63" i="38"/>
  <c r="AY135" i="38" s="1"/>
  <c r="AY219" i="38" s="1"/>
  <c r="AY291" i="38" s="1"/>
  <c r="AY363" i="38" s="1"/>
  <c r="AY435" i="38" s="1"/>
  <c r="AP119" i="38"/>
  <c r="AY47" i="38"/>
  <c r="AY119" i="38" s="1"/>
  <c r="AY203" i="38" s="1"/>
  <c r="AY275" i="38" s="1"/>
  <c r="AY347" i="38" s="1"/>
  <c r="AY419" i="38" s="1"/>
  <c r="AP103" i="38"/>
  <c r="AY31" i="38"/>
  <c r="AY103" i="38" s="1"/>
  <c r="AY187" i="38" s="1"/>
  <c r="AY259" i="38" s="1"/>
  <c r="AY331" i="38" s="1"/>
  <c r="AY403" i="38" s="1"/>
  <c r="AP155" i="36"/>
  <c r="AP455" i="36" s="1"/>
  <c r="AY83" i="36"/>
  <c r="AY155" i="36" s="1"/>
  <c r="AY239" i="36" s="1"/>
  <c r="AY311" i="36" s="1"/>
  <c r="AY383" i="36" s="1"/>
  <c r="AY455" i="36" s="1"/>
  <c r="AP123" i="36"/>
  <c r="AP423" i="36" s="1"/>
  <c r="AY51" i="36"/>
  <c r="AY123" i="36" s="1"/>
  <c r="AY207" i="36" s="1"/>
  <c r="AY279" i="36" s="1"/>
  <c r="AY351" i="36" s="1"/>
  <c r="AY423" i="36" s="1"/>
  <c r="AP107" i="36"/>
  <c r="AP407" i="36" s="1"/>
  <c r="AY35" i="36"/>
  <c r="AY107" i="36" s="1"/>
  <c r="AY191" i="36" s="1"/>
  <c r="AY263" i="36" s="1"/>
  <c r="AY335" i="36" s="1"/>
  <c r="AY407" i="36" s="1"/>
  <c r="AP87" i="36"/>
  <c r="AP387" i="36" s="1"/>
  <c r="AY15" i="36"/>
  <c r="AY87" i="36" s="1"/>
  <c r="AY171" i="36" s="1"/>
  <c r="AY243" i="36" s="1"/>
  <c r="AY315" i="36" s="1"/>
  <c r="AY387" i="36" s="1"/>
  <c r="AI230" i="36"/>
  <c r="AI190" i="36"/>
  <c r="AI185" i="36"/>
  <c r="AW26" i="37"/>
  <c r="AW98" i="37" s="1"/>
  <c r="AW64" i="38"/>
  <c r="AW136" i="38" s="1"/>
  <c r="AW220" i="38" s="1"/>
  <c r="AW32" i="38"/>
  <c r="AW104" i="38" s="1"/>
  <c r="AW188" i="38" s="1"/>
  <c r="AI240" i="36"/>
  <c r="BA74" i="35" s="1"/>
  <c r="AI175" i="36"/>
  <c r="AP144" i="37"/>
  <c r="AP444" i="37" s="1"/>
  <c r="AY72" i="37"/>
  <c r="AY144" i="37" s="1"/>
  <c r="AY228" i="37" s="1"/>
  <c r="AY300" i="37" s="1"/>
  <c r="AY372" i="37" s="1"/>
  <c r="AY444" i="37" s="1"/>
  <c r="AM101" i="37"/>
  <c r="AW21" i="38"/>
  <c r="AW93" i="38" s="1"/>
  <c r="AW177" i="38" s="1"/>
  <c r="AW51" i="38"/>
  <c r="AW123" i="38" s="1"/>
  <c r="AW207" i="38" s="1"/>
  <c r="AI170" i="36"/>
  <c r="AW79" i="36"/>
  <c r="AW151" i="36" s="1"/>
  <c r="AW235" i="36" s="1"/>
  <c r="AI227" i="36"/>
  <c r="AW47" i="36"/>
  <c r="AW119" i="36" s="1"/>
  <c r="AW203" i="36" s="1"/>
  <c r="AI195" i="36"/>
  <c r="AP138" i="37"/>
  <c r="AP438" i="37" s="1"/>
  <c r="AY66" i="37"/>
  <c r="AY138" i="37" s="1"/>
  <c r="AY222" i="37" s="1"/>
  <c r="AY294" i="37" s="1"/>
  <c r="AY366" i="37" s="1"/>
  <c r="AY438" i="37" s="1"/>
  <c r="AW50" i="37"/>
  <c r="AW122" i="37" s="1"/>
  <c r="AI177" i="36"/>
  <c r="AW49" i="38"/>
  <c r="AW121" i="38" s="1"/>
  <c r="AW205" i="38" s="1"/>
  <c r="AW69" i="36"/>
  <c r="AW141" i="36" s="1"/>
  <c r="AW225" i="36" s="1"/>
  <c r="AP127" i="37"/>
  <c r="AP427" i="37" s="1"/>
  <c r="AY55" i="37"/>
  <c r="AY127" i="37" s="1"/>
  <c r="AY211" i="37" s="1"/>
  <c r="AY283" i="37" s="1"/>
  <c r="AY355" i="37" s="1"/>
  <c r="AY427" i="37" s="1"/>
  <c r="AP105" i="37"/>
  <c r="AP405" i="37" s="1"/>
  <c r="AY33" i="37"/>
  <c r="AY105" i="37" s="1"/>
  <c r="AY189" i="37" s="1"/>
  <c r="AY261" i="37" s="1"/>
  <c r="AY333" i="37" s="1"/>
  <c r="AY405" i="37" s="1"/>
  <c r="AW63" i="38"/>
  <c r="AW135" i="38" s="1"/>
  <c r="AW219" i="38" s="1"/>
  <c r="AW31" i="38"/>
  <c r="AW103" i="38" s="1"/>
  <c r="AW187" i="38" s="1"/>
  <c r="AI239" i="36"/>
  <c r="AW59" i="36"/>
  <c r="AW131" i="36" s="1"/>
  <c r="AW215" i="36" s="1"/>
  <c r="AI207" i="36"/>
  <c r="AW27" i="36"/>
  <c r="AW99" i="36" s="1"/>
  <c r="AW183" i="36" s="1"/>
  <c r="AM150" i="38"/>
  <c r="AM450" i="38" s="1"/>
  <c r="AI173" i="36"/>
  <c r="AM103" i="37"/>
  <c r="AM403" i="37" s="1"/>
  <c r="AP146" i="38"/>
  <c r="AY74" i="38"/>
  <c r="AY146" i="38" s="1"/>
  <c r="AY230" i="38" s="1"/>
  <c r="AY302" i="38" s="1"/>
  <c r="AY374" i="38" s="1"/>
  <c r="AY446" i="38" s="1"/>
  <c r="AW61" i="38"/>
  <c r="AW133" i="38" s="1"/>
  <c r="AW217" i="38" s="1"/>
  <c r="AW29" i="38"/>
  <c r="AW101" i="38" s="1"/>
  <c r="AW185" i="38" s="1"/>
  <c r="AI237" i="36"/>
  <c r="AW64" i="37"/>
  <c r="AW136" i="37" s="1"/>
  <c r="AP116" i="37"/>
  <c r="AP416" i="37" s="1"/>
  <c r="AY44" i="37"/>
  <c r="AY116" i="37" s="1"/>
  <c r="AY200" i="37" s="1"/>
  <c r="AY272" i="37" s="1"/>
  <c r="AY344" i="37" s="1"/>
  <c r="AY416" i="37" s="1"/>
  <c r="AW82" i="37"/>
  <c r="AW154" i="37" s="1"/>
  <c r="AW15" i="38"/>
  <c r="AW87" i="38" s="1"/>
  <c r="AW171" i="38" s="1"/>
  <c r="AW58" i="38"/>
  <c r="AW130" i="38" s="1"/>
  <c r="AW214" i="38" s="1"/>
  <c r="AW26" i="38"/>
  <c r="AW98" i="38" s="1"/>
  <c r="AW182" i="38" s="1"/>
  <c r="AW78" i="36"/>
  <c r="AW150" i="36" s="1"/>
  <c r="AW234" i="36" s="1"/>
  <c r="AI226" i="36"/>
  <c r="AI202" i="36"/>
  <c r="AW38" i="36"/>
  <c r="AW110" i="36" s="1"/>
  <c r="AW194" i="36" s="1"/>
  <c r="AP95" i="38"/>
  <c r="AY23" i="38"/>
  <c r="AY95" i="38" s="1"/>
  <c r="AY179" i="38" s="1"/>
  <c r="AY251" i="38" s="1"/>
  <c r="AY323" i="38" s="1"/>
  <c r="AY395" i="38" s="1"/>
  <c r="AP140" i="38"/>
  <c r="AY68" i="38"/>
  <c r="AY140" i="38" s="1"/>
  <c r="AY224" i="38" s="1"/>
  <c r="AY296" i="38" s="1"/>
  <c r="AY368" i="38" s="1"/>
  <c r="AY440" i="38" s="1"/>
  <c r="AI176" i="36"/>
  <c r="AW16" i="36"/>
  <c r="AW88" i="36" s="1"/>
  <c r="AW172" i="36" s="1"/>
  <c r="AW79" i="37"/>
  <c r="AW151" i="37" s="1"/>
  <c r="AW47" i="37"/>
  <c r="AW119" i="37" s="1"/>
  <c r="AP139" i="37"/>
  <c r="AP439" i="37" s="1"/>
  <c r="AY67" i="37"/>
  <c r="AY139" i="37" s="1"/>
  <c r="AY223" i="37" s="1"/>
  <c r="AY295" i="37" s="1"/>
  <c r="AY367" i="37" s="1"/>
  <c r="AY439" i="37" s="1"/>
  <c r="AP94" i="37"/>
  <c r="AP394" i="37" s="1"/>
  <c r="AY22" i="37"/>
  <c r="AY94" i="37" s="1"/>
  <c r="AY178" i="37" s="1"/>
  <c r="AY250" i="37" s="1"/>
  <c r="AY322" i="37" s="1"/>
  <c r="AY394" i="37" s="1"/>
  <c r="AP125" i="37"/>
  <c r="AP425" i="37" s="1"/>
  <c r="AY53" i="37"/>
  <c r="AY125" i="37" s="1"/>
  <c r="AY209" i="37" s="1"/>
  <c r="AY281" i="37" s="1"/>
  <c r="AY353" i="37" s="1"/>
  <c r="AY425" i="37" s="1"/>
  <c r="AP121" i="36"/>
  <c r="AP421" i="36" s="1"/>
  <c r="AY49" i="36"/>
  <c r="AY121" i="36" s="1"/>
  <c r="AY205" i="36" s="1"/>
  <c r="AY277" i="36" s="1"/>
  <c r="AY349" i="36" s="1"/>
  <c r="AY421" i="36" s="1"/>
  <c r="AP105" i="36"/>
  <c r="AP405" i="36" s="1"/>
  <c r="AY33" i="36"/>
  <c r="AY105" i="36" s="1"/>
  <c r="AY189" i="36" s="1"/>
  <c r="AY261" i="36" s="1"/>
  <c r="AY333" i="36" s="1"/>
  <c r="AY405" i="36" s="1"/>
  <c r="AW23" i="38"/>
  <c r="AW95" i="38" s="1"/>
  <c r="AW179" i="38" s="1"/>
  <c r="AP102" i="37"/>
  <c r="AP402" i="37" s="1"/>
  <c r="AY30" i="37"/>
  <c r="AY102" i="37" s="1"/>
  <c r="AY186" i="37" s="1"/>
  <c r="AY258" i="37" s="1"/>
  <c r="AY330" i="37" s="1"/>
  <c r="AY402" i="37" s="1"/>
  <c r="AW44" i="38"/>
  <c r="AW116" i="38" s="1"/>
  <c r="AW200" i="38" s="1"/>
  <c r="AW64" i="36"/>
  <c r="AW136" i="36" s="1"/>
  <c r="AW220" i="36" s="1"/>
  <c r="AP140" i="37"/>
  <c r="AP440" i="37" s="1"/>
  <c r="AY68" i="37"/>
  <c r="AY140" i="37" s="1"/>
  <c r="AY224" i="37" s="1"/>
  <c r="AY296" i="37" s="1"/>
  <c r="AY368" i="37" s="1"/>
  <c r="AY440" i="37" s="1"/>
  <c r="AP128" i="36"/>
  <c r="AP428" i="36" s="1"/>
  <c r="AY56" i="36"/>
  <c r="AY128" i="36" s="1"/>
  <c r="AY212" i="36" s="1"/>
  <c r="AY284" i="36" s="1"/>
  <c r="AY356" i="36" s="1"/>
  <c r="AY428" i="36" s="1"/>
  <c r="AP112" i="36"/>
  <c r="AP412" i="36" s="1"/>
  <c r="AY40" i="36"/>
  <c r="AY112" i="36" s="1"/>
  <c r="AY196" i="36" s="1"/>
  <c r="AY268" i="36" s="1"/>
  <c r="AY340" i="36" s="1"/>
  <c r="AY412" i="36" s="1"/>
  <c r="AP96" i="36"/>
  <c r="AP396" i="36" s="1"/>
  <c r="AY24" i="36"/>
  <c r="AY96" i="36" s="1"/>
  <c r="AY180" i="36" s="1"/>
  <c r="AY252" i="36" s="1"/>
  <c r="AY324" i="36" s="1"/>
  <c r="AY396" i="36" s="1"/>
  <c r="AP126" i="37"/>
  <c r="AP426" i="37" s="1"/>
  <c r="AY54" i="37"/>
  <c r="AY126" i="37" s="1"/>
  <c r="AY210" i="37" s="1"/>
  <c r="AY282" i="37" s="1"/>
  <c r="AY354" i="37" s="1"/>
  <c r="AY426" i="37" s="1"/>
  <c r="AP87" i="37"/>
  <c r="AP387" i="37" s="1"/>
  <c r="AY15" i="37"/>
  <c r="AY87" i="37" s="1"/>
  <c r="AY171" i="37" s="1"/>
  <c r="AY243" i="37" s="1"/>
  <c r="AY315" i="37" s="1"/>
  <c r="AY387" i="37" s="1"/>
  <c r="AP129" i="37"/>
  <c r="AP429" i="37" s="1"/>
  <c r="AY57" i="37"/>
  <c r="AY129" i="37" s="1"/>
  <c r="AY213" i="37" s="1"/>
  <c r="AY285" i="37" s="1"/>
  <c r="AY357" i="37" s="1"/>
  <c r="AY429" i="37" s="1"/>
  <c r="AW16" i="38"/>
  <c r="AW88" i="38" s="1"/>
  <c r="AW172" i="38" s="1"/>
  <c r="AW82" i="36"/>
  <c r="AW154" i="36" s="1"/>
  <c r="AW238" i="36" s="1"/>
  <c r="AW58" i="36"/>
  <c r="AW130" i="36" s="1"/>
  <c r="AW214" i="36" s="1"/>
  <c r="AW73" i="37"/>
  <c r="AW145" i="37" s="1"/>
  <c r="AI209" i="36"/>
  <c r="AM400" i="37" l="1"/>
  <c r="AM387" i="37"/>
  <c r="CU5" i="35" s="1"/>
  <c r="BU5" i="35" s="1"/>
  <c r="AM391" i="37"/>
  <c r="BA66" i="35"/>
  <c r="BO7" i="35"/>
  <c r="AM434" i="37"/>
  <c r="AM437" i="37"/>
  <c r="CU55" i="35" s="1"/>
  <c r="BU55" i="35" s="1"/>
  <c r="AM401" i="37"/>
  <c r="CU19" i="35" s="1"/>
  <c r="BU19" i="35" s="1"/>
  <c r="AM454" i="37"/>
  <c r="AM441" i="37"/>
  <c r="CU59" i="35" s="1"/>
  <c r="BU59" i="35" s="1"/>
  <c r="AM389" i="37"/>
  <c r="AM413" i="37"/>
  <c r="CU31" i="35" s="1"/>
  <c r="BU31" i="35" s="1"/>
  <c r="AM450" i="37"/>
  <c r="CU68" i="35" s="1"/>
  <c r="BU68" i="35" s="1"/>
  <c r="AM402" i="37"/>
  <c r="CU20" i="35" s="1"/>
  <c r="BU20" i="35" s="1"/>
  <c r="AM443" i="37"/>
  <c r="AM409" i="37"/>
  <c r="AM386" i="37"/>
  <c r="AM392" i="37"/>
  <c r="CU10" i="35" s="1"/>
  <c r="BU10" i="35" s="1"/>
  <c r="AM455" i="37"/>
  <c r="AM407" i="37"/>
  <c r="CU25" i="35" s="1"/>
  <c r="BU25" i="35" s="1"/>
  <c r="AM429" i="37"/>
  <c r="AM390" i="37"/>
  <c r="AM405" i="37"/>
  <c r="CU23" i="35" s="1"/>
  <c r="BU23" i="35" s="1"/>
  <c r="AM446" i="37"/>
  <c r="AM453" i="37"/>
  <c r="CU71" i="35" s="1"/>
  <c r="BU71" i="35" s="1"/>
  <c r="BO65" i="35"/>
  <c r="AY58" i="35"/>
  <c r="AK58" i="35" s="1"/>
  <c r="BO33" i="35"/>
  <c r="AM432" i="37"/>
  <c r="CU50" i="35" s="1"/>
  <c r="BU50" i="35" s="1"/>
  <c r="AM416" i="37"/>
  <c r="CU34" i="35" s="1"/>
  <c r="BU34" i="35" s="1"/>
  <c r="AM449" i="37"/>
  <c r="AM404" i="37"/>
  <c r="CU22" i="35" s="1"/>
  <c r="BU22" i="35" s="1"/>
  <c r="AM395" i="37"/>
  <c r="CU13" i="35" s="1"/>
  <c r="BU13" i="35" s="1"/>
  <c r="AM419" i="37"/>
  <c r="AM406" i="37"/>
  <c r="CU24" i="35" s="1"/>
  <c r="BU24" i="35" s="1"/>
  <c r="AM397" i="37"/>
  <c r="AM438" i="37"/>
  <c r="CU56" i="35" s="1"/>
  <c r="BU56" i="35" s="1"/>
  <c r="AM447" i="37"/>
  <c r="CU65" i="35" s="1"/>
  <c r="BU65" i="35" s="1"/>
  <c r="AM423" i="37"/>
  <c r="CU41" i="35" s="1"/>
  <c r="BU41" i="35" s="1"/>
  <c r="AM417" i="37"/>
  <c r="CU35" i="35" s="1"/>
  <c r="BU35" i="35" s="1"/>
  <c r="AM424" i="37"/>
  <c r="CU42" i="35" s="1"/>
  <c r="BU42" i="35" s="1"/>
  <c r="AM448" i="37"/>
  <c r="CU66" i="35" s="1"/>
  <c r="BU66" i="35" s="1"/>
  <c r="AM439" i="37"/>
  <c r="CU57" i="35" s="1"/>
  <c r="BU57" i="35" s="1"/>
  <c r="AM421" i="37"/>
  <c r="AM436" i="37"/>
  <c r="AM398" i="37"/>
  <c r="AM394" i="37"/>
  <c r="AM425" i="37"/>
  <c r="CU43" i="35" s="1"/>
  <c r="BU43" i="35" s="1"/>
  <c r="AM396" i="37"/>
  <c r="CU14" i="35" s="1"/>
  <c r="BU14" i="35" s="1"/>
  <c r="AM428" i="37"/>
  <c r="AM426" i="37"/>
  <c r="CU44" i="35" s="1"/>
  <c r="BU44" i="35" s="1"/>
  <c r="AM452" i="37"/>
  <c r="CU70" i="35" s="1"/>
  <c r="BU70" i="35" s="1"/>
  <c r="DZ68" i="35"/>
  <c r="AM431" i="37"/>
  <c r="CU49" i="35" s="1"/>
  <c r="BU49" i="35" s="1"/>
  <c r="AM388" i="37"/>
  <c r="CU6" i="35" s="1"/>
  <c r="BU6" i="35" s="1"/>
  <c r="AM410" i="37"/>
  <c r="CU28" i="35" s="1"/>
  <c r="BU28" i="35" s="1"/>
  <c r="AM451" i="37"/>
  <c r="AM440" i="37"/>
  <c r="CU58" i="35" s="1"/>
  <c r="BU58" i="35" s="1"/>
  <c r="AM427" i="37"/>
  <c r="CU45" i="35" s="1"/>
  <c r="BU45" i="35" s="1"/>
  <c r="AM444" i="37"/>
  <c r="CU62" i="35" s="1"/>
  <c r="BU62" i="35" s="1"/>
  <c r="AM408" i="37"/>
  <c r="CU26" i="35" s="1"/>
  <c r="BU26" i="35" s="1"/>
  <c r="AM418" i="37"/>
  <c r="AM415" i="37"/>
  <c r="CU33" i="35" s="1"/>
  <c r="BU33" i="35" s="1"/>
  <c r="AM422" i="37"/>
  <c r="CG4" i="35"/>
  <c r="BS4" i="35" s="1"/>
  <c r="EA64" i="35"/>
  <c r="EB9" i="35"/>
  <c r="DM70" i="35"/>
  <c r="DL64" i="35"/>
  <c r="AY8" i="35"/>
  <c r="AK8" i="35" s="1"/>
  <c r="AY72" i="35"/>
  <c r="AK72" i="35" s="1"/>
  <c r="AY54" i="35"/>
  <c r="AK54" i="35" s="1"/>
  <c r="AY21" i="35"/>
  <c r="AK21" i="35" s="1"/>
  <c r="BO32" i="35"/>
  <c r="AY71" i="35"/>
  <c r="AK71" i="35" s="1"/>
  <c r="AY37" i="35"/>
  <c r="AK37" i="35" s="1"/>
  <c r="AY74" i="35"/>
  <c r="AK74" i="35" s="1"/>
  <c r="AY28" i="35"/>
  <c r="AK28" i="35" s="1"/>
  <c r="AY57" i="35"/>
  <c r="AK57" i="35" s="1"/>
  <c r="BA54" i="35"/>
  <c r="AY53" i="35"/>
  <c r="AK53" i="35" s="1"/>
  <c r="BO8" i="35"/>
  <c r="AY17" i="35"/>
  <c r="AK17" i="35" s="1"/>
  <c r="AY69" i="35"/>
  <c r="AK69" i="35" s="1"/>
  <c r="AY33" i="35"/>
  <c r="AK33" i="35" s="1"/>
  <c r="BA17" i="35"/>
  <c r="AY49" i="35"/>
  <c r="AK49" i="35" s="1"/>
  <c r="BO72" i="35"/>
  <c r="BO49" i="35"/>
  <c r="AY32" i="35"/>
  <c r="AK32" i="35" s="1"/>
  <c r="BO57" i="35"/>
  <c r="BO37" i="35"/>
  <c r="BO69" i="35"/>
  <c r="AY7" i="35"/>
  <c r="AK7" i="35" s="1"/>
  <c r="BO48" i="35"/>
  <c r="AY59" i="35"/>
  <c r="AK59" i="35" s="1"/>
  <c r="AY20" i="35"/>
  <c r="AK20" i="35" s="1"/>
  <c r="BA59" i="35"/>
  <c r="AW59" i="35" s="1"/>
  <c r="AY62" i="35"/>
  <c r="AK62" i="35" s="1"/>
  <c r="AY52" i="35"/>
  <c r="AK52" i="35" s="1"/>
  <c r="AY68" i="35"/>
  <c r="AK68" i="35" s="1"/>
  <c r="AY43" i="35"/>
  <c r="AK43" i="35" s="1"/>
  <c r="AY66" i="35"/>
  <c r="AK66" i="35" s="1"/>
  <c r="AY10" i="35"/>
  <c r="AK10" i="35" s="1"/>
  <c r="DM4" i="35"/>
  <c r="EA4" i="35"/>
  <c r="AM423" i="36"/>
  <c r="AY5" i="35"/>
  <c r="AK5" i="35" s="1"/>
  <c r="AY6" i="35"/>
  <c r="AK6" i="35" s="1"/>
  <c r="AY4" i="35"/>
  <c r="AK4" i="35" s="1"/>
  <c r="DL4" i="35"/>
  <c r="DL65" i="35"/>
  <c r="DN65" i="35"/>
  <c r="DM65" i="35"/>
  <c r="DZ60" i="35"/>
  <c r="CU52" i="35"/>
  <c r="BU52" i="35" s="1"/>
  <c r="EB4" i="35"/>
  <c r="DL68" i="35"/>
  <c r="EB65" i="35"/>
  <c r="EB69" i="35"/>
  <c r="DZ24" i="35"/>
  <c r="DL24" i="35"/>
  <c r="EA28" i="35"/>
  <c r="DN28" i="35"/>
  <c r="DN9" i="35"/>
  <c r="EA9" i="35"/>
  <c r="EB38" i="35"/>
  <c r="DL59" i="35"/>
  <c r="EB68" i="35"/>
  <c r="EA68" i="35"/>
  <c r="DM69" i="35"/>
  <c r="EB70" i="35"/>
  <c r="DM37" i="35"/>
  <c r="EA70" i="35"/>
  <c r="DZ70" i="35"/>
  <c r="DM28" i="35"/>
  <c r="DL28" i="35"/>
  <c r="DM59" i="35"/>
  <c r="DL38" i="35"/>
  <c r="DM38" i="35"/>
  <c r="DN38" i="35"/>
  <c r="DN59" i="35"/>
  <c r="DL29" i="35"/>
  <c r="EB24" i="35"/>
  <c r="EA56" i="35"/>
  <c r="EA24" i="35"/>
  <c r="DZ29" i="35"/>
  <c r="DL56" i="35"/>
  <c r="DN70" i="35"/>
  <c r="DN37" i="35"/>
  <c r="DL37" i="35"/>
  <c r="DL60" i="35"/>
  <c r="DZ38" i="35"/>
  <c r="EA38" i="35"/>
  <c r="EB64" i="35"/>
  <c r="DL69" i="35"/>
  <c r="DZ64" i="35"/>
  <c r="DN69" i="35"/>
  <c r="DN64" i="35"/>
  <c r="DM64" i="35"/>
  <c r="AW256" i="38"/>
  <c r="AW328" i="38" s="1"/>
  <c r="AW400" i="38" s="1"/>
  <c r="DQ18" i="35"/>
  <c r="EE18" i="35"/>
  <c r="DL70" i="35"/>
  <c r="AW310" i="38"/>
  <c r="AW382" i="38" s="1"/>
  <c r="AW454" i="38" s="1"/>
  <c r="EE72" i="35"/>
  <c r="DQ72" i="35"/>
  <c r="AW253" i="38"/>
  <c r="AW325" i="38" s="1"/>
  <c r="AW397" i="38" s="1"/>
  <c r="EE15" i="35"/>
  <c r="DQ15" i="35"/>
  <c r="AW291" i="38"/>
  <c r="AW363" i="38" s="1"/>
  <c r="AW435" i="38" s="1"/>
  <c r="DQ53" i="35"/>
  <c r="EE53" i="35"/>
  <c r="AW278" i="38"/>
  <c r="AW350" i="38" s="1"/>
  <c r="AW422" i="38" s="1"/>
  <c r="EE40" i="35"/>
  <c r="DQ40" i="35"/>
  <c r="AW269" i="38"/>
  <c r="AW341" i="38" s="1"/>
  <c r="AW413" i="38" s="1"/>
  <c r="EE31" i="35"/>
  <c r="DQ31" i="35"/>
  <c r="AW304" i="38"/>
  <c r="AW376" i="38" s="1"/>
  <c r="AW448" i="38" s="1"/>
  <c r="DQ66" i="35"/>
  <c r="EE66" i="35"/>
  <c r="DN24" i="35"/>
  <c r="AW259" i="38"/>
  <c r="AW331" i="38" s="1"/>
  <c r="AW403" i="38" s="1"/>
  <c r="DQ21" i="35"/>
  <c r="EE21" i="35"/>
  <c r="EA65" i="35"/>
  <c r="DM24" i="35"/>
  <c r="DZ65" i="35"/>
  <c r="DZ69" i="35"/>
  <c r="AW277" i="38"/>
  <c r="AW349" i="38" s="1"/>
  <c r="AW421" i="38" s="1"/>
  <c r="EE39" i="35"/>
  <c r="DQ39" i="35"/>
  <c r="EA69" i="35"/>
  <c r="AW284" i="38"/>
  <c r="AW356" i="38" s="1"/>
  <c r="AW428" i="38" s="1"/>
  <c r="DQ46" i="35"/>
  <c r="EE46" i="35"/>
  <c r="EA59" i="35"/>
  <c r="EB60" i="35"/>
  <c r="EB37" i="35"/>
  <c r="AW299" i="38"/>
  <c r="AW371" i="38" s="1"/>
  <c r="AW443" i="38" s="1"/>
  <c r="DQ61" i="35"/>
  <c r="EE61" i="35"/>
  <c r="EB59" i="35"/>
  <c r="EA60" i="35"/>
  <c r="EA37" i="35"/>
  <c r="AW268" i="38"/>
  <c r="AW340" i="38" s="1"/>
  <c r="AW412" i="38" s="1"/>
  <c r="DQ30" i="35"/>
  <c r="EE30" i="35"/>
  <c r="DZ59" i="35"/>
  <c r="DN68" i="35"/>
  <c r="DZ37" i="35"/>
  <c r="DM68" i="35"/>
  <c r="DN29" i="35"/>
  <c r="AW292" i="38"/>
  <c r="AW364" i="38" s="1"/>
  <c r="AW436" i="38" s="1"/>
  <c r="DQ54" i="35"/>
  <c r="DL55" i="35" s="1"/>
  <c r="EE54" i="35"/>
  <c r="AW281" i="38"/>
  <c r="AW353" i="38" s="1"/>
  <c r="AW425" i="38" s="1"/>
  <c r="EE43" i="35"/>
  <c r="DQ43" i="35"/>
  <c r="DN44" i="35" s="1"/>
  <c r="AW263" i="38"/>
  <c r="AW335" i="38" s="1"/>
  <c r="AW407" i="38" s="1"/>
  <c r="DQ25" i="35"/>
  <c r="EE25" i="35"/>
  <c r="DL9" i="35"/>
  <c r="DM29" i="35"/>
  <c r="DZ56" i="35"/>
  <c r="AW286" i="38"/>
  <c r="AW358" i="38" s="1"/>
  <c r="AW430" i="38" s="1"/>
  <c r="EE48" i="35"/>
  <c r="DQ48" i="35"/>
  <c r="AW243" i="38"/>
  <c r="AW315" i="38" s="1"/>
  <c r="AW387" i="38" s="1"/>
  <c r="DQ5" i="35"/>
  <c r="EE5" i="35"/>
  <c r="AW295" i="38"/>
  <c r="AW367" i="38" s="1"/>
  <c r="AW439" i="38" s="1"/>
  <c r="DQ57" i="35"/>
  <c r="EE57" i="35"/>
  <c r="DM9" i="35"/>
  <c r="EB56" i="35"/>
  <c r="AW311" i="38"/>
  <c r="AW383" i="38" s="1"/>
  <c r="AW455" i="38" s="1"/>
  <c r="DQ73" i="35"/>
  <c r="EE73" i="35"/>
  <c r="EB74" i="35" s="1"/>
  <c r="EB28" i="35"/>
  <c r="AW279" i="38"/>
  <c r="AW351" i="38" s="1"/>
  <c r="AW423" i="38" s="1"/>
  <c r="DQ41" i="35"/>
  <c r="DL42" i="35" s="1"/>
  <c r="EE41" i="35"/>
  <c r="AW249" i="38"/>
  <c r="AW321" i="38" s="1"/>
  <c r="AW393" i="38" s="1"/>
  <c r="EE11" i="35"/>
  <c r="EB12" i="35" s="1"/>
  <c r="DQ11" i="35"/>
  <c r="DZ28" i="35"/>
  <c r="DN60" i="35"/>
  <c r="AW300" i="38"/>
  <c r="AW372" i="38" s="1"/>
  <c r="AW444" i="38" s="1"/>
  <c r="DQ62" i="35"/>
  <c r="EE62" i="35"/>
  <c r="DM56" i="35"/>
  <c r="DM60" i="35"/>
  <c r="AW244" i="38"/>
  <c r="AW316" i="38" s="1"/>
  <c r="AW388" i="38" s="1"/>
  <c r="DQ6" i="35"/>
  <c r="EE6" i="35"/>
  <c r="AW264" i="38"/>
  <c r="AW336" i="38" s="1"/>
  <c r="AW408" i="38" s="1"/>
  <c r="DQ26" i="35"/>
  <c r="EE26" i="35"/>
  <c r="DN56" i="35"/>
  <c r="AW309" i="38"/>
  <c r="AW381" i="38" s="1"/>
  <c r="AW453" i="38" s="1"/>
  <c r="EE71" i="35"/>
  <c r="DQ71" i="35"/>
  <c r="AW245" i="38"/>
  <c r="AW317" i="38" s="1"/>
  <c r="AW389" i="38" s="1"/>
  <c r="EE7" i="35"/>
  <c r="DQ7" i="35"/>
  <c r="AW251" i="38"/>
  <c r="AW323" i="38" s="1"/>
  <c r="AW395" i="38" s="1"/>
  <c r="DQ13" i="35"/>
  <c r="EE13" i="35"/>
  <c r="AW257" i="38"/>
  <c r="AW329" i="38" s="1"/>
  <c r="AW401" i="38" s="1"/>
  <c r="EE19" i="35"/>
  <c r="DQ19" i="35"/>
  <c r="DM20" i="35" s="1"/>
  <c r="AW248" i="38"/>
  <c r="AW320" i="38" s="1"/>
  <c r="AW392" i="38" s="1"/>
  <c r="DQ10" i="35"/>
  <c r="EE10" i="35"/>
  <c r="EB29" i="35"/>
  <c r="AW254" i="38"/>
  <c r="AW326" i="38" s="1"/>
  <c r="AW398" i="38" s="1"/>
  <c r="EE16" i="35"/>
  <c r="DQ16" i="35"/>
  <c r="AW289" i="38"/>
  <c r="AW361" i="38" s="1"/>
  <c r="AW433" i="38" s="1"/>
  <c r="EE51" i="35"/>
  <c r="DQ51" i="35"/>
  <c r="AW283" i="38"/>
  <c r="AW355" i="38" s="1"/>
  <c r="AW427" i="38" s="1"/>
  <c r="DQ45" i="35"/>
  <c r="EE45" i="35"/>
  <c r="AW271" i="38"/>
  <c r="AW343" i="38" s="1"/>
  <c r="AW415" i="38" s="1"/>
  <c r="DQ33" i="35"/>
  <c r="EE33" i="35"/>
  <c r="AW270" i="38"/>
  <c r="AW342" i="38" s="1"/>
  <c r="AW414" i="38" s="1"/>
  <c r="EE32" i="35"/>
  <c r="DQ32" i="35"/>
  <c r="EA29" i="35"/>
  <c r="AW288" i="38"/>
  <c r="AW360" i="38" s="1"/>
  <c r="AW432" i="38" s="1"/>
  <c r="DQ50" i="35"/>
  <c r="EE50" i="35"/>
  <c r="DZ9" i="35"/>
  <c r="AW285" i="38"/>
  <c r="AW357" i="38" s="1"/>
  <c r="AW429" i="38" s="1"/>
  <c r="EE47" i="35"/>
  <c r="DQ47" i="35"/>
  <c r="AW272" i="38"/>
  <c r="AW344" i="38" s="1"/>
  <c r="AW416" i="38" s="1"/>
  <c r="DQ34" i="35"/>
  <c r="EE34" i="35"/>
  <c r="AW260" i="38"/>
  <c r="AW332" i="38" s="1"/>
  <c r="AW404" i="38" s="1"/>
  <c r="DQ22" i="35"/>
  <c r="EE22" i="35"/>
  <c r="AW273" i="38"/>
  <c r="AW345" i="38" s="1"/>
  <c r="AW417" i="38" s="1"/>
  <c r="EE35" i="35"/>
  <c r="DQ35" i="35"/>
  <c r="AP427" i="38"/>
  <c r="DO45" i="35"/>
  <c r="DA45" i="35" s="1"/>
  <c r="AP390" i="38"/>
  <c r="EC8" i="35" s="1"/>
  <c r="DC8" i="35" s="1"/>
  <c r="DO8" i="35"/>
  <c r="DA8" i="35" s="1"/>
  <c r="AP433" i="38"/>
  <c r="EC51" i="35" s="1"/>
  <c r="DC51" i="35" s="1"/>
  <c r="DO51" i="35"/>
  <c r="DA51" i="35" s="1"/>
  <c r="AP428" i="38"/>
  <c r="EC46" i="35" s="1"/>
  <c r="DC46" i="35" s="1"/>
  <c r="DO46" i="35"/>
  <c r="DA46" i="35" s="1"/>
  <c r="AP398" i="38"/>
  <c r="DO16" i="35"/>
  <c r="DA16" i="35" s="1"/>
  <c r="AP448" i="38"/>
  <c r="DO66" i="35"/>
  <c r="DA66" i="35" s="1"/>
  <c r="AP414" i="38"/>
  <c r="DO32" i="35"/>
  <c r="DA32" i="35" s="1"/>
  <c r="AP435" i="38"/>
  <c r="DO53" i="35"/>
  <c r="DA53" i="35" s="1"/>
  <c r="AP430" i="38"/>
  <c r="DO48" i="35"/>
  <c r="DA48" i="35" s="1"/>
  <c r="AP451" i="38"/>
  <c r="EC69" i="35" s="1"/>
  <c r="DC69" i="35" s="1"/>
  <c r="DO69" i="35"/>
  <c r="DA69" i="35" s="1"/>
  <c r="AP452" i="38"/>
  <c r="EC70" i="35" s="1"/>
  <c r="DC70" i="35" s="1"/>
  <c r="DO70" i="35"/>
  <c r="DA70" i="35" s="1"/>
  <c r="AP422" i="38"/>
  <c r="DO40" i="35"/>
  <c r="DA40" i="35" s="1"/>
  <c r="AP450" i="38"/>
  <c r="EC68" i="35" s="1"/>
  <c r="DC68" i="35" s="1"/>
  <c r="DO68" i="35"/>
  <c r="DA68" i="35" s="1"/>
  <c r="AP449" i="38"/>
  <c r="EC67" i="35" s="1"/>
  <c r="DC67" i="35" s="1"/>
  <c r="DO67" i="35"/>
  <c r="DA67" i="35" s="1"/>
  <c r="AP389" i="38"/>
  <c r="EC7" i="35" s="1"/>
  <c r="DC7" i="35" s="1"/>
  <c r="DO7" i="35"/>
  <c r="DA7" i="35" s="1"/>
  <c r="AP396" i="38"/>
  <c r="EC14" i="35" s="1"/>
  <c r="DC14" i="35" s="1"/>
  <c r="DO14" i="35"/>
  <c r="DA14" i="35" s="1"/>
  <c r="AP438" i="38"/>
  <c r="EC56" i="35" s="1"/>
  <c r="DC56" i="35" s="1"/>
  <c r="DO56" i="35"/>
  <c r="DA56" i="35" s="1"/>
  <c r="AP447" i="38"/>
  <c r="EC65" i="35" s="1"/>
  <c r="DC65" i="35" s="1"/>
  <c r="DO65" i="35"/>
  <c r="DA65" i="35" s="1"/>
  <c r="AP386" i="38"/>
  <c r="EC4" i="35" s="1"/>
  <c r="DC4" i="35" s="1"/>
  <c r="DO4" i="35"/>
  <c r="DA4" i="35" s="1"/>
  <c r="AP453" i="38"/>
  <c r="DO71" i="35"/>
  <c r="DA71" i="35" s="1"/>
  <c r="AP454" i="38"/>
  <c r="EC72" i="35" s="1"/>
  <c r="DC72" i="35" s="1"/>
  <c r="DO72" i="35"/>
  <c r="DA72" i="35" s="1"/>
  <c r="AP387" i="38"/>
  <c r="DO5" i="35"/>
  <c r="DA5" i="35" s="1"/>
  <c r="AP444" i="38"/>
  <c r="DO62" i="35"/>
  <c r="DA62" i="35" s="1"/>
  <c r="AP400" i="38"/>
  <c r="DO18" i="35"/>
  <c r="DA18" i="35" s="1"/>
  <c r="AP407" i="38"/>
  <c r="DO25" i="35"/>
  <c r="DA25" i="35" s="1"/>
  <c r="AP456" i="38"/>
  <c r="EC74" i="35" s="1"/>
  <c r="DC74" i="35" s="1"/>
  <c r="DO74" i="35"/>
  <c r="DA74" i="35" s="1"/>
  <c r="AP416" i="38"/>
  <c r="DO34" i="35"/>
  <c r="DA34" i="35" s="1"/>
  <c r="AP439" i="38"/>
  <c r="DO57" i="35"/>
  <c r="DA57" i="35" s="1"/>
  <c r="AP432" i="38"/>
  <c r="EC50" i="35" s="1"/>
  <c r="DC50" i="35" s="1"/>
  <c r="DO50" i="35"/>
  <c r="DA50" i="35" s="1"/>
  <c r="AP394" i="38"/>
  <c r="EC12" i="35" s="1"/>
  <c r="DC12" i="35" s="1"/>
  <c r="DO12" i="35"/>
  <c r="DA12" i="35" s="1"/>
  <c r="AP405" i="38"/>
  <c r="EC23" i="35" s="1"/>
  <c r="DC23" i="35" s="1"/>
  <c r="DO23" i="35"/>
  <c r="DA23" i="35" s="1"/>
  <c r="AP446" i="38"/>
  <c r="EC64" i="35" s="1"/>
  <c r="DC64" i="35" s="1"/>
  <c r="DO64" i="35"/>
  <c r="DA64" i="35" s="1"/>
  <c r="AP408" i="38"/>
  <c r="DO26" i="35"/>
  <c r="DA26" i="35" s="1"/>
  <c r="AP395" i="38"/>
  <c r="EC13" i="35" s="1"/>
  <c r="DC13" i="35" s="1"/>
  <c r="DO13" i="35"/>
  <c r="DA13" i="35" s="1"/>
  <c r="AP421" i="38"/>
  <c r="EC39" i="35" s="1"/>
  <c r="DC39" i="35" s="1"/>
  <c r="DO39" i="35"/>
  <c r="DA39" i="35" s="1"/>
  <c r="AP424" i="38"/>
  <c r="EC42" i="35" s="1"/>
  <c r="DC42" i="35" s="1"/>
  <c r="DO42" i="35"/>
  <c r="DA42" i="35" s="1"/>
  <c r="AP437" i="38"/>
  <c r="EC55" i="35" s="1"/>
  <c r="DC55" i="35" s="1"/>
  <c r="DO55" i="35"/>
  <c r="DA55" i="35" s="1"/>
  <c r="AP404" i="38"/>
  <c r="DO22" i="35"/>
  <c r="DA22" i="35" s="1"/>
  <c r="AP403" i="38"/>
  <c r="DO21" i="35"/>
  <c r="DA21" i="35" s="1"/>
  <c r="AP399" i="38"/>
  <c r="EC17" i="35" s="1"/>
  <c r="DC17" i="35" s="1"/>
  <c r="DO17" i="35"/>
  <c r="DA17" i="35" s="1"/>
  <c r="AP402" i="38"/>
  <c r="EC20" i="35" s="1"/>
  <c r="DC20" i="35" s="1"/>
  <c r="DO20" i="35"/>
  <c r="DA20" i="35" s="1"/>
  <c r="AP440" i="38"/>
  <c r="EC58" i="35" s="1"/>
  <c r="DC58" i="35" s="1"/>
  <c r="DO58" i="35"/>
  <c r="DA58" i="35" s="1"/>
  <c r="AP445" i="38"/>
  <c r="EC63" i="35" s="1"/>
  <c r="DC63" i="35" s="1"/>
  <c r="DO63" i="35"/>
  <c r="DA63" i="35" s="1"/>
  <c r="AP436" i="38"/>
  <c r="DO54" i="35"/>
  <c r="DA54" i="35" s="1"/>
  <c r="AP423" i="38"/>
  <c r="EC41" i="35" s="1"/>
  <c r="DC41" i="35" s="1"/>
  <c r="DO41" i="35"/>
  <c r="DA41" i="35" s="1"/>
  <c r="AP415" i="38"/>
  <c r="DO33" i="35"/>
  <c r="DA33" i="35" s="1"/>
  <c r="AP418" i="38"/>
  <c r="EC36" i="35" s="1"/>
  <c r="DC36" i="35" s="1"/>
  <c r="DO36" i="35"/>
  <c r="DA36" i="35" s="1"/>
  <c r="AP443" i="38"/>
  <c r="DO61" i="35"/>
  <c r="DA61" i="35" s="1"/>
  <c r="AP406" i="38"/>
  <c r="EC24" i="35" s="1"/>
  <c r="DC24" i="35" s="1"/>
  <c r="DO24" i="35"/>
  <c r="DA24" i="35" s="1"/>
  <c r="AP388" i="38"/>
  <c r="DO6" i="35"/>
  <c r="DA6" i="35" s="1"/>
  <c r="AP391" i="38"/>
  <c r="EC9" i="35" s="1"/>
  <c r="DC9" i="35" s="1"/>
  <c r="DO9" i="35"/>
  <c r="DA9" i="35" s="1"/>
  <c r="AP431" i="38"/>
  <c r="EC49" i="35" s="1"/>
  <c r="DC49" i="35" s="1"/>
  <c r="DO49" i="35"/>
  <c r="DA49" i="35" s="1"/>
  <c r="AP434" i="38"/>
  <c r="EC52" i="35" s="1"/>
  <c r="DC52" i="35" s="1"/>
  <c r="DO52" i="35"/>
  <c r="DA52" i="35" s="1"/>
  <c r="AP410" i="38"/>
  <c r="EC28" i="35" s="1"/>
  <c r="DC28" i="35" s="1"/>
  <c r="DO28" i="35"/>
  <c r="DA28" i="35" s="1"/>
  <c r="AP409" i="38"/>
  <c r="EC27" i="35" s="1"/>
  <c r="DC27" i="35" s="1"/>
  <c r="DO27" i="35"/>
  <c r="DA27" i="35" s="1"/>
  <c r="AP397" i="38"/>
  <c r="DO15" i="35"/>
  <c r="DA15" i="35" s="1"/>
  <c r="AP419" i="38"/>
  <c r="EC37" i="35" s="1"/>
  <c r="DC37" i="35" s="1"/>
  <c r="DO37" i="35"/>
  <c r="DA37" i="35" s="1"/>
  <c r="AP420" i="38"/>
  <c r="EC38" i="35" s="1"/>
  <c r="DC38" i="35" s="1"/>
  <c r="DO38" i="35"/>
  <c r="DA38" i="35" s="1"/>
  <c r="AP392" i="38"/>
  <c r="EC10" i="35" s="1"/>
  <c r="DC10" i="35" s="1"/>
  <c r="DO10" i="35"/>
  <c r="DA10" i="35" s="1"/>
  <c r="AP393" i="38"/>
  <c r="DO11" i="35"/>
  <c r="DA11" i="35" s="1"/>
  <c r="AP401" i="38"/>
  <c r="EC19" i="35" s="1"/>
  <c r="DC19" i="35" s="1"/>
  <c r="DO19" i="35"/>
  <c r="DA19" i="35" s="1"/>
  <c r="AP426" i="38"/>
  <c r="EC44" i="35" s="1"/>
  <c r="DC44" i="35" s="1"/>
  <c r="DO44" i="35"/>
  <c r="DA44" i="35" s="1"/>
  <c r="AP425" i="38"/>
  <c r="DO43" i="35"/>
  <c r="DA43" i="35" s="1"/>
  <c r="AP413" i="38"/>
  <c r="EC31" i="35" s="1"/>
  <c r="DC31" i="35" s="1"/>
  <c r="DO31" i="35"/>
  <c r="DA31" i="35" s="1"/>
  <c r="AP412" i="38"/>
  <c r="EC30" i="35" s="1"/>
  <c r="DC30" i="35" s="1"/>
  <c r="DO30" i="35"/>
  <c r="DA30" i="35" s="1"/>
  <c r="AP411" i="38"/>
  <c r="EC29" i="35" s="1"/>
  <c r="DC29" i="35" s="1"/>
  <c r="DO29" i="35"/>
  <c r="DA29" i="35" s="1"/>
  <c r="AP455" i="38"/>
  <c r="DO73" i="35"/>
  <c r="DA73" i="35" s="1"/>
  <c r="AP417" i="38"/>
  <c r="EC35" i="35" s="1"/>
  <c r="DC35" i="35" s="1"/>
  <c r="DO35" i="35"/>
  <c r="DA35" i="35" s="1"/>
  <c r="AP442" i="38"/>
  <c r="EC60" i="35" s="1"/>
  <c r="DC60" i="35" s="1"/>
  <c r="DO60" i="35"/>
  <c r="DA60" i="35" s="1"/>
  <c r="AP441" i="38"/>
  <c r="EC59" i="35" s="1"/>
  <c r="DC59" i="35" s="1"/>
  <c r="DO59" i="35"/>
  <c r="DA59" i="35" s="1"/>
  <c r="AP429" i="38"/>
  <c r="DO47" i="35"/>
  <c r="DA47" i="35" s="1"/>
  <c r="AM403" i="36"/>
  <c r="AM390" i="36"/>
  <c r="AM389" i="36"/>
  <c r="BA15" i="35"/>
  <c r="BO58" i="35"/>
  <c r="BO15" i="35"/>
  <c r="BA47" i="35"/>
  <c r="BO42" i="35"/>
  <c r="BO11" i="35"/>
  <c r="BA23" i="35"/>
  <c r="BO66" i="35"/>
  <c r="BA42" i="35"/>
  <c r="BO23" i="35"/>
  <c r="BA16" i="35"/>
  <c r="BA37" i="35"/>
  <c r="BO16" i="35"/>
  <c r="BO17" i="35"/>
  <c r="BO47" i="35"/>
  <c r="BA48" i="35"/>
  <c r="BA69" i="35"/>
  <c r="BA24" i="35"/>
  <c r="BA49" i="35"/>
  <c r="BO24" i="35"/>
  <c r="BA7" i="35"/>
  <c r="BO14" i="35"/>
  <c r="BO34" i="35"/>
  <c r="BA14" i="35"/>
  <c r="BA56" i="35"/>
  <c r="BA34" i="35"/>
  <c r="BO54" i="35"/>
  <c r="BL54" i="35" s="1"/>
  <c r="BO56" i="35"/>
  <c r="BO25" i="35"/>
  <c r="BO46" i="35"/>
  <c r="BO9" i="35"/>
  <c r="BA25" i="35"/>
  <c r="BA46" i="35"/>
  <c r="BO22" i="35"/>
  <c r="BA9" i="35"/>
  <c r="BO67" i="35"/>
  <c r="BA6" i="35"/>
  <c r="BO6" i="35"/>
  <c r="BA22" i="35"/>
  <c r="AW22" i="35" s="1"/>
  <c r="BA67" i="35"/>
  <c r="BA57" i="35"/>
  <c r="AX58" i="35" s="1"/>
  <c r="BO39" i="35"/>
  <c r="BA39" i="35"/>
  <c r="BO31" i="35"/>
  <c r="BA45" i="35"/>
  <c r="BA31" i="35"/>
  <c r="BO45" i="35"/>
  <c r="BO62" i="35"/>
  <c r="BA33" i="35"/>
  <c r="BO26" i="35"/>
  <c r="BA41" i="35"/>
  <c r="BA26" i="35"/>
  <c r="BO21" i="35"/>
  <c r="BO5" i="35"/>
  <c r="BA5" i="35"/>
  <c r="BA65" i="35"/>
  <c r="BO41" i="35"/>
  <c r="BO74" i="35"/>
  <c r="BA73" i="35"/>
  <c r="AX74" i="35" s="1"/>
  <c r="BA53" i="35"/>
  <c r="BO13" i="35"/>
  <c r="BO73" i="35"/>
  <c r="BA32" i="35"/>
  <c r="BA13" i="35"/>
  <c r="BA40" i="35"/>
  <c r="BA8" i="35"/>
  <c r="BO40" i="35"/>
  <c r="BO29" i="35"/>
  <c r="BA64" i="35"/>
  <c r="BO18" i="35"/>
  <c r="BA29" i="35"/>
  <c r="BO64" i="35"/>
  <c r="BA72" i="35"/>
  <c r="BA18" i="35"/>
  <c r="BO59" i="35"/>
  <c r="BA61" i="35"/>
  <c r="AV62" i="35" s="1"/>
  <c r="BO30" i="35"/>
  <c r="BO50" i="35"/>
  <c r="BA4" i="35"/>
  <c r="BO4" i="35"/>
  <c r="BO61" i="35"/>
  <c r="BA30" i="35"/>
  <c r="BO38" i="35"/>
  <c r="BA50" i="35"/>
  <c r="BA11" i="35"/>
  <c r="BA38" i="35"/>
  <c r="AM452" i="36"/>
  <c r="AM410" i="36"/>
  <c r="CG5" i="35"/>
  <c r="BS5" i="35" s="1"/>
  <c r="CG6" i="35"/>
  <c r="BS6" i="35" s="1"/>
  <c r="AM400" i="36"/>
  <c r="AM420" i="37"/>
  <c r="CU38" i="35" s="1"/>
  <c r="BU38" i="35" s="1"/>
  <c r="AM411" i="36"/>
  <c r="AM398" i="36"/>
  <c r="AM435" i="36"/>
  <c r="CF42" i="35"/>
  <c r="CS14" i="35"/>
  <c r="CF12" i="35"/>
  <c r="CE26" i="35"/>
  <c r="CT26" i="35"/>
  <c r="CE23" i="35"/>
  <c r="CS23" i="35"/>
  <c r="CT12" i="35"/>
  <c r="CF14" i="35"/>
  <c r="AM431" i="36"/>
  <c r="AM414" i="36"/>
  <c r="AM450" i="36"/>
  <c r="AM439" i="36"/>
  <c r="AM392" i="36"/>
  <c r="AM429" i="36"/>
  <c r="AM436" i="36"/>
  <c r="AM396" i="36"/>
  <c r="AM427" i="36"/>
  <c r="AM445" i="36"/>
  <c r="AM395" i="36"/>
  <c r="AM419" i="36"/>
  <c r="AM444" i="36"/>
  <c r="AM454" i="36"/>
  <c r="AM388" i="36"/>
  <c r="AM448" i="36"/>
  <c r="AM404" i="36"/>
  <c r="AM405" i="36"/>
  <c r="AM413" i="36"/>
  <c r="AM418" i="36"/>
  <c r="AM421" i="36"/>
  <c r="AM424" i="36"/>
  <c r="AM415" i="36"/>
  <c r="CE35" i="35"/>
  <c r="AM397" i="36"/>
  <c r="AM408" i="36"/>
  <c r="AM438" i="36"/>
  <c r="AM420" i="36"/>
  <c r="CG34" i="35"/>
  <c r="BS34" i="35" s="1"/>
  <c r="CG73" i="35"/>
  <c r="BS73" i="35" s="1"/>
  <c r="CG67" i="35"/>
  <c r="BS67" i="35" s="1"/>
  <c r="CG55" i="35"/>
  <c r="BS55" i="35" s="1"/>
  <c r="CG17" i="35"/>
  <c r="BS17" i="35" s="1"/>
  <c r="CU32" i="35"/>
  <c r="BU32" i="35" s="1"/>
  <c r="CU73" i="35"/>
  <c r="BU73" i="35" s="1"/>
  <c r="CG33" i="35"/>
  <c r="BS33" i="35" s="1"/>
  <c r="CG12" i="35"/>
  <c r="BS12" i="35" s="1"/>
  <c r="CG42" i="35"/>
  <c r="BS42" i="35" s="1"/>
  <c r="CG59" i="35"/>
  <c r="BS59" i="35" s="1"/>
  <c r="CG43" i="35"/>
  <c r="BS43" i="35" s="1"/>
  <c r="CG14" i="35"/>
  <c r="BS14" i="35" s="1"/>
  <c r="CU12" i="35"/>
  <c r="BU12" i="35" s="1"/>
  <c r="CU47" i="35"/>
  <c r="BU47" i="35" s="1"/>
  <c r="CG53" i="35"/>
  <c r="BS53" i="35" s="1"/>
  <c r="CG58" i="35"/>
  <c r="BS58" i="35" s="1"/>
  <c r="CG50" i="35"/>
  <c r="BS50" i="35" s="1"/>
  <c r="CG49" i="35"/>
  <c r="BS49" i="35" s="1"/>
  <c r="CG20" i="35"/>
  <c r="BS20" i="35" s="1"/>
  <c r="CG26" i="35"/>
  <c r="BS26" i="35" s="1"/>
  <c r="CG22" i="35"/>
  <c r="BS22" i="35" s="1"/>
  <c r="CU67" i="35"/>
  <c r="BU67" i="35" s="1"/>
  <c r="CG11" i="35"/>
  <c r="BS11" i="35" s="1"/>
  <c r="CG74" i="35"/>
  <c r="BS74" i="35" s="1"/>
  <c r="CG51" i="35"/>
  <c r="BS51" i="35" s="1"/>
  <c r="CG28" i="35"/>
  <c r="BS28" i="35" s="1"/>
  <c r="CG24" i="35"/>
  <c r="BS24" i="35" s="1"/>
  <c r="CG44" i="35"/>
  <c r="BS44" i="35" s="1"/>
  <c r="CD56" i="35"/>
  <c r="CF51" i="35"/>
  <c r="AM416" i="36"/>
  <c r="AM455" i="36"/>
  <c r="AM440" i="36"/>
  <c r="AM456" i="37"/>
  <c r="CU74" i="35" s="1"/>
  <c r="BU74" i="35" s="1"/>
  <c r="CD51" i="35"/>
  <c r="AM409" i="36"/>
  <c r="AM387" i="36"/>
  <c r="AM412" i="36"/>
  <c r="AM435" i="37"/>
  <c r="CU53" i="35" s="1"/>
  <c r="BU53" i="35" s="1"/>
  <c r="AM399" i="37"/>
  <c r="CU17" i="35" s="1"/>
  <c r="BU17" i="35" s="1"/>
  <c r="AM442" i="37"/>
  <c r="CU60" i="35" s="1"/>
  <c r="BU60" i="35" s="1"/>
  <c r="AM393" i="37"/>
  <c r="CU11" i="35" s="1"/>
  <c r="BU11" i="35" s="1"/>
  <c r="AM433" i="37"/>
  <c r="CU51" i="35" s="1"/>
  <c r="BU51" i="35" s="1"/>
  <c r="CF56" i="35"/>
  <c r="CG57" i="35"/>
  <c r="BS57" i="35" s="1"/>
  <c r="CG19" i="35"/>
  <c r="BS19" i="35" s="1"/>
  <c r="CG56" i="35"/>
  <c r="BS56" i="35" s="1"/>
  <c r="CG10" i="35"/>
  <c r="BS10" i="35" s="1"/>
  <c r="CG52" i="35"/>
  <c r="BS52" i="35" s="1"/>
  <c r="CG23" i="35"/>
  <c r="BS23" i="35" s="1"/>
  <c r="CG66" i="35"/>
  <c r="BS66" i="35" s="1"/>
  <c r="CG65" i="35"/>
  <c r="BS65" i="35" s="1"/>
  <c r="CG35" i="35"/>
  <c r="BS35" i="35" s="1"/>
  <c r="CG31" i="35"/>
  <c r="BS31" i="35" s="1"/>
  <c r="CG25" i="35"/>
  <c r="BS25" i="35" s="1"/>
  <c r="CG71" i="35"/>
  <c r="BS71" i="35" s="1"/>
  <c r="CG41" i="35"/>
  <c r="BS41" i="35" s="1"/>
  <c r="CG70" i="35"/>
  <c r="BS70" i="35" s="1"/>
  <c r="CG62" i="35"/>
  <c r="BS62" i="35" s="1"/>
  <c r="CG32" i="35"/>
  <c r="BS32" i="35" s="1"/>
  <c r="CG13" i="35"/>
  <c r="BS13" i="35" s="1"/>
  <c r="CG45" i="35"/>
  <c r="BS45" i="35" s="1"/>
  <c r="CG47" i="35"/>
  <c r="BS47" i="35" s="1"/>
  <c r="CG68" i="35"/>
  <c r="BS68" i="35" s="1"/>
  <c r="AM441" i="36"/>
  <c r="AM425" i="36"/>
  <c r="AM402" i="36"/>
  <c r="AM407" i="36"/>
  <c r="AM451" i="36"/>
  <c r="AM456" i="36"/>
  <c r="AM428" i="36"/>
  <c r="AM399" i="36"/>
  <c r="AM386" i="36"/>
  <c r="AM453" i="36"/>
  <c r="AM417" i="36"/>
  <c r="AM393" i="36"/>
  <c r="AM391" i="36"/>
  <c r="AM432" i="36"/>
  <c r="AY50" i="35"/>
  <c r="AK50" i="35" s="1"/>
  <c r="AM406" i="36"/>
  <c r="AY24" i="35"/>
  <c r="AK24" i="35" s="1"/>
  <c r="AM446" i="36"/>
  <c r="AY64" i="35"/>
  <c r="AK64" i="35" s="1"/>
  <c r="AM447" i="36"/>
  <c r="AY65" i="35"/>
  <c r="AK65" i="35" s="1"/>
  <c r="AY60" i="35"/>
  <c r="AK60" i="35" s="1"/>
  <c r="AY44" i="35"/>
  <c r="AK44" i="35" s="1"/>
  <c r="AM449" i="36"/>
  <c r="AY67" i="35"/>
  <c r="AK67" i="35" s="1"/>
  <c r="AM422" i="36"/>
  <c r="AY40" i="35"/>
  <c r="AK40" i="35" s="1"/>
  <c r="AM430" i="36"/>
  <c r="AY48" i="35"/>
  <c r="AK48" i="35" s="1"/>
  <c r="AY51" i="35"/>
  <c r="AK51" i="35" s="1"/>
  <c r="AY55" i="35"/>
  <c r="AK55" i="35" s="1"/>
  <c r="AY19" i="35"/>
  <c r="AK19" i="35" s="1"/>
  <c r="AY12" i="35"/>
  <c r="AK12" i="35" s="1"/>
  <c r="AM443" i="36"/>
  <c r="AY61" i="35"/>
  <c r="AK61" i="35" s="1"/>
  <c r="CD24" i="35"/>
  <c r="CE24" i="35"/>
  <c r="CD35" i="35"/>
  <c r="CF35" i="35"/>
  <c r="CF24" i="35"/>
  <c r="CE25" i="35"/>
  <c r="CF25" i="35"/>
  <c r="CE51" i="35"/>
  <c r="CE56" i="35"/>
  <c r="CD25" i="35"/>
  <c r="AW229" i="37"/>
  <c r="CG63" i="35"/>
  <c r="BS63" i="35" s="1"/>
  <c r="AW244" i="36"/>
  <c r="AW316" i="36" s="1"/>
  <c r="AW388" i="36" s="1"/>
  <c r="AW306" i="36"/>
  <c r="AW378" i="36" s="1"/>
  <c r="AW450" i="36" s="1"/>
  <c r="AW238" i="37"/>
  <c r="CG72" i="35"/>
  <c r="BS72" i="35" s="1"/>
  <c r="AW286" i="36"/>
  <c r="AW358" i="36" s="1"/>
  <c r="AW430" i="36" s="1"/>
  <c r="AW297" i="36"/>
  <c r="AW369" i="36" s="1"/>
  <c r="AW441" i="36" s="1"/>
  <c r="AW206" i="37"/>
  <c r="CG40" i="35"/>
  <c r="BS40" i="35" s="1"/>
  <c r="AW270" i="36"/>
  <c r="AW342" i="36" s="1"/>
  <c r="AW414" i="36" s="1"/>
  <c r="AW246" i="36"/>
  <c r="AW318" i="36" s="1"/>
  <c r="AW390" i="36" s="1"/>
  <c r="AW173" i="37"/>
  <c r="CG7" i="35"/>
  <c r="BS7" i="35" s="1"/>
  <c r="AW227" i="37"/>
  <c r="CG61" i="35"/>
  <c r="BS61" i="35" s="1"/>
  <c r="AW230" i="37"/>
  <c r="CG64" i="35"/>
  <c r="BS64" i="35" s="1"/>
  <c r="AW212" i="37"/>
  <c r="CG46" i="35"/>
  <c r="BS46" i="35" s="1"/>
  <c r="AW303" i="36"/>
  <c r="AW375" i="36" s="1"/>
  <c r="AW447" i="36" s="1"/>
  <c r="AW259" i="36"/>
  <c r="AW331" i="36" s="1"/>
  <c r="AW403" i="36" s="1"/>
  <c r="AW187" i="37"/>
  <c r="CG21" i="35"/>
  <c r="BS21" i="35" s="1"/>
  <c r="AW214" i="37"/>
  <c r="CG48" i="35"/>
  <c r="BS48" i="35" s="1"/>
  <c r="AW182" i="37"/>
  <c r="CG16" i="35"/>
  <c r="BS16" i="35" s="1"/>
  <c r="AW281" i="36"/>
  <c r="AW353" i="36" s="1"/>
  <c r="AW425" i="36" s="1"/>
  <c r="AW248" i="36"/>
  <c r="AW320" i="36" s="1"/>
  <c r="AW392" i="36" s="1"/>
  <c r="AW290" i="36"/>
  <c r="AW362" i="36" s="1"/>
  <c r="AW434" i="36" s="1"/>
  <c r="AW184" i="37"/>
  <c r="CG18" i="35"/>
  <c r="BS18" i="35" s="1"/>
  <c r="AW170" i="37"/>
  <c r="AW312" i="36"/>
  <c r="AW384" i="36" s="1"/>
  <c r="AW456" i="36" s="1"/>
  <c r="AW205" i="37"/>
  <c r="CG39" i="35"/>
  <c r="BS39" i="35" s="1"/>
  <c r="AW296" i="36"/>
  <c r="AW368" i="36" s="1"/>
  <c r="AW440" i="36" s="1"/>
  <c r="AW310" i="36"/>
  <c r="AW382" i="36" s="1"/>
  <c r="AW454" i="36" s="1"/>
  <c r="AW292" i="36"/>
  <c r="AW364" i="36" s="1"/>
  <c r="AW436" i="36" s="1"/>
  <c r="AW203" i="37"/>
  <c r="CG37" i="35"/>
  <c r="BS37" i="35" s="1"/>
  <c r="AW266" i="36"/>
  <c r="AW338" i="36" s="1"/>
  <c r="AW410" i="36" s="1"/>
  <c r="AW220" i="37"/>
  <c r="CG54" i="35"/>
  <c r="BS54" i="35" s="1"/>
  <c r="AW287" i="36"/>
  <c r="AW359" i="36" s="1"/>
  <c r="AW431" i="36" s="1"/>
  <c r="AW307" i="36"/>
  <c r="AW379" i="36" s="1"/>
  <c r="AW451" i="36" s="1"/>
  <c r="AW258" i="36"/>
  <c r="AW330" i="36" s="1"/>
  <c r="AW402" i="36" s="1"/>
  <c r="AW298" i="36"/>
  <c r="AW370" i="36" s="1"/>
  <c r="AW442" i="36" s="1"/>
  <c r="AW195" i="37"/>
  <c r="CG29" i="35"/>
  <c r="BS29" i="35" s="1"/>
  <c r="AW202" i="37"/>
  <c r="CG36" i="35"/>
  <c r="BS36" i="35" s="1"/>
  <c r="AW193" i="37"/>
  <c r="CG27" i="35"/>
  <c r="BS27" i="35" s="1"/>
  <c r="AW271" i="36"/>
  <c r="AW343" i="36" s="1"/>
  <c r="AW415" i="36" s="1"/>
  <c r="AW196" i="37"/>
  <c r="CG30" i="35"/>
  <c r="BS30" i="35" s="1"/>
  <c r="AW235" i="37"/>
  <c r="CG69" i="35"/>
  <c r="BS69" i="35" s="1"/>
  <c r="AW255" i="36"/>
  <c r="AW327" i="36" s="1"/>
  <c r="AW399" i="36" s="1"/>
  <c r="AW275" i="36"/>
  <c r="AW347" i="36" s="1"/>
  <c r="AW419" i="36" s="1"/>
  <c r="AW175" i="37"/>
  <c r="CG9" i="35"/>
  <c r="BS9" i="35" s="1"/>
  <c r="AW309" i="36"/>
  <c r="AW381" i="36" s="1"/>
  <c r="AW453" i="36" s="1"/>
  <c r="AW245" i="36"/>
  <c r="AW317" i="36" s="1"/>
  <c r="AW389" i="36" s="1"/>
  <c r="AW282" i="36"/>
  <c r="AW354" i="36" s="1"/>
  <c r="AW426" i="36" s="1"/>
  <c r="AW295" i="36"/>
  <c r="AW367" i="36" s="1"/>
  <c r="AW439" i="36" s="1"/>
  <c r="AW291" i="36"/>
  <c r="AW363" i="36" s="1"/>
  <c r="AW435" i="36" s="1"/>
  <c r="AW304" i="36"/>
  <c r="AW376" i="36" s="1"/>
  <c r="AW448" i="36" s="1"/>
  <c r="AW300" i="36"/>
  <c r="AW372" i="36" s="1"/>
  <c r="AW444" i="36" s="1"/>
  <c r="AW181" i="37"/>
  <c r="CG15" i="35"/>
  <c r="BS15" i="35" s="1"/>
  <c r="AW174" i="37"/>
  <c r="CG8" i="35"/>
  <c r="BS8" i="35" s="1"/>
  <c r="AX244" i="36"/>
  <c r="AX316" i="36" s="1"/>
  <c r="AX388" i="36" s="1"/>
  <c r="AX298" i="36"/>
  <c r="AX370" i="36" s="1"/>
  <c r="AX442" i="36" s="1"/>
  <c r="BO60" i="35"/>
  <c r="BA60" i="35"/>
  <c r="AX248" i="36"/>
  <c r="AX320" i="36" s="1"/>
  <c r="AX392" i="36" s="1"/>
  <c r="BA10" i="35"/>
  <c r="BO10" i="35"/>
  <c r="AX306" i="36"/>
  <c r="AX378" i="36" s="1"/>
  <c r="AX450" i="36" s="1"/>
  <c r="BO68" i="35"/>
  <c r="BA68" i="35"/>
  <c r="AX308" i="36"/>
  <c r="AX380" i="36" s="1"/>
  <c r="AX452" i="36" s="1"/>
  <c r="BA70" i="35"/>
  <c r="BO70" i="35"/>
  <c r="AX282" i="36"/>
  <c r="AX354" i="36" s="1"/>
  <c r="AX426" i="36" s="1"/>
  <c r="BO44" i="35"/>
  <c r="BA44" i="35"/>
  <c r="AX281" i="36"/>
  <c r="AX353" i="36" s="1"/>
  <c r="AX425" i="36" s="1"/>
  <c r="BA43" i="35"/>
  <c r="BO43" i="35"/>
  <c r="AX273" i="36"/>
  <c r="AX345" i="36" s="1"/>
  <c r="AX417" i="36" s="1"/>
  <c r="BA35" i="35"/>
  <c r="BO35" i="35"/>
  <c r="AX290" i="36"/>
  <c r="AX362" i="36" s="1"/>
  <c r="AX434" i="36" s="1"/>
  <c r="BO52" i="35"/>
  <c r="BJ53" i="35" s="1"/>
  <c r="BA52" i="35"/>
  <c r="AX289" i="36"/>
  <c r="AX361" i="36" s="1"/>
  <c r="AX433" i="36" s="1"/>
  <c r="BA51" i="35"/>
  <c r="BO51" i="35"/>
  <c r="AX266" i="36"/>
  <c r="AX338" i="36" s="1"/>
  <c r="AX410" i="36" s="1"/>
  <c r="BO28" i="35"/>
  <c r="BA28" i="35"/>
  <c r="AX293" i="36"/>
  <c r="AX365" i="36" s="1"/>
  <c r="AX437" i="36" s="1"/>
  <c r="BA55" i="35"/>
  <c r="BO55" i="35"/>
  <c r="AX274" i="36"/>
  <c r="AX346" i="36" s="1"/>
  <c r="AX418" i="36" s="1"/>
  <c r="BO36" i="35"/>
  <c r="BA36" i="35"/>
  <c r="AX301" i="36"/>
  <c r="AX373" i="36" s="1"/>
  <c r="AX445" i="36" s="1"/>
  <c r="BA63" i="35"/>
  <c r="BO63" i="35"/>
  <c r="AX257" i="36"/>
  <c r="AX329" i="36" s="1"/>
  <c r="AX401" i="36" s="1"/>
  <c r="BO19" i="35"/>
  <c r="BA19" i="35"/>
  <c r="AX265" i="36"/>
  <c r="AX337" i="36" s="1"/>
  <c r="AX409" i="36" s="1"/>
  <c r="BO27" i="35"/>
  <c r="BA27" i="35"/>
  <c r="AX309" i="36"/>
  <c r="AX381" i="36" s="1"/>
  <c r="AX453" i="36" s="1"/>
  <c r="BA71" i="35"/>
  <c r="BO71" i="35"/>
  <c r="AX258" i="36"/>
  <c r="AX330" i="36" s="1"/>
  <c r="AX402" i="36" s="1"/>
  <c r="BO20" i="35"/>
  <c r="BA20" i="35"/>
  <c r="AW21" i="35" s="1"/>
  <c r="AX250" i="36"/>
  <c r="AX322" i="36" s="1"/>
  <c r="AX394" i="36" s="1"/>
  <c r="BO12" i="35"/>
  <c r="BA12" i="35"/>
  <c r="AW285" i="11"/>
  <c r="AW357" i="11" s="1"/>
  <c r="AW429" i="11" s="1"/>
  <c r="AE47" i="35" s="1"/>
  <c r="E47" i="35" s="1"/>
  <c r="S47" i="35"/>
  <c r="AG47" i="35"/>
  <c r="AW309" i="11"/>
  <c r="AW381" i="11" s="1"/>
  <c r="AW453" i="11" s="1"/>
  <c r="AE71" i="35" s="1"/>
  <c r="E71" i="35" s="1"/>
  <c r="AG71" i="35"/>
  <c r="S71" i="35"/>
  <c r="AW243" i="11"/>
  <c r="AW315" i="11" s="1"/>
  <c r="AW387" i="11" s="1"/>
  <c r="AE5" i="35" s="1"/>
  <c r="E5" i="35" s="1"/>
  <c r="S5" i="35"/>
  <c r="AG5" i="35"/>
  <c r="AW250" i="11"/>
  <c r="AW322" i="11" s="1"/>
  <c r="AW394" i="11" s="1"/>
  <c r="AE12" i="35" s="1"/>
  <c r="E12" i="35" s="1"/>
  <c r="AG12" i="35"/>
  <c r="S12" i="35"/>
  <c r="AW264" i="11"/>
  <c r="AW336" i="11" s="1"/>
  <c r="AW408" i="11" s="1"/>
  <c r="AE26" i="35" s="1"/>
  <c r="E26" i="35" s="1"/>
  <c r="AG26" i="35"/>
  <c r="S26" i="35"/>
  <c r="AW301" i="11"/>
  <c r="AW373" i="11" s="1"/>
  <c r="AW445" i="11" s="1"/>
  <c r="AE63" i="35" s="1"/>
  <c r="E63" i="35" s="1"/>
  <c r="AG63" i="35"/>
  <c r="S63" i="35"/>
  <c r="AW287" i="11"/>
  <c r="AW359" i="11" s="1"/>
  <c r="AW431" i="11" s="1"/>
  <c r="AE49" i="35" s="1"/>
  <c r="E49" i="35" s="1"/>
  <c r="S49" i="35"/>
  <c r="AG49" i="35"/>
  <c r="AW279" i="11"/>
  <c r="AW351" i="11" s="1"/>
  <c r="AW423" i="11" s="1"/>
  <c r="AE41" i="35" s="1"/>
  <c r="E41" i="35" s="1"/>
  <c r="AG41" i="35"/>
  <c r="S41" i="35"/>
  <c r="AW289" i="11"/>
  <c r="AW361" i="11" s="1"/>
  <c r="AW433" i="11" s="1"/>
  <c r="AE51" i="35" s="1"/>
  <c r="E51" i="35" s="1"/>
  <c r="AG51" i="35"/>
  <c r="S51" i="35"/>
  <c r="AW283" i="11"/>
  <c r="AW355" i="11" s="1"/>
  <c r="AW427" i="11" s="1"/>
  <c r="AE45" i="35" s="1"/>
  <c r="E45" i="35" s="1"/>
  <c r="AG45" i="35"/>
  <c r="S45" i="35"/>
  <c r="AW293" i="11"/>
  <c r="AW365" i="11" s="1"/>
  <c r="AW437" i="11" s="1"/>
  <c r="AE55" i="35" s="1"/>
  <c r="E55" i="35" s="1"/>
  <c r="AG55" i="35"/>
  <c r="S55" i="35"/>
  <c r="AW298" i="11"/>
  <c r="AW370" i="11" s="1"/>
  <c r="AW442" i="11" s="1"/>
  <c r="AE60" i="35" s="1"/>
  <c r="E60" i="35" s="1"/>
  <c r="S60" i="35"/>
  <c r="AG60" i="35"/>
  <c r="AW269" i="11"/>
  <c r="AW341" i="11" s="1"/>
  <c r="AW413" i="11" s="1"/>
  <c r="AE31" i="35" s="1"/>
  <c r="E31" i="35" s="1"/>
  <c r="S31" i="35"/>
  <c r="AG31" i="35"/>
  <c r="AW275" i="11"/>
  <c r="AW347" i="11" s="1"/>
  <c r="AW419" i="11" s="1"/>
  <c r="AE37" i="35" s="1"/>
  <c r="E37" i="35" s="1"/>
  <c r="AG37" i="35"/>
  <c r="S37" i="35"/>
  <c r="AW258" i="11"/>
  <c r="AW330" i="11" s="1"/>
  <c r="AW402" i="11" s="1"/>
  <c r="AE20" i="35" s="1"/>
  <c r="E20" i="35" s="1"/>
  <c r="S20" i="35"/>
  <c r="AG20" i="35"/>
  <c r="AW261" i="11"/>
  <c r="AW333" i="11" s="1"/>
  <c r="AW405" i="11" s="1"/>
  <c r="AE23" i="35" s="1"/>
  <c r="E23" i="35" s="1"/>
  <c r="AG23" i="35"/>
  <c r="S23" i="35"/>
  <c r="AW312" i="11"/>
  <c r="AW384" i="11" s="1"/>
  <c r="AW456" i="11" s="1"/>
  <c r="AE74" i="35" s="1"/>
  <c r="E74" i="35" s="1"/>
  <c r="AG74" i="35"/>
  <c r="S74" i="35"/>
  <c r="AW306" i="11"/>
  <c r="AW378" i="11" s="1"/>
  <c r="AW450" i="11" s="1"/>
  <c r="AE68" i="35" s="1"/>
  <c r="E68" i="35" s="1"/>
  <c r="S68" i="35"/>
  <c r="AG68" i="35"/>
  <c r="AW268" i="11"/>
  <c r="AW340" i="11" s="1"/>
  <c r="AW412" i="11" s="1"/>
  <c r="AE30" i="35" s="1"/>
  <c r="E30" i="35" s="1"/>
  <c r="S30" i="35"/>
  <c r="AG30" i="35"/>
  <c r="AW254" i="11"/>
  <c r="AW326" i="11" s="1"/>
  <c r="AW398" i="11" s="1"/>
  <c r="AE16" i="35" s="1"/>
  <c r="E16" i="35" s="1"/>
  <c r="S16" i="35"/>
  <c r="AG16" i="35"/>
  <c r="AW295" i="11"/>
  <c r="AW367" i="11" s="1"/>
  <c r="AW439" i="11" s="1"/>
  <c r="AE57" i="35" s="1"/>
  <c r="E57" i="35" s="1"/>
  <c r="AG57" i="35"/>
  <c r="S57" i="35"/>
  <c r="AW284" i="11"/>
  <c r="AW356" i="11" s="1"/>
  <c r="AW428" i="11" s="1"/>
  <c r="AE46" i="35" s="1"/>
  <c r="E46" i="35" s="1"/>
  <c r="AG46" i="35"/>
  <c r="S46" i="35"/>
  <c r="AW277" i="11"/>
  <c r="AW349" i="11" s="1"/>
  <c r="AW421" i="11" s="1"/>
  <c r="AE39" i="35" s="1"/>
  <c r="E39" i="35" s="1"/>
  <c r="AG39" i="35"/>
  <c r="S39" i="35"/>
  <c r="AW311" i="11"/>
  <c r="AW383" i="11" s="1"/>
  <c r="AW455" i="11" s="1"/>
  <c r="AE73" i="35" s="1"/>
  <c r="E73" i="35" s="1"/>
  <c r="S73" i="35"/>
  <c r="AG73" i="35"/>
  <c r="AW308" i="11"/>
  <c r="AW380" i="11" s="1"/>
  <c r="AW452" i="11" s="1"/>
  <c r="AE70" i="35" s="1"/>
  <c r="E70" i="35" s="1"/>
  <c r="AG70" i="35"/>
  <c r="S70" i="35"/>
  <c r="AW263" i="11"/>
  <c r="AW335" i="11" s="1"/>
  <c r="AW407" i="11" s="1"/>
  <c r="AE25" i="35" s="1"/>
  <c r="E25" i="35" s="1"/>
  <c r="S25" i="35"/>
  <c r="AG25" i="35"/>
  <c r="AW294" i="11"/>
  <c r="AW366" i="11" s="1"/>
  <c r="AW438" i="11" s="1"/>
  <c r="AE56" i="35" s="1"/>
  <c r="E56" i="35" s="1"/>
  <c r="S56" i="35"/>
  <c r="AG56" i="35"/>
  <c r="AW302" i="11"/>
  <c r="AW374" i="11" s="1"/>
  <c r="AW446" i="11" s="1"/>
  <c r="AE64" i="35" s="1"/>
  <c r="E64" i="35" s="1"/>
  <c r="AG64" i="35"/>
  <c r="S64" i="35"/>
  <c r="AW259" i="11"/>
  <c r="AW331" i="11" s="1"/>
  <c r="AW403" i="11" s="1"/>
  <c r="AE21" i="35" s="1"/>
  <c r="E21" i="35" s="1"/>
  <c r="AG21" i="35"/>
  <c r="S21" i="35"/>
  <c r="AW248" i="11"/>
  <c r="AW320" i="11" s="1"/>
  <c r="AW392" i="11" s="1"/>
  <c r="AE10" i="35" s="1"/>
  <c r="E10" i="35" s="1"/>
  <c r="S10" i="35"/>
  <c r="AG10" i="35"/>
  <c r="AW249" i="11"/>
  <c r="AW321" i="11" s="1"/>
  <c r="AW393" i="11" s="1"/>
  <c r="AE11" i="35" s="1"/>
  <c r="E11" i="35" s="1"/>
  <c r="AG11" i="35"/>
  <c r="S11" i="35"/>
  <c r="AW307" i="11"/>
  <c r="AW379" i="11" s="1"/>
  <c r="AW451" i="11" s="1"/>
  <c r="AE69" i="35" s="1"/>
  <c r="E69" i="35" s="1"/>
  <c r="AG69" i="35"/>
  <c r="S69" i="35"/>
  <c r="AW253" i="11"/>
  <c r="AW325" i="11" s="1"/>
  <c r="AW397" i="11" s="1"/>
  <c r="AE15" i="35" s="1"/>
  <c r="E15" i="35" s="1"/>
  <c r="S15" i="35"/>
  <c r="AG15" i="35"/>
  <c r="AW290" i="11"/>
  <c r="AW362" i="11" s="1"/>
  <c r="AW434" i="11" s="1"/>
  <c r="AE52" i="35" s="1"/>
  <c r="E52" i="35" s="1"/>
  <c r="AG52" i="35"/>
  <c r="S52" i="35"/>
  <c r="AW255" i="11"/>
  <c r="AW327" i="11" s="1"/>
  <c r="AW399" i="11" s="1"/>
  <c r="AE17" i="35" s="1"/>
  <c r="E17" i="35" s="1"/>
  <c r="AG17" i="35"/>
  <c r="S17" i="35"/>
  <c r="AW276" i="11"/>
  <c r="AW348" i="11" s="1"/>
  <c r="AW420" i="11" s="1"/>
  <c r="AE38" i="35" s="1"/>
  <c r="E38" i="35" s="1"/>
  <c r="AG38" i="35"/>
  <c r="S38" i="35"/>
  <c r="AW291" i="11"/>
  <c r="AW363" i="11" s="1"/>
  <c r="AW435" i="11" s="1"/>
  <c r="AE53" i="35" s="1"/>
  <c r="E53" i="35" s="1"/>
  <c r="S53" i="35"/>
  <c r="AG53" i="35"/>
  <c r="AW262" i="11"/>
  <c r="AW334" i="11" s="1"/>
  <c r="AW406" i="11" s="1"/>
  <c r="AE24" i="35" s="1"/>
  <c r="E24" i="35" s="1"/>
  <c r="AG24" i="35"/>
  <c r="S24" i="35"/>
  <c r="AW257" i="11"/>
  <c r="AW329" i="11" s="1"/>
  <c r="AW401" i="11" s="1"/>
  <c r="AE19" i="35" s="1"/>
  <c r="E19" i="35" s="1"/>
  <c r="S19" i="35"/>
  <c r="AG19" i="35"/>
  <c r="AW286" i="11"/>
  <c r="AW358" i="11" s="1"/>
  <c r="AW430" i="11" s="1"/>
  <c r="AE48" i="35" s="1"/>
  <c r="E48" i="35" s="1"/>
  <c r="S48" i="35"/>
  <c r="AG48" i="35"/>
  <c r="AW266" i="11"/>
  <c r="AW338" i="11" s="1"/>
  <c r="AW410" i="11" s="1"/>
  <c r="AE28" i="35" s="1"/>
  <c r="E28" i="35" s="1"/>
  <c r="AG28" i="35"/>
  <c r="S28" i="35"/>
  <c r="AW251" i="11"/>
  <c r="AW323" i="11" s="1"/>
  <c r="AW395" i="11" s="1"/>
  <c r="AE13" i="35" s="1"/>
  <c r="E13" i="35" s="1"/>
  <c r="AG13" i="35"/>
  <c r="S13" i="35"/>
  <c r="AW256" i="11"/>
  <c r="AW328" i="11" s="1"/>
  <c r="AW400" i="11" s="1"/>
  <c r="AE18" i="35" s="1"/>
  <c r="E18" i="35" s="1"/>
  <c r="AG18" i="35"/>
  <c r="S18" i="35"/>
  <c r="AW265" i="11"/>
  <c r="AW337" i="11" s="1"/>
  <c r="AW409" i="11" s="1"/>
  <c r="AE27" i="35" s="1"/>
  <c r="E27" i="35" s="1"/>
  <c r="S27" i="35"/>
  <c r="AG27" i="35"/>
  <c r="AW272" i="11"/>
  <c r="AW344" i="11" s="1"/>
  <c r="AW416" i="11" s="1"/>
  <c r="AE34" i="35" s="1"/>
  <c r="E34" i="35" s="1"/>
  <c r="S34" i="35"/>
  <c r="AG34" i="35"/>
  <c r="AW274" i="11"/>
  <c r="AW346" i="11" s="1"/>
  <c r="AW418" i="11" s="1"/>
  <c r="AE36" i="35" s="1"/>
  <c r="E36" i="35" s="1"/>
  <c r="AG36" i="35"/>
  <c r="S36" i="35"/>
  <c r="AI274" i="36"/>
  <c r="AI346" i="36" s="1"/>
  <c r="AI418" i="36" s="1"/>
  <c r="AI309" i="36"/>
  <c r="AI381" i="36" s="1"/>
  <c r="AI453" i="36" s="1"/>
  <c r="AI245" i="36"/>
  <c r="AI317" i="36" s="1"/>
  <c r="AI389" i="36" s="1"/>
  <c r="AI311" i="36"/>
  <c r="AI383" i="36" s="1"/>
  <c r="AI455" i="36" s="1"/>
  <c r="AI242" i="36"/>
  <c r="AI314" i="36" s="1"/>
  <c r="AI386" i="36" s="1"/>
  <c r="AI302" i="36"/>
  <c r="AI374" i="36" s="1"/>
  <c r="AI446" i="36" s="1"/>
  <c r="AI252" i="36"/>
  <c r="AI324" i="36" s="1"/>
  <c r="AI396" i="36" s="1"/>
  <c r="AI277" i="36"/>
  <c r="AI349" i="36" s="1"/>
  <c r="AI421" i="36" s="1"/>
  <c r="AI266" i="36"/>
  <c r="AI338" i="36" s="1"/>
  <c r="AI410" i="36" s="1"/>
  <c r="AI243" i="36"/>
  <c r="AI315" i="36" s="1"/>
  <c r="AI387" i="36" s="1"/>
  <c r="AI303" i="36"/>
  <c r="AI375" i="36" s="1"/>
  <c r="AI447" i="36" s="1"/>
  <c r="AI251" i="36"/>
  <c r="AI323" i="36" s="1"/>
  <c r="AI395" i="36" s="1"/>
  <c r="AI259" i="36"/>
  <c r="AI331" i="36" s="1"/>
  <c r="AI403" i="36" s="1"/>
  <c r="AI270" i="36"/>
  <c r="AI342" i="36" s="1"/>
  <c r="AI414" i="36" s="1"/>
  <c r="AI300" i="36"/>
  <c r="AI372" i="36" s="1"/>
  <c r="AI444" i="36" s="1"/>
  <c r="AI308" i="36"/>
  <c r="AI380" i="36" s="1"/>
  <c r="AI452" i="36" s="1"/>
  <c r="AI244" i="36"/>
  <c r="AI316" i="36" s="1"/>
  <c r="AI388" i="36" s="1"/>
  <c r="AI265" i="36"/>
  <c r="AI337" i="36" s="1"/>
  <c r="AI409" i="36" s="1"/>
  <c r="AI281" i="36"/>
  <c r="AI353" i="36" s="1"/>
  <c r="AI425" i="36" s="1"/>
  <c r="AI248" i="36"/>
  <c r="AI320" i="36" s="1"/>
  <c r="AI392" i="36" s="1"/>
  <c r="AI279" i="36"/>
  <c r="AI351" i="36" s="1"/>
  <c r="AI423" i="36" s="1"/>
  <c r="BM41" i="35" s="1"/>
  <c r="AM41" i="35" s="1"/>
  <c r="AI299" i="36"/>
  <c r="AI371" i="36" s="1"/>
  <c r="AI443" i="36" s="1"/>
  <c r="AI312" i="36"/>
  <c r="AI384" i="36" s="1"/>
  <c r="AI456" i="36" s="1"/>
  <c r="AI250" i="36"/>
  <c r="AI322" i="36" s="1"/>
  <c r="AI394" i="36" s="1"/>
  <c r="AI294" i="36"/>
  <c r="AI366" i="36" s="1"/>
  <c r="AI438" i="36" s="1"/>
  <c r="AI256" i="36"/>
  <c r="AI328" i="36" s="1"/>
  <c r="AI400" i="36" s="1"/>
  <c r="AI293" i="36"/>
  <c r="AI365" i="36" s="1"/>
  <c r="AI437" i="36" s="1"/>
  <c r="AI268" i="36"/>
  <c r="AI340" i="36" s="1"/>
  <c r="AI412" i="36" s="1"/>
  <c r="AI280" i="36"/>
  <c r="AI352" i="36" s="1"/>
  <c r="AI424" i="36" s="1"/>
  <c r="AI254" i="36"/>
  <c r="AI326" i="36" s="1"/>
  <c r="AI398" i="36" s="1"/>
  <c r="AI306" i="36"/>
  <c r="AI378" i="36" s="1"/>
  <c r="AI450" i="36" s="1"/>
  <c r="AI255" i="36"/>
  <c r="AI327" i="36" s="1"/>
  <c r="AI399" i="36" s="1"/>
  <c r="AI295" i="36"/>
  <c r="AI367" i="36" s="1"/>
  <c r="AI439" i="36" s="1"/>
  <c r="AI297" i="36"/>
  <c r="AI369" i="36" s="1"/>
  <c r="AI441" i="36" s="1"/>
  <c r="AI307" i="36"/>
  <c r="AI379" i="36" s="1"/>
  <c r="AI451" i="36" s="1"/>
  <c r="AI278" i="36"/>
  <c r="AI350" i="36" s="1"/>
  <c r="AI422" i="36" s="1"/>
  <c r="AI253" i="36"/>
  <c r="AI325" i="36" s="1"/>
  <c r="AI397" i="36" s="1"/>
  <c r="AI264" i="36"/>
  <c r="AI336" i="36" s="1"/>
  <c r="AI408" i="36" s="1"/>
  <c r="AI298" i="36"/>
  <c r="AI370" i="36" s="1"/>
  <c r="AI442" i="36" s="1"/>
  <c r="AI267" i="36"/>
  <c r="AI339" i="36" s="1"/>
  <c r="AI411" i="36" s="1"/>
  <c r="AI262" i="36"/>
  <c r="AI334" i="36" s="1"/>
  <c r="AI406" i="36" s="1"/>
  <c r="AI284" i="36"/>
  <c r="AI356" i="36" s="1"/>
  <c r="AI428" i="36" s="1"/>
  <c r="AI286" i="36"/>
  <c r="AI358" i="36" s="1"/>
  <c r="AI430" i="36" s="1"/>
  <c r="AI301" i="36"/>
  <c r="AI373" i="36" s="1"/>
  <c r="AI445" i="36" s="1"/>
  <c r="AI271" i="36"/>
  <c r="AI343" i="36" s="1"/>
  <c r="AI415" i="36" s="1"/>
  <c r="AI291" i="36"/>
  <c r="AI363" i="36" s="1"/>
  <c r="AI435" i="36" s="1"/>
  <c r="AI276" i="36"/>
  <c r="AI348" i="36" s="1"/>
  <c r="AI420" i="36" s="1"/>
  <c r="AI290" i="36"/>
  <c r="AI362" i="36" s="1"/>
  <c r="AI434" i="36" s="1"/>
  <c r="AI263" i="36"/>
  <c r="AI335" i="36" s="1"/>
  <c r="AI407" i="36" s="1"/>
  <c r="AI305" i="36"/>
  <c r="AI377" i="36" s="1"/>
  <c r="AI449" i="36" s="1"/>
  <c r="AI246" i="36"/>
  <c r="AI318" i="36" s="1"/>
  <c r="AI390" i="36" s="1"/>
  <c r="AI249" i="36"/>
  <c r="AI321" i="36" s="1"/>
  <c r="AI393" i="36" s="1"/>
  <c r="AI247" i="36"/>
  <c r="AI319" i="36" s="1"/>
  <c r="AI391" i="36" s="1"/>
  <c r="AI257" i="36"/>
  <c r="AI329" i="36" s="1"/>
  <c r="AI401" i="36" s="1"/>
  <c r="AI304" i="36"/>
  <c r="AI376" i="36" s="1"/>
  <c r="AI448" i="36" s="1"/>
  <c r="AI269" i="36"/>
  <c r="AI341" i="36" s="1"/>
  <c r="AI413" i="36" s="1"/>
  <c r="AI288" i="36"/>
  <c r="AI360" i="36" s="1"/>
  <c r="AI432" i="36" s="1"/>
  <c r="AI258" i="36"/>
  <c r="AI330" i="36" s="1"/>
  <c r="AI402" i="36" s="1"/>
  <c r="AI283" i="36"/>
  <c r="AI355" i="36" s="1"/>
  <c r="AI427" i="36" s="1"/>
  <c r="AI296" i="36"/>
  <c r="AI368" i="36" s="1"/>
  <c r="AI440" i="36" s="1"/>
  <c r="AI261" i="36"/>
  <c r="AI333" i="36" s="1"/>
  <c r="AI405" i="36" s="1"/>
  <c r="AI310" i="36"/>
  <c r="AI382" i="36" s="1"/>
  <c r="AI454" i="36" s="1"/>
  <c r="AI292" i="36"/>
  <c r="AI364" i="36" s="1"/>
  <c r="AI436" i="36" s="1"/>
  <c r="AI273" i="36"/>
  <c r="AI345" i="36" s="1"/>
  <c r="AI417" i="36" s="1"/>
  <c r="AI282" i="36"/>
  <c r="AI354" i="36" s="1"/>
  <c r="AI426" i="36" s="1"/>
  <c r="AI287" i="36"/>
  <c r="AI359" i="36" s="1"/>
  <c r="AI431" i="36" s="1"/>
  <c r="AI275" i="36"/>
  <c r="AI347" i="36" s="1"/>
  <c r="AI419" i="36" s="1"/>
  <c r="AI289" i="36"/>
  <c r="AI361" i="36" s="1"/>
  <c r="AI433" i="36" s="1"/>
  <c r="AI260" i="36"/>
  <c r="AI332" i="36" s="1"/>
  <c r="AI404" i="36" s="1"/>
  <c r="AI285" i="36"/>
  <c r="AI357" i="36" s="1"/>
  <c r="AI429" i="36" s="1"/>
  <c r="AI272" i="36"/>
  <c r="AI344" i="36" s="1"/>
  <c r="AI416" i="36" s="1"/>
  <c r="BM74" i="35" l="1"/>
  <c r="AM74" i="35" s="1"/>
  <c r="AX66" i="35"/>
  <c r="AW67" i="35"/>
  <c r="EC73" i="35"/>
  <c r="DC73" i="35" s="1"/>
  <c r="BL72" i="35"/>
  <c r="BK7" i="35"/>
  <c r="BM21" i="35"/>
  <c r="AM21" i="35" s="1"/>
  <c r="BJ8" i="35"/>
  <c r="BM7" i="35"/>
  <c r="AM7" i="35" s="1"/>
  <c r="BL37" i="35"/>
  <c r="BM57" i="35"/>
  <c r="AM57" i="35" s="1"/>
  <c r="BK69" i="35"/>
  <c r="BL8" i="35"/>
  <c r="BK8" i="35"/>
  <c r="AW54" i="35"/>
  <c r="BJ32" i="35"/>
  <c r="AV59" i="35"/>
  <c r="AX59" i="35"/>
  <c r="BK9" i="35"/>
  <c r="AW275" i="37"/>
  <c r="AW347" i="37" s="1"/>
  <c r="AW419" i="37" s="1"/>
  <c r="CU37" i="35" s="1"/>
  <c r="BU37" i="35" s="1"/>
  <c r="CI37" i="35"/>
  <c r="CF38" i="35" s="1"/>
  <c r="CW37" i="35"/>
  <c r="AW265" i="37"/>
  <c r="AW337" i="37" s="1"/>
  <c r="AW409" i="37" s="1"/>
  <c r="CU27" i="35" s="1"/>
  <c r="BU27" i="35" s="1"/>
  <c r="CI27" i="35"/>
  <c r="CF27" i="35" s="1"/>
  <c r="CW27" i="35"/>
  <c r="CS28" i="35" s="1"/>
  <c r="AW245" i="37"/>
  <c r="AW317" i="37" s="1"/>
  <c r="AW389" i="37" s="1"/>
  <c r="CU7" i="35" s="1"/>
  <c r="BU7" i="35" s="1"/>
  <c r="CW7" i="35"/>
  <c r="CS7" i="35" s="1"/>
  <c r="CI7" i="35"/>
  <c r="CE7" i="35" s="1"/>
  <c r="AW310" i="37"/>
  <c r="AW382" i="37" s="1"/>
  <c r="AW454" i="37" s="1"/>
  <c r="CU72" i="35" s="1"/>
  <c r="BU72" i="35" s="1"/>
  <c r="CW72" i="35"/>
  <c r="CR72" i="35" s="1"/>
  <c r="CI72" i="35"/>
  <c r="CD72" i="35" s="1"/>
  <c r="AW274" i="37"/>
  <c r="AW346" i="37" s="1"/>
  <c r="AW418" i="37" s="1"/>
  <c r="CU36" i="35" s="1"/>
  <c r="BU36" i="35" s="1"/>
  <c r="CI36" i="35"/>
  <c r="CW36" i="35"/>
  <c r="CT36" i="35" s="1"/>
  <c r="AW292" i="37"/>
  <c r="AW364" i="37" s="1"/>
  <c r="AW436" i="37" s="1"/>
  <c r="CU54" i="35" s="1"/>
  <c r="BU54" i="35" s="1"/>
  <c r="CI54" i="35"/>
  <c r="CD55" i="35" s="1"/>
  <c r="CW54" i="35"/>
  <c r="CS55" i="35" s="1"/>
  <c r="AW277" i="37"/>
  <c r="AW349" i="37" s="1"/>
  <c r="AW421" i="37" s="1"/>
  <c r="CU39" i="35" s="1"/>
  <c r="BU39" i="35" s="1"/>
  <c r="CI39" i="35"/>
  <c r="CD39" i="35" s="1"/>
  <c r="CW39" i="35"/>
  <c r="AW307" i="37"/>
  <c r="AW379" i="37" s="1"/>
  <c r="AW451" i="37" s="1"/>
  <c r="CU69" i="35" s="1"/>
  <c r="BU69" i="35" s="1"/>
  <c r="CW69" i="35"/>
  <c r="CS69" i="35" s="1"/>
  <c r="CI69" i="35"/>
  <c r="CD70" i="35" s="1"/>
  <c r="AW254" i="37"/>
  <c r="AW326" i="37" s="1"/>
  <c r="AW398" i="37" s="1"/>
  <c r="CU16" i="35" s="1"/>
  <c r="BU16" i="35" s="1"/>
  <c r="CW16" i="35"/>
  <c r="CT17" i="35" s="1"/>
  <c r="CI16" i="35"/>
  <c r="AW284" i="37"/>
  <c r="AW356" i="37" s="1"/>
  <c r="AW428" i="37" s="1"/>
  <c r="CU46" i="35" s="1"/>
  <c r="BU46" i="35" s="1"/>
  <c r="CW46" i="35"/>
  <c r="CR46" i="35" s="1"/>
  <c r="CI46" i="35"/>
  <c r="CF46" i="35" s="1"/>
  <c r="AW246" i="37"/>
  <c r="AW318" i="37" s="1"/>
  <c r="AW390" i="37" s="1"/>
  <c r="CU8" i="35" s="1"/>
  <c r="BU8" i="35" s="1"/>
  <c r="CW8" i="35"/>
  <c r="CI8" i="35"/>
  <c r="AW267" i="37"/>
  <c r="AW339" i="37" s="1"/>
  <c r="AW411" i="37" s="1"/>
  <c r="CU29" i="35" s="1"/>
  <c r="BU29" i="35" s="1"/>
  <c r="CI29" i="35"/>
  <c r="CW29" i="35"/>
  <c r="AW242" i="37"/>
  <c r="AW314" i="37" s="1"/>
  <c r="AW386" i="37" s="1"/>
  <c r="CU4" i="35" s="1"/>
  <c r="BU4" i="35" s="1"/>
  <c r="CI4" i="35"/>
  <c r="CE4" i="35" s="1"/>
  <c r="CW4" i="35"/>
  <c r="CS4" i="35" s="1"/>
  <c r="AW268" i="37"/>
  <c r="AW340" i="37" s="1"/>
  <c r="AW412" i="37" s="1"/>
  <c r="CU30" i="35" s="1"/>
  <c r="BU30" i="35" s="1"/>
  <c r="CI30" i="35"/>
  <c r="CE31" i="35" s="1"/>
  <c r="CW30" i="35"/>
  <c r="CR31" i="35" s="1"/>
  <c r="AW286" i="37"/>
  <c r="AW358" i="37" s="1"/>
  <c r="AW430" i="37" s="1"/>
  <c r="CU48" i="35" s="1"/>
  <c r="BU48" i="35" s="1"/>
  <c r="CW48" i="35"/>
  <c r="CS49" i="35" s="1"/>
  <c r="CI48" i="35"/>
  <c r="CD48" i="35" s="1"/>
  <c r="AW278" i="37"/>
  <c r="AW350" i="37" s="1"/>
  <c r="AW422" i="37" s="1"/>
  <c r="CU40" i="35" s="1"/>
  <c r="BU40" i="35" s="1"/>
  <c r="CW40" i="35"/>
  <c r="CI40" i="35"/>
  <c r="AW301" i="37"/>
  <c r="AW373" i="37" s="1"/>
  <c r="AW445" i="37" s="1"/>
  <c r="CU63" i="35" s="1"/>
  <c r="BU63" i="35" s="1"/>
  <c r="CI63" i="35"/>
  <c r="CW63" i="35"/>
  <c r="CS63" i="35" s="1"/>
  <c r="AW253" i="37"/>
  <c r="AW325" i="37" s="1"/>
  <c r="AW397" i="37" s="1"/>
  <c r="CU15" i="35" s="1"/>
  <c r="BU15" i="35" s="1"/>
  <c r="CW15" i="35"/>
  <c r="CS15" i="35" s="1"/>
  <c r="CI15" i="35"/>
  <c r="AW256" i="37"/>
  <c r="AW328" i="37" s="1"/>
  <c r="AW400" i="37" s="1"/>
  <c r="CU18" i="35" s="1"/>
  <c r="BU18" i="35" s="1"/>
  <c r="CI18" i="35"/>
  <c r="CF19" i="35" s="1"/>
  <c r="CW18" i="35"/>
  <c r="CR19" i="35" s="1"/>
  <c r="AW302" i="37"/>
  <c r="AW374" i="37" s="1"/>
  <c r="AW446" i="37" s="1"/>
  <c r="CU64" i="35" s="1"/>
  <c r="BU64" i="35" s="1"/>
  <c r="CI64" i="35"/>
  <c r="CF65" i="35" s="1"/>
  <c r="CW64" i="35"/>
  <c r="AW247" i="37"/>
  <c r="AW319" i="37" s="1"/>
  <c r="AW391" i="37" s="1"/>
  <c r="CU9" i="35" s="1"/>
  <c r="BU9" i="35" s="1"/>
  <c r="CW9" i="35"/>
  <c r="CT10" i="35" s="1"/>
  <c r="CI9" i="35"/>
  <c r="CD10" i="35" s="1"/>
  <c r="AW259" i="37"/>
  <c r="AW331" i="37" s="1"/>
  <c r="AW403" i="37" s="1"/>
  <c r="CU21" i="35" s="1"/>
  <c r="BU21" i="35" s="1"/>
  <c r="CI21" i="35"/>
  <c r="CD22" i="35" s="1"/>
  <c r="CW21" i="35"/>
  <c r="CS22" i="35" s="1"/>
  <c r="AW299" i="37"/>
  <c r="AW371" i="37" s="1"/>
  <c r="AW443" i="37" s="1"/>
  <c r="CU61" i="35" s="1"/>
  <c r="BU61" i="35" s="1"/>
  <c r="CI61" i="35"/>
  <c r="CD62" i="35" s="1"/>
  <c r="CW61" i="35"/>
  <c r="CS62" i="35" s="1"/>
  <c r="BJ65" i="35"/>
  <c r="BJ49" i="35"/>
  <c r="BK33" i="35"/>
  <c r="BL33" i="35"/>
  <c r="BJ33" i="35"/>
  <c r="BL34" i="35"/>
  <c r="BJ56" i="35"/>
  <c r="BL58" i="35"/>
  <c r="BM34" i="35"/>
  <c r="AM34" i="35" s="1"/>
  <c r="BM37" i="35"/>
  <c r="AM37" i="35" s="1"/>
  <c r="BM72" i="35"/>
  <c r="AM72" i="35" s="1"/>
  <c r="BM62" i="35"/>
  <c r="AM62" i="35" s="1"/>
  <c r="BM22" i="35"/>
  <c r="AM22" i="35" s="1"/>
  <c r="BM73" i="35"/>
  <c r="AM73" i="35" s="1"/>
  <c r="BM23" i="35"/>
  <c r="AM23" i="35" s="1"/>
  <c r="BM31" i="35"/>
  <c r="AM31" i="35" s="1"/>
  <c r="BM25" i="35"/>
  <c r="AM25" i="35" s="1"/>
  <c r="BM39" i="35"/>
  <c r="AM39" i="35" s="1"/>
  <c r="BM46" i="35"/>
  <c r="AM46" i="35" s="1"/>
  <c r="BM69" i="35"/>
  <c r="AM69" i="35" s="1"/>
  <c r="BM4" i="35"/>
  <c r="AM4" i="35" s="1"/>
  <c r="BM17" i="35"/>
  <c r="AM17" i="35" s="1"/>
  <c r="BM8" i="35"/>
  <c r="AM8" i="35" s="1"/>
  <c r="BM11" i="35"/>
  <c r="AM11" i="35" s="1"/>
  <c r="BM32" i="35"/>
  <c r="AM32" i="35" s="1"/>
  <c r="BM47" i="35"/>
  <c r="AM47" i="35" s="1"/>
  <c r="BM54" i="35"/>
  <c r="AM54" i="35" s="1"/>
  <c r="BM9" i="35"/>
  <c r="AM9" i="35" s="1"/>
  <c r="BM14" i="35"/>
  <c r="AM14" i="35" s="1"/>
  <c r="BK49" i="35"/>
  <c r="BL49" i="35"/>
  <c r="BJ73" i="35"/>
  <c r="BM16" i="35"/>
  <c r="AM16" i="35" s="1"/>
  <c r="BM45" i="35"/>
  <c r="AM45" i="35" s="1"/>
  <c r="BM18" i="35"/>
  <c r="AM18" i="35" s="1"/>
  <c r="BM64" i="35"/>
  <c r="AM64" i="35" s="1"/>
  <c r="BM50" i="35"/>
  <c r="AM50" i="35" s="1"/>
  <c r="BM13" i="35"/>
  <c r="AM13" i="35" s="1"/>
  <c r="BM24" i="35"/>
  <c r="AM24" i="35" s="1"/>
  <c r="BM29" i="35"/>
  <c r="AM29" i="35" s="1"/>
  <c r="AW47" i="35"/>
  <c r="BK58" i="35"/>
  <c r="AV9" i="35"/>
  <c r="BJ58" i="35"/>
  <c r="AW13" i="35"/>
  <c r="BM6" i="35"/>
  <c r="AM6" i="35" s="1"/>
  <c r="BL50" i="35"/>
  <c r="AV17" i="35"/>
  <c r="AW18" i="35"/>
  <c r="BJ29" i="35"/>
  <c r="AW9" i="35"/>
  <c r="AX9" i="35"/>
  <c r="AV47" i="35"/>
  <c r="EC6" i="35"/>
  <c r="DC6" i="35" s="1"/>
  <c r="EC43" i="35"/>
  <c r="DC43" i="35" s="1"/>
  <c r="EC34" i="35"/>
  <c r="DC34" i="35" s="1"/>
  <c r="BL59" i="35"/>
  <c r="BK57" i="35"/>
  <c r="AX22" i="35"/>
  <c r="AV22" i="35"/>
  <c r="AX48" i="35"/>
  <c r="BJ48" i="35"/>
  <c r="BM42" i="35"/>
  <c r="AM42" i="35" s="1"/>
  <c r="AV16" i="35"/>
  <c r="AW16" i="35"/>
  <c r="BM65" i="35"/>
  <c r="AM65" i="35" s="1"/>
  <c r="AX16" i="35"/>
  <c r="AW37" i="35"/>
  <c r="AX47" i="35"/>
  <c r="BM53" i="35"/>
  <c r="AM53" i="35" s="1"/>
  <c r="BM58" i="35"/>
  <c r="AM58" i="35" s="1"/>
  <c r="BM66" i="35"/>
  <c r="AM66" i="35" s="1"/>
  <c r="AX24" i="35"/>
  <c r="AV38" i="35"/>
  <c r="AW15" i="35"/>
  <c r="AX32" i="35"/>
  <c r="BM49" i="35"/>
  <c r="AM49" i="35" s="1"/>
  <c r="BM59" i="35"/>
  <c r="AM59" i="35" s="1"/>
  <c r="AX50" i="35"/>
  <c r="BM30" i="35"/>
  <c r="AM30" i="35" s="1"/>
  <c r="BM56" i="35"/>
  <c r="AM56" i="35" s="1"/>
  <c r="AV69" i="35"/>
  <c r="BM67" i="35"/>
  <c r="AM67" i="35" s="1"/>
  <c r="AX25" i="35"/>
  <c r="BM38" i="35"/>
  <c r="AM38" i="35" s="1"/>
  <c r="AW25" i="35"/>
  <c r="BM33" i="35"/>
  <c r="AM33" i="35" s="1"/>
  <c r="AV48" i="35"/>
  <c r="BM5" i="35"/>
  <c r="AM5" i="35" s="1"/>
  <c r="AW48" i="35"/>
  <c r="BM26" i="35"/>
  <c r="AM26" i="35" s="1"/>
  <c r="BM15" i="35"/>
  <c r="AM15" i="35" s="1"/>
  <c r="BM40" i="35"/>
  <c r="AM40" i="35" s="1"/>
  <c r="BL62" i="35"/>
  <c r="AX49" i="35"/>
  <c r="BJ40" i="35"/>
  <c r="BJ23" i="35"/>
  <c r="AX15" i="35"/>
  <c r="AV15" i="35"/>
  <c r="AW65" i="35"/>
  <c r="AX65" i="35"/>
  <c r="AV66" i="35"/>
  <c r="AW56" i="35"/>
  <c r="AW66" i="35"/>
  <c r="AX38" i="35"/>
  <c r="AW38" i="35"/>
  <c r="AX14" i="35"/>
  <c r="AW14" i="35"/>
  <c r="AV14" i="35"/>
  <c r="BJ67" i="35"/>
  <c r="AX33" i="35"/>
  <c r="BK17" i="35"/>
  <c r="AV23" i="35"/>
  <c r="AV65" i="35"/>
  <c r="AV25" i="35"/>
  <c r="AV24" i="35"/>
  <c r="AW23" i="35"/>
  <c r="AX23" i="35"/>
  <c r="AV57" i="35"/>
  <c r="AW57" i="35"/>
  <c r="BL64" i="35"/>
  <c r="AX57" i="35"/>
  <c r="AV64" i="35"/>
  <c r="BL66" i="35"/>
  <c r="AV67" i="35"/>
  <c r="BK66" i="35"/>
  <c r="AX67" i="35"/>
  <c r="BJ66" i="35"/>
  <c r="AX29" i="35"/>
  <c r="BL7" i="35"/>
  <c r="AW58" i="35"/>
  <c r="BL30" i="35"/>
  <c r="AV58" i="35"/>
  <c r="AW46" i="35"/>
  <c r="BJ16" i="35"/>
  <c r="AV40" i="35"/>
  <c r="EA74" i="35"/>
  <c r="DZ74" i="35"/>
  <c r="EC11" i="35"/>
  <c r="DC11" i="35" s="1"/>
  <c r="EC54" i="35"/>
  <c r="DC54" i="35" s="1"/>
  <c r="EC18" i="35"/>
  <c r="DC18" i="35" s="1"/>
  <c r="DM44" i="35"/>
  <c r="EC47" i="35"/>
  <c r="DC47" i="35" s="1"/>
  <c r="EC21" i="35"/>
  <c r="DC21" i="35" s="1"/>
  <c r="EC66" i="35"/>
  <c r="DC66" i="35" s="1"/>
  <c r="EC16" i="35"/>
  <c r="DC16" i="35" s="1"/>
  <c r="EC71" i="35"/>
  <c r="DC71" i="35" s="1"/>
  <c r="EC26" i="35"/>
  <c r="DC26" i="35" s="1"/>
  <c r="EC45" i="35"/>
  <c r="DC45" i="35" s="1"/>
  <c r="EC61" i="35"/>
  <c r="DC61" i="35" s="1"/>
  <c r="EC25" i="35"/>
  <c r="DC25" i="35" s="1"/>
  <c r="EB31" i="35"/>
  <c r="DZ31" i="35"/>
  <c r="EA31" i="35"/>
  <c r="DM32" i="35"/>
  <c r="DL32" i="35"/>
  <c r="DN32" i="35"/>
  <c r="EB32" i="35"/>
  <c r="EA32" i="35"/>
  <c r="DZ32" i="35"/>
  <c r="EB57" i="35"/>
  <c r="DZ57" i="35"/>
  <c r="EA57" i="35"/>
  <c r="DZ58" i="35"/>
  <c r="EB58" i="35"/>
  <c r="EA58" i="35"/>
  <c r="DN40" i="35"/>
  <c r="DL40" i="35"/>
  <c r="DM40" i="35"/>
  <c r="DL57" i="35"/>
  <c r="DM57" i="35"/>
  <c r="DN57" i="35"/>
  <c r="DL58" i="35"/>
  <c r="EB61" i="35"/>
  <c r="DZ61" i="35"/>
  <c r="EA61" i="35"/>
  <c r="EA40" i="35"/>
  <c r="EB40" i="35"/>
  <c r="DZ40" i="35"/>
  <c r="EB33" i="35"/>
  <c r="EA33" i="35"/>
  <c r="DZ33" i="35"/>
  <c r="EB27" i="35"/>
  <c r="DZ26" i="35"/>
  <c r="EA27" i="35"/>
  <c r="EA26" i="35"/>
  <c r="DZ27" i="35"/>
  <c r="EB26" i="35"/>
  <c r="DL61" i="35"/>
  <c r="DN61" i="35"/>
  <c r="DM61" i="35"/>
  <c r="DL33" i="35"/>
  <c r="DM33" i="35"/>
  <c r="DN33" i="35"/>
  <c r="DL26" i="35"/>
  <c r="DN26" i="35"/>
  <c r="DM26" i="35"/>
  <c r="DN27" i="35"/>
  <c r="DL27" i="35"/>
  <c r="DM27" i="35"/>
  <c r="DZ5" i="35"/>
  <c r="EA5" i="35"/>
  <c r="EB5" i="35"/>
  <c r="EB53" i="35"/>
  <c r="DZ53" i="35"/>
  <c r="EA53" i="35"/>
  <c r="DN5" i="35"/>
  <c r="DL5" i="35"/>
  <c r="DM5" i="35"/>
  <c r="DN53" i="35"/>
  <c r="DM53" i="35"/>
  <c r="DL53" i="35"/>
  <c r="EA45" i="35"/>
  <c r="DZ45" i="35"/>
  <c r="EB45" i="35"/>
  <c r="DZ6" i="35"/>
  <c r="EA6" i="35"/>
  <c r="EB6" i="35"/>
  <c r="DL45" i="35"/>
  <c r="DN45" i="35"/>
  <c r="DM45" i="35"/>
  <c r="DL6" i="35"/>
  <c r="DM6" i="35"/>
  <c r="DN6" i="35"/>
  <c r="DN48" i="35"/>
  <c r="DL48" i="35"/>
  <c r="DM48" i="35"/>
  <c r="DM15" i="35"/>
  <c r="DN15" i="35"/>
  <c r="DL15" i="35"/>
  <c r="DN35" i="35"/>
  <c r="DL36" i="35"/>
  <c r="DM35" i="35"/>
  <c r="DN36" i="35"/>
  <c r="DM36" i="35"/>
  <c r="DL35" i="35"/>
  <c r="EA48" i="35"/>
  <c r="DZ48" i="35"/>
  <c r="EB48" i="35"/>
  <c r="EA46" i="35"/>
  <c r="DZ46" i="35"/>
  <c r="EB46" i="35"/>
  <c r="EA15" i="35"/>
  <c r="DZ15" i="35"/>
  <c r="EB15" i="35"/>
  <c r="EB35" i="35"/>
  <c r="DZ35" i="35"/>
  <c r="EA35" i="35"/>
  <c r="DN51" i="35"/>
  <c r="DM51" i="35"/>
  <c r="DL51" i="35"/>
  <c r="DM52" i="35"/>
  <c r="DN52" i="35"/>
  <c r="DL52" i="35"/>
  <c r="DM46" i="35"/>
  <c r="DN46" i="35"/>
  <c r="DL46" i="35"/>
  <c r="EB51" i="35"/>
  <c r="DZ51" i="35"/>
  <c r="EA51" i="35"/>
  <c r="EB52" i="35"/>
  <c r="DZ52" i="35"/>
  <c r="EA52" i="35"/>
  <c r="DZ22" i="35"/>
  <c r="EB22" i="35"/>
  <c r="DZ23" i="35"/>
  <c r="EA22" i="35"/>
  <c r="EB23" i="35"/>
  <c r="EA23" i="35"/>
  <c r="DL72" i="35"/>
  <c r="DM72" i="35"/>
  <c r="DN72" i="35"/>
  <c r="DN23" i="35"/>
  <c r="DL23" i="35"/>
  <c r="DM23" i="35"/>
  <c r="DN22" i="35"/>
  <c r="DM22" i="35"/>
  <c r="DL22" i="35"/>
  <c r="DN17" i="35"/>
  <c r="DM17" i="35"/>
  <c r="DL17" i="35"/>
  <c r="DN16" i="35"/>
  <c r="DM16" i="35"/>
  <c r="DL16" i="35"/>
  <c r="EA62" i="35"/>
  <c r="DZ62" i="35"/>
  <c r="EB62" i="35"/>
  <c r="DZ63" i="35"/>
  <c r="EA63" i="35"/>
  <c r="EB63" i="35"/>
  <c r="DM39" i="35"/>
  <c r="DL39" i="35"/>
  <c r="DN39" i="35"/>
  <c r="EA72" i="35"/>
  <c r="DZ72" i="35"/>
  <c r="EB72" i="35"/>
  <c r="EC33" i="35"/>
  <c r="DC33" i="35" s="1"/>
  <c r="DZ16" i="35"/>
  <c r="EA16" i="35"/>
  <c r="EB16" i="35"/>
  <c r="DZ17" i="35"/>
  <c r="EB17" i="35"/>
  <c r="DL62" i="35"/>
  <c r="DM62" i="35"/>
  <c r="DN62" i="35"/>
  <c r="DL63" i="35"/>
  <c r="DM63" i="35"/>
  <c r="DN63" i="35"/>
  <c r="EB39" i="35"/>
  <c r="DZ39" i="35"/>
  <c r="EA39" i="35"/>
  <c r="EB34" i="35"/>
  <c r="EA34" i="35"/>
  <c r="DZ34" i="35"/>
  <c r="DZ25" i="35"/>
  <c r="EA25" i="35"/>
  <c r="EB25" i="35"/>
  <c r="DN34" i="35"/>
  <c r="DL34" i="35"/>
  <c r="DM34" i="35"/>
  <c r="DM25" i="35"/>
  <c r="DL25" i="35"/>
  <c r="DN25" i="35"/>
  <c r="DZ18" i="35"/>
  <c r="EB18" i="35"/>
  <c r="EA18" i="35"/>
  <c r="DN18" i="35"/>
  <c r="DL18" i="35"/>
  <c r="DM18" i="35"/>
  <c r="EC57" i="35"/>
  <c r="DC57" i="35" s="1"/>
  <c r="EC40" i="35"/>
  <c r="DC40" i="35" s="1"/>
  <c r="DL47" i="35"/>
  <c r="DN47" i="35"/>
  <c r="DM47" i="35"/>
  <c r="DZ10" i="35"/>
  <c r="EB10" i="35"/>
  <c r="EA10" i="35"/>
  <c r="DM12" i="35"/>
  <c r="DN12" i="35"/>
  <c r="DL12" i="35"/>
  <c r="DM11" i="35"/>
  <c r="DN11" i="35"/>
  <c r="DL11" i="35"/>
  <c r="DM43" i="35"/>
  <c r="DL43" i="35"/>
  <c r="DN43" i="35"/>
  <c r="DZ47" i="35"/>
  <c r="EA47" i="35"/>
  <c r="EB47" i="35"/>
  <c r="DL10" i="35"/>
  <c r="DM10" i="35"/>
  <c r="DN10" i="35"/>
  <c r="DZ11" i="35"/>
  <c r="EA11" i="35"/>
  <c r="EB11" i="35"/>
  <c r="EA43" i="35"/>
  <c r="DZ43" i="35"/>
  <c r="EB43" i="35"/>
  <c r="EA17" i="35"/>
  <c r="EA49" i="35"/>
  <c r="DN19" i="35"/>
  <c r="DM19" i="35"/>
  <c r="DL19" i="35"/>
  <c r="DZ41" i="35"/>
  <c r="EA41" i="35"/>
  <c r="EB41" i="35"/>
  <c r="DZ54" i="35"/>
  <c r="EA54" i="35"/>
  <c r="EB54" i="35"/>
  <c r="EA55" i="35"/>
  <c r="EB55" i="35"/>
  <c r="DZ55" i="35"/>
  <c r="DZ42" i="35"/>
  <c r="EA42" i="35"/>
  <c r="EB20" i="35"/>
  <c r="DZ19" i="35"/>
  <c r="DZ20" i="35"/>
  <c r="EB19" i="35"/>
  <c r="EA20" i="35"/>
  <c r="EA19" i="35"/>
  <c r="DN42" i="35"/>
  <c r="DL41" i="35"/>
  <c r="DN41" i="35"/>
  <c r="DM41" i="35"/>
  <c r="DN55" i="35"/>
  <c r="DN54" i="35"/>
  <c r="DM54" i="35"/>
  <c r="DL54" i="35"/>
  <c r="DZ21" i="35"/>
  <c r="EA21" i="35"/>
  <c r="EB21" i="35"/>
  <c r="DM42" i="35"/>
  <c r="EA36" i="35"/>
  <c r="DN21" i="35"/>
  <c r="DL21" i="35"/>
  <c r="DM21" i="35"/>
  <c r="DL44" i="35"/>
  <c r="EC48" i="35"/>
  <c r="DC48" i="35" s="1"/>
  <c r="DN58" i="35"/>
  <c r="DZ13" i="35"/>
  <c r="EA13" i="35"/>
  <c r="EB13" i="35"/>
  <c r="EA14" i="35"/>
  <c r="EB14" i="35"/>
  <c r="DZ14" i="35"/>
  <c r="EB36" i="35"/>
  <c r="DN49" i="35"/>
  <c r="DN13" i="35"/>
  <c r="DM13" i="35"/>
  <c r="DL13" i="35"/>
  <c r="DM14" i="35"/>
  <c r="DN14" i="35"/>
  <c r="DL14" i="35"/>
  <c r="DZ44" i="35"/>
  <c r="DN20" i="35"/>
  <c r="EA44" i="35"/>
  <c r="EC15" i="35"/>
  <c r="DC15" i="35" s="1"/>
  <c r="EC53" i="35"/>
  <c r="DC53" i="35" s="1"/>
  <c r="EB50" i="35"/>
  <c r="DZ50" i="35"/>
  <c r="EA50" i="35"/>
  <c r="DZ12" i="35"/>
  <c r="DM58" i="35"/>
  <c r="DM50" i="35"/>
  <c r="DN50" i="35"/>
  <c r="DL50" i="35"/>
  <c r="DM8" i="35"/>
  <c r="DL8" i="35"/>
  <c r="DN7" i="35"/>
  <c r="DM7" i="35"/>
  <c r="DL7" i="35"/>
  <c r="DN8" i="35"/>
  <c r="EB73" i="35"/>
  <c r="DZ73" i="35"/>
  <c r="EA73" i="35"/>
  <c r="EB49" i="35"/>
  <c r="DL20" i="35"/>
  <c r="EC62" i="35"/>
  <c r="DC62" i="35" s="1"/>
  <c r="EC32" i="35"/>
  <c r="DC32" i="35" s="1"/>
  <c r="DZ8" i="35"/>
  <c r="EB8" i="35"/>
  <c r="EA8" i="35"/>
  <c r="DZ7" i="35"/>
  <c r="EA7" i="35"/>
  <c r="EB7" i="35"/>
  <c r="DL73" i="35"/>
  <c r="DM73" i="35"/>
  <c r="DN73" i="35"/>
  <c r="DL74" i="35"/>
  <c r="DM74" i="35"/>
  <c r="DN74" i="35"/>
  <c r="DZ66" i="35"/>
  <c r="EA66" i="35"/>
  <c r="EB67" i="35"/>
  <c r="DZ67" i="35"/>
  <c r="EA67" i="35"/>
  <c r="EB66" i="35"/>
  <c r="DZ49" i="35"/>
  <c r="EB42" i="35"/>
  <c r="EB30" i="35"/>
  <c r="EA30" i="35"/>
  <c r="DZ30" i="35"/>
  <c r="DL66" i="35"/>
  <c r="DM66" i="35"/>
  <c r="DL67" i="35"/>
  <c r="DN66" i="35"/>
  <c r="DM67" i="35"/>
  <c r="DN67" i="35"/>
  <c r="DM55" i="35"/>
  <c r="EC22" i="35"/>
  <c r="DC22" i="35" s="1"/>
  <c r="EC5" i="35"/>
  <c r="DC5" i="35" s="1"/>
  <c r="DZ36" i="35"/>
  <c r="DL71" i="35"/>
  <c r="DN71" i="35"/>
  <c r="DM71" i="35"/>
  <c r="DL30" i="35"/>
  <c r="DM30" i="35"/>
  <c r="DN30" i="35"/>
  <c r="EA12" i="35"/>
  <c r="DM49" i="35"/>
  <c r="DZ71" i="35"/>
  <c r="EB71" i="35"/>
  <c r="EA71" i="35"/>
  <c r="EB44" i="35"/>
  <c r="DM31" i="35"/>
  <c r="DL31" i="35"/>
  <c r="DN31" i="35"/>
  <c r="DL49" i="35"/>
  <c r="BL9" i="35"/>
  <c r="BJ9" i="35"/>
  <c r="AW33" i="35"/>
  <c r="AV53" i="35"/>
  <c r="BJ13" i="35"/>
  <c r="AW74" i="35"/>
  <c r="AV74" i="35"/>
  <c r="AX54" i="35"/>
  <c r="AV54" i="35"/>
  <c r="BL73" i="35"/>
  <c r="BL57" i="35"/>
  <c r="AV32" i="35"/>
  <c r="AX73" i="35"/>
  <c r="CT23" i="35"/>
  <c r="AX72" i="35"/>
  <c r="AV46" i="35"/>
  <c r="AX39" i="35"/>
  <c r="AX46" i="35"/>
  <c r="AW39" i="35"/>
  <c r="AV39" i="35"/>
  <c r="BJ7" i="35"/>
  <c r="AX45" i="35"/>
  <c r="AW40" i="35"/>
  <c r="AX17" i="35"/>
  <c r="AW17" i="35"/>
  <c r="AW32" i="35"/>
  <c r="AX40" i="35"/>
  <c r="AV18" i="35"/>
  <c r="CR23" i="35"/>
  <c r="AX18" i="35"/>
  <c r="AV73" i="35"/>
  <c r="AW73" i="35"/>
  <c r="BL46" i="35"/>
  <c r="BK15" i="35"/>
  <c r="BL39" i="35"/>
  <c r="BL22" i="35"/>
  <c r="AX8" i="35"/>
  <c r="AV31" i="35"/>
  <c r="AX26" i="35"/>
  <c r="BJ24" i="35"/>
  <c r="AV41" i="35"/>
  <c r="BL26" i="35"/>
  <c r="AW24" i="35"/>
  <c r="AX34" i="35"/>
  <c r="CR26" i="35"/>
  <c r="AX42" i="35"/>
  <c r="AW42" i="35"/>
  <c r="BJ21" i="35"/>
  <c r="AV49" i="35"/>
  <c r="AW49" i="35"/>
  <c r="AV33" i="35"/>
  <c r="AW7" i="35"/>
  <c r="AX61" i="35"/>
  <c r="AX7" i="35"/>
  <c r="AV7" i="35"/>
  <c r="AV26" i="35"/>
  <c r="AW26" i="35"/>
  <c r="BL45" i="35"/>
  <c r="BK40" i="35"/>
  <c r="AX62" i="35"/>
  <c r="AW62" i="35"/>
  <c r="BL23" i="35"/>
  <c r="BK23" i="35"/>
  <c r="BK31" i="35"/>
  <c r="AV8" i="35"/>
  <c r="BK46" i="35"/>
  <c r="BL18" i="35"/>
  <c r="BL16" i="35"/>
  <c r="BK16" i="35"/>
  <c r="BL65" i="35"/>
  <c r="BK65" i="35"/>
  <c r="AW41" i="35"/>
  <c r="AX41" i="35"/>
  <c r="BJ46" i="35"/>
  <c r="BK18" i="35"/>
  <c r="BJ18" i="35"/>
  <c r="BJ47" i="35"/>
  <c r="BL47" i="35"/>
  <c r="BK47" i="35"/>
  <c r="BL32" i="35"/>
  <c r="BK32" i="35"/>
  <c r="BK59" i="35"/>
  <c r="BJ59" i="35"/>
  <c r="AW8" i="35"/>
  <c r="BL31" i="35"/>
  <c r="BK34" i="35"/>
  <c r="AV50" i="35"/>
  <c r="AW50" i="35"/>
  <c r="BJ22" i="35"/>
  <c r="BK50" i="35"/>
  <c r="BK22" i="35"/>
  <c r="BL25" i="35"/>
  <c r="BJ50" i="35"/>
  <c r="BK25" i="35"/>
  <c r="BK14" i="35"/>
  <c r="BJ26" i="35"/>
  <c r="AV42" i="35"/>
  <c r="BJ14" i="35"/>
  <c r="BL14" i="35"/>
  <c r="BK30" i="35"/>
  <c r="BL17" i="35"/>
  <c r="AW31" i="35"/>
  <c r="BJ30" i="35"/>
  <c r="BJ17" i="35"/>
  <c r="BL48" i="35"/>
  <c r="AX30" i="35"/>
  <c r="AX31" i="35"/>
  <c r="BK48" i="35"/>
  <c r="AV30" i="35"/>
  <c r="AW30" i="35"/>
  <c r="AW11" i="35"/>
  <c r="BJ31" i="35"/>
  <c r="BJ25" i="35"/>
  <c r="BJ15" i="35"/>
  <c r="BK62" i="35"/>
  <c r="BJ62" i="35"/>
  <c r="BL24" i="35"/>
  <c r="BK24" i="35"/>
  <c r="CT35" i="35"/>
  <c r="BJ74" i="35"/>
  <c r="BK41" i="35"/>
  <c r="AW34" i="35"/>
  <c r="BK42" i="35"/>
  <c r="BJ42" i="35"/>
  <c r="BL15" i="35"/>
  <c r="BL42" i="35"/>
  <c r="BJ38" i="35"/>
  <c r="BK38" i="35"/>
  <c r="AV34" i="35"/>
  <c r="BL38" i="35"/>
  <c r="BJ34" i="35"/>
  <c r="AW61" i="35"/>
  <c r="BK39" i="35"/>
  <c r="BL74" i="35"/>
  <c r="BJ39" i="35"/>
  <c r="BJ54" i="35"/>
  <c r="BK54" i="35"/>
  <c r="BL41" i="35"/>
  <c r="BJ41" i="35"/>
  <c r="BJ57" i="35"/>
  <c r="BK74" i="35"/>
  <c r="BK26" i="35"/>
  <c r="CD26" i="35"/>
  <c r="CF26" i="35"/>
  <c r="CS26" i="35"/>
  <c r="BK73" i="35"/>
  <c r="BL40" i="35"/>
  <c r="BK67" i="35"/>
  <c r="BM27" i="35"/>
  <c r="AM27" i="35" s="1"/>
  <c r="BM61" i="35"/>
  <c r="AM61" i="35" s="1"/>
  <c r="BM48" i="35"/>
  <c r="AM48" i="35" s="1"/>
  <c r="BM63" i="35"/>
  <c r="AM63" i="35" s="1"/>
  <c r="BM10" i="35"/>
  <c r="AM10" i="35" s="1"/>
  <c r="BM52" i="35"/>
  <c r="AM52" i="35" s="1"/>
  <c r="BM36" i="35"/>
  <c r="AM36" i="35" s="1"/>
  <c r="BM60" i="35"/>
  <c r="AM60" i="35" s="1"/>
  <c r="BM35" i="35"/>
  <c r="AM35" i="35" s="1"/>
  <c r="BM55" i="35"/>
  <c r="AM55" i="35" s="1"/>
  <c r="AV5" i="35"/>
  <c r="AX5" i="35"/>
  <c r="AW5" i="35"/>
  <c r="BM43" i="35"/>
  <c r="AM43" i="35" s="1"/>
  <c r="BJ5" i="35"/>
  <c r="BK5" i="35"/>
  <c r="BL5" i="35"/>
  <c r="BM68" i="35"/>
  <c r="AM68" i="35" s="1"/>
  <c r="BM28" i="35"/>
  <c r="AM28" i="35" s="1"/>
  <c r="BM71" i="35"/>
  <c r="AM71" i="35" s="1"/>
  <c r="BM44" i="35"/>
  <c r="AM44" i="35" s="1"/>
  <c r="BM12" i="35"/>
  <c r="AM12" i="35" s="1"/>
  <c r="BM20" i="35"/>
  <c r="AM20" i="35" s="1"/>
  <c r="BM51" i="35"/>
  <c r="AM51" i="35" s="1"/>
  <c r="BK4" i="35"/>
  <c r="BL4" i="35"/>
  <c r="BJ4" i="35"/>
  <c r="BM70" i="35"/>
  <c r="AM70" i="35" s="1"/>
  <c r="AW4" i="35"/>
  <c r="AX4" i="35"/>
  <c r="AV4" i="35"/>
  <c r="BL67" i="35"/>
  <c r="BM19" i="35"/>
  <c r="AM19" i="35" s="1"/>
  <c r="CR51" i="35"/>
  <c r="BJ6" i="35"/>
  <c r="BK6" i="35"/>
  <c r="BL6" i="35"/>
  <c r="AX6" i="35"/>
  <c r="AW6" i="35"/>
  <c r="AV6" i="35"/>
  <c r="CR35" i="35"/>
  <c r="CE14" i="35"/>
  <c r="CR14" i="35"/>
  <c r="CF13" i="35"/>
  <c r="CR13" i="35"/>
  <c r="CD13" i="35"/>
  <c r="CT14" i="35"/>
  <c r="CE13" i="35"/>
  <c r="CF23" i="35"/>
  <c r="CD14" i="35"/>
  <c r="CD23" i="35"/>
  <c r="CD12" i="35"/>
  <c r="CE12" i="35"/>
  <c r="CD42" i="35"/>
  <c r="CE42" i="35"/>
  <c r="CS24" i="35"/>
  <c r="CS13" i="35"/>
  <c r="CT25" i="35"/>
  <c r="CT56" i="35"/>
  <c r="CS56" i="35"/>
  <c r="CS42" i="35"/>
  <c r="CT42" i="35"/>
  <c r="CR42" i="35"/>
  <c r="CT51" i="35"/>
  <c r="CR24" i="35"/>
  <c r="CR12" i="35"/>
  <c r="CS25" i="35"/>
  <c r="CR56" i="35"/>
  <c r="CR25" i="35"/>
  <c r="CS12" i="35"/>
  <c r="CS51" i="35"/>
  <c r="CE39" i="35"/>
  <c r="CT24" i="35"/>
  <c r="CT13" i="35"/>
  <c r="CS35" i="35"/>
  <c r="AV61" i="35"/>
  <c r="CE6" i="35"/>
  <c r="CD6" i="35"/>
  <c r="CF6" i="35"/>
  <c r="CT6" i="35"/>
  <c r="CR6" i="35"/>
  <c r="CS6" i="35"/>
  <c r="AV45" i="35"/>
  <c r="AW45" i="35"/>
  <c r="BJ19" i="35"/>
  <c r="BK19" i="35"/>
  <c r="BL19" i="35"/>
  <c r="BJ35" i="35"/>
  <c r="BK35" i="35"/>
  <c r="BL35" i="35"/>
  <c r="BL10" i="35"/>
  <c r="BJ10" i="35"/>
  <c r="BK10" i="35"/>
  <c r="BJ60" i="35"/>
  <c r="BK60" i="35"/>
  <c r="BL60" i="35"/>
  <c r="BL53" i="35"/>
  <c r="BK64" i="35"/>
  <c r="BK37" i="35"/>
  <c r="BL69" i="35"/>
  <c r="BJ20" i="35"/>
  <c r="BL20" i="35"/>
  <c r="BK20" i="35"/>
  <c r="BK71" i="35"/>
  <c r="BL71" i="35"/>
  <c r="BJ71" i="35"/>
  <c r="BL27" i="35"/>
  <c r="BJ27" i="35"/>
  <c r="BK27" i="35"/>
  <c r="BJ55" i="35"/>
  <c r="BK55" i="35"/>
  <c r="BL55" i="35"/>
  <c r="BJ28" i="35"/>
  <c r="BK28" i="35"/>
  <c r="BL28" i="35"/>
  <c r="BJ70" i="35"/>
  <c r="BK70" i="35"/>
  <c r="BL70" i="35"/>
  <c r="BJ45" i="35"/>
  <c r="BK11" i="35"/>
  <c r="BK21" i="35"/>
  <c r="BJ64" i="35"/>
  <c r="BJ61" i="35"/>
  <c r="BL29" i="35"/>
  <c r="BJ12" i="35"/>
  <c r="BK12" i="35"/>
  <c r="BL12" i="35"/>
  <c r="BJ52" i="35"/>
  <c r="BL52" i="35"/>
  <c r="BK52" i="35"/>
  <c r="BL68" i="35"/>
  <c r="BJ68" i="35"/>
  <c r="BK68" i="35"/>
  <c r="BK72" i="35"/>
  <c r="BJ11" i="35"/>
  <c r="BK53" i="35"/>
  <c r="BL13" i="35"/>
  <c r="BJ69" i="35"/>
  <c r="BL56" i="35"/>
  <c r="BL61" i="35"/>
  <c r="BK29" i="35"/>
  <c r="BK63" i="35"/>
  <c r="BL63" i="35"/>
  <c r="BJ63" i="35"/>
  <c r="BJ36" i="35"/>
  <c r="BL36" i="35"/>
  <c r="BK36" i="35"/>
  <c r="BJ51" i="35"/>
  <c r="BK51" i="35"/>
  <c r="BL51" i="35"/>
  <c r="BL43" i="35"/>
  <c r="BJ43" i="35"/>
  <c r="BK43" i="35"/>
  <c r="BJ44" i="35"/>
  <c r="BK44" i="35"/>
  <c r="BL44" i="35"/>
  <c r="BJ72" i="35"/>
  <c r="BK45" i="35"/>
  <c r="BL11" i="35"/>
  <c r="BL21" i="35"/>
  <c r="BJ37" i="35"/>
  <c r="BK13" i="35"/>
  <c r="BK56" i="35"/>
  <c r="BK61" i="35"/>
  <c r="AV11" i="35"/>
  <c r="AW72" i="35"/>
  <c r="AW53" i="35"/>
  <c r="AX11" i="35"/>
  <c r="AX53" i="35"/>
  <c r="AV72" i="35"/>
  <c r="CE63" i="35"/>
  <c r="CD67" i="35"/>
  <c r="CF67" i="35"/>
  <c r="CF66" i="35"/>
  <c r="CD66" i="35"/>
  <c r="CE67" i="35"/>
  <c r="CE66" i="35"/>
  <c r="CT45" i="35"/>
  <c r="CT44" i="35"/>
  <c r="CR45" i="35"/>
  <c r="CR44" i="35"/>
  <c r="CS45" i="35"/>
  <c r="CS44" i="35"/>
  <c r="CD50" i="35"/>
  <c r="CF50" i="35"/>
  <c r="CE50" i="35"/>
  <c r="CF29" i="35"/>
  <c r="CD29" i="35"/>
  <c r="CE29" i="35"/>
  <c r="CE58" i="35"/>
  <c r="CD58" i="35"/>
  <c r="CF58" i="35"/>
  <c r="CS74" i="35"/>
  <c r="CR74" i="35"/>
  <c r="CT74" i="35"/>
  <c r="CR52" i="35"/>
  <c r="CT52" i="35"/>
  <c r="CS52" i="35"/>
  <c r="CR32" i="35"/>
  <c r="CS32" i="35"/>
  <c r="CT32" i="35"/>
  <c r="CT59" i="35"/>
  <c r="CS59" i="35"/>
  <c r="CR59" i="35"/>
  <c r="CT68" i="35"/>
  <c r="CS68" i="35"/>
  <c r="CR68" i="35"/>
  <c r="CR63" i="35"/>
  <c r="CT63" i="35"/>
  <c r="CT57" i="35"/>
  <c r="CS57" i="35"/>
  <c r="CR57" i="35"/>
  <c r="CF45" i="35"/>
  <c r="CE44" i="35"/>
  <c r="CD44" i="35"/>
  <c r="CD45" i="35"/>
  <c r="CF44" i="35"/>
  <c r="CE45" i="35"/>
  <c r="CR34" i="35"/>
  <c r="CS33" i="35"/>
  <c r="CT34" i="35"/>
  <c r="CR33" i="35"/>
  <c r="CS34" i="35"/>
  <c r="CT33" i="35"/>
  <c r="CF20" i="35"/>
  <c r="CD20" i="35"/>
  <c r="CE20" i="35"/>
  <c r="CS29" i="35"/>
  <c r="CT29" i="35"/>
  <c r="CR29" i="35"/>
  <c r="CR28" i="35"/>
  <c r="CR55" i="35"/>
  <c r="CT72" i="35"/>
  <c r="CS72" i="35"/>
  <c r="CE74" i="35"/>
  <c r="CD74" i="35"/>
  <c r="CF74" i="35"/>
  <c r="CD43" i="35"/>
  <c r="CE43" i="35"/>
  <c r="CF43" i="35"/>
  <c r="CD65" i="35"/>
  <c r="CE65" i="35"/>
  <c r="CF59" i="35"/>
  <c r="CD59" i="35"/>
  <c r="CE59" i="35"/>
  <c r="CF68" i="35"/>
  <c r="CD68" i="35"/>
  <c r="CE68" i="35"/>
  <c r="CT53" i="35"/>
  <c r="CS53" i="35"/>
  <c r="CR53" i="35"/>
  <c r="CE57" i="35"/>
  <c r="CF57" i="35"/>
  <c r="CD57" i="35"/>
  <c r="CS71" i="35"/>
  <c r="CR71" i="35"/>
  <c r="CT71" i="35"/>
  <c r="CF34" i="35"/>
  <c r="CF33" i="35"/>
  <c r="CD34" i="35"/>
  <c r="CD33" i="35"/>
  <c r="CE34" i="35"/>
  <c r="CE33" i="35"/>
  <c r="CE61" i="35"/>
  <c r="CE60" i="35"/>
  <c r="CF60" i="35"/>
  <c r="CD61" i="35"/>
  <c r="CD60" i="35"/>
  <c r="CS20" i="35"/>
  <c r="CT20" i="35"/>
  <c r="CR20" i="35"/>
  <c r="CE11" i="35"/>
  <c r="CF11" i="35"/>
  <c r="CD11" i="35"/>
  <c r="CR43" i="35"/>
  <c r="CT43" i="35"/>
  <c r="CS43" i="35"/>
  <c r="CT65" i="35"/>
  <c r="CS65" i="35"/>
  <c r="CR65" i="35"/>
  <c r="CT66" i="35"/>
  <c r="CS67" i="35"/>
  <c r="CR66" i="35"/>
  <c r="CT67" i="35"/>
  <c r="CS66" i="35"/>
  <c r="CR67" i="35"/>
  <c r="CE53" i="35"/>
  <c r="CF53" i="35"/>
  <c r="CD53" i="35"/>
  <c r="CD71" i="35"/>
  <c r="CE71" i="35"/>
  <c r="CF71" i="35"/>
  <c r="CR38" i="35"/>
  <c r="CS38" i="35"/>
  <c r="CT38" i="35"/>
  <c r="CD17" i="35"/>
  <c r="CE17" i="35"/>
  <c r="CF17" i="35"/>
  <c r="CS60" i="35"/>
  <c r="CR60" i="35"/>
  <c r="CT60" i="35"/>
  <c r="CS50" i="35"/>
  <c r="CR50" i="35"/>
  <c r="CT50" i="35"/>
  <c r="CS58" i="35"/>
  <c r="CT58" i="35"/>
  <c r="CR58" i="35"/>
  <c r="CF52" i="35"/>
  <c r="CE52" i="35"/>
  <c r="CD52" i="35"/>
  <c r="CR11" i="35"/>
  <c r="CS11" i="35"/>
  <c r="CT11" i="35"/>
  <c r="CF32" i="35"/>
  <c r="CD32" i="35"/>
  <c r="CE32" i="35"/>
  <c r="CS48" i="35"/>
  <c r="CT48" i="35"/>
  <c r="CR48" i="35"/>
  <c r="AW64" i="35"/>
  <c r="AX64" i="35"/>
  <c r="AX27" i="35"/>
  <c r="AW27" i="35"/>
  <c r="AV27" i="35"/>
  <c r="AX13" i="35"/>
  <c r="AX21" i="35"/>
  <c r="AX36" i="35"/>
  <c r="AV36" i="35"/>
  <c r="AW36" i="35"/>
  <c r="AW55" i="35"/>
  <c r="AV55" i="35"/>
  <c r="AX55" i="35"/>
  <c r="AV37" i="35"/>
  <c r="AV13" i="35"/>
  <c r="AV43" i="35"/>
  <c r="AX43" i="35"/>
  <c r="AW43" i="35"/>
  <c r="AW68" i="35"/>
  <c r="AX68" i="35"/>
  <c r="AV68" i="35"/>
  <c r="AV10" i="35"/>
  <c r="AX10" i="35"/>
  <c r="AW10" i="35"/>
  <c r="AW69" i="35"/>
  <c r="AV29" i="35"/>
  <c r="AV20" i="35"/>
  <c r="AW20" i="35"/>
  <c r="AX20" i="35"/>
  <c r="AW71" i="35"/>
  <c r="AX71" i="35"/>
  <c r="AV71" i="35"/>
  <c r="AV56" i="35"/>
  <c r="AX37" i="35"/>
  <c r="AX69" i="35"/>
  <c r="AV12" i="35"/>
  <c r="AW12" i="35"/>
  <c r="AX12" i="35"/>
  <c r="AX19" i="35"/>
  <c r="AV19" i="35"/>
  <c r="AW19" i="35"/>
  <c r="AW63" i="35"/>
  <c r="AV63" i="35"/>
  <c r="AX63" i="35"/>
  <c r="AW28" i="35"/>
  <c r="AV28" i="35"/>
  <c r="AX28" i="35"/>
  <c r="AX51" i="35"/>
  <c r="AV51" i="35"/>
  <c r="AW51" i="35"/>
  <c r="AX56" i="35"/>
  <c r="AW52" i="35"/>
  <c r="AX52" i="35"/>
  <c r="AV52" i="35"/>
  <c r="AV35" i="35"/>
  <c r="AX35" i="35"/>
  <c r="AW35" i="35"/>
  <c r="AW44" i="35"/>
  <c r="AX44" i="35"/>
  <c r="AV44" i="35"/>
  <c r="AX70" i="35"/>
  <c r="AW70" i="35"/>
  <c r="AV70" i="35"/>
  <c r="AV21" i="35"/>
  <c r="AX60" i="35"/>
  <c r="AV60" i="35"/>
  <c r="AW60" i="35"/>
  <c r="AW29" i="35"/>
  <c r="P37" i="35"/>
  <c r="O36" i="35"/>
  <c r="P36" i="35"/>
  <c r="N36" i="35"/>
  <c r="N34" i="35"/>
  <c r="P34" i="35"/>
  <c r="O34" i="35"/>
  <c r="O35" i="35"/>
  <c r="P35" i="35"/>
  <c r="N35" i="35"/>
  <c r="O14" i="35"/>
  <c r="N13" i="35"/>
  <c r="P13" i="35"/>
  <c r="O13" i="35"/>
  <c r="N14" i="35"/>
  <c r="P14" i="35"/>
  <c r="AC28" i="35"/>
  <c r="AB28" i="35"/>
  <c r="AD28" i="35"/>
  <c r="AD29" i="35"/>
  <c r="AC29" i="35"/>
  <c r="AB29" i="35"/>
  <c r="O24" i="35"/>
  <c r="P24" i="35"/>
  <c r="N24" i="35"/>
  <c r="O53" i="35"/>
  <c r="P53" i="35"/>
  <c r="P54" i="35"/>
  <c r="O54" i="35"/>
  <c r="N54" i="35"/>
  <c r="N53" i="35"/>
  <c r="O52" i="35"/>
  <c r="P52" i="35"/>
  <c r="N52" i="35"/>
  <c r="O15" i="35"/>
  <c r="P15" i="35"/>
  <c r="N15" i="35"/>
  <c r="AD10" i="35"/>
  <c r="AC10" i="35"/>
  <c r="AB10" i="35"/>
  <c r="AC22" i="35"/>
  <c r="AD21" i="35"/>
  <c r="AB21" i="35"/>
  <c r="AC21" i="35"/>
  <c r="AD22" i="35"/>
  <c r="AB22" i="35"/>
  <c r="AB26" i="35"/>
  <c r="AC25" i="35"/>
  <c r="AB25" i="35"/>
  <c r="AD25" i="35"/>
  <c r="AB70" i="35"/>
  <c r="AC70" i="35"/>
  <c r="AD70" i="35"/>
  <c r="N46" i="35"/>
  <c r="O46" i="35"/>
  <c r="P46" i="35"/>
  <c r="AC57" i="35"/>
  <c r="AD57" i="35"/>
  <c r="AB57" i="35"/>
  <c r="AC58" i="35"/>
  <c r="AB58" i="35"/>
  <c r="AD58" i="35"/>
  <c r="AC68" i="35"/>
  <c r="AD68" i="35"/>
  <c r="AB68" i="35"/>
  <c r="AC74" i="35"/>
  <c r="AD74" i="35"/>
  <c r="AB74" i="35"/>
  <c r="O37" i="35"/>
  <c r="N37" i="35"/>
  <c r="P31" i="35"/>
  <c r="N31" i="35"/>
  <c r="O31" i="35"/>
  <c r="N32" i="35"/>
  <c r="P32" i="35"/>
  <c r="O32" i="35"/>
  <c r="P45" i="35"/>
  <c r="O45" i="35"/>
  <c r="N45" i="35"/>
  <c r="AB51" i="35"/>
  <c r="AD51" i="35"/>
  <c r="AC51" i="35"/>
  <c r="P63" i="35"/>
  <c r="O63" i="35"/>
  <c r="N63" i="35"/>
  <c r="P27" i="35"/>
  <c r="P26" i="35"/>
  <c r="O26" i="35"/>
  <c r="N26" i="35"/>
  <c r="P12" i="35"/>
  <c r="O12" i="35"/>
  <c r="N12" i="35"/>
  <c r="P6" i="35"/>
  <c r="P5" i="35"/>
  <c r="O5" i="35"/>
  <c r="N6" i="35"/>
  <c r="O6" i="35"/>
  <c r="N5" i="35"/>
  <c r="AB36" i="35"/>
  <c r="AC36" i="35"/>
  <c r="AD36" i="35"/>
  <c r="O18" i="35"/>
  <c r="P18" i="35"/>
  <c r="N18" i="35"/>
  <c r="AC13" i="35"/>
  <c r="AD13" i="35"/>
  <c r="AB13" i="35"/>
  <c r="AC14" i="35"/>
  <c r="AB14" i="35"/>
  <c r="AD14" i="35"/>
  <c r="AD19" i="35"/>
  <c r="AB19" i="35"/>
  <c r="AC19" i="35"/>
  <c r="AD24" i="35"/>
  <c r="AB24" i="35"/>
  <c r="AC24" i="35"/>
  <c r="O17" i="35"/>
  <c r="P17" i="35"/>
  <c r="AC53" i="35"/>
  <c r="AB52" i="35"/>
  <c r="AC52" i="35"/>
  <c r="AD52" i="35"/>
  <c r="O11" i="35"/>
  <c r="P11" i="35"/>
  <c r="N11" i="35"/>
  <c r="N10" i="35"/>
  <c r="O10" i="35"/>
  <c r="P10" i="35"/>
  <c r="AD56" i="35"/>
  <c r="AB56" i="35"/>
  <c r="AC56" i="35"/>
  <c r="O25" i="35"/>
  <c r="N25" i="35"/>
  <c r="P25" i="35"/>
  <c r="O40" i="35"/>
  <c r="P39" i="35"/>
  <c r="N39" i="35"/>
  <c r="O39" i="35"/>
  <c r="N40" i="35"/>
  <c r="P40" i="35"/>
  <c r="AB46" i="35"/>
  <c r="AD46" i="35"/>
  <c r="AC46" i="35"/>
  <c r="AB31" i="35"/>
  <c r="AB30" i="35"/>
  <c r="AC30" i="35"/>
  <c r="AD30" i="35"/>
  <c r="P68" i="35"/>
  <c r="O68" i="35"/>
  <c r="N68" i="35"/>
  <c r="AD20" i="35"/>
  <c r="AC20" i="35"/>
  <c r="AB20" i="35"/>
  <c r="AD38" i="35"/>
  <c r="AC37" i="35"/>
  <c r="AB37" i="35"/>
  <c r="AD37" i="35"/>
  <c r="O56" i="35"/>
  <c r="N55" i="35"/>
  <c r="P55" i="35"/>
  <c r="O55" i="35"/>
  <c r="AC45" i="35"/>
  <c r="AB45" i="35"/>
  <c r="AD45" i="35"/>
  <c r="AD49" i="35"/>
  <c r="AC49" i="35"/>
  <c r="AB49" i="35"/>
  <c r="AB50" i="35"/>
  <c r="AC50" i="35"/>
  <c r="AD50" i="35"/>
  <c r="AC63" i="35"/>
  <c r="AD63" i="35"/>
  <c r="AB63" i="35"/>
  <c r="AD26" i="35"/>
  <c r="AC26" i="35"/>
  <c r="AC12" i="35"/>
  <c r="AD12" i="35"/>
  <c r="AB12" i="35"/>
  <c r="AB47" i="35"/>
  <c r="AD47" i="35"/>
  <c r="AC47" i="35"/>
  <c r="AD27" i="35"/>
  <c r="AB27" i="35"/>
  <c r="AC27" i="35"/>
  <c r="AB18" i="35"/>
  <c r="AC18" i="35"/>
  <c r="AD18" i="35"/>
  <c r="AB48" i="35"/>
  <c r="AD48" i="35"/>
  <c r="AC48" i="35"/>
  <c r="N20" i="35"/>
  <c r="O19" i="35"/>
  <c r="P19" i="35"/>
  <c r="N19" i="35"/>
  <c r="N38" i="35"/>
  <c r="O38" i="35"/>
  <c r="P38" i="35"/>
  <c r="AD17" i="35"/>
  <c r="AB17" i="35"/>
  <c r="AC17" i="35"/>
  <c r="O69" i="35"/>
  <c r="N69" i="35"/>
  <c r="P69" i="35"/>
  <c r="AB11" i="35"/>
  <c r="AC11" i="35"/>
  <c r="AD11" i="35"/>
  <c r="P65" i="35"/>
  <c r="P64" i="35"/>
  <c r="N64" i="35"/>
  <c r="O64" i="35"/>
  <c r="O65" i="35"/>
  <c r="N65" i="35"/>
  <c r="N56" i="35"/>
  <c r="P56" i="35"/>
  <c r="AC73" i="35"/>
  <c r="AB73" i="35"/>
  <c r="AD73" i="35"/>
  <c r="AB39" i="35"/>
  <c r="AD39" i="35"/>
  <c r="AC39" i="35"/>
  <c r="AC40" i="35"/>
  <c r="AB40" i="35"/>
  <c r="AD40" i="35"/>
  <c r="AD16" i="35"/>
  <c r="AB16" i="35"/>
  <c r="AC16" i="35"/>
  <c r="N30" i="35"/>
  <c r="O30" i="35"/>
  <c r="P30" i="35"/>
  <c r="P23" i="35"/>
  <c r="N23" i="35"/>
  <c r="O23" i="35"/>
  <c r="O20" i="35"/>
  <c r="P20" i="35"/>
  <c r="AB60" i="35"/>
  <c r="AD60" i="35"/>
  <c r="AC60" i="35"/>
  <c r="AD61" i="35"/>
  <c r="AB61" i="35"/>
  <c r="AC61" i="35"/>
  <c r="AB55" i="35"/>
  <c r="AD55" i="35"/>
  <c r="AC55" i="35"/>
  <c r="P41" i="35"/>
  <c r="O41" i="35"/>
  <c r="N41" i="35"/>
  <c r="P42" i="35"/>
  <c r="N42" i="35"/>
  <c r="O42" i="35"/>
  <c r="P49" i="35"/>
  <c r="N49" i="35"/>
  <c r="O49" i="35"/>
  <c r="O50" i="35"/>
  <c r="N50" i="35"/>
  <c r="P50" i="35"/>
  <c r="N72" i="35"/>
  <c r="O71" i="35"/>
  <c r="P71" i="35"/>
  <c r="O72" i="35"/>
  <c r="P72" i="35"/>
  <c r="O47" i="35"/>
  <c r="N47" i="35"/>
  <c r="P47" i="35"/>
  <c r="AD34" i="35"/>
  <c r="AB34" i="35"/>
  <c r="AB35" i="35"/>
  <c r="AC34" i="35"/>
  <c r="AC35" i="35"/>
  <c r="AD35" i="35"/>
  <c r="O27" i="35"/>
  <c r="N27" i="35"/>
  <c r="N28" i="35"/>
  <c r="P28" i="35"/>
  <c r="O28" i="35"/>
  <c r="O29" i="35"/>
  <c r="P29" i="35"/>
  <c r="N29" i="35"/>
  <c r="O48" i="35"/>
  <c r="P48" i="35"/>
  <c r="N48" i="35"/>
  <c r="AD53" i="35"/>
  <c r="AB53" i="35"/>
  <c r="AC54" i="35"/>
  <c r="AD54" i="35"/>
  <c r="AB54" i="35"/>
  <c r="AB38" i="35"/>
  <c r="AC38" i="35"/>
  <c r="AD15" i="35"/>
  <c r="AB15" i="35"/>
  <c r="AC15" i="35"/>
  <c r="AD69" i="35"/>
  <c r="AB69" i="35"/>
  <c r="AC69" i="35"/>
  <c r="N21" i="35"/>
  <c r="O21" i="35"/>
  <c r="P21" i="35"/>
  <c r="P22" i="35"/>
  <c r="O22" i="35"/>
  <c r="N22" i="35"/>
  <c r="AB64" i="35"/>
  <c r="AC64" i="35"/>
  <c r="AD64" i="35"/>
  <c r="AD65" i="35"/>
  <c r="AC65" i="35"/>
  <c r="AB65" i="35"/>
  <c r="N71" i="35"/>
  <c r="N70" i="35"/>
  <c r="P70" i="35"/>
  <c r="O70" i="35"/>
  <c r="P73" i="35"/>
  <c r="O73" i="35"/>
  <c r="N73" i="35"/>
  <c r="N58" i="35"/>
  <c r="N57" i="35"/>
  <c r="P57" i="35"/>
  <c r="O57" i="35"/>
  <c r="P58" i="35"/>
  <c r="O58" i="35"/>
  <c r="N17" i="35"/>
  <c r="N16" i="35"/>
  <c r="P16" i="35"/>
  <c r="O16" i="35"/>
  <c r="O74" i="35"/>
  <c r="P74" i="35"/>
  <c r="N74" i="35"/>
  <c r="AD23" i="35"/>
  <c r="AC23" i="35"/>
  <c r="AB23" i="35"/>
  <c r="AC31" i="35"/>
  <c r="AD31" i="35"/>
  <c r="AB32" i="35"/>
  <c r="AD32" i="35"/>
  <c r="AC32" i="35"/>
  <c r="N61" i="35"/>
  <c r="O60" i="35"/>
  <c r="P60" i="35"/>
  <c r="O61" i="35"/>
  <c r="N60" i="35"/>
  <c r="P61" i="35"/>
  <c r="P51" i="35"/>
  <c r="O51" i="35"/>
  <c r="N51" i="35"/>
  <c r="AD41" i="35"/>
  <c r="AB41" i="35"/>
  <c r="AC41" i="35"/>
  <c r="AC42" i="35"/>
  <c r="AB42" i="35"/>
  <c r="AD42" i="35"/>
  <c r="AB6" i="35"/>
  <c r="AB5" i="35"/>
  <c r="AC5" i="35"/>
  <c r="AD5" i="35"/>
  <c r="AC6" i="35"/>
  <c r="AD6" i="35"/>
  <c r="AC71" i="35"/>
  <c r="AD71" i="35"/>
  <c r="AB71" i="35"/>
  <c r="AB72" i="35"/>
  <c r="AD72" i="35"/>
  <c r="AC72" i="35"/>
  <c r="CS73" i="35" l="1"/>
  <c r="CR73" i="35"/>
  <c r="CT49" i="35"/>
  <c r="CR49" i="35"/>
  <c r="CT73" i="35"/>
  <c r="CE73" i="35"/>
  <c r="CD73" i="35"/>
  <c r="CE72" i="35"/>
  <c r="CF73" i="35"/>
  <c r="CF5" i="35"/>
  <c r="CD8" i="35"/>
  <c r="CF4" i="35"/>
  <c r="CF37" i="35"/>
  <c r="CR10" i="35"/>
  <c r="CT28" i="35"/>
  <c r="CD46" i="35"/>
  <c r="CD5" i="35"/>
  <c r="CD4" i="35"/>
  <c r="CS10" i="35"/>
  <c r="CE5" i="35"/>
  <c r="CS46" i="35"/>
  <c r="CF48" i="35"/>
  <c r="CT7" i="35"/>
  <c r="CR9" i="35"/>
  <c r="CE22" i="35"/>
  <c r="CE21" i="35"/>
  <c r="CD21" i="35"/>
  <c r="CF54" i="35"/>
  <c r="CD54" i="35"/>
  <c r="CE8" i="35"/>
  <c r="CF55" i="35"/>
  <c r="CD7" i="35"/>
  <c r="CF21" i="35"/>
  <c r="CE54" i="35"/>
  <c r="CF7" i="35"/>
  <c r="CD18" i="35"/>
  <c r="CT4" i="35"/>
  <c r="CE9" i="35"/>
  <c r="CS37" i="35"/>
  <c r="CD9" i="35"/>
  <c r="CS5" i="35"/>
  <c r="CF10" i="35"/>
  <c r="CR37" i="35"/>
  <c r="CT37" i="35"/>
  <c r="CE10" i="35"/>
  <c r="CT70" i="35"/>
  <c r="CT69" i="35"/>
  <c r="CR70" i="35"/>
  <c r="CS70" i="35"/>
  <c r="CR69" i="35"/>
  <c r="CE70" i="35"/>
  <c r="CF18" i="35"/>
  <c r="CF40" i="35"/>
  <c r="CF8" i="35"/>
  <c r="CT8" i="35"/>
  <c r="CR36" i="35"/>
  <c r="CF70" i="35"/>
  <c r="CR61" i="35"/>
  <c r="CE69" i="35"/>
  <c r="CR8" i="35"/>
  <c r="CT61" i="35"/>
  <c r="CE18" i="35"/>
  <c r="CS8" i="35"/>
  <c r="CD28" i="35"/>
  <c r="CR47" i="35"/>
  <c r="CS61" i="35"/>
  <c r="CR7" i="35"/>
  <c r="CF69" i="35"/>
  <c r="CD69" i="35"/>
  <c r="CR62" i="35"/>
  <c r="CE28" i="35"/>
  <c r="CD19" i="35"/>
  <c r="CF62" i="35"/>
  <c r="CT19" i="35"/>
  <c r="CD64" i="35"/>
  <c r="CT54" i="35"/>
  <c r="CR54" i="35"/>
  <c r="CF63" i="35"/>
  <c r="CS21" i="35"/>
  <c r="CR17" i="35"/>
  <c r="CR22" i="35"/>
  <c r="CS17" i="35"/>
  <c r="CE37" i="35"/>
  <c r="CR21" i="35"/>
  <c r="CE38" i="35"/>
  <c r="CT22" i="35"/>
  <c r="CS54" i="35"/>
  <c r="CD37" i="35"/>
  <c r="CT31" i="35"/>
  <c r="CT16" i="35"/>
  <c r="CT55" i="35"/>
  <c r="CD38" i="35"/>
  <c r="CT21" i="35"/>
  <c r="CD63" i="35"/>
  <c r="CE64" i="35"/>
  <c r="CF64" i="35"/>
  <c r="CT62" i="35"/>
  <c r="CF39" i="35"/>
  <c r="CT47" i="35"/>
  <c r="CS16" i="35"/>
  <c r="CF9" i="35"/>
  <c r="CF49" i="35"/>
  <c r="CR18" i="35"/>
  <c r="CE48" i="35"/>
  <c r="CE49" i="35"/>
  <c r="CT15" i="35"/>
  <c r="CF30" i="35"/>
  <c r="CT46" i="35"/>
  <c r="CR16" i="35"/>
  <c r="CS19" i="35"/>
  <c r="CF31" i="35"/>
  <c r="CD31" i="35"/>
  <c r="CR15" i="35"/>
  <c r="CT40" i="35"/>
  <c r="CR5" i="35"/>
  <c r="CT41" i="35"/>
  <c r="CT5" i="35"/>
  <c r="CR40" i="35"/>
  <c r="CS40" i="35"/>
  <c r="CS36" i="35"/>
  <c r="CD40" i="35"/>
  <c r="CS9" i="35"/>
  <c r="CR4" i="35"/>
  <c r="CF22" i="35"/>
  <c r="CE55" i="35"/>
  <c r="CT18" i="35"/>
  <c r="CT9" i="35"/>
  <c r="CF72" i="35"/>
  <c r="CD49" i="35"/>
  <c r="CE62" i="35"/>
  <c r="CE30" i="35"/>
  <c r="CD30" i="35"/>
  <c r="CD27" i="35"/>
  <c r="CF61" i="35"/>
  <c r="CS18" i="35"/>
  <c r="CF28" i="35"/>
  <c r="CE27" i="35"/>
  <c r="CR41" i="35"/>
  <c r="CS41" i="35"/>
  <c r="CS47" i="35"/>
  <c r="CE19" i="35"/>
  <c r="CE40" i="35"/>
  <c r="CF41" i="35"/>
  <c r="CE41" i="35"/>
  <c r="CD41" i="35"/>
  <c r="CF15" i="35"/>
  <c r="CD15" i="35"/>
  <c r="CE15" i="35"/>
  <c r="CF47" i="35"/>
  <c r="CE47" i="35"/>
  <c r="CD47" i="35"/>
  <c r="CE46" i="35"/>
  <c r="CE36" i="35"/>
  <c r="CD36" i="35"/>
  <c r="CF36" i="35"/>
  <c r="CS27" i="35"/>
  <c r="CR27" i="35"/>
  <c r="CT27" i="35"/>
  <c r="CS39" i="35"/>
  <c r="CT39" i="35"/>
  <c r="CR39" i="35"/>
  <c r="CR64" i="35"/>
  <c r="CT64" i="35"/>
  <c r="CS64" i="35"/>
  <c r="CE16" i="35"/>
  <c r="CD16" i="35"/>
  <c r="CF16" i="35"/>
  <c r="CS31" i="35"/>
  <c r="CR30" i="35"/>
  <c r="CT30" i="35"/>
  <c r="CS30" i="35"/>
  <c r="EA78" i="35"/>
  <c r="EA77" i="35"/>
  <c r="EA79" i="35"/>
  <c r="DM79" i="35"/>
  <c r="DM77" i="35"/>
  <c r="DM78" i="35"/>
  <c r="AW79" i="35"/>
  <c r="BK77" i="35"/>
  <c r="AW78" i="35"/>
  <c r="AW77" i="35"/>
  <c r="BK79" i="35"/>
  <c r="BK78" i="35"/>
  <c r="AC78" i="35"/>
  <c r="O79" i="35"/>
  <c r="AC79" i="35"/>
  <c r="AC77" i="35"/>
  <c r="O78" i="35"/>
  <c r="O77" i="35"/>
  <c r="CE77" i="35" l="1"/>
  <c r="CF77" i="35" s="1"/>
  <c r="BS77" i="35" s="1"/>
  <c r="CE78" i="35"/>
  <c r="CF78" i="35" s="1"/>
  <c r="BS78" i="35" s="1"/>
  <c r="CS78" i="35"/>
  <c r="CT78" i="35" s="1"/>
  <c r="BS83" i="35" s="1"/>
  <c r="CS79" i="35"/>
  <c r="BR84" i="35" s="1"/>
  <c r="CS77" i="35"/>
  <c r="CT77" i="35" s="1"/>
  <c r="BS82" i="35" s="1"/>
  <c r="CE79" i="35"/>
  <c r="BR79" i="35" s="1"/>
  <c r="DN78" i="35"/>
  <c r="DA78" i="35" s="1"/>
  <c r="CZ78" i="35"/>
  <c r="DN77" i="35"/>
  <c r="DA77" i="35" s="1"/>
  <c r="CZ77" i="35"/>
  <c r="DN79" i="35"/>
  <c r="DA79" i="35" s="1"/>
  <c r="CZ79" i="35"/>
  <c r="EB79" i="35"/>
  <c r="DA84" i="35" s="1"/>
  <c r="CZ84" i="35"/>
  <c r="EB77" i="35"/>
  <c r="DA82" i="35" s="1"/>
  <c r="CZ82" i="35"/>
  <c r="EB78" i="35"/>
  <c r="DA83" i="35" s="1"/>
  <c r="CZ83" i="35"/>
  <c r="AX77" i="35"/>
  <c r="AK77" i="35" s="1"/>
  <c r="AJ77" i="35"/>
  <c r="AD79" i="35"/>
  <c r="C84" i="35" s="1"/>
  <c r="B84" i="35"/>
  <c r="P77" i="35"/>
  <c r="C77" i="35" s="1"/>
  <c r="B77" i="35"/>
  <c r="P79" i="35"/>
  <c r="C79" i="35" s="1"/>
  <c r="B79" i="35"/>
  <c r="P78" i="35"/>
  <c r="C78" i="35" s="1"/>
  <c r="B78" i="35"/>
  <c r="AD78" i="35"/>
  <c r="C83" i="35" s="1"/>
  <c r="B83" i="35"/>
  <c r="AX78" i="35"/>
  <c r="AK78" i="35" s="1"/>
  <c r="AJ78" i="35"/>
  <c r="AD77" i="35"/>
  <c r="C82" i="35" s="1"/>
  <c r="B82" i="35"/>
  <c r="BL78" i="35"/>
  <c r="AK83" i="35" s="1"/>
  <c r="AJ83" i="35"/>
  <c r="BL77" i="35"/>
  <c r="AK82" i="35" s="1"/>
  <c r="AJ82" i="35"/>
  <c r="BL79" i="35"/>
  <c r="AK84" i="35" s="1"/>
  <c r="AJ84" i="35"/>
  <c r="AX79" i="35"/>
  <c r="AK79" i="35" s="1"/>
  <c r="AJ79" i="35"/>
  <c r="BR83" i="35" l="1"/>
  <c r="CT79" i="35"/>
  <c r="BS84" i="35" s="1"/>
  <c r="BR78" i="35"/>
  <c r="BR77" i="35"/>
  <c r="CF79" i="35"/>
  <c r="BS79" i="35" s="1"/>
  <c r="BR82" i="35"/>
</calcChain>
</file>

<file path=xl/sharedStrings.xml><?xml version="1.0" encoding="utf-8"?>
<sst xmlns="http://schemas.openxmlformats.org/spreadsheetml/2006/main" count="1050" uniqueCount="197">
  <si>
    <t>Fuel Type</t>
  </si>
  <si>
    <t>a</t>
  </si>
  <si>
    <t>b</t>
  </si>
  <si>
    <t>c</t>
  </si>
  <si>
    <t>C-1</t>
  </si>
  <si>
    <t>C-2</t>
  </si>
  <si>
    <t>C-3</t>
  </si>
  <si>
    <t>C-4</t>
  </si>
  <si>
    <t>C-5</t>
  </si>
  <si>
    <t>C-7</t>
  </si>
  <si>
    <t>D-1</t>
  </si>
  <si>
    <t>D-2</t>
  </si>
  <si>
    <t>S-1</t>
  </si>
  <si>
    <t>S-2</t>
  </si>
  <si>
    <t>S-3</t>
  </si>
  <si>
    <t>Control1</t>
  </si>
  <si>
    <t>M1</t>
  </si>
  <si>
    <t>M2</t>
  </si>
  <si>
    <t>M3</t>
  </si>
  <si>
    <t>% C, %c or %DF</t>
  </si>
  <si>
    <t>O-1a</t>
  </si>
  <si>
    <t>O-1b</t>
  </si>
  <si>
    <t>BUI</t>
  </si>
  <si>
    <t>BE</t>
  </si>
  <si>
    <t>M4</t>
  </si>
  <si>
    <t>q</t>
  </si>
  <si>
    <t>BUIo</t>
  </si>
  <si>
    <t>% Modifier:</t>
  </si>
  <si>
    <t>Index</t>
  </si>
  <si>
    <t>%C, %c or %DF</t>
  </si>
  <si>
    <t>Range -</t>
  </si>
  <si>
    <t>Index:</t>
  </si>
  <si>
    <t>SFC</t>
  </si>
  <si>
    <t>FFC</t>
  </si>
  <si>
    <t>WFC</t>
  </si>
  <si>
    <t>CSI</t>
  </si>
  <si>
    <t>CBH</t>
  </si>
  <si>
    <t>CFL</t>
  </si>
  <si>
    <t>ROS</t>
  </si>
  <si>
    <t>FFMC</t>
  </si>
  <si>
    <t>Range-</t>
  </si>
  <si>
    <t>GFL</t>
  </si>
  <si>
    <t>M-1</t>
  </si>
  <si>
    <t>M-2</t>
  </si>
  <si>
    <t>M-3</t>
  </si>
  <si>
    <t>M-4</t>
  </si>
  <si>
    <t>Contact:</t>
  </si>
  <si>
    <t xml:space="preserve">Comments, corrections, and suggestions are welcome. </t>
  </si>
  <si>
    <t>Control2</t>
  </si>
  <si>
    <t>Control4</t>
  </si>
  <si>
    <t>FMC</t>
  </si>
  <si>
    <t>FME</t>
  </si>
  <si>
    <t>RSC:</t>
  </si>
  <si>
    <t>RSS:</t>
  </si>
  <si>
    <t>C-6</t>
  </si>
  <si>
    <t>C6 CBH</t>
  </si>
  <si>
    <t>ISI</t>
  </si>
  <si>
    <t>m</t>
  </si>
  <si>
    <t>Wind Spd</t>
  </si>
  <si>
    <t>ISI or</t>
  </si>
  <si>
    <t>Windspeed</t>
  </si>
  <si>
    <t>FFMC-display</t>
  </si>
  <si>
    <t>ISI/WS</t>
  </si>
  <si>
    <t>ISI (Initial Spread Index)</t>
  </si>
  <si>
    <t>None</t>
  </si>
  <si>
    <t>Additional Notes:</t>
  </si>
  <si>
    <t xml:space="preserve">codes, and fuel parameters are all held constant between the two graphs. </t>
  </si>
  <si>
    <t>Wind Speed (km/h)</t>
  </si>
  <si>
    <t xml:space="preserve">Wind Speed (km/h). ROS and HFI are still calculated using the ISI-based equations (ie, altering wind speed alters the ISI, which is then used </t>
  </si>
  <si>
    <t>to calculate the outputs); FFMC is only selectable when viewing the Wind Speed relationship, as it is otherwise already incorporated into ISI.</t>
  </si>
  <si>
    <t>Curing factor</t>
  </si>
  <si>
    <t>#Comments</t>
  </si>
  <si>
    <t># Settings from ROS and Intensity graph control boxes; FFMC only active when 'Wind Speed' selected</t>
  </si>
  <si>
    <t>Actual BUI</t>
  </si>
  <si>
    <t>Std/No ROS effect</t>
  </si>
  <si>
    <t>Version Notes:</t>
  </si>
  <si>
    <t xml:space="preserve">calculations, and this may be slightly misleading when comparing different fuel types. For example, when 'Std/No ROS effect' is selected, comparing HFI </t>
  </si>
  <si>
    <t xml:space="preserve"> - In this version (v2.0 and v2.1), the settings are maintained between the 'ROS Graph' and 'Intensity Graph'; selected fuel types, modifiers, weather  </t>
  </si>
  <si>
    <t xml:space="preserve"> - In this version (v2.0 and v2.1), the Independent variable (X-axis) can be toggled between ISI (Initial Spread Index), the FBP default, and </t>
  </si>
  <si>
    <t xml:space="preserve"> - New for v2.1 - BUI effect on Rate of Spread can be 'turned off'; in the BUI drop-down, select 'Std/No ROS effect' to make the BUI effect = 1 for </t>
  </si>
  <si>
    <t xml:space="preserve">all fuel types (uses BUI=BUIo for ROS calculations; BUI is still used to calculate fuel consumption). Note that standard BUI values will then be used for HFI </t>
  </si>
  <si>
    <t xml:space="preserve">between C5 and C7 will show HFI for C5 at BUI=56 and HFI for C7 at BUI=106. Recall that the BUI effect on ROS has not been found to be statistically significant </t>
  </si>
  <si>
    <t>(Forestry Canada Fire Danger Group 1992).</t>
  </si>
  <si>
    <t xml:space="preserve"> - v2.11 - fixed error in Control2 that miscalculated moisture content using old FFMC equation</t>
  </si>
  <si>
    <t>C-6 (surf)</t>
  </si>
  <si>
    <t>C-6 (crwn)</t>
  </si>
  <si>
    <t>Rsi</t>
  </si>
  <si>
    <t>CFB</t>
  </si>
  <si>
    <t>CFC</t>
  </si>
  <si>
    <t>TFC</t>
  </si>
  <si>
    <t>HFI</t>
  </si>
  <si>
    <t>Rso</t>
  </si>
  <si>
    <t>Control 1:</t>
  </si>
  <si>
    <t>ROS output</t>
  </si>
  <si>
    <t>HFI output</t>
  </si>
  <si>
    <t>ROS/ISI</t>
  </si>
  <si>
    <t>ROS/WS</t>
  </si>
  <si>
    <t>HFI/ISI</t>
  </si>
  <si>
    <t>HFI/WS</t>
  </si>
  <si>
    <t>Control 4</t>
  </si>
  <si>
    <t>Control 3</t>
  </si>
  <si>
    <t>Control 2</t>
  </si>
  <si>
    <t>IC</t>
  </si>
  <si>
    <t>CC</t>
  </si>
  <si>
    <t>CFB0.5</t>
  </si>
  <si>
    <t>CFB50</t>
  </si>
  <si>
    <t>transition</t>
  </si>
  <si>
    <t>Fire type</t>
  </si>
  <si>
    <t>Fire type:</t>
  </si>
  <si>
    <t>WS</t>
  </si>
  <si>
    <t>Fire Type Output1</t>
  </si>
  <si>
    <t>Fire Type Output2</t>
  </si>
  <si>
    <t>Fire Type Output3</t>
  </si>
  <si>
    <t>Fire Type Output4</t>
  </si>
  <si>
    <t>General Information</t>
  </si>
  <si>
    <t xml:space="preserve">Citation: </t>
  </si>
  <si>
    <t xml:space="preserve"> - Most calculations are in hidden worksheets: 'Calcs-control1' , and corresponding sheets for control2 through control4, referring to the 4 separate lines on each graph.</t>
  </si>
  <si>
    <t xml:space="preserve"> - Most programming comments are in the 'Calcs-control1' worksheet (hidden), on line 2.</t>
  </si>
  <si>
    <t># Comments; see also column BD</t>
  </si>
  <si>
    <t>#Modifier calculated (0-100 step 5) if Fuel Type is O- or M-type; FT from Graph control box</t>
  </si>
  <si>
    <t># %Modifier from Graph control box</t>
  </si>
  <si>
    <t>#FTs used for FT drop-down in Graph control boxes</t>
  </si>
  <si>
    <t>#Base ROS parameters, STX-3, Table 6</t>
  </si>
  <si>
    <t>Fire Type classes based on CFB</t>
  </si>
  <si>
    <t xml:space="preserve"> - v3.0 - Major changes - all calculations from ISI/Wind speed intervals of 2.5 down to intervals of 1; added Fire type check box and functionality, using standard</t>
  </si>
  <si>
    <t>by Daniel Perrakis, Ph.D., Fire Research Scientist</t>
  </si>
  <si>
    <t>Natural Resources Canada - Canadian Forest Service, Victoria, BC</t>
  </si>
  <si>
    <t>Daniel.Perrakis@canada.ca</t>
  </si>
  <si>
    <t>Cruz CROS_A</t>
  </si>
  <si>
    <t>β1</t>
  </si>
  <si>
    <t>β2</t>
  </si>
  <si>
    <t>β3</t>
  </si>
  <si>
    <t>β4</t>
  </si>
  <si>
    <t>CBD</t>
  </si>
  <si>
    <t>CBD_selection</t>
  </si>
  <si>
    <t>#Calculations for when Wind Spd is selected on horizontal axis</t>
  </si>
  <si>
    <t>EFFM_from FFMC</t>
  </si>
  <si>
    <t>1=ISI</t>
  </si>
  <si>
    <t>2=WS</t>
  </si>
  <si>
    <t>β0</t>
  </si>
  <si>
    <t>CBH_selection</t>
  </si>
  <si>
    <t>FT</t>
  </si>
  <si>
    <t>FT2</t>
  </si>
  <si>
    <t>D-1/2</t>
  </si>
  <si>
    <t>O-1a/b</t>
  </si>
  <si>
    <t>M-1/2</t>
  </si>
  <si>
    <t>M-3/4</t>
  </si>
  <si>
    <t>#This column (#N/A) to make lines disappear when 'None' is selected</t>
  </si>
  <si>
    <t>Hide</t>
  </si>
  <si>
    <t>MC</t>
  </si>
  <si>
    <t>ROS-CAW graph (not used)</t>
  </si>
  <si>
    <t>FuelGraph Settings</t>
  </si>
  <si>
    <t xml:space="preserve"> -The 'Graph-outputs' and 'Settings' sheets (both hidden) control some overall settings and final display calculations. </t>
  </si>
  <si>
    <t>y=b0+ax+bx^2</t>
  </si>
  <si>
    <t>Aggregate surf. model</t>
  </si>
  <si>
    <t>RSi</t>
  </si>
  <si>
    <t>#Used (when selected) for surface fire component of CAW ROS graphs; based on STaylor regression</t>
  </si>
  <si>
    <t>% C, %c, %DF, C6CBH</t>
  </si>
  <si>
    <t>References:</t>
  </si>
  <si>
    <t>Graph 1 - ROS (FBPS)</t>
  </si>
  <si>
    <t>Graph 2 - Intensity (FBPS):</t>
  </si>
  <si>
    <t>FBPS Outputs</t>
  </si>
  <si>
    <t xml:space="preserve">Alexander, M.E. 2010. Surface fire spread in trembling aspen during summer in the boreal forest region of Canada. The Forestry Chronicle 86(2): 200-212. 
Cheney, N.P., J.S. Gould, W.R. Catchpole. 1993. The influence of fuel, weather, and fire shape variables on fire-spread in grasslands. International Journal of Wildland Fire 3: 31-44. 
Cruz, M. G., M. E. Alexander, and R. H. Wakimoto. 2003. Assessing the probability of crown fire initiation based on fire danger indices. Forestry Chronicle 79:976-983.
Cruz, M. G., M. E. Alexander, and R. H. Wakimoto. 2004. Modeling the likelihood of crown fire occurrence in conifer forest stands. Forest Science 50:640-658.
Cruz, M. G., M. E. Alexander, and R. H. Wakimoto. 2005. Development and testing of models for predicting crown fire rate of spread in conifer forest stands. Canadian Journal of Forest Research 35:1626-1639.
Forestry Canada Fire Danger Group. 1992. Development and structure of the Canadian Forest Fire Behaviour Prediction System. Information Report  ST-X-3. Science and Sustainable Development Directorate, Forestry Canada. Ottawa, ON. http://cfs.nrcan.gc.ca/pubwarehouse/pdfs/10068.pdf 
Rothermel, R. C. 1983. How to predict the spread and intensity of forest and range fires. General Technical Report INT-GTR-143, USDA Forest Service Intermountain Forest and Range Experiment Station, Ogden, UT.
Taylor, S.W., R.G. Pike, and M.E. Alexander. 1997. Field Guide to the Canadian Forest Fire Behaviour Prediction System. Special Report 11. Fire Management Network, Canadian Forest Service, Northern Forestry Centre. Edmonton, AB. https://www.frames.gov/documents/catalog/taylor_pike_alexander_1997.pdf 
Van Wagner, C. E. 1977. Conditions for the start and spread of crown fires. Canadian Journal of Forest Research 7:23-34.
Wotton, B.M., M.E. Alexander, S.W. Taylor. 2009. Updates and revisions to the 1992 Canadian Forest Fire Behaviour Prediction System. Information Report GLC-X-10. Natural Resources Canada, Canadian Forest Service, Great Lakes Forestry Centre. Sault Ste. Marie, ON.
</t>
  </si>
  <si>
    <t>Calculate LATN from LON</t>
  </si>
  <si>
    <t>Do</t>
  </si>
  <si>
    <t>LATN elev</t>
  </si>
  <si>
    <t>Do elev</t>
  </si>
  <si>
    <t>Day</t>
  </si>
  <si>
    <t>Month</t>
  </si>
  <si>
    <t>Year</t>
  </si>
  <si>
    <t>Date (formatted)</t>
  </si>
  <si>
    <t>Day zero of year</t>
  </si>
  <si>
    <t>Date of Minimum FMC</t>
  </si>
  <si>
    <t>ND</t>
  </si>
  <si>
    <t>Latitude (degrees north)</t>
  </si>
  <si>
    <t>Longitude (degrees west)</t>
  </si>
  <si>
    <t>Elevation (m)</t>
  </si>
  <si>
    <t>Simulation date (today)</t>
  </si>
  <si>
    <t xml:space="preserve">Foliar Moisture Content (FMC) Calculator </t>
  </si>
  <si>
    <t>Estimated FMC:</t>
  </si>
  <si>
    <t>Use to estimate FMC in graph worksheets.</t>
  </si>
  <si>
    <t>DD-MM-YYYY</t>
  </si>
  <si>
    <t xml:space="preserve"> - Graphs are best viewed in Full Screen mode (Excel 2016: Ctrl -F1 to minimize menu ribbon; earlier versions: View/Full Screen)
 - Resolution and accuracy of horizontal axes are to the nearest 1 km/h of wind speed and 1 ISI unit; therefore, points and thresholds (e.g. crown fire initiation point) can be +/- 0.5 km/h or 0.5 ISI. Vertical resolution is much more precise (+/- 0.001 m/min and +/- 1 kW/m).
 - There may be a slight delay after settings are changed before graphs display the proper output; depending on users' system capabilities, this should be nore more than 1-2 seconds. </t>
  </si>
  <si>
    <t xml:space="preserve"> - This graph shows the equilibrium head fire rate of spread (ROS) for different fuel types of the Canadian Fire Behaviour Prediction System (Forestry Canada Fire Danger Group 1992), part of the Canadian Forest Fire Danger Rating System.  
 - The Fire Type check box, when selected, shows the position of the following points:
●      - Transition point from Surface to Intermittent crown fire (defined as Crown Fraction Burned of 10%)
♦      - Mid-point of Intermittent Crown Fire (50% Crown Fraction Burned)
■      - Continuous Crown fire transition point (defined as Crown Fraction Burned of 90%)
 - If Fire Type box is selected but no symbols appear on the output line, fire type can be either Surface or Continuous Crown under all conditions (user must determine)
 - Fire type is always surface fire (no symbol shown) for non-conifer fuel types: D-1, D-2, O-1a/b, S-1, S-2, S-3, regardless of whether Fire Type is checked or not. 
 - The fuel type modifier (M) drop-down box appears for certain fuel types, representing the following parameters:
C-6   → live Crown Base Height, in metres
M-1 &amp; M-2      →  % Conifer
O-1a &amp; O-1b  →  % cured
M-3 &amp; M-4     →  % dead balsam fir
 - The modifier value disappears for other fuel types.
 - BUI value affects ROS for all fuel types except grass types (O-1a and O-1b); however, the BUI effect on ROS is quite small for some fuel types (e.g. D2).
 - If standard daily BUI is unknown or suspect, select 'Std/No ROS effect'. This calculates ROS without the influence of the BUI effect (BE = 1); and  calculates HFI using the following BUI values as constants (see Taylor et al. 1997, Forestry Canada Fire Danger Group 1992):
 - For the C-6 fuel type, CBH (Crown Base Height) can be modified to change the rate of crowning; this affects ROS as well as HFI
 - FMC (Foliar Moisture Content, % water by weight) also affects ROS for the C-6 fuel type.
 - For the D-2 fuel type, ROS and Headfire intensity are both zero when BUI is below 70 (as suggested by Alexander 2010).</t>
  </si>
  <si>
    <t xml:space="preserve"> - This graph shows equilibrium headfire intensity (HFI) in kW/m for the fuel types of the Canadian FBP System, given Fire Weather Index inputs. 
 - BUI value affects intensity for all fuel type except grass types (O-1a and O-1b).
 - FMC affects intensity (very slightly) for most fuel types; the effect is much greater for C-6, as crown fire is modeled differently in this fuel type.
 - Grass fuel load (GFL) is the only parameter (other than ISI or wind speed) in this graph that affects head fire intensity for the O-1a and O-1b fuel types.
 - The default GFL value suggested in the GLC-X-10 report (Wotton et al. 2009) is 3.5 t/ha, based on the original Australian fire behaviour dataset, (Cheney et al. 1993), supplemented with more recent measurements in northern Alberta, New Zealand,  and elsewhere. 
 - For the D-2 fuel type, ROS and Headfire intensity are both zero when BUI is below 70 (as suggested by Alexander 2010).
 - FFMC (which affects fuel consumption for the C-1 and C-7 fuel types, only slightly) is set at 91 for the purposes of intensity calculations when ISI (not wind speed) is selected; when wind speed is selected, user-selected FFMC is used.
</t>
  </si>
  <si>
    <t>Based on FBPS equations (For. Can. Fire Danger Grp. 1992)</t>
  </si>
  <si>
    <t>V3.993(beta) - Added FMC calculator; Minor changes to aesthetics, cell protection, citation.</t>
  </si>
  <si>
    <t>FuelGraph - FBP Fire Behaviour Tool</t>
  </si>
  <si>
    <t>V4 - Separated FuelGraph -FBP from FuelGraph -CCP (in development). Minor changes to wording and appearance, etc.</t>
  </si>
  <si>
    <t>www.fireresearch.ca</t>
  </si>
  <si>
    <t xml:space="preserve">Perrakis, DDB. 2020. FuelGraph - FBP Fire Behaviour Tool: a graphical tool for fuel type analyses Using the Canadian Fire Behaviour Prediction System [web page and software]. In prep. </t>
  </si>
  <si>
    <t>v. 4.02, 2020</t>
  </si>
  <si>
    <t>Control3</t>
  </si>
  <si>
    <t>FuelGraph -FBP, v.4, February 2020</t>
  </si>
  <si>
    <t>Julian Day</t>
  </si>
  <si>
    <t>#ISI equation changes at ws&gt;40 as per FBP ISI equation (STX-3 footnote, p.33)</t>
  </si>
  <si>
    <t>V4.02 - Corrected error with FME calculation with C-6 when viewing with ISI; corrected inconsistency with FMC calculator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</si>
</sst>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
    <numFmt numFmtId="165" formatCode="0.0000"/>
    <numFmt numFmtId="166" formatCode="mm"/>
    <numFmt numFmtId="167" formatCode="dd/mm/yyyy;@"/>
  </numFmts>
  <fonts count="12"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
      <sz val="11"/>
      <color theme="0"/>
      <name val="Calibri"/>
      <family val="2"/>
      <scheme val="minor"/>
    </font>
    <font>
      <sz val="8"/>
      <color theme="0"/>
      <name val="Calibri"/>
      <family val="2"/>
      <scheme val="minor"/>
    </font>
    <font>
      <b/>
      <u/>
      <sz val="11"/>
      <color theme="1"/>
      <name val="Calibri"/>
      <family val="2"/>
      <scheme val="minor"/>
    </font>
    <font>
      <sz val="8"/>
      <name val="Tahoma"/>
      <family val="2"/>
    </font>
    <font>
      <sz val="10"/>
      <name val="Arial"/>
      <family val="2"/>
    </font>
    <font>
      <b/>
      <sz val="10"/>
      <color indexed="32"/>
      <name val="Arial"/>
      <family val="2"/>
    </font>
    <font>
      <b/>
      <sz val="10"/>
      <name val="Arial"/>
      <family val="2"/>
    </font>
    <font>
      <sz val="11"/>
      <color theme="0" tint="-0.34998626667073579"/>
      <name val="Calibri"/>
      <family val="2"/>
      <scheme val="minor"/>
    </font>
  </fonts>
  <fills count="2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CCA14"/>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82CE4E"/>
        <bgColor indexed="64"/>
      </patternFill>
    </fill>
    <fill>
      <patternFill patternType="solid">
        <fgColor rgb="FF9AE575"/>
        <bgColor indexed="64"/>
      </patternFill>
    </fill>
    <fill>
      <patternFill patternType="solid">
        <fgColor theme="7" tint="0.79998168889431442"/>
        <bgColor indexed="64"/>
      </patternFill>
    </fill>
    <fill>
      <patternFill patternType="solid">
        <fgColor rgb="FFE0F468"/>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FFFF99"/>
        <bgColor indexed="64"/>
      </patternFill>
    </fill>
    <fill>
      <patternFill patternType="solid">
        <fgColor rgb="FFFF6600"/>
        <bgColor indexed="64"/>
      </patternFill>
    </fill>
    <fill>
      <patternFill patternType="solid">
        <fgColor rgb="FFD8E4BC"/>
        <bgColor indexed="64"/>
      </patternFill>
    </fill>
    <fill>
      <patternFill patternType="solid">
        <fgColor rgb="FFFF9966"/>
        <bgColor indexed="64"/>
      </patternFill>
    </fill>
    <fill>
      <patternFill patternType="solid">
        <fgColor rgb="FF9C5665"/>
        <bgColor indexed="64"/>
      </patternFill>
    </fill>
    <fill>
      <patternFill patternType="solid">
        <fgColor rgb="FFC0504D"/>
        <bgColor indexed="64"/>
      </patternFill>
    </fill>
    <fill>
      <patternFill patternType="solid">
        <fgColor rgb="FFCC99FF"/>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bgColor indexed="64"/>
      </patternFill>
    </fill>
    <fill>
      <patternFill patternType="solid">
        <fgColor theme="0" tint="-4.9989318521683403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146">
    <xf numFmtId="0" fontId="0" fillId="0" borderId="0" xfId="0"/>
    <xf numFmtId="0" fontId="0" fillId="0" borderId="0" xfId="0" applyFill="1"/>
    <xf numFmtId="0" fontId="1" fillId="0" borderId="0" xfId="0" applyFont="1"/>
    <xf numFmtId="0" fontId="0" fillId="0" borderId="0" xfId="0" applyFill="1" applyBorder="1"/>
    <xf numFmtId="0" fontId="0" fillId="0" borderId="0" xfId="0" applyBorder="1"/>
    <xf numFmtId="0" fontId="0" fillId="5" borderId="1" xfId="0" applyFill="1" applyBorder="1"/>
    <xf numFmtId="0" fontId="0" fillId="8" borderId="1" xfId="0" applyFill="1" applyBorder="1"/>
    <xf numFmtId="0" fontId="0" fillId="5" borderId="3" xfId="0" applyFill="1" applyBorder="1"/>
    <xf numFmtId="0" fontId="0" fillId="6" borderId="3" xfId="0" applyFill="1" applyBorder="1"/>
    <xf numFmtId="0" fontId="1" fillId="0" borderId="2" xfId="0" applyFont="1" applyBorder="1"/>
    <xf numFmtId="0" fontId="1" fillId="4" borderId="2" xfId="0" applyFont="1" applyFill="1" applyBorder="1"/>
    <xf numFmtId="0" fontId="0" fillId="3" borderId="1" xfId="0" applyFill="1" applyBorder="1"/>
    <xf numFmtId="0" fontId="1" fillId="0" borderId="0" xfId="0" applyFont="1" applyFill="1" applyBorder="1"/>
    <xf numFmtId="0" fontId="0" fillId="0" borderId="0" xfId="0" applyFont="1" applyFill="1" applyBorder="1"/>
    <xf numFmtId="0" fontId="0" fillId="3" borderId="7" xfId="0" applyFill="1" applyBorder="1"/>
    <xf numFmtId="0" fontId="0" fillId="8" borderId="9" xfId="0" applyFill="1" applyBorder="1"/>
    <xf numFmtId="0" fontId="0" fillId="5" borderId="7" xfId="0" applyFill="1" applyBorder="1"/>
    <xf numFmtId="0" fontId="0" fillId="5" borderId="9" xfId="0" applyFill="1" applyBorder="1"/>
    <xf numFmtId="0" fontId="0" fillId="4" borderId="1" xfId="0" applyFill="1" applyBorder="1"/>
    <xf numFmtId="0" fontId="0" fillId="0" borderId="0" xfId="0" applyFont="1"/>
    <xf numFmtId="0" fontId="2" fillId="0" borderId="0" xfId="1" applyAlignment="1" applyProtection="1"/>
    <xf numFmtId="0" fontId="1" fillId="3" borderId="1" xfId="0" applyFont="1" applyFill="1" applyBorder="1"/>
    <xf numFmtId="17" fontId="0" fillId="0" borderId="0" xfId="0" applyNumberFormat="1"/>
    <xf numFmtId="0" fontId="0" fillId="0" borderId="4" xfId="0" applyBorder="1"/>
    <xf numFmtId="0" fontId="0" fillId="0" borderId="10" xfId="0" applyBorder="1"/>
    <xf numFmtId="0" fontId="0" fillId="0" borderId="11" xfId="0" applyBorder="1"/>
    <xf numFmtId="0" fontId="0" fillId="0" borderId="12" xfId="0" applyBorder="1"/>
    <xf numFmtId="0" fontId="1" fillId="0" borderId="0" xfId="0" applyFont="1" applyBorder="1"/>
    <xf numFmtId="0" fontId="0" fillId="9" borderId="1" xfId="0" applyFill="1" applyBorder="1"/>
    <xf numFmtId="0" fontId="0" fillId="10" borderId="1" xfId="0" applyFill="1" applyBorder="1"/>
    <xf numFmtId="0" fontId="0" fillId="11" borderId="1" xfId="0" applyFill="1" applyBorder="1"/>
    <xf numFmtId="0" fontId="0" fillId="12" borderId="1" xfId="0" applyFill="1" applyBorder="1"/>
    <xf numFmtId="0" fontId="0" fillId="7" borderId="1" xfId="0" applyFill="1" applyBorder="1"/>
    <xf numFmtId="0" fontId="0" fillId="2" borderId="1" xfId="0" applyFill="1" applyBorder="1"/>
    <xf numFmtId="0" fontId="0" fillId="13" borderId="1" xfId="0" applyFill="1" applyBorder="1"/>
    <xf numFmtId="0" fontId="0" fillId="14" borderId="1" xfId="0" applyFill="1" applyBorder="1"/>
    <xf numFmtId="0" fontId="0" fillId="10" borderId="9" xfId="0" applyFill="1" applyBorder="1"/>
    <xf numFmtId="0" fontId="0" fillId="11" borderId="9" xfId="0" applyFill="1" applyBorder="1"/>
    <xf numFmtId="0" fontId="0" fillId="9" borderId="9" xfId="0" applyFill="1" applyBorder="1"/>
    <xf numFmtId="0" fontId="0" fillId="12" borderId="9" xfId="0" applyFill="1" applyBorder="1"/>
    <xf numFmtId="0" fontId="0" fillId="7" borderId="9" xfId="0" applyFill="1" applyBorder="1"/>
    <xf numFmtId="0" fontId="0" fillId="2" borderId="9" xfId="0" applyFill="1" applyBorder="1"/>
    <xf numFmtId="0" fontId="0" fillId="13" borderId="9" xfId="0" applyFill="1" applyBorder="1"/>
    <xf numFmtId="0" fontId="0" fillId="14" borderId="9" xfId="0" applyFill="1" applyBorder="1"/>
    <xf numFmtId="0" fontId="0" fillId="0" borderId="0" xfId="0" applyFill="1" applyBorder="1" applyAlignment="1">
      <alignment horizontal="right"/>
    </xf>
    <xf numFmtId="0" fontId="0" fillId="15" borderId="1" xfId="0" applyFill="1" applyBorder="1"/>
    <xf numFmtId="0" fontId="0" fillId="16" borderId="1" xfId="0" applyFill="1" applyBorder="1"/>
    <xf numFmtId="0" fontId="0" fillId="0" borderId="1" xfId="0" applyBorder="1"/>
    <xf numFmtId="0" fontId="0" fillId="18" borderId="1" xfId="0" applyFill="1" applyBorder="1"/>
    <xf numFmtId="0" fontId="0" fillId="19" borderId="7" xfId="0" applyFill="1" applyBorder="1"/>
    <xf numFmtId="0" fontId="0" fillId="19" borderId="1" xfId="0" applyFill="1" applyBorder="1"/>
    <xf numFmtId="0" fontId="0" fillId="17" borderId="0" xfId="0" applyFill="1"/>
    <xf numFmtId="0" fontId="0" fillId="20" borderId="0" xfId="0" applyFill="1"/>
    <xf numFmtId="0" fontId="4" fillId="21" borderId="0" xfId="0" applyFont="1" applyFill="1"/>
    <xf numFmtId="0" fontId="4" fillId="0" borderId="0" xfId="0" applyFont="1" applyFill="1"/>
    <xf numFmtId="0" fontId="5" fillId="0" borderId="0" xfId="0" applyFont="1" applyFill="1" applyBorder="1" applyAlignment="1">
      <alignment vertical="top" wrapText="1"/>
    </xf>
    <xf numFmtId="0" fontId="4" fillId="0" borderId="0" xfId="0" applyFont="1" applyFill="1" applyBorder="1"/>
    <xf numFmtId="0" fontId="1" fillId="10" borderId="9" xfId="0" applyFont="1" applyFill="1" applyBorder="1"/>
    <xf numFmtId="0" fontId="1" fillId="11" borderId="9" xfId="0" applyFont="1" applyFill="1" applyBorder="1"/>
    <xf numFmtId="0" fontId="1" fillId="9" borderId="9" xfId="0" applyFont="1" applyFill="1" applyBorder="1"/>
    <xf numFmtId="0" fontId="1" fillId="12" borderId="9" xfId="0" applyFont="1" applyFill="1" applyBorder="1"/>
    <xf numFmtId="0" fontId="1" fillId="7" borderId="9" xfId="0" applyFont="1" applyFill="1" applyBorder="1"/>
    <xf numFmtId="0" fontId="1" fillId="2" borderId="9" xfId="0" applyFont="1" applyFill="1" applyBorder="1"/>
    <xf numFmtId="0" fontId="1" fillId="13" borderId="9" xfId="0" applyFont="1" applyFill="1" applyBorder="1"/>
    <xf numFmtId="0" fontId="1" fillId="14" borderId="9" xfId="0" applyFont="1" applyFill="1" applyBorder="1"/>
    <xf numFmtId="0" fontId="1" fillId="11" borderId="1" xfId="0" applyFont="1" applyFill="1" applyBorder="1"/>
    <xf numFmtId="0" fontId="0" fillId="22" borderId="0" xfId="0" applyFill="1"/>
    <xf numFmtId="0" fontId="6" fillId="0" borderId="0" xfId="0" applyFont="1"/>
    <xf numFmtId="0" fontId="0" fillId="2" borderId="0" xfId="0" applyFill="1"/>
    <xf numFmtId="0" fontId="5" fillId="21" borderId="1" xfId="0" applyFont="1" applyFill="1" applyBorder="1" applyAlignment="1">
      <alignment vertical="top" wrapText="1"/>
    </xf>
    <xf numFmtId="0" fontId="3" fillId="23" borderId="1" xfId="0" applyFont="1" applyFill="1" applyBorder="1"/>
    <xf numFmtId="0" fontId="0" fillId="23" borderId="1" xfId="0" applyFill="1" applyBorder="1"/>
    <xf numFmtId="0" fontId="0" fillId="24" borderId="7" xfId="0" applyFill="1" applyBorder="1"/>
    <xf numFmtId="0" fontId="0" fillId="24" borderId="9" xfId="0" applyFill="1" applyBorder="1"/>
    <xf numFmtId="0" fontId="0" fillId="24" borderId="1" xfId="0" applyFill="1" applyBorder="1"/>
    <xf numFmtId="0" fontId="0" fillId="0" borderId="5" xfId="0" applyBorder="1"/>
    <xf numFmtId="0" fontId="0" fillId="0" borderId="13" xfId="0" applyBorder="1"/>
    <xf numFmtId="0" fontId="0" fillId="0" borderId="2" xfId="0" applyBorder="1"/>
    <xf numFmtId="0" fontId="0" fillId="0" borderId="7" xfId="0" applyBorder="1"/>
    <xf numFmtId="0" fontId="1" fillId="3" borderId="9" xfId="0" applyFont="1" applyFill="1" applyBorder="1"/>
    <xf numFmtId="0" fontId="0" fillId="0" borderId="0" xfId="0"/>
    <xf numFmtId="0" fontId="0" fillId="0" borderId="0" xfId="0" applyAlignment="1">
      <alignment wrapText="1"/>
    </xf>
    <xf numFmtId="0" fontId="0" fillId="0" borderId="0" xfId="0"/>
    <xf numFmtId="0" fontId="3" fillId="0" borderId="0" xfId="0" applyFont="1" applyFill="1" applyBorder="1"/>
    <xf numFmtId="0" fontId="0" fillId="0" borderId="0" xfId="0"/>
    <xf numFmtId="0" fontId="0" fillId="5" borderId="6" xfId="0" applyFill="1" applyBorder="1"/>
    <xf numFmtId="0" fontId="0" fillId="0" borderId="0" xfId="0"/>
    <xf numFmtId="0" fontId="0" fillId="4" borderId="6" xfId="0" applyFill="1" applyBorder="1"/>
    <xf numFmtId="0" fontId="0" fillId="0" borderId="0" xfId="0"/>
    <xf numFmtId="0" fontId="1" fillId="0" borderId="0" xfId="0" applyFont="1" applyAlignment="1">
      <alignment horizontal="center"/>
    </xf>
    <xf numFmtId="0" fontId="0" fillId="0" borderId="0" xfId="0" applyAlignment="1">
      <alignment vertical="top" wrapText="1"/>
    </xf>
    <xf numFmtId="0" fontId="0" fillId="0" borderId="0" xfId="0" applyAlignment="1">
      <alignment vertical="top"/>
    </xf>
    <xf numFmtId="0" fontId="0" fillId="0" borderId="0" xfId="0" applyFont="1" applyAlignment="1">
      <alignment wrapText="1"/>
    </xf>
    <xf numFmtId="0" fontId="1" fillId="0" borderId="1" xfId="0" applyFont="1" applyBorder="1"/>
    <xf numFmtId="0" fontId="0" fillId="0" borderId="0" xfId="0" applyProtection="1"/>
    <xf numFmtId="0" fontId="0" fillId="0" borderId="0" xfId="0" applyFill="1" applyBorder="1" applyProtection="1"/>
    <xf numFmtId="164" fontId="8" fillId="0" borderId="0" xfId="0" applyNumberFormat="1" applyFont="1" applyProtection="1"/>
    <xf numFmtId="164" fontId="9" fillId="0" borderId="0" xfId="0" applyNumberFormat="1" applyFont="1" applyFill="1" applyAlignment="1" applyProtection="1">
      <alignment shrinkToFit="1"/>
    </xf>
    <xf numFmtId="0" fontId="8" fillId="0" borderId="0" xfId="0" applyFont="1" applyProtection="1"/>
    <xf numFmtId="165" fontId="8" fillId="0" borderId="0" xfId="0" applyNumberFormat="1" applyFont="1" applyProtection="1">
      <protection hidden="1"/>
    </xf>
    <xf numFmtId="164" fontId="9" fillId="0" borderId="0" xfId="0" applyNumberFormat="1" applyFont="1" applyFill="1" applyAlignment="1" applyProtection="1">
      <alignment shrinkToFit="1"/>
      <protection hidden="1"/>
    </xf>
    <xf numFmtId="0" fontId="8" fillId="0" borderId="0" xfId="0" applyFont="1" applyProtection="1">
      <protection hidden="1"/>
    </xf>
    <xf numFmtId="14" fontId="0" fillId="0" borderId="0" xfId="0" applyNumberFormat="1" applyFill="1" applyBorder="1" applyAlignment="1" applyProtection="1">
      <alignment horizontal="center"/>
      <protection locked="0"/>
    </xf>
    <xf numFmtId="1" fontId="0" fillId="0" borderId="0" xfId="0" applyNumberFormat="1" applyFill="1" applyBorder="1" applyAlignment="1" applyProtection="1">
      <alignment horizontal="center"/>
      <protection locked="0"/>
    </xf>
    <xf numFmtId="0" fontId="0" fillId="0" borderId="0" xfId="0" applyFill="1" applyBorder="1" applyAlignment="1" applyProtection="1">
      <alignment vertical="center" wrapText="1"/>
    </xf>
    <xf numFmtId="1" fontId="0" fillId="0" borderId="0" xfId="0" applyNumberFormat="1" applyBorder="1" applyProtection="1"/>
    <xf numFmtId="0" fontId="0" fillId="0" borderId="0" xfId="0" applyBorder="1" applyProtection="1"/>
    <xf numFmtId="0" fontId="0" fillId="5" borderId="1" xfId="0" applyFill="1" applyBorder="1" applyProtection="1">
      <protection locked="0"/>
    </xf>
    <xf numFmtId="1" fontId="0" fillId="25" borderId="1" xfId="0" applyNumberFormat="1" applyFill="1" applyBorder="1" applyAlignment="1" applyProtection="1">
      <alignment horizontal="center"/>
      <protection locked="0"/>
    </xf>
    <xf numFmtId="0" fontId="0" fillId="0" borderId="0" xfId="0"/>
    <xf numFmtId="0" fontId="0" fillId="0" borderId="0" xfId="0" applyFont="1" applyAlignment="1">
      <alignment horizontal="left"/>
    </xf>
    <xf numFmtId="0" fontId="8" fillId="0" borderId="0" xfId="0" applyFont="1" applyBorder="1" applyProtection="1">
      <protection hidden="1"/>
    </xf>
    <xf numFmtId="165" fontId="8" fillId="0" borderId="0" xfId="0" applyNumberFormat="1" applyFont="1" applyBorder="1" applyProtection="1">
      <protection hidden="1"/>
    </xf>
    <xf numFmtId="166" fontId="0" fillId="0" borderId="0" xfId="0" applyNumberFormat="1" applyBorder="1" applyAlignment="1" applyProtection="1">
      <alignment horizontal="center"/>
    </xf>
    <xf numFmtId="14" fontId="0" fillId="0" borderId="0" xfId="0" applyNumberFormat="1" applyBorder="1" applyAlignment="1" applyProtection="1">
      <alignment horizontal="center"/>
    </xf>
    <xf numFmtId="2" fontId="0" fillId="0" borderId="0" xfId="0" applyNumberFormat="1" applyBorder="1" applyProtection="1"/>
    <xf numFmtId="164" fontId="0" fillId="0" borderId="0" xfId="0" applyNumberFormat="1" applyBorder="1" applyProtection="1"/>
    <xf numFmtId="0" fontId="10" fillId="0" borderId="0" xfId="0" applyFont="1" applyAlignment="1" applyProtection="1">
      <alignment horizontal="center"/>
    </xf>
    <xf numFmtId="167" fontId="0" fillId="0" borderId="0" xfId="0" applyNumberFormat="1" applyAlignment="1" applyProtection="1">
      <alignment horizontal="center"/>
    </xf>
    <xf numFmtId="167" fontId="11" fillId="0" borderId="0" xfId="0" applyNumberFormat="1" applyFont="1" applyAlignment="1" applyProtection="1">
      <alignment horizontal="center"/>
    </xf>
    <xf numFmtId="0" fontId="0" fillId="0" borderId="0" xfId="0"/>
    <xf numFmtId="0" fontId="0" fillId="0" borderId="0" xfId="0" applyProtection="1">
      <protection hidden="1"/>
    </xf>
    <xf numFmtId="14" fontId="0" fillId="0" borderId="0" xfId="0" applyNumberFormat="1" applyFill="1" applyBorder="1" applyAlignment="1" applyProtection="1">
      <alignment horizontal="center"/>
      <protection hidden="1"/>
    </xf>
    <xf numFmtId="1" fontId="0" fillId="0" borderId="0" xfId="0" applyNumberFormat="1" applyAlignment="1" applyProtection="1">
      <alignment horizontal="center"/>
      <protection hidden="1"/>
    </xf>
    <xf numFmtId="0" fontId="0" fillId="0" borderId="0" xfId="0" applyBorder="1" applyProtection="1">
      <protection hidden="1"/>
    </xf>
    <xf numFmtId="1" fontId="8" fillId="4" borderId="1" xfId="0" applyNumberFormat="1" applyFont="1" applyFill="1" applyBorder="1" applyAlignment="1" applyProtection="1">
      <alignment horizontal="center"/>
    </xf>
    <xf numFmtId="1" fontId="8" fillId="27" borderId="1" xfId="0" applyNumberFormat="1" applyFont="1" applyFill="1" applyBorder="1" applyAlignment="1" applyProtection="1">
      <alignment horizontal="center"/>
    </xf>
    <xf numFmtId="2" fontId="0" fillId="26" borderId="14" xfId="0" applyNumberFormat="1" applyFill="1" applyBorder="1" applyAlignment="1" applyProtection="1">
      <alignment horizontal="center"/>
    </xf>
    <xf numFmtId="16" fontId="0" fillId="0" borderId="0" xfId="0" applyNumberFormat="1"/>
    <xf numFmtId="14" fontId="0" fillId="0" borderId="0" xfId="0" applyNumberFormat="1"/>
    <xf numFmtId="0" fontId="1" fillId="0" borderId="1" xfId="0" applyFont="1" applyBorder="1" applyAlignment="1">
      <alignment horizontal="center"/>
    </xf>
    <xf numFmtId="0" fontId="5" fillId="0" borderId="0" xfId="0" applyFont="1" applyFill="1" applyBorder="1" applyAlignment="1">
      <alignment vertical="top" wrapText="1"/>
    </xf>
    <xf numFmtId="0" fontId="0" fillId="0" borderId="0" xfId="0" applyFill="1" applyBorder="1" applyAlignment="1">
      <alignment vertical="top" wrapText="1"/>
    </xf>
    <xf numFmtId="0" fontId="5" fillId="21" borderId="6" xfId="0" applyFont="1" applyFill="1" applyBorder="1" applyAlignment="1">
      <alignment vertical="top" wrapText="1"/>
    </xf>
    <xf numFmtId="0" fontId="0" fillId="0" borderId="9" xfId="0" applyBorder="1" applyAlignment="1">
      <alignment vertical="top" wrapText="1"/>
    </xf>
    <xf numFmtId="0" fontId="5" fillId="21" borderId="11" xfId="0" applyFont="1" applyFill="1" applyBorder="1" applyAlignment="1">
      <alignment horizontal="center" vertical="top" wrapText="1"/>
    </xf>
    <xf numFmtId="0" fontId="5" fillId="21" borderId="0" xfId="0" applyFont="1" applyFill="1" applyBorder="1" applyAlignment="1">
      <alignment horizontal="center" vertical="top" wrapText="1"/>
    </xf>
    <xf numFmtId="0" fontId="0" fillId="0" borderId="0" xfId="0" applyFill="1" applyBorder="1" applyAlignment="1">
      <alignment wrapText="1"/>
    </xf>
    <xf numFmtId="0" fontId="0" fillId="0" borderId="0" xfId="0" applyFont="1" applyAlignment="1">
      <alignment horizontal="left" vertical="top" wrapText="1"/>
    </xf>
    <xf numFmtId="0" fontId="1" fillId="0" borderId="0" xfId="0" applyFont="1" applyAlignment="1">
      <alignment horizontal="left"/>
    </xf>
    <xf numFmtId="0" fontId="0" fillId="0" borderId="0" xfId="0" applyAlignment="1">
      <alignment horizontal="left" vertical="top" wrapText="1"/>
    </xf>
    <xf numFmtId="0" fontId="0" fillId="0" borderId="0" xfId="0" applyAlignment="1">
      <alignment horizontal="left" vertical="top"/>
    </xf>
    <xf numFmtId="0" fontId="1" fillId="0" borderId="6"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99FF66"/>
      <color rgb="FF5E1373"/>
      <color rgb="FF871BA5"/>
      <color rgb="FF904406"/>
      <color rgb="FF4C0F5D"/>
      <color rgb="FF602E04"/>
      <color rgb="FFE46C0A"/>
      <color rgb="FFFFC000"/>
      <color rgb="FF3AB131"/>
      <color rgb="FF2161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styles" Target="styles.xml"/><Relationship Id="rId3" Type="http://schemas.openxmlformats.org/officeDocument/2006/relationships/worksheet" Target="worksheets/sheet1.xml"/><Relationship Id="rId7" Type="http://schemas.openxmlformats.org/officeDocument/2006/relationships/worksheet" Target="worksheets/sheet5.xml"/><Relationship Id="rId12" Type="http://schemas.openxmlformats.org/officeDocument/2006/relationships/theme" Target="theme/theme1.xml"/><Relationship Id="rId2" Type="http://schemas.openxmlformats.org/officeDocument/2006/relationships/chartsheet" Target="chartsheets/sheet2.xml"/><Relationship Id="rId1" Type="http://schemas.openxmlformats.org/officeDocument/2006/relationships/chartsheet" Target="chart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calcChain" Target="calcChain.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CA" sz="1200" baseline="0"/>
              <a:t>FuelGraph - FBP, v4</a:t>
            </a:r>
            <a:r>
              <a:rPr lang="en-CA" sz="1200" u="none" baseline="0"/>
              <a:t>: </a:t>
            </a:r>
            <a:r>
              <a:rPr lang="en-CA" sz="1200" u="sng" baseline="0"/>
              <a:t>ISI / Wind Speed vs ROS</a:t>
            </a:r>
          </a:p>
        </c:rich>
      </c:tx>
      <c:layout>
        <c:manualLayout>
          <c:xMode val="edge"/>
          <c:yMode val="edge"/>
          <c:x val="9.8310783893730311E-2"/>
          <c:y val="3.0278885222044402E-2"/>
        </c:manualLayout>
      </c:layout>
      <c:overlay val="0"/>
      <c:spPr>
        <a:solidFill>
          <a:schemeClr val="bg1">
            <a:lumMod val="95000"/>
          </a:schemeClr>
        </a:solidFill>
        <a:ln>
          <a:solidFill>
            <a:sysClr val="windowText" lastClr="000000"/>
          </a:solidFill>
        </a:ln>
      </c:spPr>
    </c:title>
    <c:autoTitleDeleted val="0"/>
    <c:plotArea>
      <c:layout>
        <c:manualLayout>
          <c:layoutTarget val="inner"/>
          <c:xMode val="edge"/>
          <c:yMode val="edge"/>
          <c:x val="8.3135667297520047E-2"/>
          <c:y val="7.0151170314676298E-2"/>
          <c:w val="0.89319544631031977"/>
          <c:h val="0.67416361910888223"/>
        </c:manualLayout>
      </c:layout>
      <c:scatterChart>
        <c:scatterStyle val="smoothMarker"/>
        <c:varyColors val="0"/>
        <c:ser>
          <c:idx val="3"/>
          <c:order val="0"/>
          <c:tx>
            <c:strRef>
              <c:f>'Graph-outputs'!$C$1</c:f>
              <c:strCache>
                <c:ptCount val="1"/>
                <c:pt idx="0">
                  <c:v>Control 1:</c:v>
                </c:pt>
              </c:strCache>
            </c:strRef>
          </c:tx>
          <c:spPr>
            <a:ln>
              <a:solidFill>
                <a:schemeClr val="tx1"/>
              </a:solidFill>
            </a:ln>
          </c:spPr>
          <c:marker>
            <c:symbol val="none"/>
          </c:marker>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'Graph-outputs'!$C$4:$C$74</c:f>
              <c:numCache>
                <c:formatCode>General</c:formatCode>
                <c:ptCount val="71"/>
                <c:pt idx="0">
                  <c:v>5.9434571126357811</c:v>
                </c:pt>
                <c:pt idx="1">
                  <c:v>6.3739536491205433</c:v>
                </c:pt>
                <c:pt idx="2">
                  <c:v>6.8336892152380457</c:v>
                </c:pt>
                <c:pt idx="3">
                  <c:v>7.3244006627294658</c:v>
                </c:pt>
                <c:pt idx="4">
                  <c:v>7.8478958147901663</c:v>
                </c:pt>
                <c:pt idx="5">
                  <c:v>8.4060519490432561</c:v>
                </c:pt>
                <c:pt idx="6">
                  <c:v>9.0008134962223316</c:v>
                </c:pt>
                <c:pt idx="7">
                  <c:v>9.6341888498197239</c:v>
                </c:pt>
                <c:pt idx="8">
                  <c:v>10.308246174779677</c:v>
                </c:pt>
                <c:pt idx="9">
                  <c:v>11.025108096588783</c:v>
                </c:pt>
                <c:pt idx="10">
                  <c:v>11.786945146089144</c:v>
                </c:pt>
                <c:pt idx="11">
                  <c:v>12.595967830307043</c:v>
                </c:pt>
                <c:pt idx="12">
                  <c:v>13.454417195895653</c:v>
                </c:pt>
                <c:pt idx="13">
                  <c:v>14.364553749834092</c:v>
                </c:pt>
                <c:pt idx="14">
                  <c:v>15.328644602257491</c:v>
                </c:pt>
                <c:pt idx="15">
                  <c:v>16.34894869922821</c:v>
                </c:pt>
                <c:pt idx="16">
                  <c:v>17.427700019460463</c:v>
                </c:pt>
                <c:pt idx="17">
                  <c:v>18.567088619102474</c:v>
                </c:pt>
                <c:pt idx="18">
                  <c:v>19.769239423329175</c:v>
                </c:pt>
                <c:pt idx="19">
                  <c:v>21.036188683411552</c:v>
                </c:pt>
                <c:pt idx="20">
                  <c:v>22.369858043836036</c:v>
                </c:pt>
                <c:pt idx="21">
                  <c:v>23.772026196685086</c:v>
                </c:pt>
                <c:pt idx="22">
                  <c:v>25.244298140571445</c:v>
                </c:pt>
                <c:pt idx="23">
                  <c:v>26.788072109604244</c:v>
                </c:pt>
                <c:pt idx="24">
                  <c:v>28.404504294720933</c:v>
                </c:pt>
                <c:pt idx="25">
                  <c:v>30.094471545664248</c:v>
                </c:pt>
                <c:pt idx="26">
                  <c:v>31.858532317140348</c:v>
                </c:pt>
                <c:pt idx="27">
                  <c:v>33.696886207209594</c:v>
                </c:pt>
                <c:pt idx="28">
                  <c:v>35.609332529343177</c:v>
                </c:pt>
                <c:pt idx="29">
                  <c:v>37.595228461005739</c:v>
                </c:pt>
                <c:pt idx="30">
                  <c:v>39.653447419764092</c:v>
                </c:pt>
                <c:pt idx="31">
                  <c:v>41.782338430842636</c:v>
                </c:pt>
                <c:pt idx="32">
                  <c:v>43.979687365131944</c:v>
                </c:pt>
                <c:pt idx="33">
                  <c:v>46.24268104053521</c:v>
                </c:pt>
                <c:pt idx="34">
                  <c:v>48.567875288020488</c:v>
                </c:pt>
                <c:pt idx="35">
                  <c:v>50.951168181809294</c:v>
                </c:pt>
                <c:pt idx="36">
                  <c:v>53.387779714908795</c:v>
                </c:pt>
                <c:pt idx="37">
                  <c:v>55.872239260051479</c:v>
                </c:pt>
                <c:pt idx="38">
                  <c:v>58.398382184756223</c:v>
                </c:pt>
                <c:pt idx="39">
                  <c:v>60.959356979923051</c:v>
                </c:pt>
                <c:pt idx="40">
                  <c:v>63.547644206209981</c:v>
                </c:pt>
                <c:pt idx="41">
                  <c:v>65.91489756816398</c:v>
                </c:pt>
                <c:pt idx="42">
                  <c:v>68.022538184324205</c:v>
                </c:pt>
                <c:pt idx="43">
                  <c:v>69.893955826034187</c:v>
                </c:pt>
                <c:pt idx="44">
                  <c:v>71.559553727709215</c:v>
                </c:pt>
                <c:pt idx="45">
                  <c:v>73.045371911936257</c:v>
                </c:pt>
                <c:pt idx="46">
                  <c:v>74.373739085553098</c:v>
                </c:pt>
                <c:pt idx="47">
                  <c:v>75.563836673616294</c:v>
                </c:pt>
                <c:pt idx="48">
                  <c:v>76.632180007581738</c:v>
                </c:pt>
                <c:pt idx="49">
                  <c:v>77.59302542400242</c:v>
                </c:pt>
                <c:pt idx="50">
                  <c:v>78.458713047036468</c:v>
                </c:pt>
                <c:pt idx="51">
                  <c:v>79.239954721711314</c:v>
                </c:pt>
                <c:pt idx="52">
                  <c:v>79.946075676132978</c:v>
                </c:pt>
                <c:pt idx="53">
                  <c:v>80.585217404870946</c:v>
                </c:pt>
                <c:pt idx="54">
                  <c:v>81.164508175397486</c:v>
                </c:pt>
                <c:pt idx="55">
                  <c:v>81.690206554035811</c:v>
                </c:pt>
                <c:pt idx="56">
                  <c:v>82.167822461903</c:v>
                </c:pt>
                <c:pt idx="57">
                  <c:v>82.602219511237791</c:v>
                </c:pt>
                <c:pt idx="58">
                  <c:v>82.997701731149803</c:v>
                </c:pt>
                <c:pt idx="59">
                  <c:v>83.358087256351126</c:v>
                </c:pt>
                <c:pt idx="60">
                  <c:v>83.686771108345823</c:v>
                </c:pt>
                <c:pt idx="61">
                  <c:v>83.986778831776292</c:v>
                </c:pt>
                <c:pt idx="62">
                  <c:v>84.260812446417802</c:v>
                </c:pt>
                <c:pt idx="63">
                  <c:v>84.511289926573326</c:v>
                </c:pt>
                <c:pt idx="64">
                  <c:v>84.740379214937619</c:v>
                </c:pt>
                <c:pt idx="65">
                  <c:v>84.950027609484295</c:v>
                </c:pt>
                <c:pt idx="66">
                  <c:v>85.141987223061548</c:v>
                </c:pt>
                <c:pt idx="67">
                  <c:v>85.317837100793753</c:v>
                </c:pt>
                <c:pt idx="68">
                  <c:v>85.479002485681875</c:v>
                </c:pt>
                <c:pt idx="69">
                  <c:v>85.626771644385812</c:v>
                </c:pt>
                <c:pt idx="70">
                  <c:v>85.762310600126156</c:v>
                </c:pt>
              </c:numCache>
            </c:numRef>
          </c:yVal>
          <c:smooth val="1"/>
          <c:extLst>
            <c:ext xmlns:c16="http://schemas.microsoft.com/office/drawing/2014/chart" uri="{C3380CC4-5D6E-409C-BE32-E72D297353CC}">
              <c16:uniqueId val="{00000000-B3BF-496D-9A92-38F3289106E2}"/>
            </c:ext>
          </c:extLst>
        </c:ser>
        <c:ser>
          <c:idx val="1"/>
          <c:order val="1"/>
          <c:tx>
            <c:strRef>
              <c:f>'Graph-outputs'!$AK$1</c:f>
              <c:strCache>
                <c:ptCount val="1"/>
                <c:pt idx="0">
                  <c:v>Control 2</c:v>
                </c:pt>
              </c:strCache>
            </c:strRef>
          </c:tx>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'Graph-outputs'!$AK$4:$AK$74</c:f>
              <c:numCache>
                <c:formatCode>General</c:formatCode>
                <c:ptCount val="71"/>
                <c:pt idx="0">
                  <c:v>1.0612311982607576</c:v>
                </c:pt>
                <c:pt idx="1">
                  <c:v>1.2129526494276084</c:v>
                </c:pt>
                <c:pt idx="2">
                  <c:v>1.3851643152866253</c:v>
                </c:pt>
                <c:pt idx="3">
                  <c:v>1.5803916654731256</c:v>
                </c:pt>
                <c:pt idx="4">
                  <c:v>1.801423473974175</c:v>
                </c:pt>
                <c:pt idx="5">
                  <c:v>2.0513297719095931</c:v>
                </c:pt>
                <c:pt idx="6">
                  <c:v>2.333479040935496</c:v>
                </c:pt>
                <c:pt idx="7">
                  <c:v>2.6515541080907181</c:v>
                </c:pt>
                <c:pt idx="8">
                  <c:v>3.0095661011733719</c:v>
                </c:pt>
                <c:pt idx="9">
                  <c:v>3.4118657148793057</c:v>
                </c:pt>
                <c:pt idx="10">
                  <c:v>3.8631509240725208</c:v>
                </c:pt>
                <c:pt idx="11">
                  <c:v>4.3684701647119848</c:v>
                </c:pt>
                <c:pt idx="12">
                  <c:v>4.9332198892107844</c:v>
                </c:pt>
                <c:pt idx="13">
                  <c:v>5.5631352966304464</c:v>
                </c:pt>
                <c:pt idx="14">
                  <c:v>6.2642729457109603</c:v>
                </c:pt>
                <c:pt idx="15">
                  <c:v>7.0429838882951188</c:v>
                </c:pt>
                <c:pt idx="16">
                  <c:v>7.9058759216205656</c:v>
                </c:pt>
                <c:pt idx="17">
                  <c:v>8.8597635609583971</c:v>
                </c:pt>
                <c:pt idx="18">
                  <c:v>9.9116043910529861</c:v>
                </c:pt>
                <c:pt idx="19">
                  <c:v>11.06842057845412</c:v>
                </c:pt>
                <c:pt idx="20">
                  <c:v>12.337204530119433</c:v>
                </c:pt>
                <c:pt idx="21">
                  <c:v>13.724807979174855</c:v>
                </c:pt>
                <c:pt idx="22">
                  <c:v>15.237814177668405</c:v>
                </c:pt>
                <c:pt idx="23">
                  <c:v>16.882393387230032</c:v>
                </c:pt>
                <c:pt idx="24">
                  <c:v>18.664142486539319</c:v>
                </c:pt>
                <c:pt idx="25">
                  <c:v>20.587910258709794</c:v>
                </c:pt>
                <c:pt idx="26">
                  <c:v>22.657610774284421</c:v>
                </c:pt>
                <c:pt idx="27">
                  <c:v>24.876028229840106</c:v>
                </c:pt>
                <c:pt idx="28">
                  <c:v>27.244617611217922</c:v>
                </c:pt>
                <c:pt idx="29">
                  <c:v>29.763306585614345</c:v>
                </c:pt>
                <c:pt idx="30">
                  <c:v>32.43030503754818</c:v>
                </c:pt>
                <c:pt idx="31">
                  <c:v>35.241929587554381</c:v>
                </c:pt>
                <c:pt idx="32">
                  <c:v>38.192451196287628</c:v>
                </c:pt>
                <c:pt idx="33">
                  <c:v>41.27397447961679</c:v>
                </c:pt>
                <c:pt idx="34">
                  <c:v>44.476357557620702</c:v>
                </c:pt>
                <c:pt idx="35">
                  <c:v>47.787181049565547</c:v>
                </c:pt>
                <c:pt idx="36">
                  <c:v>51.191774134620829</c:v>
                </c:pt>
                <c:pt idx="37">
                  <c:v>54.673304368559997</c:v>
                </c:pt>
                <c:pt idx="38">
                  <c:v>58.212936150955024</c:v>
                </c:pt>
                <c:pt idx="39">
                  <c:v>61.790060381845556</c:v>
                </c:pt>
                <c:pt idx="40">
                  <c:v>65.382594981121514</c:v>
                </c:pt>
                <c:pt idx="41">
                  <c:v>68.638874572999399</c:v>
                </c:pt>
                <c:pt idx="42">
                  <c:v>71.507332790009841</c:v>
                </c:pt>
                <c:pt idx="43">
                  <c:v>74.025127252525635</c:v>
                </c:pt>
                <c:pt idx="44">
                  <c:v>76.239504640172825</c:v>
                </c:pt>
                <c:pt idx="45">
                  <c:v>78.191387979966251</c:v>
                </c:pt>
                <c:pt idx="46">
                  <c:v>79.915975641088124</c:v>
                </c:pt>
                <c:pt idx="47">
                  <c:v>81.443427465568604</c:v>
                </c:pt>
                <c:pt idx="48">
                  <c:v>82.799543449770965</c:v>
                </c:pt>
                <c:pt idx="49">
                  <c:v>84.006390015386316</c:v>
                </c:pt>
                <c:pt idx="50">
                  <c:v>85.082856105229894</c:v>
                </c:pt>
                <c:pt idx="51">
                  <c:v>86.045135731232989</c:v>
                </c:pt>
                <c:pt idx="52">
                  <c:v>86.907140768938547</c:v>
                </c:pt>
                <c:pt idx="53">
                  <c:v>87.680850952736733</c:v>
                </c:pt>
                <c:pt idx="54">
                  <c:v>88.376609023873783</c:v>
                </c:pt>
                <c:pt idx="55">
                  <c:v>89.00336886715013</c:v>
                </c:pt>
                <c:pt idx="56">
                  <c:v>89.568903829675591</c:v>
                </c:pt>
                <c:pt idx="57">
                  <c:v>90.079981568206122</c:v>
                </c:pt>
                <c:pt idx="58">
                  <c:v>90.542510890800344</c:v>
                </c:pt>
                <c:pt idx="59">
                  <c:v>90.961665228293768</c:v>
                </c:pt>
                <c:pt idx="60">
                  <c:v>91.341986628152341</c:v>
                </c:pt>
                <c:pt idx="61">
                  <c:v>91.687473518616642</c:v>
                </c:pt>
                <c:pt idx="62">
                  <c:v>92.001654942433277</c:v>
                </c:pt>
                <c:pt idx="63">
                  <c:v>92.28765349842466</c:v>
                </c:pt>
                <c:pt idx="64">
                  <c:v>92.548238844891173</c:v>
                </c:pt>
                <c:pt idx="65">
                  <c:v>92.785873300290419</c:v>
                </c:pt>
                <c:pt idx="66">
                  <c:v>93.00275081344634</c:v>
                </c:pt>
                <c:pt idx="67">
                  <c:v>93.200830358496191</c:v>
                </c:pt>
                <c:pt idx="68">
                  <c:v>93.381864630950844</c:v>
                </c:pt>
                <c:pt idx="69">
                  <c:v>93.54742477390586</c:v>
                </c:pt>
                <c:pt idx="70">
                  <c:v>93.698921741987604</c:v>
                </c:pt>
              </c:numCache>
            </c:numRef>
          </c:yVal>
          <c:smooth val="1"/>
          <c:extLst>
            <c:ext xmlns:c16="http://schemas.microsoft.com/office/drawing/2014/chart" uri="{C3380CC4-5D6E-409C-BE32-E72D297353CC}">
              <c16:uniqueId val="{00000001-B3BF-496D-9A92-38F3289106E2}"/>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'Graph-outputs'!$BS$4:$BS$74</c:f>
              <c:numCache>
                <c:formatCode>General</c:formatCode>
                <c:ptCount val="71"/>
                <c:pt idx="0">
                  <c:v>8.5728020617928884</c:v>
                </c:pt>
                <c:pt idx="1">
                  <c:v>9.2660029055384214</c:v>
                </c:pt>
                <c:pt idx="2">
                  <c:v>10.011306136691854</c:v>
                </c:pt>
                <c:pt idx="3">
                  <c:v>10.812086671972239</c:v>
                </c:pt>
                <c:pt idx="4">
                  <c:v>11.671863453612643</c:v>
                </c:pt>
                <c:pt idx="5">
                  <c:v>12.594294680342811</c:v>
                </c:pt>
                <c:pt idx="6">
                  <c:v>13.583170969174743</c:v>
                </c:pt>
                <c:pt idx="7">
                  <c:v>14.64240617464116</c:v>
                </c:pt>
                <c:pt idx="8">
                  <c:v>15.776025576813884</c:v>
                </c:pt>
                <c:pt idx="9">
                  <c:v>16.988151136632045</c:v>
                </c:pt>
                <c:pt idx="10">
                  <c:v>18.282983507726804</c:v>
                </c:pt>
                <c:pt idx="11">
                  <c:v>19.664780489118247</c:v>
                </c:pt>
                <c:pt idx="12">
                  <c:v>21.137831604105731</c:v>
                </c:pt>
                <c:pt idx="13">
                  <c:v>22.706428498753255</c:v>
                </c:pt>
                <c:pt idx="14">
                  <c:v>24.374830870107239</c:v>
                </c:pt>
                <c:pt idx="15">
                  <c:v>26.147227661325338</c:v>
                </c:pt>
                <c:pt idx="16">
                  <c:v>28.027693300000156</c:v>
                </c:pt>
                <c:pt idx="17">
                  <c:v>30.020138808955373</c:v>
                </c:pt>
                <c:pt idx="18">
                  <c:v>32.128257687516488</c:v>
                </c:pt>
                <c:pt idx="19">
                  <c:v>34.355466547508478</c:v>
                </c:pt>
                <c:pt idx="20">
                  <c:v>36.704840593655206</c:v>
                </c:pt>
                <c:pt idx="21">
                  <c:v>39.179044164058851</c:v>
                </c:pt>
                <c:pt idx="22">
                  <c:v>41.780256694038727</c:v>
                </c:pt>
                <c:pt idx="23">
                  <c:v>44.510094636291832</c:v>
                </c:pt>
                <c:pt idx="24">
                  <c:v>47.369530061873519</c:v>
                </c:pt>
                <c:pt idx="25">
                  <c:v>50.358806878735237</c:v>
                </c:pt>
                <c:pt idx="26">
                  <c:v>53.477355835235812</c:v>
                </c:pt>
                <c:pt idx="27">
                  <c:v>56.723709721544438</c:v>
                </c:pt>
                <c:pt idx="28">
                  <c:v>60.095420437013331</c:v>
                </c:pt>
                <c:pt idx="29">
                  <c:v>63.588979849495736</c:v>
                </c:pt>
                <c:pt idx="30">
                  <c:v>67.199746624397108</c:v>
                </c:pt>
                <c:pt idx="31">
                  <c:v>70.921881436155275</c:v>
                </c:pt>
                <c:pt idx="32">
                  <c:v>74.748293180027773</c:v>
                </c:pt>
                <c:pt idx="33">
                  <c:v>78.670598962825025</c:v>
                </c:pt>
                <c:pt idx="34">
                  <c:v>82.679100751247759</c:v>
                </c:pt>
                <c:pt idx="35">
                  <c:v>86.762781578299013</c:v>
                </c:pt>
                <c:pt idx="36">
                  <c:v>90.909324133866974</c:v>
                </c:pt>
                <c:pt idx="37">
                  <c:v>95.105154377431887</c:v>
                </c:pt>
                <c:pt idx="38">
                  <c:v>99.335512492874386</c:v>
                </c:pt>
                <c:pt idx="39">
                  <c:v>103.58455304434248</c:v>
                </c:pt>
                <c:pt idx="40">
                  <c:v>107.83547557927665</c:v>
                </c:pt>
                <c:pt idx="41">
                  <c:v>111.68261271083082</c:v>
                </c:pt>
                <c:pt idx="42">
                  <c:v>115.07308783452534</c:v>
                </c:pt>
                <c:pt idx="43">
                  <c:v>118.0546663340958</c:v>
                </c:pt>
                <c:pt idx="44">
                  <c:v>120.68440363652799</c:v>
                </c:pt>
                <c:pt idx="45">
                  <c:v>123.0104942736651</c:v>
                </c:pt>
                <c:pt idx="46">
                  <c:v>125.07370148628794</c:v>
                </c:pt>
                <c:pt idx="47">
                  <c:v>126.90857603633064</c:v>
                </c:pt>
                <c:pt idx="48">
                  <c:v>128.5444804216811</c:v>
                </c:pt>
                <c:pt idx="49">
                  <c:v>130.00644239363274</c:v>
                </c:pt>
                <c:pt idx="50">
                  <c:v>131.31586296890953</c:v>
                </c:pt>
                <c:pt idx="51">
                  <c:v>132.4911024910763</c:v>
                </c:pt>
                <c:pt idx="52">
                  <c:v>133.54796551357313</c:v>
                </c:pt>
                <c:pt idx="53">
                  <c:v>134.5001022342696</c:v>
                </c:pt>
                <c:pt idx="54">
                  <c:v>135.35934132332108</c:v>
                </c:pt>
                <c:pt idx="55">
                  <c:v>136.13596642172934</c:v>
                </c:pt>
                <c:pt idx="56">
                  <c:v>136.83894639368705</c:v>
                </c:pt>
                <c:pt idx="57">
                  <c:v>137.47612757907478</c:v>
                </c:pt>
                <c:pt idx="58">
                  <c:v>138.05439477592731</c:v>
                </c:pt>
                <c:pt idx="59">
                  <c:v>138.5798064410842</c:v>
                </c:pt>
                <c:pt idx="60">
                  <c:v>139.05770858595778</c:v>
                </c:pt>
                <c:pt idx="61">
                  <c:v>139.49283102306862</c:v>
                </c:pt>
                <c:pt idx="62">
                  <c:v>139.88936895290544</c:v>
                </c:pt>
                <c:pt idx="63">
                  <c:v>140.2510523405706</c:v>
                </c:pt>
                <c:pt idx="64">
                  <c:v>140.58120509349291</c:v>
                </c:pt>
                <c:pt idx="65">
                  <c:v>140.88279569558779</c:v>
                </c:pt>
                <c:pt idx="66">
                  <c:v>141.158480663717</c:v>
                </c:pt>
                <c:pt idx="67">
                  <c:v>141.41064195632799</c:v>
                </c:pt>
                <c:pt idx="68">
                  <c:v>141.64141927142097</c:v>
                </c:pt>
                <c:pt idx="69">
                  <c:v>141.85273801322396</c:v>
                </c:pt>
                <c:pt idx="70">
                  <c:v>142.0463335775008</c:v>
                </c:pt>
              </c:numCache>
            </c:numRef>
          </c:yVal>
          <c:smooth val="1"/>
          <c:extLst>
            <c:ext xmlns:c16="http://schemas.microsoft.com/office/drawing/2014/chart" uri="{C3380CC4-5D6E-409C-BE32-E72D297353CC}">
              <c16:uniqueId val="{00000002-B3BF-496D-9A92-38F3289106E2}"/>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'Graph-outputs'!$DA$4:$DA$74</c:f>
              <c:numCache>
                <c:formatCode>General</c:formatCode>
                <c:ptCount val="71"/>
                <c:pt idx="0">
                  <c:v>1.2833721570927312</c:v>
                </c:pt>
                <c:pt idx="1">
                  <c:v>1.4478966197575189</c:v>
                </c:pt>
                <c:pt idx="2">
                  <c:v>1.631145600352397</c:v>
                </c:pt>
                <c:pt idx="3">
                  <c:v>1.8348114986471094</c:v>
                </c:pt>
                <c:pt idx="4">
                  <c:v>2.0606596653961833</c:v>
                </c:pt>
                <c:pt idx="5">
                  <c:v>3.1246480007981954</c:v>
                </c:pt>
                <c:pt idx="6">
                  <c:v>4.4709769728350039</c:v>
                </c:pt>
                <c:pt idx="7">
                  <c:v>5.9435189616197661</c:v>
                </c:pt>
                <c:pt idx="8">
                  <c:v>7.5367979421404669</c:v>
                </c:pt>
                <c:pt idx="9">
                  <c:v>9.2423241031273839</c:v>
                </c:pt>
                <c:pt idx="10">
                  <c:v>11.048663457443292</c:v>
                </c:pt>
                <c:pt idx="11">
                  <c:v>12.941690171233528</c:v>
                </c:pt>
                <c:pt idx="12">
                  <c:v>14.905027041214229</c:v>
                </c:pt>
                <c:pt idx="13">
                  <c:v>16.920660522179531</c:v>
                </c:pt>
                <c:pt idx="14">
                  <c:v>18.969695923942851</c:v>
                </c:pt>
                <c:pt idx="15">
                  <c:v>21.033198852582956</c:v>
                </c:pt>
                <c:pt idx="16">
                  <c:v>23.093054077049569</c:v>
                </c:pt>
                <c:pt idx="17">
                  <c:v>25.132765914266297</c:v>
                </c:pt>
                <c:pt idx="18">
                  <c:v>27.138127072101128</c:v>
                </c:pt>
                <c:pt idx="19">
                  <c:v>29.097696111285245</c:v>
                </c:pt>
                <c:pt idx="20">
                  <c:v>31.003045711695357</c:v>
                </c:pt>
                <c:pt idx="21">
                  <c:v>32.848771330411452</c:v>
                </c:pt>
                <c:pt idx="22">
                  <c:v>34.632278011145303</c:v>
                </c:pt>
                <c:pt idx="23">
                  <c:v>36.353387282782137</c:v>
                </c:pt>
                <c:pt idx="24">
                  <c:v>38.013822443669362</c:v>
                </c:pt>
                <c:pt idx="25">
                  <c:v>39.616637022050959</c:v>
                </c:pt>
                <c:pt idx="26">
                  <c:v>41.165647904949381</c:v>
                </c:pt>
                <c:pt idx="27">
                  <c:v>42.664923495774545</c:v>
                </c:pt>
                <c:pt idx="28">
                  <c:v>44.118361447787777</c:v>
                </c:pt>
                <c:pt idx="29">
                  <c:v>45.5293734830232</c:v>
                </c:pt>
                <c:pt idx="30">
                  <c:v>46.900679496893829</c:v>
                </c:pt>
                <c:pt idx="31">
                  <c:v>48.234201499579243</c:v>
                </c:pt>
                <c:pt idx="32">
                  <c:v>49.531040720223743</c:v>
                </c:pt>
                <c:pt idx="33">
                  <c:v>50.791518161764913</c:v>
                </c:pt>
                <c:pt idx="34">
                  <c:v>52.015259154499255</c:v>
                </c:pt>
                <c:pt idx="35">
                  <c:v>53.201304861994103</c:v>
                </c:pt>
                <c:pt idx="36">
                  <c:v>54.348237138864896</c:v>
                </c:pt>
                <c:pt idx="37">
                  <c:v>55.454306759578515</c:v>
                </c:pt>
                <c:pt idx="38">
                  <c:v>56.517558269677977</c:v>
                </c:pt>
                <c:pt idx="39">
                  <c:v>57.535947278296646</c:v>
                </c:pt>
                <c:pt idx="40">
                  <c:v>58.507447851162041</c:v>
                </c:pt>
                <c:pt idx="41">
                  <c:v>59.347437662553233</c:v>
                </c:pt>
                <c:pt idx="42">
                  <c:v>60.057755327643534</c:v>
                </c:pt>
                <c:pt idx="43">
                  <c:v>60.659727516867711</c:v>
                </c:pt>
                <c:pt idx="44">
                  <c:v>61.173333997959375</c:v>
                </c:pt>
                <c:pt idx="45">
                  <c:v>61.614254845278879</c:v>
                </c:pt>
                <c:pt idx="46">
                  <c:v>61.994918346898089</c:v>
                </c:pt>
                <c:pt idx="47">
                  <c:v>62.325264802921161</c:v>
                </c:pt>
                <c:pt idx="48">
                  <c:v>62.613311173780566</c:v>
                </c:pt>
                <c:pt idx="49">
                  <c:v>62.86557359531372</c:v>
                </c:pt>
                <c:pt idx="50">
                  <c:v>63.08738694168656</c:v>
                </c:pt>
                <c:pt idx="51">
                  <c:v>63.283148868956502</c:v>
                </c:pt>
                <c:pt idx="52">
                  <c:v>63.45650784410202</c:v>
                </c:pt>
                <c:pt idx="53">
                  <c:v>63.610509210331223</c:v>
                </c:pt>
                <c:pt idx="54">
                  <c:v>63.747709527321632</c:v>
                </c:pt>
                <c:pt idx="55">
                  <c:v>63.870266724210396</c:v>
                </c:pt>
                <c:pt idx="56">
                  <c:v>63.980011666923268</c:v>
                </c:pt>
                <c:pt idx="57">
                  <c:v>64.078505338617788</c:v>
                </c:pt>
                <c:pt idx="58">
                  <c:v>64.167084805880293</c:v>
                </c:pt>
                <c:pt idx="59">
                  <c:v>64.246900386063317</c:v>
                </c:pt>
                <c:pt idx="60">
                  <c:v>64.318945867725162</c:v>
                </c:pt>
                <c:pt idx="61">
                  <c:v>64.384083213694481</c:v>
                </c:pt>
                <c:pt idx="62">
                  <c:v>64.443062857251391</c:v>
                </c:pt>
                <c:pt idx="63">
                  <c:v>64.496540459328116</c:v>
                </c:pt>
                <c:pt idx="64">
                  <c:v>64.545090808967146</c:v>
                </c:pt>
                <c:pt idx="65">
                  <c:v>64.589219406294532</c:v>
                </c:pt>
                <c:pt idx="66">
                  <c:v>64.629372156507259</c:v>
                </c:pt>
                <c:pt idx="67">
                  <c:v>64.665943517087555</c:v>
                </c:pt>
                <c:pt idx="68">
                  <c:v>64.699283372874319</c:v>
                </c:pt>
                <c:pt idx="69">
                  <c:v>64.729702860412971</c:v>
                </c:pt>
                <c:pt idx="70">
                  <c:v>64.757479320904991</c:v>
                </c:pt>
              </c:numCache>
            </c:numRef>
          </c:yVal>
          <c:smooth val="1"/>
          <c:extLst>
            <c:ext xmlns:c16="http://schemas.microsoft.com/office/drawing/2014/chart" uri="{C3380CC4-5D6E-409C-BE32-E72D297353CC}">
              <c16:uniqueId val="{00000003-B3BF-496D-9A92-38F3289106E2}"/>
            </c:ext>
          </c:extLst>
        </c:ser>
        <c:ser>
          <c:idx val="2"/>
          <c:order val="4"/>
          <c:tx>
            <c:strRef>
              <c:f>'Graph-outputs'!$A$76</c:f>
              <c:strCache>
                <c:ptCount val="1"/>
                <c:pt idx="0">
                  <c:v>Fire Type Output1</c:v>
                </c:pt>
              </c:strCache>
            </c:strRef>
          </c:tx>
          <c:spPr>
            <a:ln>
              <a:noFill/>
            </a:ln>
          </c:spPr>
          <c:marker>
            <c:symbol val="square"/>
            <c:size val="5"/>
            <c:spPr>
              <a:solidFill>
                <a:schemeClr val="tx1"/>
              </a:solidFill>
              <a:ln>
                <a:solidFill>
                  <a:schemeClr val="tx1"/>
                </a:solidFill>
              </a:ln>
            </c:spPr>
          </c:marker>
          <c:dPt>
            <c:idx val="0"/>
            <c:marker>
              <c:symbol val="circle"/>
              <c:size val="7"/>
            </c:marker>
            <c:bubble3D val="0"/>
            <c:extLst>
              <c:ext xmlns:c16="http://schemas.microsoft.com/office/drawing/2014/chart" uri="{C3380CC4-5D6E-409C-BE32-E72D297353CC}">
                <c16:uniqueId val="{00000004-B3BF-496D-9A92-38F3289106E2}"/>
              </c:ext>
            </c:extLst>
          </c:dPt>
          <c:dPt>
            <c:idx val="1"/>
            <c:marker>
              <c:symbol val="diamond"/>
              <c:size val="6"/>
            </c:marker>
            <c:bubble3D val="0"/>
            <c:extLst>
              <c:ext xmlns:c16="http://schemas.microsoft.com/office/drawing/2014/chart" uri="{C3380CC4-5D6E-409C-BE32-E72D297353CC}">
                <c16:uniqueId val="{00000005-B3BF-496D-9A92-38F3289106E2}"/>
              </c:ext>
            </c:extLst>
          </c:dPt>
          <c:dPt>
            <c:idx val="2"/>
            <c:marker>
              <c:symbol val="x"/>
              <c:size val="7"/>
            </c:marker>
            <c:bubble3D val="0"/>
            <c:extLst>
              <c:ext xmlns:c16="http://schemas.microsoft.com/office/drawing/2014/chart" uri="{C3380CC4-5D6E-409C-BE32-E72D297353CC}">
                <c16:uniqueId val="{00000006-B3BF-496D-9A92-38F3289106E2}"/>
              </c:ext>
            </c:extLst>
          </c:dPt>
          <c:xVal>
            <c:numRef>
              <c:f>'Graph-outputs'!$C$77:$C$79</c:f>
              <c:numCache>
                <c:formatCode>General</c:formatCode>
                <c:ptCount val="3"/>
                <c:pt idx="0">
                  <c:v>#N/A</c:v>
                </c:pt>
                <c:pt idx="1">
                  <c:v>#N/A</c:v>
                </c:pt>
                <c:pt idx="2">
                  <c:v>7</c:v>
                </c:pt>
              </c:numCache>
            </c:numRef>
          </c:xVal>
          <c:yVal>
            <c:numRef>
              <c:f>'Graph-outputs'!$B$77:$B$79</c:f>
              <c:numCache>
                <c:formatCode>General</c:formatCode>
                <c:ptCount val="3"/>
                <c:pt idx="0">
                  <c:v>#N/A</c:v>
                </c:pt>
                <c:pt idx="1">
                  <c:v>#N/A</c:v>
                </c:pt>
                <c:pt idx="2">
                  <c:v>9.6341888498197239</c:v>
                </c:pt>
              </c:numCache>
            </c:numRef>
          </c:yVal>
          <c:smooth val="1"/>
          <c:extLst>
            <c:ext xmlns:c16="http://schemas.microsoft.com/office/drawing/2014/chart" uri="{C3380CC4-5D6E-409C-BE32-E72D297353CC}">
              <c16:uniqueId val="{00000007-B3BF-496D-9A92-38F3289106E2}"/>
            </c:ext>
          </c:extLst>
        </c:ser>
        <c:ser>
          <c:idx val="4"/>
          <c:order val="5"/>
          <c:tx>
            <c:strRef>
              <c:f>'Graph-outputs'!$AI$76</c:f>
              <c:strCache>
                <c:ptCount val="1"/>
                <c:pt idx="0">
                  <c:v>Fire Type Output2</c:v>
                </c:pt>
              </c:strCache>
            </c:strRef>
          </c:tx>
          <c:spPr>
            <a:ln>
              <a:noFill/>
            </a:ln>
          </c:spPr>
          <c:marker>
            <c:symbol val="square"/>
            <c:size val="5"/>
            <c:spPr>
              <a:solidFill>
                <a:srgbClr val="C00000"/>
              </a:solidFill>
              <a:ln>
                <a:solidFill>
                  <a:srgbClr val="C00000"/>
                </a:solidFill>
              </a:ln>
            </c:spPr>
          </c:marker>
          <c:dPt>
            <c:idx val="0"/>
            <c:marker>
              <c:symbol val="circle"/>
              <c:size val="7"/>
            </c:marker>
            <c:bubble3D val="0"/>
            <c:extLst>
              <c:ext xmlns:c16="http://schemas.microsoft.com/office/drawing/2014/chart" uri="{C3380CC4-5D6E-409C-BE32-E72D297353CC}">
                <c16:uniqueId val="{00000008-B3BF-496D-9A92-38F3289106E2}"/>
              </c:ext>
            </c:extLst>
          </c:dPt>
          <c:dPt>
            <c:idx val="1"/>
            <c:marker>
              <c:symbol val="diamond"/>
              <c:size val="5"/>
            </c:marker>
            <c:bubble3D val="0"/>
            <c:extLst>
              <c:ext xmlns:c16="http://schemas.microsoft.com/office/drawing/2014/chart" uri="{C3380CC4-5D6E-409C-BE32-E72D297353CC}">
                <c16:uniqueId val="{00000009-B3BF-496D-9A92-38F3289106E2}"/>
              </c:ext>
            </c:extLst>
          </c:dPt>
          <c:dPt>
            <c:idx val="2"/>
            <c:marker>
              <c:symbol val="square"/>
              <c:size val="7"/>
            </c:marker>
            <c:bubble3D val="0"/>
            <c:extLst>
              <c:ext xmlns:c16="http://schemas.microsoft.com/office/drawing/2014/chart" uri="{C3380CC4-5D6E-409C-BE32-E72D297353CC}">
                <c16:uniqueId val="{0000000A-B3BF-496D-9A92-38F3289106E2}"/>
              </c:ext>
            </c:extLst>
          </c:dPt>
          <c:xVal>
            <c:numRef>
              <c:f>'Graph-outputs'!$AK$77:$AK$79</c:f>
              <c:numCache>
                <c:formatCode>General</c:formatCode>
                <c:ptCount val="3"/>
                <c:pt idx="0">
                  <c:v>13</c:v>
                </c:pt>
                <c:pt idx="1">
                  <c:v>16</c:v>
                </c:pt>
                <c:pt idx="2">
                  <c:v>21</c:v>
                </c:pt>
              </c:numCache>
            </c:numRef>
          </c:xVal>
          <c:yVal>
            <c:numRef>
              <c:f>'Graph-outputs'!$AJ$77:$AJ$79</c:f>
              <c:numCache>
                <c:formatCode>General</c:formatCode>
                <c:ptCount val="3"/>
                <c:pt idx="0">
                  <c:v>5.5631352966304464</c:v>
                </c:pt>
                <c:pt idx="1">
                  <c:v>7.9058759216205656</c:v>
                </c:pt>
                <c:pt idx="2">
                  <c:v>13.724807979174855</c:v>
                </c:pt>
              </c:numCache>
            </c:numRef>
          </c:yVal>
          <c:smooth val="1"/>
          <c:extLst>
            <c:ext xmlns:c16="http://schemas.microsoft.com/office/drawing/2014/chart" uri="{C3380CC4-5D6E-409C-BE32-E72D297353CC}">
              <c16:uniqueId val="{0000000B-B3BF-496D-9A92-38F3289106E2}"/>
            </c:ext>
          </c:extLst>
        </c:ser>
        <c:ser>
          <c:idx val="8"/>
          <c:order val="6"/>
          <c:tx>
            <c:strRef>
              <c:f>'Graph-outputs'!$BQ$76</c:f>
              <c:strCache>
                <c:ptCount val="1"/>
                <c:pt idx="0">
                  <c:v>Fire Type Output3</c:v>
                </c:pt>
              </c:strCache>
            </c:strRef>
          </c:tx>
          <c:spPr>
            <a:ln>
              <a:noFill/>
            </a:ln>
          </c:spPr>
          <c:marker>
            <c:symbol val="circle"/>
            <c:size val="7"/>
            <c:spPr>
              <a:solidFill>
                <a:srgbClr val="3AB131"/>
              </a:solidFill>
              <a:ln>
                <a:solidFill>
                  <a:srgbClr val="3AB131"/>
                </a:solidFill>
              </a:ln>
            </c:spPr>
          </c:marker>
          <c:dPt>
            <c:idx val="1"/>
            <c:marker>
              <c:symbol val="diamond"/>
              <c:size val="5"/>
            </c:marker>
            <c:bubble3D val="0"/>
            <c:extLst>
              <c:ext xmlns:c16="http://schemas.microsoft.com/office/drawing/2014/chart" uri="{C3380CC4-5D6E-409C-BE32-E72D297353CC}">
                <c16:uniqueId val="{0000000C-B3BF-496D-9A92-38F3289106E2}"/>
              </c:ext>
            </c:extLst>
          </c:dPt>
          <c:dPt>
            <c:idx val="2"/>
            <c:marker>
              <c:symbol val="square"/>
              <c:size val="7"/>
            </c:marker>
            <c:bubble3D val="0"/>
            <c:extLst>
              <c:ext xmlns:c16="http://schemas.microsoft.com/office/drawing/2014/chart" uri="{C3380CC4-5D6E-409C-BE32-E72D297353CC}">
                <c16:uniqueId val="{0000000D-B3BF-496D-9A92-38F3289106E2}"/>
              </c:ext>
            </c:extLst>
          </c:dPt>
          <c:xVal>
            <c:numRef>
              <c:f>'Graph-outputs'!$BS$77:$BS$79</c:f>
              <c:numCache>
                <c:formatCode>General</c:formatCode>
                <c:ptCount val="3"/>
                <c:pt idx="0">
                  <c:v>#N/A</c:v>
                </c:pt>
                <c:pt idx="1">
                  <c:v>#N/A</c:v>
                </c:pt>
                <c:pt idx="2">
                  <c:v>#N/A</c:v>
                </c:pt>
              </c:numCache>
            </c:numRef>
          </c:xVal>
          <c:yVal>
            <c:numRef>
              <c:f>'Graph-outputs'!$BR$77:$BR$79</c:f>
              <c:numCache>
                <c:formatCode>General</c:formatCode>
                <c:ptCount val="3"/>
                <c:pt idx="0">
                  <c:v>#N/A</c:v>
                </c:pt>
                <c:pt idx="1">
                  <c:v>#N/A</c:v>
                </c:pt>
                <c:pt idx="2">
                  <c:v>#N/A</c:v>
                </c:pt>
              </c:numCache>
            </c:numRef>
          </c:yVal>
          <c:smooth val="1"/>
          <c:extLst>
            <c:ext xmlns:c16="http://schemas.microsoft.com/office/drawing/2014/chart" uri="{C3380CC4-5D6E-409C-BE32-E72D297353CC}">
              <c16:uniqueId val="{0000000E-B3BF-496D-9A92-38F3289106E2}"/>
            </c:ext>
          </c:extLst>
        </c:ser>
        <c:ser>
          <c:idx val="10"/>
          <c:order val="7"/>
          <c:tx>
            <c:strRef>
              <c:f>'Graph-outputs'!$CY$76</c:f>
              <c:strCache>
                <c:ptCount val="1"/>
                <c:pt idx="0">
                  <c:v>Fire Type Output4</c:v>
                </c:pt>
              </c:strCache>
            </c:strRef>
          </c:tx>
          <c:spPr>
            <a:ln>
              <a:noFill/>
            </a:ln>
          </c:spPr>
          <c:marker>
            <c:symbol val="square"/>
            <c:size val="7"/>
          </c:marker>
          <c:dPt>
            <c:idx val="0"/>
            <c:marker>
              <c:symbol val="circle"/>
              <c:size val="7"/>
              <c:spPr>
                <a:solidFill>
                  <a:srgbClr val="3471EC"/>
                </a:solidFill>
                <a:ln>
                  <a:solidFill>
                    <a:srgbClr val="2161AF"/>
                  </a:solidFill>
                </a:ln>
              </c:spPr>
            </c:marker>
            <c:bubble3D val="0"/>
            <c:extLst>
              <c:ext xmlns:c16="http://schemas.microsoft.com/office/drawing/2014/chart" uri="{C3380CC4-5D6E-409C-BE32-E72D297353CC}">
                <c16:uniqueId val="{0000000F-B3BF-496D-9A92-38F3289106E2}"/>
              </c:ext>
            </c:extLst>
          </c:dPt>
          <c:dPt>
            <c:idx val="1"/>
            <c:marker>
              <c:symbol val="diamond"/>
              <c:size val="5"/>
              <c:spPr>
                <a:solidFill>
                  <a:srgbClr val="3471EC"/>
                </a:solidFill>
                <a:ln>
                  <a:solidFill>
                    <a:srgbClr val="2161AF"/>
                  </a:solidFill>
                </a:ln>
              </c:spPr>
            </c:marker>
            <c:bubble3D val="0"/>
            <c:extLst>
              <c:ext xmlns:c16="http://schemas.microsoft.com/office/drawing/2014/chart" uri="{C3380CC4-5D6E-409C-BE32-E72D297353CC}">
                <c16:uniqueId val="{00000010-B3BF-496D-9A92-38F3289106E2}"/>
              </c:ext>
            </c:extLst>
          </c:dPt>
          <c:dPt>
            <c:idx val="2"/>
            <c:marker>
              <c:spPr>
                <a:solidFill>
                  <a:srgbClr val="3471EC"/>
                </a:solidFill>
                <a:ln>
                  <a:solidFill>
                    <a:srgbClr val="2161AF"/>
                  </a:solidFill>
                </a:ln>
              </c:spPr>
            </c:marker>
            <c:bubble3D val="0"/>
            <c:extLst>
              <c:ext xmlns:c16="http://schemas.microsoft.com/office/drawing/2014/chart" uri="{C3380CC4-5D6E-409C-BE32-E72D297353CC}">
                <c16:uniqueId val="{00000011-B3BF-496D-9A92-38F3289106E2}"/>
              </c:ext>
            </c:extLst>
          </c:dPt>
          <c:xVal>
            <c:numRef>
              <c:f>'Graph-outputs'!$DA$77:$DA$79</c:f>
              <c:numCache>
                <c:formatCode>General</c:formatCode>
                <c:ptCount val="3"/>
                <c:pt idx="0">
                  <c:v>6</c:v>
                </c:pt>
                <c:pt idx="1">
                  <c:v>12</c:v>
                </c:pt>
                <c:pt idx="2">
                  <c:v>21</c:v>
                </c:pt>
              </c:numCache>
            </c:numRef>
          </c:xVal>
          <c:yVal>
            <c:numRef>
              <c:f>'Graph-outputs'!$CZ$77:$CZ$79</c:f>
              <c:numCache>
                <c:formatCode>General</c:formatCode>
                <c:ptCount val="3"/>
                <c:pt idx="0">
                  <c:v>4.4709769728350039</c:v>
                </c:pt>
                <c:pt idx="1">
                  <c:v>14.905027041214229</c:v>
                </c:pt>
                <c:pt idx="2">
                  <c:v>32.848771330411452</c:v>
                </c:pt>
              </c:numCache>
            </c:numRef>
          </c:yVal>
          <c:smooth val="1"/>
          <c:extLst>
            <c:ext xmlns:c16="http://schemas.microsoft.com/office/drawing/2014/chart" uri="{C3380CC4-5D6E-409C-BE32-E72D297353CC}">
              <c16:uniqueId val="{00000012-B3BF-496D-9A92-38F3289106E2}"/>
            </c:ext>
          </c:extLst>
        </c:ser>
        <c:ser>
          <c:idx val="5"/>
          <c:order val="8"/>
          <c:tx>
            <c:v>Surface/IC fire transition</c:v>
          </c:tx>
          <c:spPr>
            <a:ln>
              <a:solidFill>
                <a:schemeClr val="bg1">
                  <a:lumMod val="50000"/>
                </a:schemeClr>
              </a:solidFill>
            </a:ln>
          </c:spPr>
          <c:marker>
            <c:symbol val="circle"/>
            <c:size val="5"/>
            <c:spPr>
              <a:solidFill>
                <a:schemeClr val="bg1">
                  <a:lumMod val="50000"/>
                </a:schemeClr>
              </a:solidFill>
              <a:ln>
                <a:solidFill>
                  <a:schemeClr val="bg1">
                    <a:lumMod val="50000"/>
                  </a:schemeClr>
                </a:solidFill>
              </a:ln>
            </c:spPr>
          </c:marker>
          <c:xVal>
            <c:numRef>
              <c:f>'Graph-outputs'!$B$87:$B$88</c:f>
              <c:numCache>
                <c:formatCode>General</c:formatCode>
                <c:ptCount val="2"/>
              </c:numCache>
            </c:numRef>
          </c:xVal>
          <c:yVal>
            <c:numRef>
              <c:f>'Graph-outputs'!$C$87:$C$88</c:f>
              <c:numCache>
                <c:formatCode>General</c:formatCode>
                <c:ptCount val="2"/>
              </c:numCache>
            </c:numRef>
          </c:yVal>
          <c:smooth val="1"/>
          <c:extLst>
            <c:ext xmlns:c16="http://schemas.microsoft.com/office/drawing/2014/chart" uri="{C3380CC4-5D6E-409C-BE32-E72D297353CC}">
              <c16:uniqueId val="{00000013-B3BF-496D-9A92-38F3289106E2}"/>
            </c:ext>
          </c:extLst>
        </c:ser>
        <c:ser>
          <c:idx val="6"/>
          <c:order val="9"/>
          <c:tx>
            <c:v>IC fire CFB 50%</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'Graph-outputs'!$B$90:$B$91</c:f>
              <c:numCache>
                <c:formatCode>General</c:formatCode>
                <c:ptCount val="2"/>
              </c:numCache>
            </c:numRef>
          </c:xVal>
          <c:yVal>
            <c:numRef>
              <c:f>'Graph-outputs'!$C$90:$C$91</c:f>
              <c:numCache>
                <c:formatCode>General</c:formatCode>
                <c:ptCount val="2"/>
              </c:numCache>
            </c:numRef>
          </c:yVal>
          <c:smooth val="1"/>
          <c:extLst>
            <c:ext xmlns:c16="http://schemas.microsoft.com/office/drawing/2014/chart" uri="{C3380CC4-5D6E-409C-BE32-E72D297353CC}">
              <c16:uniqueId val="{00000014-B3BF-496D-9A92-38F3289106E2}"/>
            </c:ext>
          </c:extLst>
        </c:ser>
        <c:ser>
          <c:idx val="7"/>
          <c:order val="10"/>
          <c:tx>
            <c:v>CC fire transition</c:v>
          </c:tx>
          <c:spPr>
            <a:ln>
              <a:solidFill>
                <a:schemeClr val="bg1">
                  <a:lumMod val="50000"/>
                </a:schemeClr>
              </a:solidFill>
            </a:ln>
          </c:spPr>
          <c:marker>
            <c:symbol val="square"/>
            <c:size val="5"/>
            <c:spPr>
              <a:solidFill>
                <a:schemeClr val="bg1">
                  <a:lumMod val="50000"/>
                </a:schemeClr>
              </a:solidFill>
              <a:ln>
                <a:solidFill>
                  <a:schemeClr val="bg1">
                    <a:lumMod val="50000"/>
                  </a:schemeClr>
                </a:solidFill>
              </a:ln>
            </c:spPr>
          </c:marker>
          <c:xVal>
            <c:numRef>
              <c:f>'Graph-outputs'!$C$97:$C$99</c:f>
              <c:numCache>
                <c:formatCode>General</c:formatCode>
                <c:ptCount val="3"/>
              </c:numCache>
            </c:numRef>
          </c:xVal>
          <c:yVal>
            <c:numRef>
              <c:f>'Graph-outputs'!$D$97:$D$98</c:f>
              <c:numCache>
                <c:formatCode>General</c:formatCode>
                <c:ptCount val="2"/>
              </c:numCache>
            </c:numRef>
          </c:yVal>
          <c:smooth val="1"/>
          <c:extLst>
            <c:ext xmlns:c16="http://schemas.microsoft.com/office/drawing/2014/chart" uri="{C3380CC4-5D6E-409C-BE32-E72D297353CC}">
              <c16:uniqueId val="{00000015-B3BF-496D-9A92-38F3289106E2}"/>
            </c:ext>
          </c:extLst>
        </c:ser>
        <c:dLbls>
          <c:showLegendKey val="0"/>
          <c:showVal val="0"/>
          <c:showCatName val="0"/>
          <c:showSerName val="0"/>
          <c:showPercent val="0"/>
          <c:showBubbleSize val="0"/>
        </c:dLbls>
        <c:axId val="104365056"/>
        <c:axId val="104383616"/>
      </c:scatterChart>
      <c:valAx>
        <c:axId val="104365056"/>
        <c:scaling>
          <c:orientation val="minMax"/>
          <c:max val="70"/>
        </c:scaling>
        <c:delete val="0"/>
        <c:axPos val="b"/>
        <c:majorGridlines/>
        <c:numFmt formatCode="General" sourceLinked="1"/>
        <c:majorTickMark val="out"/>
        <c:minorTickMark val="out"/>
        <c:tickLblPos val="nextTo"/>
        <c:crossAx val="104383616"/>
        <c:crosses val="autoZero"/>
        <c:crossBetween val="midCat"/>
        <c:majorUnit val="5"/>
      </c:valAx>
      <c:valAx>
        <c:axId val="104383616"/>
        <c:scaling>
          <c:orientation val="minMax"/>
          <c:max val="115"/>
          <c:min val="0"/>
        </c:scaling>
        <c:delete val="0"/>
        <c:axPos val="l"/>
        <c:majorGridlines/>
        <c:title>
          <c:tx>
            <c:rich>
              <a:bodyPr rot="-5400000" vert="horz"/>
              <a:lstStyle/>
              <a:p>
                <a:pPr>
                  <a:defRPr/>
                </a:pPr>
                <a:r>
                  <a:rPr lang="en-US"/>
                  <a:t>Equilibrium ROS (m/min)</a:t>
                </a:r>
              </a:p>
            </c:rich>
          </c:tx>
          <c:layout/>
          <c:overlay val="0"/>
        </c:title>
        <c:numFmt formatCode="General" sourceLinked="1"/>
        <c:majorTickMark val="out"/>
        <c:minorTickMark val="out"/>
        <c:tickLblPos val="nextTo"/>
        <c:crossAx val="104365056"/>
        <c:crosses val="autoZero"/>
        <c:crossBetween val="midCat"/>
        <c:majorUnit val="10"/>
        <c:minorUnit val="5"/>
      </c:valAx>
      <c:spPr>
        <a:noFill/>
        <a:ln w="25400">
          <a:noFill/>
        </a:ln>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62871841019872521"/>
          <c:y val="0.77996386609011237"/>
          <c:w val="0.20251022468345306"/>
          <c:h val="7.0767349240195204E-2"/>
        </c:manualLayout>
      </c:layout>
      <c:overlay val="0"/>
      <c:spPr>
        <a:ln>
          <a:solidFill>
            <a:schemeClr val="tx1">
              <a:lumMod val="75000"/>
              <a:lumOff val="25000"/>
            </a:schemeClr>
          </a:solidFill>
        </a:ln>
      </c:spPr>
    </c:legend>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sz="1200"/>
            </a:pPr>
            <a:r>
              <a:rPr lang="en-CA" sz="1200" b="1" i="0" u="none" strike="noStrike" baseline="0"/>
              <a:t>FuelGraph -FBP v4: </a:t>
            </a:r>
            <a:r>
              <a:rPr lang="en-CA" sz="1200" b="1" i="0" u="sng" strike="noStrike" baseline="0"/>
              <a:t>ISI / Wind Speed vs HFI</a:t>
            </a:r>
            <a:endParaRPr lang="en-CA" sz="1200" baseline="0"/>
          </a:p>
        </c:rich>
      </c:tx>
      <c:layout>
        <c:manualLayout>
          <c:xMode val="edge"/>
          <c:yMode val="edge"/>
          <c:x val="9.3911362631246803E-2"/>
          <c:y val="3.0278885222044402E-2"/>
        </c:manualLayout>
      </c:layout>
      <c:overlay val="0"/>
      <c:spPr>
        <a:solidFill>
          <a:schemeClr val="bg1">
            <a:lumMod val="95000"/>
          </a:schemeClr>
        </a:solidFill>
        <a:ln>
          <a:solidFill>
            <a:schemeClr val="tx1"/>
          </a:solidFill>
        </a:ln>
      </c:spPr>
    </c:title>
    <c:autoTitleDeleted val="0"/>
    <c:plotArea>
      <c:layout>
        <c:manualLayout>
          <c:layoutTarget val="inner"/>
          <c:xMode val="edge"/>
          <c:yMode val="edge"/>
          <c:x val="8.3135667297520047E-2"/>
          <c:y val="7.0151170314676298E-2"/>
          <c:w val="0.88732955129367264"/>
          <c:h val="0.67012646868460657"/>
        </c:manualLayout>
      </c:layout>
      <c:scatterChart>
        <c:scatterStyle val="smoothMarker"/>
        <c:varyColors val="0"/>
        <c:ser>
          <c:idx val="3"/>
          <c:order val="0"/>
          <c:tx>
            <c:strRef>
              <c:f>'Graph-outputs'!$C$1</c:f>
              <c:strCache>
                <c:ptCount val="1"/>
                <c:pt idx="0">
                  <c:v>Control 1:</c:v>
                </c:pt>
              </c:strCache>
            </c:strRef>
          </c:tx>
          <c:spPr>
            <a:ln>
              <a:solidFill>
                <a:schemeClr val="tx1"/>
              </a:solidFill>
            </a:ln>
          </c:spPr>
          <c:marker>
            <c:symbol val="none"/>
          </c:marker>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'Graph-outputs'!$E$4:$E$74</c:f>
              <c:numCache>
                <c:formatCode>General</c:formatCode>
                <c:ptCount val="71"/>
                <c:pt idx="0">
                  <c:v>6132.9555572595564</c:v>
                </c:pt>
                <c:pt idx="1">
                  <c:v>6622.2182590581897</c:v>
                </c:pt>
                <c:pt idx="2">
                  <c:v>7146.413754195959</c:v>
                </c:pt>
                <c:pt idx="3">
                  <c:v>7707.328058279033</c:v>
                </c:pt>
                <c:pt idx="4">
                  <c:v>8306.764602032652</c:v>
                </c:pt>
                <c:pt idx="5">
                  <c:v>8946.5439264255383</c:v>
                </c:pt>
                <c:pt idx="6">
                  <c:v>9628.5053038762617</c:v>
                </c:pt>
                <c:pt idx="7">
                  <c:v>10354.510312592551</c:v>
                </c:pt>
                <c:pt idx="8">
                  <c:v>11126.448193118171</c:v>
                </c:pt>
                <c:pt idx="9">
                  <c:v>11946.24258661175</c:v>
                </c:pt>
                <c:pt idx="10">
                  <c:v>12815.859010477026</c:v>
                </c:pt>
                <c:pt idx="11">
                  <c:v>13737.312192015755</c:v>
                </c:pt>
                <c:pt idx="12">
                  <c:v>14712.672182387079</c:v>
                </c:pt>
                <c:pt idx="13">
                  <c:v>15744.068040165281</c:v>
                </c:pt>
                <c:pt idx="14">
                  <c:v>16833.687832132502</c:v>
                </c:pt>
                <c:pt idx="15">
                  <c:v>17983.773767022194</c:v>
                </c:pt>
                <c:pt idx="16">
                  <c:v>19196.611462180474</c:v>
                </c:pt>
                <c:pt idx="17">
                  <c:v>20474.512634856987</c:v>
                </c:pt>
                <c:pt idx="18">
                  <c:v>21819.7908843072</c:v>
                </c:pt>
                <c:pt idx="19">
                  <c:v>23234.730649161374</c:v>
                </c:pt>
                <c:pt idx="20">
                  <c:v>24721.549838489831</c:v>
                </c:pt>
                <c:pt idx="21">
                  <c:v>26282.356994863669</c:v>
                </c:pt>
                <c:pt idx="22">
                  <c:v>27919.104110643395</c:v>
                </c:pt>
                <c:pt idx="23">
                  <c:v>29633.536356965851</c:v>
                </c:pt>
                <c:pt idx="24">
                  <c:v>31427.139991352549</c:v>
                </c:pt>
                <c:pt idx="25">
                  <c:v>33301.089599720639</c:v>
                </c:pt>
                <c:pt idx="26">
                  <c:v>35256.195636339529</c:v>
                </c:pt>
                <c:pt idx="27">
                  <c:v>37292.852997717091</c:v>
                </c:pt>
                <c:pt idx="28">
                  <c:v>39410.991153125258</c:v>
                </c:pt>
                <c:pt idx="29">
                  <c:v>41610.026198297252</c:v>
                </c:pt>
                <c:pt idx="30">
                  <c:v>43888.815128226321</c:v>
                </c:pt>
                <c:pt idx="31">
                  <c:v>46245.61265027288</c:v>
                </c:pt>
                <c:pt idx="32">
                  <c:v>48678.030972418055</c:v>
                </c:pt>
                <c:pt idx="33">
                  <c:v>51183.003182027001</c:v>
                </c:pt>
                <c:pt idx="34">
                  <c:v>53756.75104846574</c:v>
                </c:pt>
                <c:pt idx="35">
                  <c:v>56394.758307155695</c:v>
                </c:pt>
                <c:pt idx="36">
                  <c:v>59091.750685171217</c:v>
                </c:pt>
                <c:pt idx="37">
                  <c:v>61841.684087428868</c:v>
                </c:pt>
                <c:pt idx="38">
                  <c:v>64637.742462846349</c:v>
                </c:pt>
                <c:pt idx="39">
                  <c:v>67472.346902412944</c:v>
                </c:pt>
                <c:pt idx="40">
                  <c:v>70337.177480875063</c:v>
                </c:pt>
                <c:pt idx="41">
                  <c:v>72957.355683220958</c:v>
                </c:pt>
                <c:pt idx="42">
                  <c:v>75290.182157222123</c:v>
                </c:pt>
                <c:pt idx="43">
                  <c:v>77361.54640466813</c:v>
                </c:pt>
                <c:pt idx="44">
                  <c:v>79205.10035270454</c:v>
                </c:pt>
                <c:pt idx="45">
                  <c:v>80849.66636676545</c:v>
                </c:pt>
                <c:pt idx="46">
                  <c:v>82319.958888363923</c:v>
                </c:pt>
                <c:pt idx="47">
                  <c:v>83637.208773402948</c:v>
                </c:pt>
                <c:pt idx="48">
                  <c:v>84819.695911501942</c:v>
                </c:pt>
                <c:pt idx="49">
                  <c:v>85883.199829976758</c:v>
                </c:pt>
                <c:pt idx="50">
                  <c:v>86841.379105156215</c:v>
                </c:pt>
                <c:pt idx="51">
                  <c:v>87706.090061844137</c:v>
                </c:pt>
                <c:pt idx="52">
                  <c:v>88487.654256781956</c:v>
                </c:pt>
                <c:pt idx="53">
                  <c:v>89195.083039404853</c:v>
                </c:pt>
                <c:pt idx="54">
                  <c:v>89836.266276060836</c:v>
                </c:pt>
                <c:pt idx="55">
                  <c:v>90418.13121087529</c:v>
                </c:pt>
                <c:pt idx="56">
                  <c:v>90946.776455745465</c:v>
                </c:pt>
                <c:pt idx="57">
                  <c:v>91427.585260604435</c:v>
                </c:pt>
                <c:pt idx="58">
                  <c:v>91865.321505195679</c:v>
                </c:pt>
                <c:pt idx="59">
                  <c:v>92264.211260901444</c:v>
                </c:pt>
                <c:pt idx="60">
                  <c:v>92628.012279627641</c:v>
                </c:pt>
                <c:pt idx="61">
                  <c:v>92960.073360781651</c:v>
                </c:pt>
                <c:pt idx="62">
                  <c:v>93263.385212879497</c:v>
                </c:pt>
                <c:pt idx="63">
                  <c:v>93540.62415100362</c:v>
                </c:pt>
                <c:pt idx="64">
                  <c:v>93794.189744778691</c:v>
                </c:pt>
                <c:pt idx="65">
                  <c:v>94026.237345013258</c:v>
                </c:pt>
                <c:pt idx="66">
                  <c:v>94238.706263449189</c:v>
                </c:pt>
                <c:pt idx="67">
                  <c:v>94433.344253229705</c:v>
                </c:pt>
                <c:pt idx="68">
                  <c:v>94611.728832873661</c:v>
                </c:pt>
                <c:pt idx="69">
                  <c:v>94775.285909756567</c:v>
                </c:pt>
                <c:pt idx="70">
                  <c:v>94925.30608710325</c:v>
                </c:pt>
              </c:numCache>
            </c:numRef>
          </c:yVal>
          <c:smooth val="1"/>
          <c:extLst>
            <c:ext xmlns:c16="http://schemas.microsoft.com/office/drawing/2014/chart" uri="{C3380CC4-5D6E-409C-BE32-E72D297353CC}">
              <c16:uniqueId val="{00000000-9FE5-4CEF-BBCB-D9D7876E2D9F}"/>
            </c:ext>
          </c:extLst>
        </c:ser>
        <c:ser>
          <c:idx val="5"/>
          <c:order val="1"/>
          <c:tx>
            <c:strRef>
              <c:f>'Graph-outputs'!$AK$1</c:f>
              <c:strCache>
                <c:ptCount val="1"/>
                <c:pt idx="0">
                  <c:v>Control 2</c:v>
                </c:pt>
              </c:strCache>
            </c:strRef>
          </c:tx>
          <c:spPr>
            <a:ln>
              <a:solidFill>
                <a:srgbClr val="AC0000"/>
              </a:solidFill>
            </a:ln>
          </c:spPr>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'Graph-outputs'!$AM$4:$AM$74</c:f>
              <c:numCache>
                <c:formatCode>General</c:formatCode>
                <c:ptCount val="71"/>
                <c:pt idx="0">
                  <c:v>733.79317656945511</c:v>
                </c:pt>
                <c:pt idx="1">
                  <c:v>838.70166944820971</c:v>
                </c:pt>
                <c:pt idx="2">
                  <c:v>957.77821520007649</c:v>
                </c:pt>
                <c:pt idx="3">
                  <c:v>1092.7690613807874</c:v>
                </c:pt>
                <c:pt idx="4">
                  <c:v>1245.6025185470401</c:v>
                </c:pt>
                <c:pt idx="5">
                  <c:v>1418.4013737892176</c:v>
                </c:pt>
                <c:pt idx="6">
                  <c:v>1613.4947791890793</c:v>
                </c:pt>
                <c:pt idx="7">
                  <c:v>1833.42924238418</c:v>
                </c:pt>
                <c:pt idx="8">
                  <c:v>2080.9782760769608</c:v>
                </c:pt>
                <c:pt idx="9">
                  <c:v>2359.150188057828</c:v>
                </c:pt>
                <c:pt idx="10">
                  <c:v>2671.1934145813407</c:v>
                </c:pt>
                <c:pt idx="11">
                  <c:v>3020.5987198326352</c:v>
                </c:pt>
                <c:pt idx="12">
                  <c:v>3452.8790567636956</c:v>
                </c:pt>
                <c:pt idx="13">
                  <c:v>4146.2790616414622</c:v>
                </c:pt>
                <c:pt idx="14">
                  <c:v>4940.4642614102395</c:v>
                </c:pt>
                <c:pt idx="15">
                  <c:v>5840.778663246283</c:v>
                </c:pt>
                <c:pt idx="16">
                  <c:v>6851.1844981558734</c:v>
                </c:pt>
                <c:pt idx="17">
                  <c:v>7974.2802217616836</c:v>
                </c:pt>
                <c:pt idx="18">
                  <c:v>9211.5036858852636</c:v>
                </c:pt>
                <c:pt idx="19">
                  <c:v>10563.51152970678</c:v>
                </c:pt>
                <c:pt idx="20">
                  <c:v>12030.687079976407</c:v>
                </c:pt>
                <c:pt idx="21">
                  <c:v>13613.692864793788</c:v>
                </c:pt>
                <c:pt idx="22">
                  <c:v>15313.961265847985</c:v>
                </c:pt>
                <c:pt idx="23">
                  <c:v>17134.017243155242</c:v>
                </c:pt>
                <c:pt idx="24">
                  <c:v>19077.554106355736</c:v>
                </c:pt>
                <c:pt idx="25">
                  <c:v>21149.232147358747</c:v>
                </c:pt>
                <c:pt idx="26">
                  <c:v>23354.227690866257</c:v>
                </c:pt>
                <c:pt idx="27">
                  <c:v>25697.609881600518</c:v>
                </c:pt>
                <c:pt idx="28">
                  <c:v>28183.649844344782</c:v>
                </c:pt>
                <c:pt idx="29">
                  <c:v>30815.165453457095</c:v>
                </c:pt>
                <c:pt idx="30">
                  <c:v>33592.978975607009</c:v>
                </c:pt>
                <c:pt idx="31">
                  <c:v>36515.526368670464</c:v>
                </c:pt>
                <c:pt idx="32">
                  <c:v>39578.620244572761</c:v>
                </c:pt>
                <c:pt idx="33">
                  <c:v>42775.343886657531</c:v>
                </c:pt>
                <c:pt idx="34">
                  <c:v>46096.044779274976</c:v>
                </c:pt>
                <c:pt idx="35">
                  <c:v>49528.399997054257</c:v>
                </c:pt>
                <c:pt idx="36">
                  <c:v>53057.536325804838</c:v>
                </c:pt>
                <c:pt idx="37">
                  <c:v>56666.199059351813</c:v>
                </c:pt>
                <c:pt idx="38">
                  <c:v>60334.971176381885</c:v>
                </c:pt>
                <c:pt idx="39">
                  <c:v>64042.54780422624</c:v>
                </c:pt>
                <c:pt idx="40">
                  <c:v>67766.070119831595</c:v>
                </c:pt>
                <c:pt idx="41">
                  <c:v>71141.066177793211</c:v>
                </c:pt>
                <c:pt idx="42">
                  <c:v>74114.097461463884</c:v>
                </c:pt>
                <c:pt idx="43">
                  <c:v>76723.679335615467</c:v>
                </c:pt>
                <c:pt idx="44">
                  <c:v>79018.782120736607</c:v>
                </c:pt>
                <c:pt idx="45">
                  <c:v>81041.82122351756</c:v>
                </c:pt>
                <c:pt idx="46">
                  <c:v>82829.278406045749</c:v>
                </c:pt>
                <c:pt idx="47">
                  <c:v>84412.413097332668</c:v>
                </c:pt>
                <c:pt idx="48">
                  <c:v>85817.965885093072</c:v>
                </c:pt>
                <c:pt idx="49">
                  <c:v>87068.807647537484</c:v>
                </c:pt>
                <c:pt idx="50">
                  <c:v>88184.515935487056</c:v>
                </c:pt>
                <c:pt idx="51">
                  <c:v>89181.8751183235</c:v>
                </c:pt>
                <c:pt idx="52">
                  <c:v>90075.304230248687</c:v>
                </c:pt>
                <c:pt idx="53">
                  <c:v>90877.219726322277</c:v>
                </c:pt>
                <c:pt idx="54">
                  <c:v>91598.341391003691</c:v>
                </c:pt>
                <c:pt idx="55">
                  <c:v>92247.949521163187</c:v>
                </c:pt>
                <c:pt idx="56">
                  <c:v>92834.100839360326</c:v>
                </c:pt>
                <c:pt idx="57">
                  <c:v>93363.809715380514</c:v>
                </c:pt>
                <c:pt idx="58">
                  <c:v>93843.200361075273</c:v>
                </c:pt>
                <c:pt idx="59">
                  <c:v>94277.63480302252</c:v>
                </c:pt>
                <c:pt idx="60">
                  <c:v>94671.820667487744</c:v>
                </c:pt>
                <c:pt idx="61">
                  <c:v>95029.902144010484</c:v>
                </c:pt>
                <c:pt idx="62">
                  <c:v>95355.53692532031</c:v>
                </c:pt>
                <c:pt idx="63">
                  <c:v>95651.96144343249</c:v>
                </c:pt>
                <c:pt idx="64">
                  <c:v>95922.046323506598</c:v>
                </c:pt>
                <c:pt idx="65">
                  <c:v>96168.343646887995</c:v>
                </c:pt>
                <c:pt idx="66">
                  <c:v>96393.127341965854</c:v>
                </c:pt>
                <c:pt idx="67">
                  <c:v>96598.427796523611</c:v>
                </c:pt>
                <c:pt idx="68">
                  <c:v>96786.061599905515</c:v>
                </c:pt>
                <c:pt idx="69">
                  <c:v>96957.657170613937</c:v>
                </c:pt>
                <c:pt idx="70">
                  <c:v>97114.676899071026</c:v>
                </c:pt>
              </c:numCache>
            </c:numRef>
          </c:yVal>
          <c:smooth val="1"/>
          <c:extLst>
            <c:ext xmlns:c16="http://schemas.microsoft.com/office/drawing/2014/chart" uri="{C3380CC4-5D6E-409C-BE32-E72D297353CC}">
              <c16:uniqueId val="{00000001-9FE5-4CEF-BBCB-D9D7876E2D9F}"/>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'Graph-outputs'!$BU$4:$BU$74</c:f>
              <c:numCache>
                <c:formatCode>General</c:formatCode>
                <c:ptCount val="71"/>
                <c:pt idx="0">
                  <c:v>900.14421648825328</c:v>
                </c:pt>
                <c:pt idx="1">
                  <c:v>972.93030508153424</c:v>
                </c:pt>
                <c:pt idx="2">
                  <c:v>1051.1871443526447</c:v>
                </c:pt>
                <c:pt idx="3">
                  <c:v>1135.269100557085</c:v>
                </c:pt>
                <c:pt idx="4">
                  <c:v>1225.5456626293276</c:v>
                </c:pt>
                <c:pt idx="5">
                  <c:v>1322.4009414359953</c:v>
                </c:pt>
                <c:pt idx="6">
                  <c:v>1426.232951763348</c:v>
                </c:pt>
                <c:pt idx="7">
                  <c:v>1537.4526483373218</c:v>
                </c:pt>
                <c:pt idx="8">
                  <c:v>1656.4826855654578</c:v>
                </c:pt>
                <c:pt idx="9">
                  <c:v>1783.7558693463648</c:v>
                </c:pt>
                <c:pt idx="10">
                  <c:v>1919.7132683113146</c:v>
                </c:pt>
                <c:pt idx="11">
                  <c:v>2064.8019513574159</c:v>
                </c:pt>
                <c:pt idx="12">
                  <c:v>2219.4723184311019</c:v>
                </c:pt>
                <c:pt idx="13">
                  <c:v>2384.1749923690918</c:v>
                </c:pt>
                <c:pt idx="14">
                  <c:v>2559.3572413612601</c:v>
                </c:pt>
                <c:pt idx="15">
                  <c:v>2745.4589044391605</c:v>
                </c:pt>
                <c:pt idx="16">
                  <c:v>2942.9077965000165</c:v>
                </c:pt>
                <c:pt idx="17">
                  <c:v>3152.114574940314</c:v>
                </c:pt>
                <c:pt idx="18">
                  <c:v>3373.4670571892311</c:v>
                </c:pt>
                <c:pt idx="19">
                  <c:v>3607.3239874883902</c:v>
                </c:pt>
                <c:pt idx="20">
                  <c:v>3854.0082623337967</c:v>
                </c:pt>
                <c:pt idx="21">
                  <c:v>4113.7996372261796</c:v>
                </c:pt>
                <c:pt idx="22">
                  <c:v>4386.926952874066</c:v>
                </c:pt>
                <c:pt idx="23">
                  <c:v>4673.5599368106423</c:v>
                </c:pt>
                <c:pt idx="24">
                  <c:v>4973.8006564967191</c:v>
                </c:pt>
                <c:pt idx="25">
                  <c:v>5287.6747222672002</c:v>
                </c:pt>
                <c:pt idx="26">
                  <c:v>5615.1223626997598</c:v>
                </c:pt>
                <c:pt idx="27">
                  <c:v>5955.9895207621657</c:v>
                </c:pt>
                <c:pt idx="28">
                  <c:v>6310.0191458864001</c:v>
                </c:pt>
                <c:pt idx="29">
                  <c:v>6676.8428841970526</c:v>
                </c:pt>
                <c:pt idx="30">
                  <c:v>7055.9733955616966</c:v>
                </c:pt>
                <c:pt idx="31">
                  <c:v>7446.7975507963038</c:v>
                </c:pt>
                <c:pt idx="32">
                  <c:v>7848.5707839029164</c:v>
                </c:pt>
                <c:pt idx="33">
                  <c:v>8260.4128910966283</c:v>
                </c:pt>
                <c:pt idx="34">
                  <c:v>8681.3055788810143</c:v>
                </c:pt>
                <c:pt idx="35">
                  <c:v>9110.0920657213956</c:v>
                </c:pt>
                <c:pt idx="36">
                  <c:v>9545.4790340560321</c:v>
                </c:pt>
                <c:pt idx="37">
                  <c:v>9986.041209630348</c:v>
                </c:pt>
                <c:pt idx="38">
                  <c:v>10430.228811751811</c:v>
                </c:pt>
                <c:pt idx="39">
                  <c:v>10876.378069655961</c:v>
                </c:pt>
                <c:pt idx="40">
                  <c:v>11322.724935824048</c:v>
                </c:pt>
                <c:pt idx="41">
                  <c:v>11726.674334637237</c:v>
                </c:pt>
                <c:pt idx="42">
                  <c:v>12082.674222625161</c:v>
                </c:pt>
                <c:pt idx="43">
                  <c:v>12395.739965080058</c:v>
                </c:pt>
                <c:pt idx="44">
                  <c:v>12671.862381835439</c:v>
                </c:pt>
                <c:pt idx="45">
                  <c:v>12916.101898734836</c:v>
                </c:pt>
                <c:pt idx="46">
                  <c:v>13132.738656060234</c:v>
                </c:pt>
                <c:pt idx="47">
                  <c:v>13325.400483814718</c:v>
                </c:pt>
                <c:pt idx="48">
                  <c:v>13497.170444276515</c:v>
                </c:pt>
                <c:pt idx="49">
                  <c:v>13650.676451331437</c:v>
                </c:pt>
                <c:pt idx="50">
                  <c:v>13788.1656117355</c:v>
                </c:pt>
                <c:pt idx="51">
                  <c:v>13911.565761563012</c:v>
                </c:pt>
                <c:pt idx="52">
                  <c:v>14022.536378925179</c:v>
                </c:pt>
                <c:pt idx="53">
                  <c:v>14122.510734598309</c:v>
                </c:pt>
                <c:pt idx="54">
                  <c:v>14212.730838948713</c:v>
                </c:pt>
                <c:pt idx="55">
                  <c:v>14294.27647428158</c:v>
                </c:pt>
                <c:pt idx="56">
                  <c:v>14368.089371337141</c:v>
                </c:pt>
                <c:pt idx="57">
                  <c:v>14434.993395802852</c:v>
                </c:pt>
                <c:pt idx="58">
                  <c:v>14495.711451472367</c:v>
                </c:pt>
                <c:pt idx="59">
                  <c:v>14550.879676313842</c:v>
                </c:pt>
                <c:pt idx="60">
                  <c:v>14601.059401525566</c:v>
                </c:pt>
                <c:pt idx="61">
                  <c:v>14646.747257422205</c:v>
                </c:pt>
                <c:pt idx="62">
                  <c:v>14688.383740055071</c:v>
                </c:pt>
                <c:pt idx="63">
                  <c:v>14726.360495759913</c:v>
                </c:pt>
                <c:pt idx="64">
                  <c:v>14761.026534816756</c:v>
                </c:pt>
                <c:pt idx="65">
                  <c:v>14792.693548036717</c:v>
                </c:pt>
                <c:pt idx="66">
                  <c:v>14821.640469690285</c:v>
                </c:pt>
                <c:pt idx="67">
                  <c:v>14848.117405414439</c:v>
                </c:pt>
                <c:pt idx="68">
                  <c:v>14872.349023499202</c:v>
                </c:pt>
                <c:pt idx="69">
                  <c:v>14894.537491388515</c:v>
                </c:pt>
                <c:pt idx="70">
                  <c:v>14914.865025637584</c:v>
                </c:pt>
              </c:numCache>
            </c:numRef>
          </c:yVal>
          <c:smooth val="1"/>
          <c:extLst>
            <c:ext xmlns:c16="http://schemas.microsoft.com/office/drawing/2014/chart" uri="{C3380CC4-5D6E-409C-BE32-E72D297353CC}">
              <c16:uniqueId val="{00000002-9FE5-4CEF-BBCB-D9D7876E2D9F}"/>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'Graph-outputs'!$DC$4:$DC$74</c:f>
              <c:numCache>
                <c:formatCode>General</c:formatCode>
                <c:ptCount val="71"/>
                <c:pt idx="0">
                  <c:v>720.72031049642374</c:v>
                </c:pt>
                <c:pt idx="1">
                  <c:v>813.11449340018703</c:v>
                </c:pt>
                <c:pt idx="2">
                  <c:v>916.02405198970746</c:v>
                </c:pt>
                <c:pt idx="3">
                  <c:v>1030.3994096326674</c:v>
                </c:pt>
                <c:pt idx="4">
                  <c:v>1157.2319577480769</c:v>
                </c:pt>
                <c:pt idx="5">
                  <c:v>1834.3288000234611</c:v>
                </c:pt>
                <c:pt idx="6">
                  <c:v>2766.0560146010703</c:v>
                </c:pt>
                <c:pt idx="7">
                  <c:v>3870.5995213958058</c:v>
                </c:pt>
                <c:pt idx="8">
                  <c:v>5158.5765444432091</c:v>
                </c:pt>
                <c:pt idx="9">
                  <c:v>6636.130217975392</c:v>
                </c:pt>
                <c:pt idx="10">
                  <c:v>8303.871661649724</c:v>
                </c:pt>
                <c:pt idx="11">
                  <c:v>10156.098513296327</c:v>
                </c:pt>
                <c:pt idx="12">
                  <c:v>12180.428265186347</c:v>
                </c:pt>
                <c:pt idx="13">
                  <c:v>14357.952908828946</c:v>
                </c:pt>
                <c:pt idx="14">
                  <c:v>16663.964462438031</c:v>
                </c:pt>
                <c:pt idx="15">
                  <c:v>19069.225613135848</c:v>
                </c:pt>
                <c:pt idx="16">
                  <c:v>21541.678571992132</c:v>
                </c:pt>
                <c:pt idx="17">
                  <c:v>24048.414536131218</c:v>
                </c:pt>
                <c:pt idx="18">
                  <c:v>26557.681706206313</c:v>
                </c:pt>
                <c:pt idx="19">
                  <c:v>29040.702526602952</c:v>
                </c:pt>
                <c:pt idx="20">
                  <c:v>31473.103197916909</c:v>
                </c:pt>
                <c:pt idx="21">
                  <c:v>33835.82357204763</c:v>
                </c:pt>
                <c:pt idx="22">
                  <c:v>36115.458691933331</c:v>
                </c:pt>
                <c:pt idx="23">
                  <c:v>38304.066513655285</c:v>
                </c:pt>
                <c:pt idx="24">
                  <c:v>40398.543443033748</c:v>
                </c:pt>
                <c:pt idx="25">
                  <c:v>42399.709669806412</c:v>
                </c:pt>
                <c:pt idx="26">
                  <c:v>44311.256935308273</c:v>
                </c:pt>
                <c:pt idx="27">
                  <c:v>46138.696346380661</c:v>
                </c:pt>
                <c:pt idx="28">
                  <c:v>47888.411689465793</c:v>
                </c:pt>
                <c:pt idx="29">
                  <c:v>49566.884344110229</c:v>
                </c:pt>
                <c:pt idx="30">
                  <c:v>51180.118010508369</c:v>
                </c:pt>
                <c:pt idx="31">
                  <c:v>52733.260871321319</c:v>
                </c:pt>
                <c:pt idx="32">
                  <c:v>54230.402108096474</c:v>
                </c:pt>
                <c:pt idx="33">
                  <c:v>55674.508806580961</c:v>
                </c:pt>
                <c:pt idx="34">
                  <c:v>57067.466416877978</c:v>
                </c:pt>
                <c:pt idx="35">
                  <c:v>58410.18856667784</c:v>
                </c:pt>
                <c:pt idx="36">
                  <c:v>59702.767684916078</c:v>
                </c:pt>
                <c:pt idx="37">
                  <c:v>60944.644593887693</c:v>
                </c:pt>
                <c:pt idx="38">
                  <c:v>62134.781631584614</c:v>
                </c:pt>
                <c:pt idx="39">
                  <c:v>63271.829242185719</c:v>
                </c:pt>
                <c:pt idx="40">
                  <c:v>64354.280059122262</c:v>
                </c:pt>
                <c:pt idx="41">
                  <c:v>65288.670504187401</c:v>
                </c:pt>
                <c:pt idx="42">
                  <c:v>66077.840788066314</c:v>
                </c:pt>
                <c:pt idx="43">
                  <c:v>66746.009606485968</c:v>
                </c:pt>
                <c:pt idx="44">
                  <c:v>67315.678218200119</c:v>
                </c:pt>
                <c:pt idx="45">
                  <c:v>67804.44241256894</c:v>
                </c:pt>
                <c:pt idx="46">
                  <c:v>68226.211624210759</c:v>
                </c:pt>
                <c:pt idx="47">
                  <c:v>68592.0880215738</c:v>
                </c:pt>
                <c:pt idx="48">
                  <c:v>68911.011285040833</c:v>
                </c:pt>
                <c:pt idx="49">
                  <c:v>69190.238250304959</c:v>
                </c:pt>
                <c:pt idx="50">
                  <c:v>69435.704057802592</c:v>
                </c:pt>
                <c:pt idx="51">
                  <c:v>69652.296998970618</c:v>
                </c:pt>
                <c:pt idx="52">
                  <c:v>69844.069699033134</c:v>
                </c:pt>
                <c:pt idx="53">
                  <c:v>70014.402809457781</c:v>
                </c:pt>
                <c:pt idx="54">
                  <c:v>70166.132918757401</c:v>
                </c:pt>
                <c:pt idx="55">
                  <c:v>70301.653257596132</c:v>
                </c:pt>
                <c:pt idx="56">
                  <c:v>70422.993545225167</c:v>
                </c:pt>
                <c:pt idx="57">
                  <c:v>70531.883719072808</c:v>
                </c:pt>
                <c:pt idx="58">
                  <c:v>70629.805120790072</c:v>
                </c:pt>
                <c:pt idx="59">
                  <c:v>70718.031853098815</c:v>
                </c:pt>
                <c:pt idx="60">
                  <c:v>70797.664384749834</c:v>
                </c:pt>
                <c:pt idx="61">
                  <c:v>70869.657004537687</c:v>
                </c:pt>
                <c:pt idx="62">
                  <c:v>70934.840366368662</c:v>
                </c:pt>
                <c:pt idx="63">
                  <c:v>70993.940094949139</c:v>
                </c:pt>
                <c:pt idx="64">
                  <c:v>71047.592213493248</c:v>
                </c:pt>
                <c:pt idx="65">
                  <c:v>71096.355994759331</c:v>
                </c:pt>
                <c:pt idx="66">
                  <c:v>71140.724712859213</c:v>
                </c:pt>
                <c:pt idx="67">
                  <c:v>71181.134676889167</c:v>
                </c:pt>
                <c:pt idx="68">
                  <c:v>71217.972851997896</c:v>
                </c:pt>
                <c:pt idx="69">
                  <c:v>71251.583314164949</c:v>
                </c:pt>
                <c:pt idx="70">
                  <c:v>71282.272738043597</c:v>
                </c:pt>
              </c:numCache>
            </c:numRef>
          </c:yVal>
          <c:smooth val="1"/>
          <c:extLst>
            <c:ext xmlns:c16="http://schemas.microsoft.com/office/drawing/2014/chart" uri="{C3380CC4-5D6E-409C-BE32-E72D297353CC}">
              <c16:uniqueId val="{00000003-9FE5-4CEF-BBCB-D9D7876E2D9F}"/>
            </c:ext>
          </c:extLst>
        </c:ser>
        <c:ser>
          <c:idx val="1"/>
          <c:order val="4"/>
          <c:tx>
            <c:strRef>
              <c:f>'Graph-outputs'!$A$81</c:f>
              <c:strCache>
                <c:ptCount val="1"/>
                <c:pt idx="0">
                  <c:v>Fire Type Output1</c:v>
                </c:pt>
              </c:strCache>
            </c:strRef>
          </c:tx>
          <c:spPr>
            <a:ln>
              <a:noFill/>
            </a:ln>
          </c:spPr>
          <c:marker>
            <c:symbol val="square"/>
            <c:size val="5"/>
            <c:spPr>
              <a:solidFill>
                <a:schemeClr val="tx1"/>
              </a:solidFill>
              <a:ln>
                <a:solidFill>
                  <a:schemeClr val="tx1"/>
                </a:solidFill>
              </a:ln>
            </c:spPr>
          </c:marker>
          <c:dPt>
            <c:idx val="0"/>
            <c:marker>
              <c:symbol val="circle"/>
              <c:size val="7"/>
            </c:marker>
            <c:bubble3D val="0"/>
            <c:extLst>
              <c:ext xmlns:c16="http://schemas.microsoft.com/office/drawing/2014/chart" uri="{C3380CC4-5D6E-409C-BE32-E72D297353CC}">
                <c16:uniqueId val="{00000004-9FE5-4CEF-BBCB-D9D7876E2D9F}"/>
              </c:ext>
            </c:extLst>
          </c:dPt>
          <c:dPt>
            <c:idx val="1"/>
            <c:marker>
              <c:symbol val="diamond"/>
              <c:size val="6"/>
            </c:marker>
            <c:bubble3D val="0"/>
            <c:extLst>
              <c:ext xmlns:c16="http://schemas.microsoft.com/office/drawing/2014/chart" uri="{C3380CC4-5D6E-409C-BE32-E72D297353CC}">
                <c16:uniqueId val="{00000005-9FE5-4CEF-BBCB-D9D7876E2D9F}"/>
              </c:ext>
            </c:extLst>
          </c:dPt>
          <c:dPt>
            <c:idx val="2"/>
            <c:marker>
              <c:symbol val="square"/>
              <c:size val="7"/>
            </c:marker>
            <c:bubble3D val="0"/>
            <c:extLst>
              <c:ext xmlns:c16="http://schemas.microsoft.com/office/drawing/2014/chart" uri="{C3380CC4-5D6E-409C-BE32-E72D297353CC}">
                <c16:uniqueId val="{00000006-9FE5-4CEF-BBCB-D9D7876E2D9F}"/>
              </c:ext>
            </c:extLst>
          </c:dPt>
          <c:xVal>
            <c:numRef>
              <c:f>'Graph-outputs'!$C$82:$C$84</c:f>
              <c:numCache>
                <c:formatCode>General</c:formatCode>
                <c:ptCount val="3"/>
                <c:pt idx="0">
                  <c:v>#N/A</c:v>
                </c:pt>
                <c:pt idx="1">
                  <c:v>#N/A</c:v>
                </c:pt>
                <c:pt idx="2">
                  <c:v>7</c:v>
                </c:pt>
              </c:numCache>
            </c:numRef>
          </c:xVal>
          <c:yVal>
            <c:numRef>
              <c:f>'Graph-outputs'!$B$82:$B$84</c:f>
              <c:numCache>
                <c:formatCode>General</c:formatCode>
                <c:ptCount val="3"/>
                <c:pt idx="0">
                  <c:v>#N/A</c:v>
                </c:pt>
                <c:pt idx="1">
                  <c:v>#N/A</c:v>
                </c:pt>
                <c:pt idx="2">
                  <c:v>10354.510312592551</c:v>
                </c:pt>
              </c:numCache>
            </c:numRef>
          </c:yVal>
          <c:smooth val="1"/>
          <c:extLst>
            <c:ext xmlns:c16="http://schemas.microsoft.com/office/drawing/2014/chart" uri="{C3380CC4-5D6E-409C-BE32-E72D297353CC}">
              <c16:uniqueId val="{00000007-9FE5-4CEF-BBCB-D9D7876E2D9F}"/>
            </c:ext>
          </c:extLst>
        </c:ser>
        <c:ser>
          <c:idx val="2"/>
          <c:order val="5"/>
          <c:tx>
            <c:strRef>
              <c:f>'Graph-outputs'!$AI$81</c:f>
              <c:strCache>
                <c:ptCount val="1"/>
                <c:pt idx="0">
                  <c:v>Fire Type Output2</c:v>
                </c:pt>
              </c:strCache>
            </c:strRef>
          </c:tx>
          <c:spPr>
            <a:ln>
              <a:noFill/>
            </a:ln>
          </c:spPr>
          <c:marker>
            <c:symbol val="square"/>
            <c:size val="5"/>
            <c:spPr>
              <a:solidFill>
                <a:srgbClr val="C00000"/>
              </a:solidFill>
              <a:ln>
                <a:solidFill>
                  <a:srgbClr val="C00000"/>
                </a:solidFill>
              </a:ln>
            </c:spPr>
          </c:marker>
          <c:dPt>
            <c:idx val="0"/>
            <c:marker>
              <c:symbol val="circle"/>
              <c:size val="7"/>
            </c:marker>
            <c:bubble3D val="0"/>
            <c:extLst>
              <c:ext xmlns:c16="http://schemas.microsoft.com/office/drawing/2014/chart" uri="{C3380CC4-5D6E-409C-BE32-E72D297353CC}">
                <c16:uniqueId val="{00000008-9FE5-4CEF-BBCB-D9D7876E2D9F}"/>
              </c:ext>
            </c:extLst>
          </c:dPt>
          <c:dPt>
            <c:idx val="1"/>
            <c:marker>
              <c:symbol val="diamond"/>
              <c:size val="5"/>
            </c:marker>
            <c:bubble3D val="0"/>
            <c:extLst>
              <c:ext xmlns:c16="http://schemas.microsoft.com/office/drawing/2014/chart" uri="{C3380CC4-5D6E-409C-BE32-E72D297353CC}">
                <c16:uniqueId val="{00000009-9FE5-4CEF-BBCB-D9D7876E2D9F}"/>
              </c:ext>
            </c:extLst>
          </c:dPt>
          <c:dPt>
            <c:idx val="2"/>
            <c:marker>
              <c:symbol val="square"/>
              <c:size val="7"/>
            </c:marker>
            <c:bubble3D val="0"/>
            <c:extLst>
              <c:ext xmlns:c16="http://schemas.microsoft.com/office/drawing/2014/chart" uri="{C3380CC4-5D6E-409C-BE32-E72D297353CC}">
                <c16:uniqueId val="{0000000A-9FE5-4CEF-BBCB-D9D7876E2D9F}"/>
              </c:ext>
            </c:extLst>
          </c:dPt>
          <c:xVal>
            <c:numRef>
              <c:f>'Graph-outputs'!$AK$82:$AK$84</c:f>
              <c:numCache>
                <c:formatCode>General</c:formatCode>
                <c:ptCount val="3"/>
                <c:pt idx="0">
                  <c:v>13</c:v>
                </c:pt>
                <c:pt idx="1">
                  <c:v>16</c:v>
                </c:pt>
                <c:pt idx="2">
                  <c:v>21</c:v>
                </c:pt>
              </c:numCache>
            </c:numRef>
          </c:xVal>
          <c:yVal>
            <c:numRef>
              <c:f>'Graph-outputs'!$AJ$82:$AJ$84</c:f>
              <c:numCache>
                <c:formatCode>General</c:formatCode>
                <c:ptCount val="3"/>
                <c:pt idx="0">
                  <c:v>4146.2790616414622</c:v>
                </c:pt>
                <c:pt idx="1">
                  <c:v>6851.1844981558734</c:v>
                </c:pt>
                <c:pt idx="2">
                  <c:v>13613.692864793788</c:v>
                </c:pt>
              </c:numCache>
            </c:numRef>
          </c:yVal>
          <c:smooth val="1"/>
          <c:extLst>
            <c:ext xmlns:c16="http://schemas.microsoft.com/office/drawing/2014/chart" uri="{C3380CC4-5D6E-409C-BE32-E72D297353CC}">
              <c16:uniqueId val="{0000000B-9FE5-4CEF-BBCB-D9D7876E2D9F}"/>
            </c:ext>
          </c:extLst>
        </c:ser>
        <c:ser>
          <c:idx val="4"/>
          <c:order val="6"/>
          <c:tx>
            <c:v>Suface/IC fire transition</c:v>
          </c:tx>
          <c:spPr>
            <a:ln>
              <a:solidFill>
                <a:schemeClr val="bg1">
                  <a:lumMod val="50000"/>
                </a:schemeClr>
              </a:solidFill>
            </a:ln>
          </c:spPr>
          <c:marker>
            <c:symbol val="circle"/>
            <c:size val="7"/>
            <c:spPr>
              <a:solidFill>
                <a:schemeClr val="bg1">
                  <a:lumMod val="50000"/>
                </a:schemeClr>
              </a:solidFill>
              <a:ln>
                <a:solidFill>
                  <a:schemeClr val="bg1">
                    <a:lumMod val="50000"/>
                  </a:schemeClr>
                </a:solidFill>
              </a:ln>
            </c:spPr>
          </c:marker>
          <c:xVal>
            <c:numRef>
              <c:f>'Graph-outputs'!$B$87:$B$88</c:f>
              <c:numCache>
                <c:formatCode>General</c:formatCode>
                <c:ptCount val="2"/>
              </c:numCache>
            </c:numRef>
          </c:xVal>
          <c:yVal>
            <c:numRef>
              <c:f>'Graph-outputs'!$C$87:$C$88</c:f>
              <c:numCache>
                <c:formatCode>General</c:formatCode>
                <c:ptCount val="2"/>
              </c:numCache>
            </c:numRef>
          </c:yVal>
          <c:smooth val="1"/>
          <c:extLst>
            <c:ext xmlns:c16="http://schemas.microsoft.com/office/drawing/2014/chart" uri="{C3380CC4-5D6E-409C-BE32-E72D297353CC}">
              <c16:uniqueId val="{0000000C-9FE5-4CEF-BBCB-D9D7876E2D9F}"/>
            </c:ext>
          </c:extLst>
        </c:ser>
        <c:ser>
          <c:idx val="6"/>
          <c:order val="7"/>
          <c:tx>
            <c:v>IC fire 50% CFB</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'Graph-outputs'!$B$90:$B$91</c:f>
              <c:numCache>
                <c:formatCode>General</c:formatCode>
                <c:ptCount val="2"/>
              </c:numCache>
            </c:numRef>
          </c:xVal>
          <c:yVal>
            <c:numRef>
              <c:f>'Graph-outputs'!$C$90:$C$91</c:f>
              <c:numCache>
                <c:formatCode>General</c:formatCode>
                <c:ptCount val="2"/>
              </c:numCache>
            </c:numRef>
          </c:yVal>
          <c:smooth val="1"/>
          <c:extLst>
            <c:ext xmlns:c16="http://schemas.microsoft.com/office/drawing/2014/chart" uri="{C3380CC4-5D6E-409C-BE32-E72D297353CC}">
              <c16:uniqueId val="{0000000D-9FE5-4CEF-BBCB-D9D7876E2D9F}"/>
            </c:ext>
          </c:extLst>
        </c:ser>
        <c:ser>
          <c:idx val="7"/>
          <c:order val="8"/>
          <c:tx>
            <c:v>IC/CC fire transition</c:v>
          </c:tx>
          <c:spPr>
            <a:ln>
              <a:solidFill>
                <a:schemeClr val="bg1">
                  <a:lumMod val="50000"/>
                </a:schemeClr>
              </a:solidFill>
            </a:ln>
          </c:spPr>
          <c:marker>
            <c:symbol val="square"/>
            <c:size val="7"/>
            <c:spPr>
              <a:solidFill>
                <a:schemeClr val="bg1">
                  <a:lumMod val="50000"/>
                </a:schemeClr>
              </a:solidFill>
              <a:ln>
                <a:solidFill>
                  <a:schemeClr val="bg1">
                    <a:lumMod val="50000"/>
                  </a:schemeClr>
                </a:solidFill>
              </a:ln>
            </c:spPr>
          </c:marker>
          <c:xVal>
            <c:numRef>
              <c:f>'Graph-outputs'!$B$93:$B$94</c:f>
              <c:numCache>
                <c:formatCode>General</c:formatCode>
                <c:ptCount val="2"/>
              </c:numCache>
            </c:numRef>
          </c:xVal>
          <c:yVal>
            <c:numRef>
              <c:f>'Graph-outputs'!$C$93:$C$94</c:f>
              <c:numCache>
                <c:formatCode>General</c:formatCode>
                <c:ptCount val="2"/>
              </c:numCache>
            </c:numRef>
          </c:yVal>
          <c:smooth val="1"/>
          <c:extLst>
            <c:ext xmlns:c16="http://schemas.microsoft.com/office/drawing/2014/chart" uri="{C3380CC4-5D6E-409C-BE32-E72D297353CC}">
              <c16:uniqueId val="{0000000E-9FE5-4CEF-BBCB-D9D7876E2D9F}"/>
            </c:ext>
          </c:extLst>
        </c:ser>
        <c:dLbls>
          <c:showLegendKey val="0"/>
          <c:showVal val="0"/>
          <c:showCatName val="0"/>
          <c:showSerName val="0"/>
          <c:showPercent val="0"/>
          <c:showBubbleSize val="0"/>
        </c:dLbls>
        <c:axId val="108962176"/>
        <c:axId val="108964096"/>
      </c:scatterChart>
      <c:valAx>
        <c:axId val="108962176"/>
        <c:scaling>
          <c:orientation val="minMax"/>
          <c:max val="70"/>
        </c:scaling>
        <c:delete val="0"/>
        <c:axPos val="b"/>
        <c:majorGridlines/>
        <c:numFmt formatCode="General" sourceLinked="1"/>
        <c:majorTickMark val="out"/>
        <c:minorTickMark val="out"/>
        <c:tickLblPos val="nextTo"/>
        <c:crossAx val="108964096"/>
        <c:crosses val="autoZero"/>
        <c:crossBetween val="midCat"/>
        <c:majorUnit val="5"/>
      </c:valAx>
      <c:valAx>
        <c:axId val="108964096"/>
        <c:scaling>
          <c:orientation val="minMax"/>
          <c:max val="50000"/>
          <c:min val="0"/>
        </c:scaling>
        <c:delete val="0"/>
        <c:axPos val="l"/>
        <c:majorGridlines/>
        <c:title>
          <c:tx>
            <c:rich>
              <a:bodyPr rot="-5400000" vert="horz"/>
              <a:lstStyle/>
              <a:p>
                <a:pPr>
                  <a:defRPr sz="1100"/>
                </a:pPr>
                <a:r>
                  <a:rPr lang="en-US" sz="1100"/>
                  <a:t>Headfire Intensity (kW/m)</a:t>
                </a:r>
              </a:p>
            </c:rich>
          </c:tx>
          <c:layout/>
          <c:overlay val="0"/>
        </c:title>
        <c:numFmt formatCode="#,##0" sourceLinked="0"/>
        <c:majorTickMark val="out"/>
        <c:minorTickMark val="none"/>
        <c:tickLblPos val="nextTo"/>
        <c:crossAx val="108962176"/>
        <c:crosses val="autoZero"/>
        <c:crossBetween val="midCat"/>
        <c:majorUnit val="2000"/>
      </c:valAx>
      <c:spPr>
        <a:noFill/>
        <a:ln w="25400">
          <a:noFill/>
        </a:ln>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0.63181171584321194"/>
          <c:y val="0.77996386609011237"/>
          <c:w val="0.1817978137348216"/>
          <c:h val="6.6733057762635953E-2"/>
        </c:manualLayout>
      </c:layout>
      <c:overlay val="0"/>
      <c:spPr>
        <a:ln>
          <a:solidFill>
            <a:schemeClr val="tx1">
              <a:lumMod val="85000"/>
              <a:lumOff val="15000"/>
            </a:schemeClr>
          </a:solidFill>
        </a:ln>
      </c:spPr>
    </c:legend>
    <c:plotVisOnly val="1"/>
    <c:dispBlanksAs val="gap"/>
    <c:showDLblsOverMax val="0"/>
  </c:chart>
  <c:userShapes r:id="rId1"/>
</c:chartSpace>
</file>

<file path=xl/chart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chartsheets/sheet1.xml><?xml version="1.0" encoding="utf-8"?>
<chartsheet xmlns="http://schemas.openxmlformats.org/spreadsheetml/2006/main" xmlns:r="http://schemas.openxmlformats.org/officeDocument/2006/relationships" xmlns:xdr="http://schemas.openxmlformats.org/drawingml/2006/spreadsheetDrawing" xmlns:x14="http://schemas.microsoft.com/office/spreadsheetml/2009/9/main">
  <sheetPr codeName="Chart5"/>
  <sheetViews>
    <sheetView tabSelected="1" zoomScale="118" workbookViewId="0" zoomToFit="1"/>
  </sheetViews>
  <sheetProtection algorithmName="SHA-512" hashValue="2BJ5/nFynaewBgSz0Jmf5Rf25N+RahP5WKEA8R70XAkQ2zHZl0TGW6o/G13d+JiQ/xArg4jp/Uwk9Kx8aKhx7w==" saltValue="H07sgzXieTeFt9/wGQMNwA==" spinCount="100000" content="1" objects="1"/>
  <pageMargins left="0.7" right="0.7" top="0.75" bottom="0.75" header="0.3" footer="0.3"/>
  <pageSetup orientation="landscape" r:id="rId1"/>
  <drawing r:id="rId2"/>
  <legacyDrawing r:id="rId3"/>
</chartsheet>
</file>

<file path=xl/chartsheets/sheet2.xml><?xml version="1.0" encoding="utf-8"?>
<chartsheet xmlns="http://schemas.openxmlformats.org/spreadsheetml/2006/main" xmlns:r="http://schemas.openxmlformats.org/officeDocument/2006/relationships" xmlns:xdr="http://schemas.openxmlformats.org/drawingml/2006/spreadsheetDrawing" xmlns:x14="http://schemas.microsoft.com/office/spreadsheetml/2009/9/main">
  <sheetPr codeName="Chart6"/>
  <sheetViews>
    <sheetView zoomScale="118" workbookViewId="0" zoomToFit="1"/>
  </sheetViews>
  <sheetProtection algorithmName="SHA-512" hashValue="zkUDRLwkD1U6Z2+SIHDl3gf+H5k5xdn4BzADoZNBdEi+4MMku4pb3BUz753DPnkfFUx7biH3ixAdXlnp3OR+kg==" saltValue="EOETWeOndYjVsrMvTKhXlw==" spinCount="100000" content="1" objects="1"/>
  <pageMargins left="0.7" right="0.7" top="0.75" bottom="0.75" header="0.3" footer="0.3"/>
  <pageSetup orientation="landscape" r:id="rId1"/>
  <drawing r:id="rId2"/>
  <legacyDrawing r:id="rId3"/>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absoluteAnchor>
    <xdr:pos x="0" y="0"/>
    <xdr:ext cx="8669364" cy="6288114"/>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0.11878</cdr:x>
      <cdr:y>0.88415</cdr:y>
    </cdr:from>
    <cdr:to>
      <cdr:x>0.20127</cdr:x>
      <cdr:y>0.89141</cdr:y>
    </cdr:to>
    <cdr:sp macro="" textlink="">
      <cdr:nvSpPr>
        <cdr:cNvPr id="8" name="Minus 7">
          <a:extLst xmlns:a="http://schemas.openxmlformats.org/drawingml/2006/main">
            <a:ext uri="{FF2B5EF4-FFF2-40B4-BE49-F238E27FC236}">
              <a16:creationId xmlns:a16="http://schemas.microsoft.com/office/drawing/2014/main" id="{AE93FD3F-CA5F-4508-9FF9-5093EE8B949A}"/>
            </a:ext>
          </a:extLst>
        </cdr:cNvPr>
        <cdr:cNvSpPr/>
      </cdr:nvSpPr>
      <cdr:spPr>
        <a:xfrm xmlns:a="http://schemas.openxmlformats.org/drawingml/2006/main">
          <a:off x="1028662" y="5562631"/>
          <a:ext cx="714382" cy="45677"/>
        </a:xfrm>
        <a:prstGeom xmlns:a="http://schemas.openxmlformats.org/drawingml/2006/main" prst="mathMinus">
          <a:avLst/>
        </a:prstGeom>
        <a:solidFill xmlns:a="http://schemas.openxmlformats.org/drawingml/2006/main">
          <a:schemeClr val="tx1"/>
        </a:solidFill>
        <a:ln xmlns:a="http://schemas.openxmlformats.org/drawingml/2006/main">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0.68685</cdr:x>
      <cdr:y>0.8849</cdr:y>
    </cdr:from>
    <cdr:to>
      <cdr:x>0.76934</cdr:x>
      <cdr:y>0.89217</cdr:y>
    </cdr:to>
    <cdr:sp macro="" textlink="">
      <cdr:nvSpPr>
        <cdr:cNvPr id="9" name="Minus 8">
          <a:extLst xmlns:a="http://schemas.openxmlformats.org/drawingml/2006/main">
            <a:ext uri="{FF2B5EF4-FFF2-40B4-BE49-F238E27FC236}">
              <a16:creationId xmlns:a16="http://schemas.microsoft.com/office/drawing/2014/main" id="{741F0FF9-E678-46BA-A7FA-72E69276D2B2}"/>
            </a:ext>
          </a:extLst>
        </cdr:cNvPr>
        <cdr:cNvSpPr/>
      </cdr:nvSpPr>
      <cdr:spPr>
        <a:xfrm xmlns:a="http://schemas.openxmlformats.org/drawingml/2006/main">
          <a:off x="5948297" y="5567360"/>
          <a:ext cx="714382" cy="45739"/>
        </a:xfrm>
        <a:prstGeom xmlns:a="http://schemas.openxmlformats.org/drawingml/2006/main" prst="mathMinus">
          <a:avLst/>
        </a:prstGeom>
        <a:solidFill xmlns:a="http://schemas.openxmlformats.org/drawingml/2006/main">
          <a:srgbClr val="3471EC"/>
        </a:solidFill>
        <a:ln xmlns:a="http://schemas.openxmlformats.org/drawingml/2006/main" w="25400" cap="flat" cmpd="sng" algn="ctr">
          <a:solidFill>
            <a:srgbClr val="2161AF"/>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n-US"/>
        </a:p>
      </cdr:txBody>
    </cdr:sp>
  </cdr:relSizeAnchor>
  <cdr:relSizeAnchor xmlns:cdr="http://schemas.openxmlformats.org/drawingml/2006/chartDrawing">
    <cdr:from>
      <cdr:x>0.50593</cdr:x>
      <cdr:y>0.88565</cdr:y>
    </cdr:from>
    <cdr:to>
      <cdr:x>0.58842</cdr:x>
      <cdr:y>0.89292</cdr:y>
    </cdr:to>
    <cdr:sp macro="" textlink="">
      <cdr:nvSpPr>
        <cdr:cNvPr id="10" name="Minus 9">
          <a:extLst xmlns:a="http://schemas.openxmlformats.org/drawingml/2006/main">
            <a:ext uri="{FF2B5EF4-FFF2-40B4-BE49-F238E27FC236}">
              <a16:creationId xmlns:a16="http://schemas.microsoft.com/office/drawing/2014/main" id="{5594CA63-CD0A-4FC6-B9CA-B5538F8AC88A}"/>
            </a:ext>
          </a:extLst>
        </cdr:cNvPr>
        <cdr:cNvSpPr/>
      </cdr:nvSpPr>
      <cdr:spPr>
        <a:xfrm xmlns:a="http://schemas.openxmlformats.org/drawingml/2006/main">
          <a:off x="4381486" y="5572103"/>
          <a:ext cx="714383" cy="45740"/>
        </a:xfrm>
        <a:prstGeom xmlns:a="http://schemas.openxmlformats.org/drawingml/2006/main" prst="mathMinus">
          <a:avLst/>
        </a:prstGeom>
        <a:solidFill xmlns:a="http://schemas.openxmlformats.org/drawingml/2006/main">
          <a:srgbClr val="45CD15"/>
        </a:solidFill>
        <a:ln xmlns:a="http://schemas.openxmlformats.org/drawingml/2006/main">
          <a:solidFill>
            <a:srgbClr val="3AB13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0.30356</cdr:x>
      <cdr:y>0.88565</cdr:y>
    </cdr:from>
    <cdr:to>
      <cdr:x>0.38605</cdr:x>
      <cdr:y>0.89292</cdr:y>
    </cdr:to>
    <cdr:sp macro="" textlink="">
      <cdr:nvSpPr>
        <cdr:cNvPr id="11" name="Minus 10">
          <a:extLst xmlns:a="http://schemas.openxmlformats.org/drawingml/2006/main">
            <a:ext uri="{FF2B5EF4-FFF2-40B4-BE49-F238E27FC236}">
              <a16:creationId xmlns:a16="http://schemas.microsoft.com/office/drawing/2014/main" id="{531FFACB-9B7A-4210-990E-C37F5935724B}"/>
            </a:ext>
          </a:extLst>
        </cdr:cNvPr>
        <cdr:cNvSpPr/>
      </cdr:nvSpPr>
      <cdr:spPr>
        <a:xfrm xmlns:a="http://schemas.openxmlformats.org/drawingml/2006/main">
          <a:off x="2628921" y="5572103"/>
          <a:ext cx="714382" cy="45740"/>
        </a:xfrm>
        <a:prstGeom xmlns:a="http://schemas.openxmlformats.org/drawingml/2006/main" prst="mathMinus">
          <a:avLst/>
        </a:prstGeom>
        <a:solidFill xmlns:a="http://schemas.openxmlformats.org/drawingml/2006/main">
          <a:srgbClr val="C00000"/>
        </a:solidFill>
        <a:ln xmlns:a="http://schemas.openxmlformats.org/drawingml/2006/main">
          <a:solidFill>
            <a:srgbClr val="AC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0.00055</cdr:x>
      <cdr:y>0.91446</cdr:y>
    </cdr:from>
    <cdr:to>
      <cdr:x>0.1031</cdr:x>
      <cdr:y>0.93685</cdr:y>
    </cdr:to>
    <cdr:sp macro="" textlink="">
      <cdr:nvSpPr>
        <cdr:cNvPr id="13" name="TextBox 2">
          <a:extLst xmlns:a="http://schemas.openxmlformats.org/drawingml/2006/main">
            <a:ext uri="{FF2B5EF4-FFF2-40B4-BE49-F238E27FC236}">
              <a16:creationId xmlns:a16="http://schemas.microsoft.com/office/drawing/2014/main" id="{13AD6D99-426E-4E7B-9BEA-A7B9216388F7}"/>
            </a:ext>
          </a:extLst>
        </cdr:cNvPr>
        <cdr:cNvSpPr txBox="1"/>
      </cdr:nvSpPr>
      <cdr:spPr>
        <a:xfrm xmlns:a="http://schemas.openxmlformats.org/drawingml/2006/main">
          <a:off x="4763" y="5753352"/>
          <a:ext cx="888107" cy="14086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a:t>FBP Fuel Type</a:t>
          </a:r>
          <a:r>
            <a:rPr lang="en-CA" sz="900" baseline="0"/>
            <a:t> (FT):</a:t>
          </a:r>
          <a:endParaRPr lang="en-CA" sz="900"/>
        </a:p>
      </cdr:txBody>
    </cdr:sp>
  </cdr:relSizeAnchor>
  <cdr:relSizeAnchor xmlns:cdr="http://schemas.openxmlformats.org/drawingml/2006/chartDrawing">
    <cdr:from>
      <cdr:x>0.01375</cdr:x>
      <cdr:y>0.9455</cdr:y>
    </cdr:from>
    <cdr:to>
      <cdr:x>0.10233</cdr:x>
      <cdr:y>0.99243</cdr:y>
    </cdr:to>
    <cdr:sp macro="" textlink="">
      <cdr:nvSpPr>
        <cdr:cNvPr id="14" name="TextBox 1">
          <a:extLst xmlns:a="http://schemas.openxmlformats.org/drawingml/2006/main">
            <a:ext uri="{FF2B5EF4-FFF2-40B4-BE49-F238E27FC236}">
              <a16:creationId xmlns:a16="http://schemas.microsoft.com/office/drawing/2014/main" id="{BB7B7026-8440-4FAF-8A83-C2863AE6FEF3}"/>
            </a:ext>
          </a:extLst>
        </cdr:cNvPr>
        <cdr:cNvSpPr txBox="1"/>
      </cdr:nvSpPr>
      <cdr:spPr>
        <a:xfrm xmlns:a="http://schemas.openxmlformats.org/drawingml/2006/main">
          <a:off x="119078" y="5948627"/>
          <a:ext cx="767123" cy="295261"/>
        </a:xfrm>
        <a:prstGeom xmlns:a="http://schemas.openxmlformats.org/drawingml/2006/main" prst="rect">
          <a:avLst/>
        </a:prstGeom>
      </cdr:spPr>
      <cdr:txBody>
        <a:bodyPr xmlns:a="http://schemas.openxmlformats.org/drawingml/2006/main" wrap="square" lIns="0" tIns="0" rIns="0" bIns="0"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a:t>FT Modifier (M):</a:t>
          </a:r>
        </a:p>
        <a:p xmlns:a="http://schemas.openxmlformats.org/drawingml/2006/main">
          <a:r>
            <a:rPr lang="en-CA" sz="900"/>
            <a:t>(if applicable)</a:t>
          </a:r>
        </a:p>
      </cdr:txBody>
    </cdr:sp>
  </cdr:relSizeAnchor>
  <cdr:relSizeAnchor xmlns:cdr="http://schemas.openxmlformats.org/drawingml/2006/chartDrawing">
    <cdr:from>
      <cdr:x>0.27716</cdr:x>
      <cdr:y>0.91363</cdr:y>
    </cdr:from>
    <cdr:to>
      <cdr:x>0.29334</cdr:x>
      <cdr:y>0.96933</cdr:y>
    </cdr:to>
    <cdr:grpSp>
      <cdr:nvGrpSpPr>
        <cdr:cNvPr id="15" name="Group 14">
          <a:extLst xmlns:a="http://schemas.openxmlformats.org/drawingml/2006/main">
            <a:ext uri="{FF2B5EF4-FFF2-40B4-BE49-F238E27FC236}">
              <a16:creationId xmlns:a16="http://schemas.microsoft.com/office/drawing/2014/main" id="{F423BD8D-71F0-4C68-BB65-3D25C5775B4C}"/>
            </a:ext>
          </a:extLst>
        </cdr:cNvPr>
        <cdr:cNvGrpSpPr/>
      </cdr:nvGrpSpPr>
      <cdr:grpSpPr>
        <a:xfrm xmlns:a="http://schemas.openxmlformats.org/drawingml/2006/main">
          <a:off x="2402801" y="5745010"/>
          <a:ext cx="140270" cy="350248"/>
          <a:chOff x="2362164" y="9501"/>
          <a:chExt cx="140125" cy="350407"/>
        </a:xfrm>
      </cdr:grpSpPr>
      <cdr:sp macro="" textlink="">
        <cdr:nvSpPr>
          <cdr:cNvPr id="22" name="TextBox 1">
            <a:extLst xmlns:a="http://schemas.openxmlformats.org/drawingml/2006/main">
              <a:ext uri="{FF2B5EF4-FFF2-40B4-BE49-F238E27FC236}">
                <a16:creationId xmlns:a16="http://schemas.microsoft.com/office/drawing/2014/main" id="{19123F85-E5B8-4A90-856B-02A282DBFDBD}"/>
              </a:ext>
            </a:extLst>
          </cdr:cNvPr>
          <cdr:cNvSpPr txBox="1"/>
        </cdr:nvSpPr>
        <cdr:spPr>
          <a:xfrm xmlns:a="http://schemas.openxmlformats.org/drawingml/2006/main">
            <a:off x="2362164" y="9501"/>
            <a:ext cx="140125" cy="140866"/>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FT:</a:t>
            </a:r>
            <a:endParaRPr lang="en-CA" sz="900"/>
          </a:p>
        </cdr:txBody>
      </cdr:sp>
      <cdr:sp macro="" textlink="">
        <cdr:nvSpPr>
          <cdr:cNvPr id="23" name="TextBox 1">
            <a:extLst xmlns:a="http://schemas.openxmlformats.org/drawingml/2006/main">
              <a:ext uri="{FF2B5EF4-FFF2-40B4-BE49-F238E27FC236}">
                <a16:creationId xmlns:a16="http://schemas.microsoft.com/office/drawing/2014/main" id="{347AA428-477D-43D8-9AB8-60320CBC7F8F}"/>
              </a:ext>
            </a:extLst>
          </cdr:cNvPr>
          <cdr:cNvSpPr txBox="1"/>
        </cdr:nvSpPr>
        <cdr:spPr>
          <a:xfrm xmlns:a="http://schemas.openxmlformats.org/drawingml/2006/main">
            <a:off x="2362164" y="219042"/>
            <a:ext cx="129548" cy="140866"/>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M:</a:t>
            </a:r>
            <a:endParaRPr lang="en-CA" sz="900"/>
          </a:p>
        </cdr:txBody>
      </cdr:sp>
    </cdr:grpSp>
  </cdr:relSizeAnchor>
  <cdr:relSizeAnchor xmlns:cdr="http://schemas.openxmlformats.org/drawingml/2006/chartDrawing">
    <cdr:from>
      <cdr:x>0.47403</cdr:x>
      <cdr:y>0.91212</cdr:y>
    </cdr:from>
    <cdr:to>
      <cdr:x>0.49022</cdr:x>
      <cdr:y>0.96782</cdr:y>
    </cdr:to>
    <cdr:grpSp>
      <cdr:nvGrpSpPr>
        <cdr:cNvPr id="16" name="Group 15">
          <a:extLst xmlns:a="http://schemas.openxmlformats.org/drawingml/2006/main">
            <a:ext uri="{FF2B5EF4-FFF2-40B4-BE49-F238E27FC236}">
              <a16:creationId xmlns:a16="http://schemas.microsoft.com/office/drawing/2014/main" id="{88D8ACBF-A23C-4807-8ED1-B82D4D93480D}"/>
            </a:ext>
          </a:extLst>
        </cdr:cNvPr>
        <cdr:cNvGrpSpPr/>
      </cdr:nvGrpSpPr>
      <cdr:grpSpPr>
        <a:xfrm xmlns:a="http://schemas.openxmlformats.org/drawingml/2006/main">
          <a:off x="4109539" y="5735515"/>
          <a:ext cx="140357" cy="350247"/>
          <a:chOff x="3981454" y="0"/>
          <a:chExt cx="140212" cy="350469"/>
        </a:xfrm>
      </cdr:grpSpPr>
      <cdr:sp macro="" textlink="">
        <cdr:nvSpPr>
          <cdr:cNvPr id="20" name="TextBox 1">
            <a:extLst xmlns:a="http://schemas.openxmlformats.org/drawingml/2006/main">
              <a:ext uri="{FF2B5EF4-FFF2-40B4-BE49-F238E27FC236}">
                <a16:creationId xmlns:a16="http://schemas.microsoft.com/office/drawing/2014/main" id="{5A309F41-A139-4D6D-9362-B1186E10DE6B}"/>
              </a:ext>
            </a:extLst>
          </cdr:cNvPr>
          <cdr:cNvSpPr txBox="1"/>
        </cdr:nvSpPr>
        <cdr:spPr>
          <a:xfrm xmlns:a="http://schemas.openxmlformats.org/drawingml/2006/main">
            <a:off x="3981454" y="0"/>
            <a:ext cx="140212" cy="140891"/>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FT:</a:t>
            </a:r>
            <a:endParaRPr lang="en-CA" sz="900"/>
          </a:p>
        </cdr:txBody>
      </cdr:sp>
      <cdr:sp macro="" textlink="">
        <cdr:nvSpPr>
          <cdr:cNvPr id="21" name="TextBox 1">
            <a:extLst xmlns:a="http://schemas.openxmlformats.org/drawingml/2006/main">
              <a:ext uri="{FF2B5EF4-FFF2-40B4-BE49-F238E27FC236}">
                <a16:creationId xmlns:a16="http://schemas.microsoft.com/office/drawing/2014/main" id="{07370FED-F982-455A-B72F-6A7D52D4D773}"/>
              </a:ext>
            </a:extLst>
          </cdr:cNvPr>
          <cdr:cNvSpPr txBox="1"/>
        </cdr:nvSpPr>
        <cdr:spPr>
          <a:xfrm xmlns:a="http://schemas.openxmlformats.org/drawingml/2006/main">
            <a:off x="3981454" y="209578"/>
            <a:ext cx="129629" cy="140891"/>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M:</a:t>
            </a:r>
            <a:endParaRPr lang="en-CA" sz="900"/>
          </a:p>
        </cdr:txBody>
      </cdr:sp>
    </cdr:grpSp>
  </cdr:relSizeAnchor>
  <cdr:relSizeAnchor xmlns:cdr="http://schemas.openxmlformats.org/drawingml/2006/chartDrawing">
    <cdr:from>
      <cdr:x>0.661</cdr:x>
      <cdr:y>0.91437</cdr:y>
    </cdr:from>
    <cdr:to>
      <cdr:x>0.67719</cdr:x>
      <cdr:y>0.97007</cdr:y>
    </cdr:to>
    <cdr:grpSp>
      <cdr:nvGrpSpPr>
        <cdr:cNvPr id="17" name="Group 16">
          <a:extLst xmlns:a="http://schemas.openxmlformats.org/drawingml/2006/main">
            <a:ext uri="{FF2B5EF4-FFF2-40B4-BE49-F238E27FC236}">
              <a16:creationId xmlns:a16="http://schemas.microsoft.com/office/drawing/2014/main" id="{88685CBC-6EEF-44F6-BF09-CA32E90D208F}"/>
            </a:ext>
          </a:extLst>
        </cdr:cNvPr>
        <cdr:cNvGrpSpPr/>
      </cdr:nvGrpSpPr>
      <cdr:grpSpPr>
        <a:xfrm xmlns:a="http://schemas.openxmlformats.org/drawingml/2006/main">
          <a:off x="5730450" y="5749663"/>
          <a:ext cx="140357" cy="350248"/>
          <a:chOff x="5695918" y="19001"/>
          <a:chExt cx="140125" cy="350407"/>
        </a:xfrm>
      </cdr:grpSpPr>
      <cdr:sp macro="" textlink="">
        <cdr:nvSpPr>
          <cdr:cNvPr id="18" name="TextBox 1">
            <a:extLst xmlns:a="http://schemas.openxmlformats.org/drawingml/2006/main">
              <a:ext uri="{FF2B5EF4-FFF2-40B4-BE49-F238E27FC236}">
                <a16:creationId xmlns:a16="http://schemas.microsoft.com/office/drawing/2014/main" id="{3F854C3E-568E-4F34-8959-2896D71C5639}"/>
              </a:ext>
            </a:extLst>
          </cdr:cNvPr>
          <cdr:cNvSpPr txBox="1"/>
        </cdr:nvSpPr>
        <cdr:spPr>
          <a:xfrm xmlns:a="http://schemas.openxmlformats.org/drawingml/2006/main">
            <a:off x="5695919" y="19001"/>
            <a:ext cx="140124" cy="140866"/>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FT:</a:t>
            </a:r>
            <a:endParaRPr lang="en-CA" sz="900"/>
          </a:p>
        </cdr:txBody>
      </cdr:sp>
      <cdr:sp macro="" textlink="">
        <cdr:nvSpPr>
          <cdr:cNvPr id="19" name="TextBox 1">
            <a:extLst xmlns:a="http://schemas.openxmlformats.org/drawingml/2006/main">
              <a:ext uri="{FF2B5EF4-FFF2-40B4-BE49-F238E27FC236}">
                <a16:creationId xmlns:a16="http://schemas.microsoft.com/office/drawing/2014/main" id="{3E0D87D1-D80C-44F6-A63E-2EC4975321D6}"/>
              </a:ext>
            </a:extLst>
          </cdr:cNvPr>
          <cdr:cNvSpPr txBox="1"/>
        </cdr:nvSpPr>
        <cdr:spPr>
          <a:xfrm xmlns:a="http://schemas.openxmlformats.org/drawingml/2006/main">
            <a:off x="5695918" y="228542"/>
            <a:ext cx="129547" cy="140866"/>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baseline="0"/>
              <a:t>M:</a:t>
            </a:r>
            <a:endParaRPr lang="en-CA" sz="900"/>
          </a:p>
        </cdr:txBody>
      </cdr:sp>
    </cdr:grpSp>
  </cdr:relSizeAnchor>
  <cdr:relSizeAnchor xmlns:cdr="http://schemas.openxmlformats.org/drawingml/2006/chartDrawing">
    <cdr:from>
      <cdr:x>0.09475</cdr:x>
      <cdr:y>0.97626</cdr:y>
    </cdr:from>
    <cdr:to>
      <cdr:x>0.22709</cdr:x>
      <cdr:y>0.99618</cdr:y>
    </cdr:to>
    <cdr:sp macro="" textlink="">
      <cdr:nvSpPr>
        <cdr:cNvPr id="25" name="TextBox 2">
          <a:extLst xmlns:a="http://schemas.openxmlformats.org/drawingml/2006/main">
            <a:ext uri="{FF2B5EF4-FFF2-40B4-BE49-F238E27FC236}">
              <a16:creationId xmlns:a16="http://schemas.microsoft.com/office/drawing/2014/main" id="{37560B32-03A4-4DB3-BFB2-B10FED9178D9}"/>
            </a:ext>
          </a:extLst>
        </cdr:cNvPr>
        <cdr:cNvSpPr txBox="1"/>
      </cdr:nvSpPr>
      <cdr:spPr>
        <a:xfrm xmlns:a="http://schemas.openxmlformats.org/drawingml/2006/main">
          <a:off x="821462" y="6138857"/>
          <a:ext cx="1147237"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%Con, %cur, %DF, CBH(C-6)</a:t>
          </a:r>
        </a:p>
      </cdr:txBody>
    </cdr:sp>
  </cdr:relSizeAnchor>
  <cdr:relSizeAnchor xmlns:cdr="http://schemas.openxmlformats.org/drawingml/2006/chartDrawing">
    <cdr:from>
      <cdr:x>0.32006</cdr:x>
      <cdr:y>0.97649</cdr:y>
    </cdr:from>
    <cdr:to>
      <cdr:x>0.38955</cdr:x>
      <cdr:y>0.9964</cdr:y>
    </cdr:to>
    <cdr:sp macro="" textlink="">
      <cdr:nvSpPr>
        <cdr:cNvPr id="27" name="TextBox 2">
          <a:extLst xmlns:a="http://schemas.openxmlformats.org/drawingml/2006/main">
            <a:ext uri="{FF2B5EF4-FFF2-40B4-BE49-F238E27FC236}">
              <a16:creationId xmlns:a16="http://schemas.microsoft.com/office/drawing/2014/main" id="{95C47DDB-673A-45B2-BC9C-C7C0BA3A9363}"/>
            </a:ext>
          </a:extLst>
        </cdr:cNvPr>
        <cdr:cNvSpPr txBox="1"/>
      </cdr:nvSpPr>
      <cdr:spPr>
        <a:xfrm xmlns:a="http://schemas.openxmlformats.org/drawingml/2006/main">
          <a:off x="2774717" y="6140280"/>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%C, c, DF, CBH</a:t>
          </a:r>
        </a:p>
      </cdr:txBody>
    </cdr:sp>
  </cdr:relSizeAnchor>
  <cdr:relSizeAnchor xmlns:cdr="http://schemas.openxmlformats.org/drawingml/2006/chartDrawing">
    <cdr:from>
      <cdr:x>0.52369</cdr:x>
      <cdr:y>0.97777</cdr:y>
    </cdr:from>
    <cdr:to>
      <cdr:x>0.59319</cdr:x>
      <cdr:y>0.99769</cdr:y>
    </cdr:to>
    <cdr:sp macro="" textlink="">
      <cdr:nvSpPr>
        <cdr:cNvPr id="28" name="TextBox 2">
          <a:extLst xmlns:a="http://schemas.openxmlformats.org/drawingml/2006/main">
            <a:ext uri="{FF2B5EF4-FFF2-40B4-BE49-F238E27FC236}">
              <a16:creationId xmlns:a16="http://schemas.microsoft.com/office/drawing/2014/main" id="{46B2CCA6-A4B6-4B0C-B38C-ED5EDB428F3F}"/>
            </a:ext>
          </a:extLst>
        </cdr:cNvPr>
        <cdr:cNvSpPr txBox="1"/>
      </cdr:nvSpPr>
      <cdr:spPr>
        <a:xfrm xmlns:a="http://schemas.openxmlformats.org/drawingml/2006/main">
          <a:off x="4540100" y="6148352"/>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%C, c, DF, CBH</a:t>
          </a:r>
        </a:p>
      </cdr:txBody>
    </cdr:sp>
  </cdr:relSizeAnchor>
  <cdr:relSizeAnchor xmlns:cdr="http://schemas.openxmlformats.org/drawingml/2006/chartDrawing">
    <cdr:from>
      <cdr:x>0.70762</cdr:x>
      <cdr:y>0.97777</cdr:y>
    </cdr:from>
    <cdr:to>
      <cdr:x>0.77711</cdr:x>
      <cdr:y>0.99769</cdr:y>
    </cdr:to>
    <cdr:sp macro="" textlink="">
      <cdr:nvSpPr>
        <cdr:cNvPr id="29" name="TextBox 2">
          <a:extLst xmlns:a="http://schemas.openxmlformats.org/drawingml/2006/main">
            <a:ext uri="{FF2B5EF4-FFF2-40B4-BE49-F238E27FC236}">
              <a16:creationId xmlns:a16="http://schemas.microsoft.com/office/drawing/2014/main" id="{939C55C1-DD37-44D1-BC6E-D867E5644E70}"/>
            </a:ext>
          </a:extLst>
        </cdr:cNvPr>
        <cdr:cNvSpPr txBox="1"/>
      </cdr:nvSpPr>
      <cdr:spPr>
        <a:xfrm xmlns:a="http://schemas.openxmlformats.org/drawingml/2006/main">
          <a:off x="6134579" y="6148352"/>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%C, c, DF, CBH</a:t>
          </a:r>
        </a:p>
      </cdr:txBody>
    </cdr:sp>
  </cdr:relSizeAnchor>
  <cdr:relSizeAnchor xmlns:cdr="http://schemas.openxmlformats.org/drawingml/2006/chartDrawing">
    <cdr:from>
      <cdr:x>0.80729</cdr:x>
      <cdr:y>0.88328</cdr:y>
    </cdr:from>
    <cdr:to>
      <cdr:x>0.86254</cdr:x>
      <cdr:y>0.99466</cdr:y>
    </cdr:to>
    <cdr:grpSp>
      <cdr:nvGrpSpPr>
        <cdr:cNvPr id="30" name="Group 29">
          <a:extLst xmlns:a="http://schemas.openxmlformats.org/drawingml/2006/main">
            <a:ext uri="{FF2B5EF4-FFF2-40B4-BE49-F238E27FC236}">
              <a16:creationId xmlns:a16="http://schemas.microsoft.com/office/drawing/2014/main" id="{6E8C6D55-647A-4B83-952A-8F02FE4948F2}"/>
            </a:ext>
          </a:extLst>
        </cdr:cNvPr>
        <cdr:cNvGrpSpPr/>
      </cdr:nvGrpSpPr>
      <cdr:grpSpPr>
        <a:xfrm xmlns:a="http://schemas.openxmlformats.org/drawingml/2006/main">
          <a:off x="6998691" y="5554165"/>
          <a:ext cx="478982" cy="700370"/>
          <a:chOff x="7143737" y="5557144"/>
          <a:chExt cx="478437" cy="700781"/>
        </a:xfrm>
      </cdr:grpSpPr>
      <cdr:sp macro="" textlink="">
        <cdr:nvSpPr>
          <cdr:cNvPr id="12" name="TextBox 11">
            <a:extLst xmlns:a="http://schemas.openxmlformats.org/drawingml/2006/main">
              <a:ext uri="{FF2B5EF4-FFF2-40B4-BE49-F238E27FC236}">
                <a16:creationId xmlns:a16="http://schemas.microsoft.com/office/drawing/2014/main" id="{78A6C19A-30A7-4214-8EEA-24E806209233}"/>
              </a:ext>
            </a:extLst>
          </cdr:cNvPr>
          <cdr:cNvSpPr txBox="1"/>
        </cdr:nvSpPr>
        <cdr:spPr>
          <a:xfrm xmlns:a="http://schemas.openxmlformats.org/drawingml/2006/main">
            <a:off x="7212632" y="5557144"/>
            <a:ext cx="409542" cy="28072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a:t>BUI:</a:t>
            </a:r>
          </a:p>
        </cdr:txBody>
      </cdr:sp>
      <cdr:sp macro="" textlink="">
        <cdr:nvSpPr>
          <cdr:cNvPr id="26" name="TextBox 1">
            <a:extLst xmlns:a="http://schemas.openxmlformats.org/drawingml/2006/main">
              <a:ext uri="{FF2B5EF4-FFF2-40B4-BE49-F238E27FC236}">
                <a16:creationId xmlns:a16="http://schemas.microsoft.com/office/drawing/2014/main" id="{571239E2-9478-4259-9F0F-280B61889882}"/>
              </a:ext>
            </a:extLst>
          </cdr:cNvPr>
          <cdr:cNvSpPr txBox="1"/>
        </cdr:nvSpPr>
        <cdr:spPr>
          <a:xfrm xmlns:a="http://schemas.openxmlformats.org/drawingml/2006/main">
            <a:off x="7143737" y="5782185"/>
            <a:ext cx="409543" cy="47574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a:t>FMC:</a:t>
            </a:r>
          </a:p>
          <a:p xmlns:a="http://schemas.openxmlformats.org/drawingml/2006/main">
            <a:endParaRPr lang="en-CA" sz="1100"/>
          </a:p>
        </cdr:txBody>
      </cdr:sp>
    </cdr:grpSp>
  </cdr:relSizeAnchor>
  <cdr:relSizeAnchor xmlns:cdr="http://schemas.openxmlformats.org/drawingml/2006/chartDrawing">
    <cdr:from>
      <cdr:x>0.96952</cdr:x>
      <cdr:y>0.91892</cdr:y>
    </cdr:from>
    <cdr:to>
      <cdr:x>0.99437</cdr:x>
      <cdr:y>0.9606</cdr:y>
    </cdr:to>
    <cdr:grpSp>
      <cdr:nvGrpSpPr>
        <cdr:cNvPr id="31" name="Group 30">
          <a:extLst xmlns:a="http://schemas.openxmlformats.org/drawingml/2006/main">
            <a:ext uri="{FF2B5EF4-FFF2-40B4-BE49-F238E27FC236}">
              <a16:creationId xmlns:a16="http://schemas.microsoft.com/office/drawing/2014/main" id="{41B30096-894B-491F-969E-D92AEF4345A3}"/>
            </a:ext>
          </a:extLst>
        </cdr:cNvPr>
        <cdr:cNvGrpSpPr/>
      </cdr:nvGrpSpPr>
      <cdr:grpSpPr>
        <a:xfrm xmlns:a="http://schemas.openxmlformats.org/drawingml/2006/main">
          <a:off x="8405122" y="5778274"/>
          <a:ext cx="215433" cy="262088"/>
          <a:chOff x="288986" y="223553"/>
          <a:chExt cx="268213" cy="262222"/>
        </a:xfrm>
      </cdr:grpSpPr>
      <cdr:sp macro="" textlink="">
        <cdr:nvSpPr>
          <cdr:cNvPr id="33" name="TextBox 1">
            <a:extLst xmlns:a="http://schemas.openxmlformats.org/drawingml/2006/main">
              <a:ext uri="{FF2B5EF4-FFF2-40B4-BE49-F238E27FC236}">
                <a16:creationId xmlns:a16="http://schemas.microsoft.com/office/drawing/2014/main" id="{1E8B73EE-5B7E-41B4-9495-F4875364EFB1}"/>
              </a:ext>
            </a:extLst>
          </cdr:cNvPr>
          <cdr:cNvSpPr txBox="1"/>
        </cdr:nvSpPr>
        <cdr:spPr>
          <a:xfrm xmlns:a="http://schemas.openxmlformats.org/drawingml/2006/main">
            <a:off x="288986" y="223553"/>
            <a:ext cx="268213" cy="2622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baseline="0"/>
              <a:t>%</a:t>
            </a:r>
          </a:p>
        </cdr:txBody>
      </cdr:sp>
    </cdr:grpSp>
  </cdr:relSizeAnchor>
  <cdr:relSizeAnchor xmlns:cdr="http://schemas.openxmlformats.org/drawingml/2006/chartDrawing">
    <cdr:from>
      <cdr:x>0</cdr:x>
      <cdr:y>0.85325</cdr:y>
    </cdr:from>
    <cdr:to>
      <cdr:x>1</cdr:x>
      <cdr:y>0.85325</cdr:y>
    </cdr:to>
    <cdr:cxnSp macro="">
      <cdr:nvCxnSpPr>
        <cdr:cNvPr id="3" name="Straight Connector 2">
          <a:extLst xmlns:a="http://schemas.openxmlformats.org/drawingml/2006/main">
            <a:ext uri="{FF2B5EF4-FFF2-40B4-BE49-F238E27FC236}">
              <a16:creationId xmlns:a16="http://schemas.microsoft.com/office/drawing/2014/main" id="{1A3028ED-21A1-44B9-B848-9B4A71DA530F}"/>
            </a:ext>
          </a:extLst>
        </cdr:cNvPr>
        <cdr:cNvCxnSpPr/>
      </cdr:nvCxnSpPr>
      <cdr:spPr>
        <a:xfrm xmlns:a="http://schemas.openxmlformats.org/drawingml/2006/main">
          <a:off x="0" y="5372092"/>
          <a:ext cx="8667750" cy="0"/>
        </a:xfrm>
        <a:prstGeom xmlns:a="http://schemas.openxmlformats.org/drawingml/2006/main" prst="line">
          <a:avLst/>
        </a:prstGeom>
        <a:ln xmlns:a="http://schemas.openxmlformats.org/drawingml/2006/main">
          <a:solidFill>
            <a:schemeClr val="bg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0.55861</cdr:x>
      <cdr:y>0.77811</cdr:y>
    </cdr:from>
    <cdr:to>
      <cdr:x>0.65751</cdr:x>
      <cdr:y>0.85224</cdr:y>
    </cdr:to>
    <cdr:sp macro="" textlink="">
      <cdr:nvSpPr>
        <cdr:cNvPr id="34" name="TextBox 1">
          <a:extLst xmlns:a="http://schemas.openxmlformats.org/drawingml/2006/main">
            <a:ext uri="{FF2B5EF4-FFF2-40B4-BE49-F238E27FC236}">
              <a16:creationId xmlns:a16="http://schemas.microsoft.com/office/drawing/2014/main" id="{9A54CF32-3A5A-4035-A4CD-1472AEF06E34}"/>
            </a:ext>
          </a:extLst>
        </cdr:cNvPr>
        <cdr:cNvSpPr txBox="1"/>
      </cdr:nvSpPr>
      <cdr:spPr>
        <a:xfrm xmlns:a="http://schemas.openxmlformats.org/drawingml/2006/main">
          <a:off x="4841875" y="4899025"/>
          <a:ext cx="857250" cy="4667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1100"/>
            <a:t>Fire type</a:t>
          </a:r>
        </a:p>
        <a:p xmlns:a="http://schemas.openxmlformats.org/drawingml/2006/main">
          <a:r>
            <a:rPr lang="en-CA" sz="1100"/>
            <a:t>legend:</a:t>
          </a:r>
        </a:p>
      </cdr:txBody>
    </cdr:sp>
  </cdr:relSizeAnchor>
  <cdr:relSizeAnchor xmlns:cdr="http://schemas.openxmlformats.org/drawingml/2006/chartDrawing">
    <cdr:from>
      <cdr:x>0.28828</cdr:x>
      <cdr:y>0.79627</cdr:y>
    </cdr:from>
    <cdr:to>
      <cdr:x>0.33055</cdr:x>
      <cdr:y>0.81863</cdr:y>
    </cdr:to>
    <cdr:grpSp>
      <cdr:nvGrpSpPr>
        <cdr:cNvPr id="35" name="Group 34">
          <a:extLst xmlns:a="http://schemas.openxmlformats.org/drawingml/2006/main">
            <a:ext uri="{FF2B5EF4-FFF2-40B4-BE49-F238E27FC236}">
              <a16:creationId xmlns:a16="http://schemas.microsoft.com/office/drawing/2014/main" id="{7FCD0B1A-CF4B-41AC-B895-08F8C9C1DB68}"/>
            </a:ext>
          </a:extLst>
        </cdr:cNvPr>
        <cdr:cNvGrpSpPr/>
      </cdr:nvGrpSpPr>
      <cdr:grpSpPr>
        <a:xfrm xmlns:a="http://schemas.openxmlformats.org/drawingml/2006/main">
          <a:off x="2499204" y="5007037"/>
          <a:ext cx="366454" cy="140602"/>
          <a:chOff x="0" y="0"/>
          <a:chExt cx="366137" cy="140736"/>
        </a:xfrm>
      </cdr:grpSpPr>
      <cdr:sp macro="" textlink="">
        <cdr:nvSpPr>
          <cdr:cNvPr id="36" name="TextBox 1">
            <a:extLst xmlns:a="http://schemas.openxmlformats.org/drawingml/2006/main">
              <a:ext uri="{FF2B5EF4-FFF2-40B4-BE49-F238E27FC236}">
                <a16:creationId xmlns:a16="http://schemas.microsoft.com/office/drawing/2014/main" id="{8C214D9D-F30B-4670-A7E3-1234D3ED3D4F}"/>
              </a:ext>
            </a:extLst>
          </cdr:cNvPr>
          <cdr:cNvSpPr txBox="1"/>
        </cdr:nvSpPr>
        <cdr:spPr>
          <a:xfrm xmlns:a="http://schemas.openxmlformats.org/drawingml/2006/main">
            <a:off x="0" y="0"/>
            <a:ext cx="366137" cy="140736"/>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X- Axis: </a:t>
            </a:r>
            <a:endParaRPr lang="en-CA" sz="900"/>
          </a:p>
        </cdr:txBody>
      </cdr:sp>
    </cdr:grpSp>
  </cdr:relSizeAnchor>
</c:userShapes>
</file>

<file path=xl/drawings/drawing3.xml><?xml version="1.0" encoding="utf-8"?>
<xdr:wsDr xmlns:xdr="http://schemas.openxmlformats.org/drawingml/2006/spreadsheetDrawing" xmlns:a="http://schemas.openxmlformats.org/drawingml/2006/main">
  <xdr:absoluteAnchor>
    <xdr:pos x="0" y="0"/>
    <xdr:ext cx="8669364" cy="6288114"/>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0.12538</cdr:x>
      <cdr:y>0.8902</cdr:y>
    </cdr:from>
    <cdr:to>
      <cdr:x>0.20787</cdr:x>
      <cdr:y>0.89746</cdr:y>
    </cdr:to>
    <cdr:sp macro="" textlink="">
      <cdr:nvSpPr>
        <cdr:cNvPr id="8" name="Minus 7">
          <a:extLst xmlns:a="http://schemas.openxmlformats.org/drawingml/2006/main">
            <a:ext uri="{FF2B5EF4-FFF2-40B4-BE49-F238E27FC236}">
              <a16:creationId xmlns:a16="http://schemas.microsoft.com/office/drawing/2014/main" id="{C9681A43-BC8A-482E-9794-C6912E832CA4}"/>
            </a:ext>
          </a:extLst>
        </cdr:cNvPr>
        <cdr:cNvSpPr/>
      </cdr:nvSpPr>
      <cdr:spPr>
        <a:xfrm xmlns:a="http://schemas.openxmlformats.org/drawingml/2006/main">
          <a:off x="1085838" y="5600718"/>
          <a:ext cx="714383" cy="45677"/>
        </a:xfrm>
        <a:prstGeom xmlns:a="http://schemas.openxmlformats.org/drawingml/2006/main" prst="mathMinus">
          <a:avLst/>
        </a:prstGeom>
        <a:solidFill xmlns:a="http://schemas.openxmlformats.org/drawingml/2006/main">
          <a:schemeClr val="tx1"/>
        </a:solidFill>
        <a:ln xmlns:a="http://schemas.openxmlformats.org/drawingml/2006/main">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0.67751</cdr:x>
      <cdr:y>0.88868</cdr:y>
    </cdr:from>
    <cdr:to>
      <cdr:x>0.76</cdr:x>
      <cdr:y>0.89595</cdr:y>
    </cdr:to>
    <cdr:sp macro="" textlink="">
      <cdr:nvSpPr>
        <cdr:cNvPr id="9" name="Minus 8">
          <a:extLst xmlns:a="http://schemas.openxmlformats.org/drawingml/2006/main">
            <a:ext uri="{FF2B5EF4-FFF2-40B4-BE49-F238E27FC236}">
              <a16:creationId xmlns:a16="http://schemas.microsoft.com/office/drawing/2014/main" id="{7B175ADF-8A02-4677-96D0-7B28CF2EEB69}"/>
            </a:ext>
          </a:extLst>
        </cdr:cNvPr>
        <cdr:cNvSpPr/>
      </cdr:nvSpPr>
      <cdr:spPr>
        <a:xfrm xmlns:a="http://schemas.openxmlformats.org/drawingml/2006/main">
          <a:off x="5867411" y="5591166"/>
          <a:ext cx="714383" cy="45739"/>
        </a:xfrm>
        <a:prstGeom xmlns:a="http://schemas.openxmlformats.org/drawingml/2006/main" prst="mathMinus">
          <a:avLst/>
        </a:prstGeom>
        <a:solidFill xmlns:a="http://schemas.openxmlformats.org/drawingml/2006/main">
          <a:srgbClr val="2161AF"/>
        </a:solidFill>
        <a:ln xmlns:a="http://schemas.openxmlformats.org/drawingml/2006/main" w="25400" cap="flat" cmpd="sng" algn="ctr">
          <a:solidFill>
            <a:srgbClr val="3471EC"/>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n-US"/>
        </a:p>
      </cdr:txBody>
    </cdr:sp>
  </cdr:relSizeAnchor>
  <cdr:relSizeAnchor xmlns:cdr="http://schemas.openxmlformats.org/drawingml/2006/chartDrawing">
    <cdr:from>
      <cdr:x>0.49163</cdr:x>
      <cdr:y>0.88868</cdr:y>
    </cdr:from>
    <cdr:to>
      <cdr:x>0.57412</cdr:x>
      <cdr:y>0.89595</cdr:y>
    </cdr:to>
    <cdr:sp macro="" textlink="">
      <cdr:nvSpPr>
        <cdr:cNvPr id="10" name="Minus 9">
          <a:extLst xmlns:a="http://schemas.openxmlformats.org/drawingml/2006/main">
            <a:ext uri="{FF2B5EF4-FFF2-40B4-BE49-F238E27FC236}">
              <a16:creationId xmlns:a16="http://schemas.microsoft.com/office/drawing/2014/main" id="{F9ED7B63-BC53-45BD-9FB0-6E6FA71580F1}"/>
            </a:ext>
          </a:extLst>
        </cdr:cNvPr>
        <cdr:cNvSpPr/>
      </cdr:nvSpPr>
      <cdr:spPr>
        <a:xfrm xmlns:a="http://schemas.openxmlformats.org/drawingml/2006/main">
          <a:off x="4257659" y="5591170"/>
          <a:ext cx="714383" cy="45739"/>
        </a:xfrm>
        <a:prstGeom xmlns:a="http://schemas.openxmlformats.org/drawingml/2006/main" prst="mathMinus">
          <a:avLst/>
        </a:prstGeom>
        <a:solidFill xmlns:a="http://schemas.openxmlformats.org/drawingml/2006/main">
          <a:srgbClr val="3AB131"/>
        </a:solidFill>
        <a:ln xmlns:a="http://schemas.openxmlformats.org/drawingml/2006/main">
          <a:solidFill>
            <a:srgbClr val="45CD15"/>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0.30686</cdr:x>
      <cdr:y>0.88868</cdr:y>
    </cdr:from>
    <cdr:to>
      <cdr:x>0.38935</cdr:x>
      <cdr:y>0.89595</cdr:y>
    </cdr:to>
    <cdr:sp macro="" textlink="">
      <cdr:nvSpPr>
        <cdr:cNvPr id="11" name="Minus 10">
          <a:extLst xmlns:a="http://schemas.openxmlformats.org/drawingml/2006/main">
            <a:ext uri="{FF2B5EF4-FFF2-40B4-BE49-F238E27FC236}">
              <a16:creationId xmlns:a16="http://schemas.microsoft.com/office/drawing/2014/main" id="{3ACB3396-A5B5-40B2-A17B-5317CB281F35}"/>
            </a:ext>
          </a:extLst>
        </cdr:cNvPr>
        <cdr:cNvSpPr/>
      </cdr:nvSpPr>
      <cdr:spPr>
        <a:xfrm xmlns:a="http://schemas.openxmlformats.org/drawingml/2006/main">
          <a:off x="2657461" y="5591157"/>
          <a:ext cx="714384" cy="45739"/>
        </a:xfrm>
        <a:prstGeom xmlns:a="http://schemas.openxmlformats.org/drawingml/2006/main" prst="mathMinus">
          <a:avLst/>
        </a:prstGeom>
        <a:solidFill xmlns:a="http://schemas.openxmlformats.org/drawingml/2006/main">
          <a:srgbClr val="AC0000"/>
        </a:solidFill>
        <a:ln xmlns:a="http://schemas.openxmlformats.org/drawingml/2006/main">
          <a:solidFill>
            <a:srgbClr val="C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0.0022</cdr:x>
      <cdr:y>0.91673</cdr:y>
    </cdr:from>
    <cdr:to>
      <cdr:x>0.10475</cdr:x>
      <cdr:y>0.93912</cdr:y>
    </cdr:to>
    <cdr:sp macro="" textlink="">
      <cdr:nvSpPr>
        <cdr:cNvPr id="15" name="TextBox 14">
          <a:extLst xmlns:a="http://schemas.openxmlformats.org/drawingml/2006/main">
            <a:ext uri="{FF2B5EF4-FFF2-40B4-BE49-F238E27FC236}">
              <a16:creationId xmlns:a16="http://schemas.microsoft.com/office/drawing/2014/main" id="{F5A1FEC8-B473-4AFC-806B-E9656CAFC7F5}"/>
            </a:ext>
          </a:extLst>
        </cdr:cNvPr>
        <cdr:cNvSpPr txBox="1"/>
      </cdr:nvSpPr>
      <cdr:spPr>
        <a:xfrm xmlns:a="http://schemas.openxmlformats.org/drawingml/2006/main">
          <a:off x="19053" y="5767619"/>
          <a:ext cx="888106" cy="140867"/>
        </a:xfrm>
        <a:prstGeom xmlns:a="http://schemas.openxmlformats.org/drawingml/2006/main" prst="rect">
          <a:avLst/>
        </a:prstGeom>
      </cdr:spPr>
      <cdr:txBody>
        <a:bodyPr xmlns:a="http://schemas.openxmlformats.org/drawingml/2006/main" vertOverflow="clip" wrap="none" lIns="0" tIns="0" rIns="0" bIns="0" rtlCol="0">
          <a:spAutoFit/>
        </a:bodyPr>
        <a:lstStyle xmlns:a="http://schemas.openxmlformats.org/drawingml/2006/main"/>
        <a:p xmlns:a="http://schemas.openxmlformats.org/drawingml/2006/main">
          <a:r>
            <a:rPr lang="en-CA" sz="900"/>
            <a:t>FBP Fuel Type</a:t>
          </a:r>
          <a:r>
            <a:rPr lang="en-CA" sz="900" baseline="0"/>
            <a:t> (FT):</a:t>
          </a:r>
          <a:endParaRPr lang="en-CA" sz="900"/>
        </a:p>
      </cdr:txBody>
    </cdr:sp>
  </cdr:relSizeAnchor>
  <cdr:relSizeAnchor xmlns:cdr="http://schemas.openxmlformats.org/drawingml/2006/chartDrawing">
    <cdr:from>
      <cdr:x>0.0132</cdr:x>
      <cdr:y>0.95227</cdr:y>
    </cdr:from>
    <cdr:to>
      <cdr:x>0.10178</cdr:x>
      <cdr:y>0.9992</cdr:y>
    </cdr:to>
    <cdr:sp macro="" textlink="">
      <cdr:nvSpPr>
        <cdr:cNvPr id="16" name="TextBox 1">
          <a:extLst xmlns:a="http://schemas.openxmlformats.org/drawingml/2006/main">
            <a:ext uri="{FF2B5EF4-FFF2-40B4-BE49-F238E27FC236}">
              <a16:creationId xmlns:a16="http://schemas.microsoft.com/office/drawing/2014/main" id="{14858C2F-3832-4A22-8291-A30AA72EB0AD}"/>
            </a:ext>
          </a:extLst>
        </cdr:cNvPr>
        <cdr:cNvSpPr txBox="1"/>
      </cdr:nvSpPr>
      <cdr:spPr>
        <a:xfrm xmlns:a="http://schemas.openxmlformats.org/drawingml/2006/main">
          <a:off x="114315" y="5991219"/>
          <a:ext cx="767123" cy="295261"/>
        </a:xfrm>
        <a:prstGeom xmlns:a="http://schemas.openxmlformats.org/drawingml/2006/main" prst="rect">
          <a:avLst/>
        </a:prstGeom>
      </cdr:spPr>
      <cdr:txBody>
        <a:bodyPr xmlns:a="http://schemas.openxmlformats.org/drawingml/2006/main" wrap="square" lIns="0" tIns="0" rIns="0" bIns="0"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900"/>
            <a:t>FT Modifier (M):</a:t>
          </a:r>
        </a:p>
        <a:p xmlns:a="http://schemas.openxmlformats.org/drawingml/2006/main">
          <a:r>
            <a:rPr lang="en-CA" sz="900"/>
            <a:t>(if applicable)</a:t>
          </a:r>
        </a:p>
      </cdr:txBody>
    </cdr:sp>
  </cdr:relSizeAnchor>
  <cdr:relSizeAnchor xmlns:cdr="http://schemas.openxmlformats.org/drawingml/2006/chartDrawing">
    <cdr:from>
      <cdr:x>0.27496</cdr:x>
      <cdr:y>0.91745</cdr:y>
    </cdr:from>
    <cdr:to>
      <cdr:x>0.29115</cdr:x>
      <cdr:y>0.93984</cdr:y>
    </cdr:to>
    <cdr:sp macro="" textlink="">
      <cdr:nvSpPr>
        <cdr:cNvPr id="17" name="TextBox 1">
          <a:extLst xmlns:a="http://schemas.openxmlformats.org/drawingml/2006/main">
            <a:ext uri="{FF2B5EF4-FFF2-40B4-BE49-F238E27FC236}">
              <a16:creationId xmlns:a16="http://schemas.microsoft.com/office/drawing/2014/main" id="{10E7AE4D-C3A8-4878-91F1-57C49BA6F77E}"/>
            </a:ext>
          </a:extLst>
        </cdr:cNvPr>
        <cdr:cNvSpPr txBox="1"/>
      </cdr:nvSpPr>
      <cdr:spPr>
        <a:xfrm xmlns:a="http://schemas.openxmlformats.org/drawingml/2006/main">
          <a:off x="2381217" y="5772149"/>
          <a:ext cx="140209" cy="140878"/>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FT:</a:t>
          </a:r>
          <a:endParaRPr lang="en-CA" sz="900"/>
        </a:p>
      </cdr:txBody>
    </cdr:sp>
  </cdr:relSizeAnchor>
  <cdr:relSizeAnchor xmlns:cdr="http://schemas.openxmlformats.org/drawingml/2006/chartDrawing">
    <cdr:from>
      <cdr:x>0.27496</cdr:x>
      <cdr:y>0.95076</cdr:y>
    </cdr:from>
    <cdr:to>
      <cdr:x>0.28993</cdr:x>
      <cdr:y>0.97315</cdr:y>
    </cdr:to>
    <cdr:sp macro="" textlink="">
      <cdr:nvSpPr>
        <cdr:cNvPr id="18" name="TextBox 1">
          <a:extLst xmlns:a="http://schemas.openxmlformats.org/drawingml/2006/main">
            <a:ext uri="{FF2B5EF4-FFF2-40B4-BE49-F238E27FC236}">
              <a16:creationId xmlns:a16="http://schemas.microsoft.com/office/drawing/2014/main" id="{E64FBD00-9585-4554-BB5B-6346C29AEE89}"/>
            </a:ext>
          </a:extLst>
        </cdr:cNvPr>
        <cdr:cNvSpPr txBox="1"/>
      </cdr:nvSpPr>
      <cdr:spPr>
        <a:xfrm xmlns:a="http://schemas.openxmlformats.org/drawingml/2006/main">
          <a:off x="2381217" y="5981708"/>
          <a:ext cx="129626" cy="140878"/>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M:</a:t>
          </a:r>
          <a:endParaRPr lang="en-CA" sz="900"/>
        </a:p>
      </cdr:txBody>
    </cdr:sp>
  </cdr:relSizeAnchor>
  <cdr:relSizeAnchor xmlns:cdr="http://schemas.openxmlformats.org/drawingml/2006/chartDrawing">
    <cdr:from>
      <cdr:x>0.46194</cdr:x>
      <cdr:y>0.91594</cdr:y>
    </cdr:from>
    <cdr:to>
      <cdr:x>0.47812</cdr:x>
      <cdr:y>0.97163</cdr:y>
    </cdr:to>
    <cdr:grpSp>
      <cdr:nvGrpSpPr>
        <cdr:cNvPr id="20" name="Group 19">
          <a:extLst xmlns:a="http://schemas.openxmlformats.org/drawingml/2006/main">
            <a:ext uri="{FF2B5EF4-FFF2-40B4-BE49-F238E27FC236}">
              <a16:creationId xmlns:a16="http://schemas.microsoft.com/office/drawing/2014/main" id="{B99416F2-6AEF-41CF-A565-DAADDD2F838E}"/>
            </a:ext>
          </a:extLst>
        </cdr:cNvPr>
        <cdr:cNvGrpSpPr/>
      </cdr:nvGrpSpPr>
      <cdr:grpSpPr>
        <a:xfrm xmlns:a="http://schemas.openxmlformats.org/drawingml/2006/main">
          <a:off x="4004726" y="5759535"/>
          <a:ext cx="140270" cy="350185"/>
          <a:chOff x="0" y="0"/>
          <a:chExt cx="140167" cy="350422"/>
        </a:xfrm>
      </cdr:grpSpPr>
      <cdr:sp macro="" textlink="">
        <cdr:nvSpPr>
          <cdr:cNvPr id="21" name="TextBox 1">
            <a:extLst xmlns:a="http://schemas.openxmlformats.org/drawingml/2006/main">
              <a:ext uri="{FF2B5EF4-FFF2-40B4-BE49-F238E27FC236}">
                <a16:creationId xmlns:a16="http://schemas.microsoft.com/office/drawing/2014/main" id="{997E3A44-4A57-438F-8B49-26045A65782F}"/>
              </a:ext>
            </a:extLst>
          </cdr:cNvPr>
          <cdr:cNvSpPr txBox="1"/>
        </cdr:nvSpPr>
        <cdr:spPr>
          <a:xfrm xmlns:a="http://schemas.openxmlformats.org/drawingml/2006/main">
            <a:off x="0" y="0"/>
            <a:ext cx="140167" cy="140872"/>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FT:</a:t>
            </a:r>
            <a:endParaRPr lang="en-CA" sz="900"/>
          </a:p>
        </cdr:txBody>
      </cdr:sp>
      <cdr:sp macro="" textlink="">
        <cdr:nvSpPr>
          <cdr:cNvPr id="22" name="TextBox 1">
            <a:extLst xmlns:a="http://schemas.openxmlformats.org/drawingml/2006/main">
              <a:ext uri="{FF2B5EF4-FFF2-40B4-BE49-F238E27FC236}">
                <a16:creationId xmlns:a16="http://schemas.microsoft.com/office/drawing/2014/main" id="{1B5794BE-38F9-400B-82BE-9BAF98EDD328}"/>
              </a:ext>
            </a:extLst>
          </cdr:cNvPr>
          <cdr:cNvSpPr txBox="1"/>
        </cdr:nvSpPr>
        <cdr:spPr>
          <a:xfrm xmlns:a="http://schemas.openxmlformats.org/drawingml/2006/main">
            <a:off x="0" y="209550"/>
            <a:ext cx="129587" cy="140872"/>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M:</a:t>
            </a:r>
            <a:endParaRPr lang="en-CA" sz="900"/>
          </a:p>
        </cdr:txBody>
      </cdr:sp>
    </cdr:grpSp>
  </cdr:relSizeAnchor>
  <cdr:relSizeAnchor xmlns:cdr="http://schemas.openxmlformats.org/drawingml/2006/chartDrawing">
    <cdr:from>
      <cdr:x>0.64671</cdr:x>
      <cdr:y>0.91745</cdr:y>
    </cdr:from>
    <cdr:to>
      <cdr:x>0.6629</cdr:x>
      <cdr:y>0.97315</cdr:y>
    </cdr:to>
    <cdr:grpSp>
      <cdr:nvGrpSpPr>
        <cdr:cNvPr id="23" name="Group 22">
          <a:extLst xmlns:a="http://schemas.openxmlformats.org/drawingml/2006/main">
            <a:ext uri="{FF2B5EF4-FFF2-40B4-BE49-F238E27FC236}">
              <a16:creationId xmlns:a16="http://schemas.microsoft.com/office/drawing/2014/main" id="{63D75000-0934-438A-8D67-9E3434616AFC}"/>
            </a:ext>
          </a:extLst>
        </cdr:cNvPr>
        <cdr:cNvGrpSpPr/>
      </cdr:nvGrpSpPr>
      <cdr:grpSpPr>
        <a:xfrm xmlns:a="http://schemas.openxmlformats.org/drawingml/2006/main">
          <a:off x="5606564" y="5769030"/>
          <a:ext cx="140357" cy="350248"/>
          <a:chOff x="0" y="0"/>
          <a:chExt cx="140167" cy="350422"/>
        </a:xfrm>
      </cdr:grpSpPr>
      <cdr:sp macro="" textlink="">
        <cdr:nvSpPr>
          <cdr:cNvPr id="24" name="TextBox 1">
            <a:extLst xmlns:a="http://schemas.openxmlformats.org/drawingml/2006/main">
              <a:ext uri="{FF2B5EF4-FFF2-40B4-BE49-F238E27FC236}">
                <a16:creationId xmlns:a16="http://schemas.microsoft.com/office/drawing/2014/main" id="{F1A0B180-90ED-4E6F-814A-C25A4D0909A0}"/>
              </a:ext>
            </a:extLst>
          </cdr:cNvPr>
          <cdr:cNvSpPr txBox="1"/>
        </cdr:nvSpPr>
        <cdr:spPr>
          <a:xfrm xmlns:a="http://schemas.openxmlformats.org/drawingml/2006/main">
            <a:off x="0" y="0"/>
            <a:ext cx="140167" cy="140872"/>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FT:</a:t>
            </a:r>
            <a:endParaRPr lang="en-CA" sz="900"/>
          </a:p>
        </cdr:txBody>
      </cdr:sp>
      <cdr:sp macro="" textlink="">
        <cdr:nvSpPr>
          <cdr:cNvPr id="25" name="TextBox 1">
            <a:extLst xmlns:a="http://schemas.openxmlformats.org/drawingml/2006/main">
              <a:ext uri="{FF2B5EF4-FFF2-40B4-BE49-F238E27FC236}">
                <a16:creationId xmlns:a16="http://schemas.microsoft.com/office/drawing/2014/main" id="{F00B3426-6ADB-4134-9D68-2453D8EB0B65}"/>
              </a:ext>
            </a:extLst>
          </cdr:cNvPr>
          <cdr:cNvSpPr txBox="1"/>
        </cdr:nvSpPr>
        <cdr:spPr>
          <a:xfrm xmlns:a="http://schemas.openxmlformats.org/drawingml/2006/main">
            <a:off x="0" y="209550"/>
            <a:ext cx="129587" cy="140872"/>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900" baseline="0"/>
              <a:t>M:</a:t>
            </a:r>
            <a:endParaRPr lang="en-CA" sz="900"/>
          </a:p>
        </cdr:txBody>
      </cdr:sp>
    </cdr:grpSp>
  </cdr:relSizeAnchor>
  <cdr:relSizeAnchor xmlns:cdr="http://schemas.openxmlformats.org/drawingml/2006/chartDrawing">
    <cdr:from>
      <cdr:x>0.10457</cdr:x>
      <cdr:y>0.97952</cdr:y>
    </cdr:from>
    <cdr:to>
      <cdr:x>0.2369</cdr:x>
      <cdr:y>0.99943</cdr:y>
    </cdr:to>
    <cdr:sp macro="" textlink="">
      <cdr:nvSpPr>
        <cdr:cNvPr id="28" name="TextBox 2">
          <a:extLst xmlns:a="http://schemas.openxmlformats.org/drawingml/2006/main">
            <a:ext uri="{FF2B5EF4-FFF2-40B4-BE49-F238E27FC236}">
              <a16:creationId xmlns:a16="http://schemas.microsoft.com/office/drawing/2014/main" id="{09062D4C-39C5-468E-9E95-F001C41EE495}"/>
            </a:ext>
          </a:extLst>
        </cdr:cNvPr>
        <cdr:cNvSpPr txBox="1"/>
      </cdr:nvSpPr>
      <cdr:spPr>
        <a:xfrm xmlns:a="http://schemas.openxmlformats.org/drawingml/2006/main">
          <a:off x="906576" y="6159333"/>
          <a:ext cx="1147237"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800"/>
            <a:t>%Con, %cur, %DF, CBH(C-6)</a:t>
          </a:r>
        </a:p>
      </cdr:txBody>
    </cdr:sp>
  </cdr:relSizeAnchor>
  <cdr:relSizeAnchor xmlns:cdr="http://schemas.openxmlformats.org/drawingml/2006/chartDrawing">
    <cdr:from>
      <cdr:x>0.31016</cdr:x>
      <cdr:y>0.98009</cdr:y>
    </cdr:from>
    <cdr:to>
      <cdr:x>0.37965</cdr:x>
      <cdr:y>1</cdr:y>
    </cdr:to>
    <cdr:sp macro="" textlink="">
      <cdr:nvSpPr>
        <cdr:cNvPr id="29" name="TextBox 2">
          <a:extLst xmlns:a="http://schemas.openxmlformats.org/drawingml/2006/main">
            <a:ext uri="{FF2B5EF4-FFF2-40B4-BE49-F238E27FC236}">
              <a16:creationId xmlns:a16="http://schemas.microsoft.com/office/drawing/2014/main" id="{C7ED3DE0-5AAF-41FD-A4A9-0D7BC2EBFCE1}"/>
            </a:ext>
          </a:extLst>
        </cdr:cNvPr>
        <cdr:cNvSpPr txBox="1"/>
      </cdr:nvSpPr>
      <cdr:spPr>
        <a:xfrm xmlns:a="http://schemas.openxmlformats.org/drawingml/2006/main">
          <a:off x="2688890" y="6162887"/>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800"/>
            <a:t>%C, c, DF, CBH</a:t>
          </a:r>
        </a:p>
      </cdr:txBody>
    </cdr:sp>
  </cdr:relSizeAnchor>
  <cdr:relSizeAnchor xmlns:cdr="http://schemas.openxmlformats.org/drawingml/2006/chartDrawing">
    <cdr:from>
      <cdr:x>0.49493</cdr:x>
      <cdr:y>0.98009</cdr:y>
    </cdr:from>
    <cdr:to>
      <cdr:x>0.56442</cdr:x>
      <cdr:y>1</cdr:y>
    </cdr:to>
    <cdr:sp macro="" textlink="">
      <cdr:nvSpPr>
        <cdr:cNvPr id="30" name="TextBox 2">
          <a:extLst xmlns:a="http://schemas.openxmlformats.org/drawingml/2006/main">
            <a:ext uri="{FF2B5EF4-FFF2-40B4-BE49-F238E27FC236}">
              <a16:creationId xmlns:a16="http://schemas.microsoft.com/office/drawing/2014/main" id="{8B667F2D-EB48-4EDC-B393-D9BE6CF7B324}"/>
            </a:ext>
          </a:extLst>
        </cdr:cNvPr>
        <cdr:cNvSpPr txBox="1"/>
      </cdr:nvSpPr>
      <cdr:spPr>
        <a:xfrm xmlns:a="http://schemas.openxmlformats.org/drawingml/2006/main">
          <a:off x="4290728" y="6162887"/>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800"/>
            <a:t>%C, c, DF, CBH</a:t>
          </a:r>
        </a:p>
      </cdr:txBody>
    </cdr:sp>
  </cdr:relSizeAnchor>
  <cdr:relSizeAnchor xmlns:cdr="http://schemas.openxmlformats.org/drawingml/2006/chartDrawing">
    <cdr:from>
      <cdr:x>0.67971</cdr:x>
      <cdr:y>0.97952</cdr:y>
    </cdr:from>
    <cdr:to>
      <cdr:x>0.7492</cdr:x>
      <cdr:y>0.99943</cdr:y>
    </cdr:to>
    <cdr:sp macro="" textlink="">
      <cdr:nvSpPr>
        <cdr:cNvPr id="31" name="TextBox 2">
          <a:extLst xmlns:a="http://schemas.openxmlformats.org/drawingml/2006/main">
            <a:ext uri="{FF2B5EF4-FFF2-40B4-BE49-F238E27FC236}">
              <a16:creationId xmlns:a16="http://schemas.microsoft.com/office/drawing/2014/main" id="{92E0051F-C962-4D9E-A5BB-24185AF05F57}"/>
            </a:ext>
          </a:extLst>
        </cdr:cNvPr>
        <cdr:cNvSpPr txBox="1"/>
      </cdr:nvSpPr>
      <cdr:spPr>
        <a:xfrm xmlns:a="http://schemas.openxmlformats.org/drawingml/2006/main">
          <a:off x="5892653" y="6159333"/>
          <a:ext cx="602473" cy="125227"/>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800"/>
            <a:t>%C, c, DF, CBH</a:t>
          </a:r>
        </a:p>
      </cdr:txBody>
    </cdr:sp>
  </cdr:relSizeAnchor>
  <cdr:relSizeAnchor xmlns:cdr="http://schemas.openxmlformats.org/drawingml/2006/chartDrawing">
    <cdr:from>
      <cdr:x>0.80365</cdr:x>
      <cdr:y>0.87375</cdr:y>
    </cdr:from>
    <cdr:to>
      <cdr:x>0.85094</cdr:x>
      <cdr:y>0.91837</cdr:y>
    </cdr:to>
    <cdr:sp macro="" textlink="">
      <cdr:nvSpPr>
        <cdr:cNvPr id="12" name="TextBox 11">
          <a:extLst xmlns:a="http://schemas.openxmlformats.org/drawingml/2006/main">
            <a:ext uri="{FF2B5EF4-FFF2-40B4-BE49-F238E27FC236}">
              <a16:creationId xmlns:a16="http://schemas.microsoft.com/office/drawing/2014/main" id="{F874C2EE-CFDB-439A-9A4C-42900127D89E}"/>
            </a:ext>
          </a:extLst>
        </cdr:cNvPr>
        <cdr:cNvSpPr txBox="1"/>
      </cdr:nvSpPr>
      <cdr:spPr>
        <a:xfrm xmlns:a="http://schemas.openxmlformats.org/drawingml/2006/main">
          <a:off x="6967154" y="5494241"/>
          <a:ext cx="409975" cy="2805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a:t>BUI:</a:t>
          </a:r>
        </a:p>
      </cdr:txBody>
    </cdr:sp>
  </cdr:relSizeAnchor>
  <cdr:relSizeAnchor xmlns:cdr="http://schemas.openxmlformats.org/drawingml/2006/chartDrawing">
    <cdr:from>
      <cdr:x>0.79148</cdr:x>
      <cdr:y>0.94515</cdr:y>
    </cdr:from>
    <cdr:to>
      <cdr:x>0.99523</cdr:x>
      <cdr:y>0.99698</cdr:y>
    </cdr:to>
    <cdr:grpSp>
      <cdr:nvGrpSpPr>
        <cdr:cNvPr id="32" name="Group 31">
          <a:extLst xmlns:a="http://schemas.openxmlformats.org/drawingml/2006/main">
            <a:ext uri="{FF2B5EF4-FFF2-40B4-BE49-F238E27FC236}">
              <a16:creationId xmlns:a16="http://schemas.microsoft.com/office/drawing/2014/main" id="{1E4576F8-BE68-4381-858B-F9BC031CBD75}"/>
            </a:ext>
          </a:extLst>
        </cdr:cNvPr>
        <cdr:cNvGrpSpPr/>
      </cdr:nvGrpSpPr>
      <cdr:grpSpPr>
        <a:xfrm xmlns:a="http://schemas.openxmlformats.org/drawingml/2006/main">
          <a:off x="6861628" y="5943211"/>
          <a:ext cx="1766383" cy="325913"/>
          <a:chOff x="6857612" y="5869744"/>
          <a:chExt cx="1764518" cy="326015"/>
        </a:xfrm>
      </cdr:grpSpPr>
      <cdr:sp macro="" textlink="">
        <cdr:nvSpPr>
          <cdr:cNvPr id="27" name="TextBox 1">
            <a:extLst xmlns:a="http://schemas.openxmlformats.org/drawingml/2006/main">
              <a:ext uri="{FF2B5EF4-FFF2-40B4-BE49-F238E27FC236}">
                <a16:creationId xmlns:a16="http://schemas.microsoft.com/office/drawing/2014/main" id="{2E0BC2DA-6321-4749-BD50-FCE1C9B2E1D1}"/>
              </a:ext>
            </a:extLst>
          </cdr:cNvPr>
          <cdr:cNvSpPr txBox="1"/>
        </cdr:nvSpPr>
        <cdr:spPr>
          <a:xfrm xmlns:a="http://schemas.openxmlformats.org/drawingml/2006/main">
            <a:off x="6857612" y="5869744"/>
            <a:ext cx="409541" cy="2807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a:t>   GFL:</a:t>
            </a:r>
          </a:p>
        </cdr:txBody>
      </cdr:sp>
      <cdr:sp macro="" textlink="">
        <cdr:nvSpPr>
          <cdr:cNvPr id="26" name="TextBox 1">
            <a:extLst xmlns:a="http://schemas.openxmlformats.org/drawingml/2006/main">
              <a:ext uri="{FF2B5EF4-FFF2-40B4-BE49-F238E27FC236}">
                <a16:creationId xmlns:a16="http://schemas.microsoft.com/office/drawing/2014/main" id="{F2F7C0CC-BB86-4BAE-AE04-3C9EDDF05C95}"/>
              </a:ext>
            </a:extLst>
          </cdr:cNvPr>
          <cdr:cNvSpPr txBox="1"/>
        </cdr:nvSpPr>
        <cdr:spPr>
          <a:xfrm xmlns:a="http://schemas.openxmlformats.org/drawingml/2006/main">
            <a:off x="8212589" y="5915025"/>
            <a:ext cx="409541" cy="2807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a:t>  t/ha</a:t>
            </a:r>
          </a:p>
        </cdr:txBody>
      </cdr:sp>
    </cdr:grpSp>
  </cdr:relSizeAnchor>
  <cdr:relSizeAnchor xmlns:cdr="http://schemas.openxmlformats.org/drawingml/2006/chartDrawing">
    <cdr:from>
      <cdr:x>0.79705</cdr:x>
      <cdr:y>0.90903</cdr:y>
    </cdr:from>
    <cdr:to>
      <cdr:x>0.99152</cdr:x>
      <cdr:y>0.95573</cdr:y>
    </cdr:to>
    <cdr:grpSp>
      <cdr:nvGrpSpPr>
        <cdr:cNvPr id="34" name="Group 33">
          <a:extLst xmlns:a="http://schemas.openxmlformats.org/drawingml/2006/main">
            <a:ext uri="{FF2B5EF4-FFF2-40B4-BE49-F238E27FC236}">
              <a16:creationId xmlns:a16="http://schemas.microsoft.com/office/drawing/2014/main" id="{B1DCD322-EC2B-4F7A-894F-7A6CA916F226}"/>
            </a:ext>
          </a:extLst>
        </cdr:cNvPr>
        <cdr:cNvGrpSpPr/>
      </cdr:nvGrpSpPr>
      <cdr:grpSpPr>
        <a:xfrm xmlns:a="http://schemas.openxmlformats.org/drawingml/2006/main">
          <a:off x="6909917" y="5716084"/>
          <a:ext cx="1685931" cy="293655"/>
          <a:chOff x="6926461" y="5509645"/>
          <a:chExt cx="1684140" cy="293748"/>
        </a:xfrm>
      </cdr:grpSpPr>
      <cdr:sp macro="" textlink="">
        <cdr:nvSpPr>
          <cdr:cNvPr id="35" name="TextBox 1">
            <a:extLst xmlns:a="http://schemas.openxmlformats.org/drawingml/2006/main">
              <a:ext uri="{FF2B5EF4-FFF2-40B4-BE49-F238E27FC236}">
                <a16:creationId xmlns:a16="http://schemas.microsoft.com/office/drawing/2014/main" id="{C7D75C5A-4C02-4505-8BD7-B01C2E4424A5}"/>
              </a:ext>
            </a:extLst>
          </cdr:cNvPr>
          <cdr:cNvSpPr txBox="1"/>
        </cdr:nvSpPr>
        <cdr:spPr>
          <a:xfrm xmlns:a="http://schemas.openxmlformats.org/drawingml/2006/main">
            <a:off x="6926461" y="5509645"/>
            <a:ext cx="495192" cy="28072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a:t>FMC:</a:t>
            </a:r>
          </a:p>
        </cdr:txBody>
      </cdr:sp>
      <cdr:sp macro="" textlink="">
        <cdr:nvSpPr>
          <cdr:cNvPr id="33" name="TextBox 1">
            <a:extLst xmlns:a="http://schemas.openxmlformats.org/drawingml/2006/main">
              <a:ext uri="{FF2B5EF4-FFF2-40B4-BE49-F238E27FC236}">
                <a16:creationId xmlns:a16="http://schemas.microsoft.com/office/drawing/2014/main" id="{FCB1D5DE-4487-4364-BAAB-26EDED851BD5}"/>
              </a:ext>
            </a:extLst>
          </cdr:cNvPr>
          <cdr:cNvSpPr txBox="1"/>
        </cdr:nvSpPr>
        <cdr:spPr>
          <a:xfrm xmlns:a="http://schemas.openxmlformats.org/drawingml/2006/main">
            <a:off x="8286751" y="5522629"/>
            <a:ext cx="323850" cy="28076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CA" sz="1100"/>
              <a:t> %</a:t>
            </a:r>
          </a:p>
        </cdr:txBody>
      </cdr:sp>
    </cdr:grpSp>
  </cdr:relSizeAnchor>
  <cdr:relSizeAnchor xmlns:cdr="http://schemas.openxmlformats.org/drawingml/2006/chartDrawing">
    <cdr:from>
      <cdr:x>0</cdr:x>
      <cdr:y>4.64368E-5</cdr:y>
    </cdr:from>
    <cdr:to>
      <cdr:x>0</cdr:x>
      <cdr:y>4.64368E-5</cdr:y>
    </cdr:to>
    <cdr:grpSp>
      <cdr:nvGrpSpPr>
        <cdr:cNvPr id="37" name="Group 36">
          <a:extLst xmlns:a="http://schemas.openxmlformats.org/drawingml/2006/main">
            <a:ext uri="{FF2B5EF4-FFF2-40B4-BE49-F238E27FC236}">
              <a16:creationId xmlns:a16="http://schemas.microsoft.com/office/drawing/2014/main" id="{279E8726-7479-497A-AAD1-C38FD704E267}"/>
            </a:ext>
          </a:extLst>
        </cdr:cNvPr>
        <cdr:cNvGrpSpPr/>
      </cdr:nvGrpSpPr>
      <cdr:grpSpPr>
        <a:xfrm xmlns:a="http://schemas.openxmlformats.org/drawingml/2006/main">
          <a:off x="0" y="292"/>
          <a:ext cx="0" cy="0"/>
          <a:chOff x="0" y="292"/>
          <a:chExt cx="0" cy="0"/>
        </a:xfrm>
      </cdr:grpSpPr>
    </cdr:grpSp>
  </cdr:relSizeAnchor>
  <cdr:relSizeAnchor xmlns:cdr="http://schemas.openxmlformats.org/drawingml/2006/chartDrawing">
    <cdr:from>
      <cdr:x>0</cdr:x>
      <cdr:y>0.85073</cdr:y>
    </cdr:from>
    <cdr:to>
      <cdr:x>1</cdr:x>
      <cdr:y>0.85073</cdr:y>
    </cdr:to>
    <cdr:cxnSp macro="">
      <cdr:nvCxnSpPr>
        <cdr:cNvPr id="39" name="Straight Connector 38">
          <a:extLst xmlns:a="http://schemas.openxmlformats.org/drawingml/2006/main">
            <a:ext uri="{FF2B5EF4-FFF2-40B4-BE49-F238E27FC236}">
              <a16:creationId xmlns:a16="http://schemas.microsoft.com/office/drawing/2014/main" id="{2B012E16-DAC1-4DCA-BE43-EE32E29FCE0C}"/>
            </a:ext>
          </a:extLst>
        </cdr:cNvPr>
        <cdr:cNvCxnSpPr/>
      </cdr:nvCxnSpPr>
      <cdr:spPr>
        <a:xfrm xmlns:a="http://schemas.openxmlformats.org/drawingml/2006/main">
          <a:off x="0" y="5356226"/>
          <a:ext cx="8667750" cy="0"/>
        </a:xfrm>
        <a:prstGeom xmlns:a="http://schemas.openxmlformats.org/drawingml/2006/main" prst="line">
          <a:avLst/>
        </a:prstGeom>
        <a:ln xmlns:a="http://schemas.openxmlformats.org/drawingml/2006/main">
          <a:solidFill>
            <a:schemeClr val="bg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0.55495</cdr:x>
      <cdr:y>0.77761</cdr:y>
    </cdr:from>
    <cdr:to>
      <cdr:x>0.65385</cdr:x>
      <cdr:y>0.85174</cdr:y>
    </cdr:to>
    <cdr:sp macro="" textlink="">
      <cdr:nvSpPr>
        <cdr:cNvPr id="2" name="TextBox 1">
          <a:extLst xmlns:a="http://schemas.openxmlformats.org/drawingml/2006/main">
            <a:ext uri="{FF2B5EF4-FFF2-40B4-BE49-F238E27FC236}">
              <a16:creationId xmlns:a16="http://schemas.microsoft.com/office/drawing/2014/main" id="{9E85480E-D876-4DA8-84FF-9E53A1279C9D}"/>
            </a:ext>
          </a:extLst>
        </cdr:cNvPr>
        <cdr:cNvSpPr txBox="1"/>
      </cdr:nvSpPr>
      <cdr:spPr>
        <a:xfrm xmlns:a="http://schemas.openxmlformats.org/drawingml/2006/main">
          <a:off x="4810126" y="4895850"/>
          <a:ext cx="857250" cy="4667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a:t>Fire type</a:t>
          </a:r>
        </a:p>
        <a:p xmlns:a="http://schemas.openxmlformats.org/drawingml/2006/main">
          <a:r>
            <a:rPr lang="en-CA" sz="1100"/>
            <a:t>legend:</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447675</xdr:colOff>
      <xdr:row>16</xdr:row>
      <xdr:rowOff>1895475</xdr:rowOff>
    </xdr:from>
    <xdr:to>
      <xdr:col>9</xdr:col>
      <xdr:colOff>457200</xdr:colOff>
      <xdr:row>16</xdr:row>
      <xdr:rowOff>3048000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5194935"/>
          <a:ext cx="6334125"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www.fireresearch.ca/" TargetMode="External"/><Relationship Id="rId1" Type="http://schemas.openxmlformats.org/officeDocument/2006/relationships/hyperlink" Target="mailto:Daniel.Perrakis@canada.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Q255"/>
  <sheetViews>
    <sheetView workbookViewId="0">
      <selection activeCell="B1" sqref="B1:C1"/>
    </sheetView>
  </sheetViews>
  <sheetFormatPr defaultRowHeight="15" x14ac:dyDescent="0.25"/>
  <cols>
    <col min="2" max="2" width="24.140625" customWidth="1"/>
    <col min="3" max="3" width="16.85546875" customWidth="1"/>
    <col min="4" max="4" width="12.7109375" customWidth="1"/>
    <col min="5" max="5" width="13.85546875" customWidth="1"/>
    <col min="7" max="7" width="10.28515625" bestFit="1" customWidth="1"/>
    <col min="9" max="9" width="29.28515625" style="121" hidden="1" customWidth="1"/>
    <col min="10" max="10" width="12.140625" style="121" hidden="1" customWidth="1"/>
    <col min="12" max="12" width="10.42578125" bestFit="1" customWidth="1"/>
    <col min="16" max="17" width="0" hidden="1" customWidth="1"/>
    <col min="28" max="28" width="15.140625" customWidth="1"/>
    <col min="29" max="29" width="14.140625" customWidth="1"/>
  </cols>
  <sheetData>
    <row r="1" spans="2:17" x14ac:dyDescent="0.25">
      <c r="B1" s="130" t="s">
        <v>178</v>
      </c>
      <c r="C1" s="130"/>
      <c r="E1" s="110" t="s">
        <v>185</v>
      </c>
    </row>
    <row r="2" spans="2:17" s="88" customFormat="1" x14ac:dyDescent="0.25">
      <c r="C2" s="89"/>
      <c r="E2" t="s">
        <v>180</v>
      </c>
      <c r="I2" s="121"/>
      <c r="J2" s="121"/>
    </row>
    <row r="3" spans="2:17" x14ac:dyDescent="0.25">
      <c r="F3" s="4"/>
      <c r="G3" s="4"/>
      <c r="H3" s="4"/>
      <c r="P3" s="128">
        <f>J13+1</f>
        <v>43466</v>
      </c>
      <c r="Q3">
        <v>1</v>
      </c>
    </row>
    <row r="4" spans="2:17" x14ac:dyDescent="0.25">
      <c r="B4" s="94" t="s">
        <v>174</v>
      </c>
      <c r="C4" s="107">
        <v>46</v>
      </c>
      <c r="D4" s="95"/>
      <c r="E4" s="104"/>
      <c r="F4" s="104"/>
      <c r="G4" s="104"/>
      <c r="H4" s="4"/>
      <c r="P4" s="128">
        <f>P3+1</f>
        <v>43467</v>
      </c>
      <c r="Q4">
        <v>2</v>
      </c>
    </row>
    <row r="5" spans="2:17" x14ac:dyDescent="0.25">
      <c r="B5" s="94" t="s">
        <v>175</v>
      </c>
      <c r="C5" s="107">
        <v>77</v>
      </c>
      <c r="D5" s="95"/>
      <c r="E5" s="104"/>
      <c r="F5" s="104"/>
      <c r="G5" s="104"/>
      <c r="H5" s="4"/>
      <c r="P5" s="128">
        <f t="shared" ref="P5:P68" si="0">P4+1</f>
        <v>43468</v>
      </c>
      <c r="Q5">
        <v>3</v>
      </c>
    </row>
    <row r="6" spans="2:17" x14ac:dyDescent="0.25">
      <c r="B6" s="94" t="s">
        <v>176</v>
      </c>
      <c r="C6" s="107">
        <v>0</v>
      </c>
      <c r="D6" s="95"/>
      <c r="E6" s="95"/>
      <c r="F6" s="105"/>
      <c r="G6" s="106"/>
      <c r="H6" s="4"/>
      <c r="P6" s="128">
        <f t="shared" si="0"/>
        <v>43469</v>
      </c>
      <c r="Q6" s="120">
        <v>4</v>
      </c>
    </row>
    <row r="7" spans="2:17" x14ac:dyDescent="0.25">
      <c r="D7" s="94"/>
      <c r="E7" s="106"/>
      <c r="F7" s="106"/>
      <c r="G7" s="106"/>
      <c r="H7" s="4"/>
      <c r="I7" s="121" t="s">
        <v>163</v>
      </c>
      <c r="J7" s="121">
        <f>46+23.4*EXP(-0.036*(150-C5))</f>
        <v>47.690012663941907</v>
      </c>
      <c r="P7" s="128">
        <f t="shared" si="0"/>
        <v>43470</v>
      </c>
      <c r="Q7" s="120">
        <v>5</v>
      </c>
    </row>
    <row r="8" spans="2:17" x14ac:dyDescent="0.25">
      <c r="B8" s="94"/>
      <c r="C8" s="117" t="s">
        <v>167</v>
      </c>
      <c r="D8" s="117" t="s">
        <v>168</v>
      </c>
      <c r="E8" s="117" t="s">
        <v>169</v>
      </c>
      <c r="F8" s="96"/>
      <c r="G8" s="97" t="s">
        <v>194</v>
      </c>
      <c r="I8" s="121" t="s">
        <v>164</v>
      </c>
      <c r="J8" s="121">
        <f>151*(C4/J7)</f>
        <v>145.64894433865024</v>
      </c>
      <c r="P8" s="128">
        <f t="shared" si="0"/>
        <v>43471</v>
      </c>
      <c r="Q8" s="120">
        <v>6</v>
      </c>
    </row>
    <row r="9" spans="2:17" x14ac:dyDescent="0.25">
      <c r="B9" s="94" t="s">
        <v>177</v>
      </c>
      <c r="C9" s="108">
        <v>20</v>
      </c>
      <c r="D9" s="108">
        <v>6</v>
      </c>
      <c r="E9" s="108">
        <v>2019</v>
      </c>
      <c r="F9" s="98"/>
      <c r="G9" s="126">
        <f>_xlfn.DAYS(DATE(E9,D9,C9), J13)</f>
        <v>171</v>
      </c>
      <c r="I9" s="121" t="s">
        <v>165</v>
      </c>
      <c r="J9" s="121" t="str">
        <f>IF(C6&gt;0,43+33.7*EXP(-0.0351*(150-C5)),"")</f>
        <v/>
      </c>
      <c r="P9" s="128">
        <f t="shared" si="0"/>
        <v>43472</v>
      </c>
      <c r="Q9" s="120">
        <v>7</v>
      </c>
    </row>
    <row r="10" spans="2:17" x14ac:dyDescent="0.25">
      <c r="B10" s="94" t="s">
        <v>172</v>
      </c>
      <c r="C10" s="118">
        <f>IF(C6&gt;0,ROUND(J10,0)+J13,ROUND(J8, 0)+J13)</f>
        <v>43611</v>
      </c>
      <c r="D10" s="94"/>
      <c r="E10" s="94"/>
      <c r="F10" s="99"/>
      <c r="G10" s="125">
        <f>_xlfn.DAYS(C10, J13)</f>
        <v>146</v>
      </c>
      <c r="I10" s="121" t="s">
        <v>166</v>
      </c>
      <c r="J10" s="121" t="str">
        <f>IF(C6&gt;0,142.1*(C4/J9)+0.0172*C6,"")</f>
        <v/>
      </c>
      <c r="P10" s="128">
        <f t="shared" si="0"/>
        <v>43473</v>
      </c>
      <c r="Q10" s="120">
        <v>8</v>
      </c>
    </row>
    <row r="11" spans="2:17" s="109" customFormat="1" x14ac:dyDescent="0.25">
      <c r="B11" s="94"/>
      <c r="C11" s="119" t="s">
        <v>181</v>
      </c>
      <c r="D11" s="94"/>
      <c r="E11" s="94"/>
      <c r="F11" s="99"/>
      <c r="G11" s="100"/>
      <c r="I11" s="121"/>
      <c r="J11" s="121"/>
      <c r="P11" s="128">
        <f t="shared" si="0"/>
        <v>43474</v>
      </c>
      <c r="Q11" s="120">
        <v>9</v>
      </c>
    </row>
    <row r="12" spans="2:17" ht="15.75" thickBot="1" x14ac:dyDescent="0.3">
      <c r="D12" s="94"/>
      <c r="E12" s="94"/>
      <c r="F12" s="101"/>
      <c r="G12" s="101"/>
      <c r="I12" s="101" t="s">
        <v>170</v>
      </c>
      <c r="J12" s="122">
        <f>DATE(E9,D9,C9)</f>
        <v>43636</v>
      </c>
      <c r="P12" s="128">
        <f t="shared" si="0"/>
        <v>43475</v>
      </c>
      <c r="Q12" s="120">
        <v>10</v>
      </c>
    </row>
    <row r="13" spans="2:17" ht="15.75" thickBot="1" x14ac:dyDescent="0.3">
      <c r="B13" s="94" t="s">
        <v>179</v>
      </c>
      <c r="C13" s="127">
        <f>IF(J15&lt;30,85+0.0189*J15^2,IF(J15&lt;50,32.9+3.17*J15-0.0288*J15^2,120))</f>
        <v>96.8125</v>
      </c>
      <c r="D13" s="94"/>
      <c r="E13" s="94"/>
      <c r="F13" s="101"/>
      <c r="G13" s="101"/>
      <c r="I13" s="101" t="s">
        <v>171</v>
      </c>
      <c r="J13" s="122">
        <f>DATE(E9,1,1)-1</f>
        <v>43465</v>
      </c>
      <c r="L13" s="129"/>
      <c r="P13" s="128">
        <f t="shared" si="0"/>
        <v>43476</v>
      </c>
      <c r="Q13" s="120">
        <v>11</v>
      </c>
    </row>
    <row r="14" spans="2:17" x14ac:dyDescent="0.25">
      <c r="B14" s="4"/>
      <c r="C14" s="4"/>
      <c r="D14" s="4"/>
      <c r="E14" s="4"/>
      <c r="F14" s="111"/>
      <c r="G14" s="111"/>
      <c r="H14" s="4"/>
      <c r="P14" s="128">
        <f t="shared" si="0"/>
        <v>43477</v>
      </c>
      <c r="Q14" s="120">
        <v>12</v>
      </c>
    </row>
    <row r="15" spans="2:17" x14ac:dyDescent="0.25">
      <c r="B15" s="4"/>
      <c r="C15" s="4"/>
      <c r="D15" s="4"/>
      <c r="E15" s="4"/>
      <c r="F15" s="112"/>
      <c r="G15" s="112"/>
      <c r="H15" s="4"/>
      <c r="I15" s="121" t="s">
        <v>173</v>
      </c>
      <c r="J15" s="123">
        <f>ABS(J12-C10)</f>
        <v>25</v>
      </c>
      <c r="P15" s="128">
        <f t="shared" si="0"/>
        <v>43478</v>
      </c>
      <c r="Q15" s="120">
        <v>13</v>
      </c>
    </row>
    <row r="16" spans="2:17" x14ac:dyDescent="0.25">
      <c r="B16" s="27"/>
      <c r="C16" s="4"/>
      <c r="D16" s="103"/>
      <c r="E16" s="106"/>
      <c r="F16" s="112"/>
      <c r="G16" s="112"/>
      <c r="H16" s="4"/>
      <c r="P16" s="128">
        <f t="shared" si="0"/>
        <v>43479</v>
      </c>
      <c r="Q16" s="120">
        <v>14</v>
      </c>
    </row>
    <row r="17" spans="2:17" x14ac:dyDescent="0.25">
      <c r="B17" s="4"/>
      <c r="C17" s="4"/>
      <c r="D17" s="103"/>
      <c r="E17" s="102"/>
      <c r="F17" s="112"/>
      <c r="G17" s="112"/>
      <c r="H17" s="4"/>
      <c r="P17" s="128">
        <f t="shared" si="0"/>
        <v>43480</v>
      </c>
      <c r="Q17" s="120">
        <v>15</v>
      </c>
    </row>
    <row r="18" spans="2:17" x14ac:dyDescent="0.25">
      <c r="B18" s="4"/>
      <c r="C18" s="4"/>
      <c r="D18" s="113"/>
      <c r="E18" s="114"/>
      <c r="F18" s="112"/>
      <c r="G18" s="112"/>
      <c r="H18" s="4"/>
      <c r="P18" s="128">
        <f t="shared" si="0"/>
        <v>43481</v>
      </c>
      <c r="Q18" s="120">
        <v>16</v>
      </c>
    </row>
    <row r="19" spans="2:17" x14ac:dyDescent="0.25">
      <c r="B19" s="4"/>
      <c r="C19" s="4"/>
      <c r="D19" s="115"/>
      <c r="E19" s="115"/>
      <c r="F19" s="106"/>
      <c r="G19" s="116"/>
      <c r="H19" s="4"/>
      <c r="P19" s="128">
        <f t="shared" si="0"/>
        <v>43482</v>
      </c>
      <c r="Q19" s="120">
        <v>17</v>
      </c>
    </row>
    <row r="20" spans="2:17" x14ac:dyDescent="0.25">
      <c r="B20" s="4"/>
      <c r="C20" s="4"/>
      <c r="D20" s="106"/>
      <c r="E20" s="106"/>
      <c r="F20" s="106"/>
      <c r="G20" s="116"/>
      <c r="H20" s="4"/>
      <c r="I20" s="124"/>
      <c r="J20" s="124"/>
      <c r="P20" s="128">
        <f t="shared" si="0"/>
        <v>43483</v>
      </c>
      <c r="Q20" s="120">
        <v>18</v>
      </c>
    </row>
    <row r="21" spans="2:17" x14ac:dyDescent="0.25">
      <c r="B21" s="4"/>
      <c r="C21" s="4"/>
      <c r="D21" s="4"/>
      <c r="E21" s="4"/>
      <c r="F21" s="4"/>
      <c r="G21" s="4"/>
      <c r="H21" s="4"/>
      <c r="I21" s="124"/>
      <c r="J21" s="124"/>
      <c r="P21" s="128">
        <f t="shared" si="0"/>
        <v>43484</v>
      </c>
      <c r="Q21" s="120">
        <v>19</v>
      </c>
    </row>
    <row r="22" spans="2:17" x14ac:dyDescent="0.25">
      <c r="P22" s="128">
        <f t="shared" si="0"/>
        <v>43485</v>
      </c>
      <c r="Q22" s="120">
        <v>20</v>
      </c>
    </row>
    <row r="23" spans="2:17" x14ac:dyDescent="0.25">
      <c r="P23" s="128">
        <f t="shared" si="0"/>
        <v>43486</v>
      </c>
      <c r="Q23" s="120">
        <v>21</v>
      </c>
    </row>
    <row r="24" spans="2:17" x14ac:dyDescent="0.25">
      <c r="P24" s="128">
        <f t="shared" si="0"/>
        <v>43487</v>
      </c>
      <c r="Q24" s="120">
        <v>22</v>
      </c>
    </row>
    <row r="25" spans="2:17" x14ac:dyDescent="0.25">
      <c r="P25" s="128">
        <f t="shared" si="0"/>
        <v>43488</v>
      </c>
      <c r="Q25" s="120">
        <v>23</v>
      </c>
    </row>
    <row r="26" spans="2:17" x14ac:dyDescent="0.25">
      <c r="P26" s="128">
        <f t="shared" si="0"/>
        <v>43489</v>
      </c>
      <c r="Q26" s="120">
        <v>24</v>
      </c>
    </row>
    <row r="27" spans="2:17" x14ac:dyDescent="0.25">
      <c r="P27" s="128">
        <f t="shared" si="0"/>
        <v>43490</v>
      </c>
      <c r="Q27" s="120">
        <v>25</v>
      </c>
    </row>
    <row r="28" spans="2:17" x14ac:dyDescent="0.25">
      <c r="P28" s="128">
        <f t="shared" si="0"/>
        <v>43491</v>
      </c>
      <c r="Q28" s="120">
        <v>26</v>
      </c>
    </row>
    <row r="29" spans="2:17" x14ac:dyDescent="0.25">
      <c r="P29" s="128">
        <f t="shared" si="0"/>
        <v>43492</v>
      </c>
      <c r="Q29" s="120">
        <v>27</v>
      </c>
    </row>
    <row r="30" spans="2:17" x14ac:dyDescent="0.25">
      <c r="P30" s="128">
        <f t="shared" si="0"/>
        <v>43493</v>
      </c>
      <c r="Q30" s="120">
        <v>28</v>
      </c>
    </row>
    <row r="31" spans="2:17" x14ac:dyDescent="0.25">
      <c r="P31" s="128">
        <f t="shared" si="0"/>
        <v>43494</v>
      </c>
      <c r="Q31" s="120">
        <v>29</v>
      </c>
    </row>
    <row r="32" spans="2:17" x14ac:dyDescent="0.25">
      <c r="P32" s="128">
        <f t="shared" si="0"/>
        <v>43495</v>
      </c>
      <c r="Q32" s="120">
        <v>30</v>
      </c>
    </row>
    <row r="33" spans="16:17" x14ac:dyDescent="0.25">
      <c r="P33" s="128">
        <f t="shared" si="0"/>
        <v>43496</v>
      </c>
      <c r="Q33" s="120">
        <v>31</v>
      </c>
    </row>
    <row r="34" spans="16:17" x14ac:dyDescent="0.25">
      <c r="P34" s="128">
        <f t="shared" si="0"/>
        <v>43497</v>
      </c>
      <c r="Q34" s="120">
        <v>32</v>
      </c>
    </row>
    <row r="35" spans="16:17" x14ac:dyDescent="0.25">
      <c r="P35" s="128">
        <f t="shared" si="0"/>
        <v>43498</v>
      </c>
      <c r="Q35" s="120">
        <v>33</v>
      </c>
    </row>
    <row r="36" spans="16:17" x14ac:dyDescent="0.25">
      <c r="P36" s="128">
        <f t="shared" si="0"/>
        <v>43499</v>
      </c>
      <c r="Q36" s="120">
        <v>34</v>
      </c>
    </row>
    <row r="37" spans="16:17" x14ac:dyDescent="0.25">
      <c r="P37" s="128">
        <f t="shared" si="0"/>
        <v>43500</v>
      </c>
      <c r="Q37" s="120">
        <v>35</v>
      </c>
    </row>
    <row r="38" spans="16:17" x14ac:dyDescent="0.25">
      <c r="P38" s="128">
        <f t="shared" si="0"/>
        <v>43501</v>
      </c>
      <c r="Q38" s="120">
        <v>36</v>
      </c>
    </row>
    <row r="39" spans="16:17" x14ac:dyDescent="0.25">
      <c r="P39" s="128">
        <f t="shared" si="0"/>
        <v>43502</v>
      </c>
      <c r="Q39" s="120">
        <v>37</v>
      </c>
    </row>
    <row r="40" spans="16:17" x14ac:dyDescent="0.25">
      <c r="P40" s="128">
        <f t="shared" si="0"/>
        <v>43503</v>
      </c>
      <c r="Q40" s="120">
        <v>38</v>
      </c>
    </row>
    <row r="41" spans="16:17" x14ac:dyDescent="0.25">
      <c r="P41" s="128">
        <f t="shared" si="0"/>
        <v>43504</v>
      </c>
      <c r="Q41" s="120">
        <v>39</v>
      </c>
    </row>
    <row r="42" spans="16:17" x14ac:dyDescent="0.25">
      <c r="P42" s="128">
        <f t="shared" si="0"/>
        <v>43505</v>
      </c>
      <c r="Q42" s="120">
        <v>40</v>
      </c>
    </row>
    <row r="43" spans="16:17" x14ac:dyDescent="0.25">
      <c r="P43" s="128">
        <f t="shared" si="0"/>
        <v>43506</v>
      </c>
      <c r="Q43" s="120">
        <v>41</v>
      </c>
    </row>
    <row r="44" spans="16:17" x14ac:dyDescent="0.25">
      <c r="P44" s="128">
        <f t="shared" si="0"/>
        <v>43507</v>
      </c>
      <c r="Q44" s="120">
        <v>42</v>
      </c>
    </row>
    <row r="45" spans="16:17" x14ac:dyDescent="0.25">
      <c r="P45" s="128">
        <f t="shared" si="0"/>
        <v>43508</v>
      </c>
      <c r="Q45" s="120">
        <v>43</v>
      </c>
    </row>
    <row r="46" spans="16:17" x14ac:dyDescent="0.25">
      <c r="P46" s="128">
        <f t="shared" si="0"/>
        <v>43509</v>
      </c>
      <c r="Q46" s="120">
        <v>44</v>
      </c>
    </row>
    <row r="47" spans="16:17" x14ac:dyDescent="0.25">
      <c r="P47" s="128">
        <f t="shared" si="0"/>
        <v>43510</v>
      </c>
      <c r="Q47" s="120">
        <v>45</v>
      </c>
    </row>
    <row r="48" spans="16:17" x14ac:dyDescent="0.25">
      <c r="P48" s="128">
        <f t="shared" si="0"/>
        <v>43511</v>
      </c>
      <c r="Q48" s="120">
        <v>46</v>
      </c>
    </row>
    <row r="49" spans="16:17" x14ac:dyDescent="0.25">
      <c r="P49" s="128">
        <f t="shared" si="0"/>
        <v>43512</v>
      </c>
      <c r="Q49" s="120">
        <v>47</v>
      </c>
    </row>
    <row r="50" spans="16:17" x14ac:dyDescent="0.25">
      <c r="P50" s="128">
        <f t="shared" si="0"/>
        <v>43513</v>
      </c>
      <c r="Q50" s="120">
        <v>48</v>
      </c>
    </row>
    <row r="51" spans="16:17" x14ac:dyDescent="0.25">
      <c r="P51" s="128">
        <f t="shared" si="0"/>
        <v>43514</v>
      </c>
      <c r="Q51" s="120">
        <v>49</v>
      </c>
    </row>
    <row r="52" spans="16:17" x14ac:dyDescent="0.25">
      <c r="P52" s="128">
        <f t="shared" si="0"/>
        <v>43515</v>
      </c>
      <c r="Q52" s="120">
        <v>50</v>
      </c>
    </row>
    <row r="53" spans="16:17" x14ac:dyDescent="0.25">
      <c r="P53" s="128">
        <f t="shared" si="0"/>
        <v>43516</v>
      </c>
      <c r="Q53" s="120">
        <v>51</v>
      </c>
    </row>
    <row r="54" spans="16:17" x14ac:dyDescent="0.25">
      <c r="P54" s="128">
        <f t="shared" si="0"/>
        <v>43517</v>
      </c>
      <c r="Q54" s="120">
        <v>52</v>
      </c>
    </row>
    <row r="55" spans="16:17" x14ac:dyDescent="0.25">
      <c r="P55" s="128">
        <f t="shared" si="0"/>
        <v>43518</v>
      </c>
      <c r="Q55" s="120">
        <v>53</v>
      </c>
    </row>
    <row r="56" spans="16:17" x14ac:dyDescent="0.25">
      <c r="P56" s="128">
        <f t="shared" si="0"/>
        <v>43519</v>
      </c>
      <c r="Q56" s="120">
        <v>54</v>
      </c>
    </row>
    <row r="57" spans="16:17" x14ac:dyDescent="0.25">
      <c r="P57" s="128">
        <f t="shared" si="0"/>
        <v>43520</v>
      </c>
      <c r="Q57" s="120">
        <v>55</v>
      </c>
    </row>
    <row r="58" spans="16:17" x14ac:dyDescent="0.25">
      <c r="P58" s="128">
        <f t="shared" si="0"/>
        <v>43521</v>
      </c>
      <c r="Q58" s="120">
        <v>56</v>
      </c>
    </row>
    <row r="59" spans="16:17" x14ac:dyDescent="0.25">
      <c r="P59" s="128">
        <f t="shared" si="0"/>
        <v>43522</v>
      </c>
      <c r="Q59" s="120">
        <v>57</v>
      </c>
    </row>
    <row r="60" spans="16:17" x14ac:dyDescent="0.25">
      <c r="P60" s="128">
        <f t="shared" si="0"/>
        <v>43523</v>
      </c>
      <c r="Q60" s="120">
        <v>58</v>
      </c>
    </row>
    <row r="61" spans="16:17" x14ac:dyDescent="0.25">
      <c r="P61" s="128">
        <f t="shared" si="0"/>
        <v>43524</v>
      </c>
      <c r="Q61" s="120">
        <v>59</v>
      </c>
    </row>
    <row r="62" spans="16:17" x14ac:dyDescent="0.25">
      <c r="P62" s="128">
        <f t="shared" si="0"/>
        <v>43525</v>
      </c>
      <c r="Q62" s="120">
        <v>60</v>
      </c>
    </row>
    <row r="63" spans="16:17" x14ac:dyDescent="0.25">
      <c r="P63" s="128">
        <f t="shared" si="0"/>
        <v>43526</v>
      </c>
      <c r="Q63" s="120">
        <v>61</v>
      </c>
    </row>
    <row r="64" spans="16:17" x14ac:dyDescent="0.25">
      <c r="P64" s="128">
        <f t="shared" si="0"/>
        <v>43527</v>
      </c>
      <c r="Q64" s="120">
        <v>62</v>
      </c>
    </row>
    <row r="65" spans="16:17" x14ac:dyDescent="0.25">
      <c r="P65" s="128">
        <f t="shared" si="0"/>
        <v>43528</v>
      </c>
      <c r="Q65" s="120">
        <v>63</v>
      </c>
    </row>
    <row r="66" spans="16:17" x14ac:dyDescent="0.25">
      <c r="P66" s="128">
        <f t="shared" si="0"/>
        <v>43529</v>
      </c>
      <c r="Q66" s="120">
        <v>64</v>
      </c>
    </row>
    <row r="67" spans="16:17" x14ac:dyDescent="0.25">
      <c r="P67" s="128">
        <f t="shared" si="0"/>
        <v>43530</v>
      </c>
      <c r="Q67" s="120">
        <v>65</v>
      </c>
    </row>
    <row r="68" spans="16:17" x14ac:dyDescent="0.25">
      <c r="P68" s="128">
        <f t="shared" si="0"/>
        <v>43531</v>
      </c>
      <c r="Q68" s="120">
        <v>66</v>
      </c>
    </row>
    <row r="69" spans="16:17" x14ac:dyDescent="0.25">
      <c r="P69" s="128">
        <f t="shared" ref="P69:P132" si="1">P68+1</f>
        <v>43532</v>
      </c>
      <c r="Q69" s="120">
        <v>67</v>
      </c>
    </row>
    <row r="70" spans="16:17" x14ac:dyDescent="0.25">
      <c r="P70" s="128">
        <f t="shared" si="1"/>
        <v>43533</v>
      </c>
      <c r="Q70" s="120">
        <v>68</v>
      </c>
    </row>
    <row r="71" spans="16:17" x14ac:dyDescent="0.25">
      <c r="P71" s="128">
        <f t="shared" si="1"/>
        <v>43534</v>
      </c>
      <c r="Q71" s="120">
        <v>69</v>
      </c>
    </row>
    <row r="72" spans="16:17" x14ac:dyDescent="0.25">
      <c r="P72" s="128">
        <f t="shared" si="1"/>
        <v>43535</v>
      </c>
      <c r="Q72" s="120">
        <v>70</v>
      </c>
    </row>
    <row r="73" spans="16:17" x14ac:dyDescent="0.25">
      <c r="P73" s="128">
        <f t="shared" si="1"/>
        <v>43536</v>
      </c>
      <c r="Q73" s="120">
        <v>71</v>
      </c>
    </row>
    <row r="74" spans="16:17" x14ac:dyDescent="0.25">
      <c r="P74" s="128">
        <f t="shared" si="1"/>
        <v>43537</v>
      </c>
      <c r="Q74" s="120">
        <v>72</v>
      </c>
    </row>
    <row r="75" spans="16:17" x14ac:dyDescent="0.25">
      <c r="P75" s="128">
        <f t="shared" si="1"/>
        <v>43538</v>
      </c>
      <c r="Q75" s="120">
        <v>73</v>
      </c>
    </row>
    <row r="76" spans="16:17" x14ac:dyDescent="0.25">
      <c r="P76" s="128">
        <f t="shared" si="1"/>
        <v>43539</v>
      </c>
      <c r="Q76" s="120">
        <v>74</v>
      </c>
    </row>
    <row r="77" spans="16:17" x14ac:dyDescent="0.25">
      <c r="P77" s="128">
        <f t="shared" si="1"/>
        <v>43540</v>
      </c>
      <c r="Q77" s="120">
        <v>75</v>
      </c>
    </row>
    <row r="78" spans="16:17" x14ac:dyDescent="0.25">
      <c r="P78" s="128">
        <f t="shared" si="1"/>
        <v>43541</v>
      </c>
      <c r="Q78" s="120">
        <v>76</v>
      </c>
    </row>
    <row r="79" spans="16:17" x14ac:dyDescent="0.25">
      <c r="P79" s="128">
        <f t="shared" si="1"/>
        <v>43542</v>
      </c>
      <c r="Q79" s="120">
        <v>77</v>
      </c>
    </row>
    <row r="80" spans="16:17" x14ac:dyDescent="0.25">
      <c r="P80" s="128">
        <f t="shared" si="1"/>
        <v>43543</v>
      </c>
      <c r="Q80" s="120">
        <v>78</v>
      </c>
    </row>
    <row r="81" spans="16:17" x14ac:dyDescent="0.25">
      <c r="P81" s="128">
        <f t="shared" si="1"/>
        <v>43544</v>
      </c>
      <c r="Q81" s="120">
        <v>79</v>
      </c>
    </row>
    <row r="82" spans="16:17" x14ac:dyDescent="0.25">
      <c r="P82" s="128">
        <f t="shared" si="1"/>
        <v>43545</v>
      </c>
      <c r="Q82" s="120">
        <v>80</v>
      </c>
    </row>
    <row r="83" spans="16:17" x14ac:dyDescent="0.25">
      <c r="P83" s="128">
        <f t="shared" si="1"/>
        <v>43546</v>
      </c>
      <c r="Q83" s="120">
        <v>81</v>
      </c>
    </row>
    <row r="84" spans="16:17" x14ac:dyDescent="0.25">
      <c r="P84" s="128">
        <f t="shared" si="1"/>
        <v>43547</v>
      </c>
      <c r="Q84" s="120">
        <v>82</v>
      </c>
    </row>
    <row r="85" spans="16:17" x14ac:dyDescent="0.25">
      <c r="P85" s="128">
        <f t="shared" si="1"/>
        <v>43548</v>
      </c>
      <c r="Q85" s="120">
        <v>83</v>
      </c>
    </row>
    <row r="86" spans="16:17" x14ac:dyDescent="0.25">
      <c r="P86" s="128">
        <f t="shared" si="1"/>
        <v>43549</v>
      </c>
      <c r="Q86" s="120">
        <v>84</v>
      </c>
    </row>
    <row r="87" spans="16:17" x14ac:dyDescent="0.25">
      <c r="P87" s="128">
        <f t="shared" si="1"/>
        <v>43550</v>
      </c>
      <c r="Q87" s="120">
        <v>85</v>
      </c>
    </row>
    <row r="88" spans="16:17" x14ac:dyDescent="0.25">
      <c r="P88" s="128">
        <f t="shared" si="1"/>
        <v>43551</v>
      </c>
      <c r="Q88" s="120">
        <v>86</v>
      </c>
    </row>
    <row r="89" spans="16:17" x14ac:dyDescent="0.25">
      <c r="P89" s="128">
        <f t="shared" si="1"/>
        <v>43552</v>
      </c>
      <c r="Q89" s="120">
        <v>87</v>
      </c>
    </row>
    <row r="90" spans="16:17" x14ac:dyDescent="0.25">
      <c r="P90" s="128">
        <f t="shared" si="1"/>
        <v>43553</v>
      </c>
      <c r="Q90" s="120">
        <v>88</v>
      </c>
    </row>
    <row r="91" spans="16:17" x14ac:dyDescent="0.25">
      <c r="P91" s="128">
        <f t="shared" si="1"/>
        <v>43554</v>
      </c>
      <c r="Q91" s="120">
        <v>89</v>
      </c>
    </row>
    <row r="92" spans="16:17" x14ac:dyDescent="0.25">
      <c r="P92" s="128">
        <f t="shared" si="1"/>
        <v>43555</v>
      </c>
      <c r="Q92" s="120">
        <v>90</v>
      </c>
    </row>
    <row r="93" spans="16:17" x14ac:dyDescent="0.25">
      <c r="P93" s="128">
        <f t="shared" si="1"/>
        <v>43556</v>
      </c>
      <c r="Q93" s="120">
        <v>91</v>
      </c>
    </row>
    <row r="94" spans="16:17" x14ac:dyDescent="0.25">
      <c r="P94" s="128">
        <f t="shared" si="1"/>
        <v>43557</v>
      </c>
      <c r="Q94" s="120">
        <v>92</v>
      </c>
    </row>
    <row r="95" spans="16:17" x14ac:dyDescent="0.25">
      <c r="P95" s="128">
        <f t="shared" si="1"/>
        <v>43558</v>
      </c>
      <c r="Q95" s="120">
        <v>93</v>
      </c>
    </row>
    <row r="96" spans="16:17" x14ac:dyDescent="0.25">
      <c r="P96" s="128">
        <f t="shared" si="1"/>
        <v>43559</v>
      </c>
      <c r="Q96" s="120">
        <v>94</v>
      </c>
    </row>
    <row r="97" spans="16:17" x14ac:dyDescent="0.25">
      <c r="P97" s="128">
        <f t="shared" si="1"/>
        <v>43560</v>
      </c>
      <c r="Q97" s="120">
        <v>95</v>
      </c>
    </row>
    <row r="98" spans="16:17" x14ac:dyDescent="0.25">
      <c r="P98" s="128">
        <f t="shared" si="1"/>
        <v>43561</v>
      </c>
      <c r="Q98" s="120">
        <v>96</v>
      </c>
    </row>
    <row r="99" spans="16:17" x14ac:dyDescent="0.25">
      <c r="P99" s="128">
        <f t="shared" si="1"/>
        <v>43562</v>
      </c>
      <c r="Q99" s="120">
        <v>97</v>
      </c>
    </row>
    <row r="100" spans="16:17" x14ac:dyDescent="0.25">
      <c r="P100" s="128">
        <f t="shared" si="1"/>
        <v>43563</v>
      </c>
      <c r="Q100" s="120">
        <v>98</v>
      </c>
    </row>
    <row r="101" spans="16:17" x14ac:dyDescent="0.25">
      <c r="P101" s="128">
        <f t="shared" si="1"/>
        <v>43564</v>
      </c>
      <c r="Q101" s="120">
        <v>99</v>
      </c>
    </row>
    <row r="102" spans="16:17" x14ac:dyDescent="0.25">
      <c r="P102" s="128">
        <f t="shared" si="1"/>
        <v>43565</v>
      </c>
      <c r="Q102" s="120">
        <v>100</v>
      </c>
    </row>
    <row r="103" spans="16:17" x14ac:dyDescent="0.25">
      <c r="P103" s="128">
        <f t="shared" si="1"/>
        <v>43566</v>
      </c>
      <c r="Q103" s="120">
        <v>101</v>
      </c>
    </row>
    <row r="104" spans="16:17" x14ac:dyDescent="0.25">
      <c r="P104" s="128">
        <f t="shared" si="1"/>
        <v>43567</v>
      </c>
      <c r="Q104" s="120">
        <v>102</v>
      </c>
    </row>
    <row r="105" spans="16:17" x14ac:dyDescent="0.25">
      <c r="P105" s="128">
        <f t="shared" si="1"/>
        <v>43568</v>
      </c>
      <c r="Q105" s="120">
        <v>103</v>
      </c>
    </row>
    <row r="106" spans="16:17" x14ac:dyDescent="0.25">
      <c r="P106" s="128">
        <f t="shared" si="1"/>
        <v>43569</v>
      </c>
      <c r="Q106" s="120">
        <v>104</v>
      </c>
    </row>
    <row r="107" spans="16:17" x14ac:dyDescent="0.25">
      <c r="P107" s="128">
        <f t="shared" si="1"/>
        <v>43570</v>
      </c>
      <c r="Q107" s="120">
        <v>105</v>
      </c>
    </row>
    <row r="108" spans="16:17" x14ac:dyDescent="0.25">
      <c r="P108" s="128">
        <f t="shared" si="1"/>
        <v>43571</v>
      </c>
      <c r="Q108" s="120">
        <v>106</v>
      </c>
    </row>
    <row r="109" spans="16:17" x14ac:dyDescent="0.25">
      <c r="P109" s="128">
        <f t="shared" si="1"/>
        <v>43572</v>
      </c>
      <c r="Q109" s="120">
        <v>107</v>
      </c>
    </row>
    <row r="110" spans="16:17" x14ac:dyDescent="0.25">
      <c r="P110" s="128">
        <f t="shared" si="1"/>
        <v>43573</v>
      </c>
      <c r="Q110" s="120">
        <v>108</v>
      </c>
    </row>
    <row r="111" spans="16:17" x14ac:dyDescent="0.25">
      <c r="P111" s="128">
        <f t="shared" si="1"/>
        <v>43574</v>
      </c>
      <c r="Q111" s="120">
        <v>109</v>
      </c>
    </row>
    <row r="112" spans="16:17" x14ac:dyDescent="0.25">
      <c r="P112" s="128">
        <f t="shared" si="1"/>
        <v>43575</v>
      </c>
      <c r="Q112" s="120">
        <v>110</v>
      </c>
    </row>
    <row r="113" spans="16:17" x14ac:dyDescent="0.25">
      <c r="P113" s="128">
        <f t="shared" si="1"/>
        <v>43576</v>
      </c>
      <c r="Q113" s="120">
        <v>111</v>
      </c>
    </row>
    <row r="114" spans="16:17" x14ac:dyDescent="0.25">
      <c r="P114" s="128">
        <f t="shared" si="1"/>
        <v>43577</v>
      </c>
      <c r="Q114" s="120">
        <v>112</v>
      </c>
    </row>
    <row r="115" spans="16:17" x14ac:dyDescent="0.25">
      <c r="P115" s="128">
        <f t="shared" si="1"/>
        <v>43578</v>
      </c>
      <c r="Q115" s="120">
        <v>113</v>
      </c>
    </row>
    <row r="116" spans="16:17" x14ac:dyDescent="0.25">
      <c r="P116" s="128">
        <f t="shared" si="1"/>
        <v>43579</v>
      </c>
      <c r="Q116" s="120">
        <v>114</v>
      </c>
    </row>
    <row r="117" spans="16:17" x14ac:dyDescent="0.25">
      <c r="P117" s="128">
        <f t="shared" si="1"/>
        <v>43580</v>
      </c>
      <c r="Q117" s="120">
        <v>115</v>
      </c>
    </row>
    <row r="118" spans="16:17" x14ac:dyDescent="0.25">
      <c r="P118" s="128">
        <f t="shared" si="1"/>
        <v>43581</v>
      </c>
      <c r="Q118" s="120">
        <v>116</v>
      </c>
    </row>
    <row r="119" spans="16:17" x14ac:dyDescent="0.25">
      <c r="P119" s="128">
        <f t="shared" si="1"/>
        <v>43582</v>
      </c>
      <c r="Q119" s="120">
        <v>117</v>
      </c>
    </row>
    <row r="120" spans="16:17" x14ac:dyDescent="0.25">
      <c r="P120" s="128">
        <f t="shared" si="1"/>
        <v>43583</v>
      </c>
      <c r="Q120" s="120">
        <v>118</v>
      </c>
    </row>
    <row r="121" spans="16:17" x14ac:dyDescent="0.25">
      <c r="P121" s="128">
        <f t="shared" si="1"/>
        <v>43584</v>
      </c>
      <c r="Q121" s="120">
        <v>119</v>
      </c>
    </row>
    <row r="122" spans="16:17" x14ac:dyDescent="0.25">
      <c r="P122" s="128">
        <f t="shared" si="1"/>
        <v>43585</v>
      </c>
      <c r="Q122" s="120">
        <v>120</v>
      </c>
    </row>
    <row r="123" spans="16:17" x14ac:dyDescent="0.25">
      <c r="P123" s="128">
        <f t="shared" si="1"/>
        <v>43586</v>
      </c>
      <c r="Q123" s="120">
        <v>121</v>
      </c>
    </row>
    <row r="124" spans="16:17" x14ac:dyDescent="0.25">
      <c r="P124" s="128">
        <f t="shared" si="1"/>
        <v>43587</v>
      </c>
      <c r="Q124" s="120">
        <v>122</v>
      </c>
    </row>
    <row r="125" spans="16:17" x14ac:dyDescent="0.25">
      <c r="P125" s="128">
        <f t="shared" si="1"/>
        <v>43588</v>
      </c>
      <c r="Q125" s="120">
        <v>123</v>
      </c>
    </row>
    <row r="126" spans="16:17" x14ac:dyDescent="0.25">
      <c r="P126" s="128">
        <f t="shared" si="1"/>
        <v>43589</v>
      </c>
      <c r="Q126" s="120">
        <v>124</v>
      </c>
    </row>
    <row r="127" spans="16:17" x14ac:dyDescent="0.25">
      <c r="P127" s="128">
        <f t="shared" si="1"/>
        <v>43590</v>
      </c>
      <c r="Q127" s="120">
        <v>125</v>
      </c>
    </row>
    <row r="128" spans="16:17" x14ac:dyDescent="0.25">
      <c r="P128" s="128">
        <f t="shared" si="1"/>
        <v>43591</v>
      </c>
      <c r="Q128" s="120">
        <v>126</v>
      </c>
    </row>
    <row r="129" spans="16:17" x14ac:dyDescent="0.25">
      <c r="P129" s="128">
        <f t="shared" si="1"/>
        <v>43592</v>
      </c>
      <c r="Q129" s="120">
        <v>127</v>
      </c>
    </row>
    <row r="130" spans="16:17" x14ac:dyDescent="0.25">
      <c r="P130" s="128">
        <f t="shared" si="1"/>
        <v>43593</v>
      </c>
      <c r="Q130" s="120">
        <v>128</v>
      </c>
    </row>
    <row r="131" spans="16:17" x14ac:dyDescent="0.25">
      <c r="P131" s="128">
        <f t="shared" si="1"/>
        <v>43594</v>
      </c>
      <c r="Q131" s="120">
        <v>129</v>
      </c>
    </row>
    <row r="132" spans="16:17" x14ac:dyDescent="0.25">
      <c r="P132" s="128">
        <f t="shared" si="1"/>
        <v>43595</v>
      </c>
      <c r="Q132" s="120">
        <v>130</v>
      </c>
    </row>
    <row r="133" spans="16:17" x14ac:dyDescent="0.25">
      <c r="P133" s="128">
        <f t="shared" ref="P133:P196" si="2">P132+1</f>
        <v>43596</v>
      </c>
      <c r="Q133" s="120">
        <v>131</v>
      </c>
    </row>
    <row r="134" spans="16:17" x14ac:dyDescent="0.25">
      <c r="P134" s="128">
        <f t="shared" si="2"/>
        <v>43597</v>
      </c>
      <c r="Q134" s="120">
        <v>132</v>
      </c>
    </row>
    <row r="135" spans="16:17" x14ac:dyDescent="0.25">
      <c r="P135" s="128">
        <f t="shared" si="2"/>
        <v>43598</v>
      </c>
      <c r="Q135" s="120">
        <v>133</v>
      </c>
    </row>
    <row r="136" spans="16:17" x14ac:dyDescent="0.25">
      <c r="P136" s="128">
        <f t="shared" si="2"/>
        <v>43599</v>
      </c>
      <c r="Q136" s="120">
        <v>134</v>
      </c>
    </row>
    <row r="137" spans="16:17" x14ac:dyDescent="0.25">
      <c r="P137" s="128">
        <f t="shared" si="2"/>
        <v>43600</v>
      </c>
      <c r="Q137" s="120">
        <v>135</v>
      </c>
    </row>
    <row r="138" spans="16:17" x14ac:dyDescent="0.25">
      <c r="P138" s="128">
        <f t="shared" si="2"/>
        <v>43601</v>
      </c>
      <c r="Q138" s="120">
        <v>136</v>
      </c>
    </row>
    <row r="139" spans="16:17" x14ac:dyDescent="0.25">
      <c r="P139" s="128">
        <f t="shared" si="2"/>
        <v>43602</v>
      </c>
      <c r="Q139" s="120">
        <v>137</v>
      </c>
    </row>
    <row r="140" spans="16:17" x14ac:dyDescent="0.25">
      <c r="P140" s="128">
        <f t="shared" si="2"/>
        <v>43603</v>
      </c>
      <c r="Q140" s="120">
        <v>138</v>
      </c>
    </row>
    <row r="141" spans="16:17" x14ac:dyDescent="0.25">
      <c r="P141" s="128">
        <f t="shared" si="2"/>
        <v>43604</v>
      </c>
      <c r="Q141" s="120">
        <v>139</v>
      </c>
    </row>
    <row r="142" spans="16:17" x14ac:dyDescent="0.25">
      <c r="P142" s="128">
        <f t="shared" si="2"/>
        <v>43605</v>
      </c>
      <c r="Q142" s="120">
        <v>140</v>
      </c>
    </row>
    <row r="143" spans="16:17" x14ac:dyDescent="0.25">
      <c r="P143" s="128">
        <f t="shared" si="2"/>
        <v>43606</v>
      </c>
      <c r="Q143" s="120">
        <v>141</v>
      </c>
    </row>
    <row r="144" spans="16:17" x14ac:dyDescent="0.25">
      <c r="P144" s="128">
        <f t="shared" si="2"/>
        <v>43607</v>
      </c>
      <c r="Q144" s="120">
        <v>142</v>
      </c>
    </row>
    <row r="145" spans="16:17" x14ac:dyDescent="0.25">
      <c r="P145" s="128">
        <f t="shared" si="2"/>
        <v>43608</v>
      </c>
      <c r="Q145" s="120">
        <v>143</v>
      </c>
    </row>
    <row r="146" spans="16:17" x14ac:dyDescent="0.25">
      <c r="P146" s="128">
        <f t="shared" si="2"/>
        <v>43609</v>
      </c>
      <c r="Q146" s="120">
        <v>144</v>
      </c>
    </row>
    <row r="147" spans="16:17" x14ac:dyDescent="0.25">
      <c r="P147" s="128">
        <f t="shared" si="2"/>
        <v>43610</v>
      </c>
      <c r="Q147" s="120">
        <v>145</v>
      </c>
    </row>
    <row r="148" spans="16:17" x14ac:dyDescent="0.25">
      <c r="P148" s="128">
        <f t="shared" si="2"/>
        <v>43611</v>
      </c>
      <c r="Q148" s="120">
        <v>146</v>
      </c>
    </row>
    <row r="149" spans="16:17" x14ac:dyDescent="0.25">
      <c r="P149" s="128">
        <f t="shared" si="2"/>
        <v>43612</v>
      </c>
      <c r="Q149" s="120">
        <v>147</v>
      </c>
    </row>
    <row r="150" spans="16:17" x14ac:dyDescent="0.25">
      <c r="P150" s="128">
        <f t="shared" si="2"/>
        <v>43613</v>
      </c>
      <c r="Q150" s="120">
        <v>148</v>
      </c>
    </row>
    <row r="151" spans="16:17" x14ac:dyDescent="0.25">
      <c r="P151" s="128">
        <f t="shared" si="2"/>
        <v>43614</v>
      </c>
      <c r="Q151" s="120">
        <v>149</v>
      </c>
    </row>
    <row r="152" spans="16:17" x14ac:dyDescent="0.25">
      <c r="P152" s="128">
        <f t="shared" si="2"/>
        <v>43615</v>
      </c>
      <c r="Q152" s="120">
        <v>150</v>
      </c>
    </row>
    <row r="153" spans="16:17" x14ac:dyDescent="0.25">
      <c r="P153" s="128">
        <f t="shared" si="2"/>
        <v>43616</v>
      </c>
      <c r="Q153" s="120">
        <v>151</v>
      </c>
    </row>
    <row r="154" spans="16:17" x14ac:dyDescent="0.25">
      <c r="P154" s="128">
        <f t="shared" si="2"/>
        <v>43617</v>
      </c>
      <c r="Q154" s="120">
        <v>152</v>
      </c>
    </row>
    <row r="155" spans="16:17" x14ac:dyDescent="0.25">
      <c r="P155" s="128">
        <f t="shared" si="2"/>
        <v>43618</v>
      </c>
      <c r="Q155" s="120">
        <v>153</v>
      </c>
    </row>
    <row r="156" spans="16:17" x14ac:dyDescent="0.25">
      <c r="P156" s="128">
        <f t="shared" si="2"/>
        <v>43619</v>
      </c>
      <c r="Q156" s="120">
        <v>154</v>
      </c>
    </row>
    <row r="157" spans="16:17" x14ac:dyDescent="0.25">
      <c r="P157" s="128">
        <f t="shared" si="2"/>
        <v>43620</v>
      </c>
      <c r="Q157" s="120">
        <v>155</v>
      </c>
    </row>
    <row r="158" spans="16:17" x14ac:dyDescent="0.25">
      <c r="P158" s="128">
        <f t="shared" si="2"/>
        <v>43621</v>
      </c>
      <c r="Q158" s="120">
        <v>156</v>
      </c>
    </row>
    <row r="159" spans="16:17" x14ac:dyDescent="0.25">
      <c r="P159" s="128">
        <f t="shared" si="2"/>
        <v>43622</v>
      </c>
      <c r="Q159" s="120">
        <v>157</v>
      </c>
    </row>
    <row r="160" spans="16:17" x14ac:dyDescent="0.25">
      <c r="P160" s="128">
        <f t="shared" si="2"/>
        <v>43623</v>
      </c>
      <c r="Q160" s="120">
        <v>158</v>
      </c>
    </row>
    <row r="161" spans="16:17" x14ac:dyDescent="0.25">
      <c r="P161" s="128">
        <f t="shared" si="2"/>
        <v>43624</v>
      </c>
      <c r="Q161" s="120">
        <v>159</v>
      </c>
    </row>
    <row r="162" spans="16:17" x14ac:dyDescent="0.25">
      <c r="P162" s="128">
        <f t="shared" si="2"/>
        <v>43625</v>
      </c>
      <c r="Q162" s="120">
        <v>160</v>
      </c>
    </row>
    <row r="163" spans="16:17" x14ac:dyDescent="0.25">
      <c r="P163" s="128">
        <f t="shared" si="2"/>
        <v>43626</v>
      </c>
      <c r="Q163" s="120">
        <v>161</v>
      </c>
    </row>
    <row r="164" spans="16:17" x14ac:dyDescent="0.25">
      <c r="P164" s="128">
        <f t="shared" si="2"/>
        <v>43627</v>
      </c>
      <c r="Q164" s="120">
        <v>162</v>
      </c>
    </row>
    <row r="165" spans="16:17" x14ac:dyDescent="0.25">
      <c r="P165" s="128">
        <f t="shared" si="2"/>
        <v>43628</v>
      </c>
      <c r="Q165" s="120">
        <v>163</v>
      </c>
    </row>
    <row r="166" spans="16:17" x14ac:dyDescent="0.25">
      <c r="P166" s="128">
        <f t="shared" si="2"/>
        <v>43629</v>
      </c>
      <c r="Q166" s="120">
        <v>164</v>
      </c>
    </row>
    <row r="167" spans="16:17" x14ac:dyDescent="0.25">
      <c r="P167" s="128">
        <f t="shared" si="2"/>
        <v>43630</v>
      </c>
      <c r="Q167" s="120">
        <v>165</v>
      </c>
    </row>
    <row r="168" spans="16:17" x14ac:dyDescent="0.25">
      <c r="P168" s="128">
        <f t="shared" si="2"/>
        <v>43631</v>
      </c>
      <c r="Q168" s="120">
        <v>166</v>
      </c>
    </row>
    <row r="169" spans="16:17" x14ac:dyDescent="0.25">
      <c r="P169" s="128">
        <f t="shared" si="2"/>
        <v>43632</v>
      </c>
      <c r="Q169" s="120">
        <v>167</v>
      </c>
    </row>
    <row r="170" spans="16:17" x14ac:dyDescent="0.25">
      <c r="P170" s="128">
        <f t="shared" si="2"/>
        <v>43633</v>
      </c>
      <c r="Q170" s="120">
        <v>168</v>
      </c>
    </row>
    <row r="171" spans="16:17" x14ac:dyDescent="0.25">
      <c r="P171" s="128">
        <f t="shared" si="2"/>
        <v>43634</v>
      </c>
      <c r="Q171" s="120">
        <v>169</v>
      </c>
    </row>
    <row r="172" spans="16:17" x14ac:dyDescent="0.25">
      <c r="P172" s="128">
        <f t="shared" si="2"/>
        <v>43635</v>
      </c>
      <c r="Q172" s="120">
        <v>170</v>
      </c>
    </row>
    <row r="173" spans="16:17" x14ac:dyDescent="0.25">
      <c r="P173" s="128">
        <f t="shared" si="2"/>
        <v>43636</v>
      </c>
      <c r="Q173" s="120">
        <v>171</v>
      </c>
    </row>
    <row r="174" spans="16:17" x14ac:dyDescent="0.25">
      <c r="P174" s="128">
        <f t="shared" si="2"/>
        <v>43637</v>
      </c>
      <c r="Q174" s="120">
        <v>172</v>
      </c>
    </row>
    <row r="175" spans="16:17" x14ac:dyDescent="0.25">
      <c r="P175" s="128">
        <f t="shared" si="2"/>
        <v>43638</v>
      </c>
      <c r="Q175" s="120">
        <v>173</v>
      </c>
    </row>
    <row r="176" spans="16:17" x14ac:dyDescent="0.25">
      <c r="P176" s="128">
        <f t="shared" si="2"/>
        <v>43639</v>
      </c>
      <c r="Q176" s="120">
        <v>174</v>
      </c>
    </row>
    <row r="177" spans="16:17" x14ac:dyDescent="0.25">
      <c r="P177" s="128">
        <f t="shared" si="2"/>
        <v>43640</v>
      </c>
      <c r="Q177" s="120">
        <v>175</v>
      </c>
    </row>
    <row r="178" spans="16:17" x14ac:dyDescent="0.25">
      <c r="P178" s="128">
        <f t="shared" si="2"/>
        <v>43641</v>
      </c>
      <c r="Q178" s="120">
        <v>176</v>
      </c>
    </row>
    <row r="179" spans="16:17" x14ac:dyDescent="0.25">
      <c r="P179" s="128">
        <f t="shared" si="2"/>
        <v>43642</v>
      </c>
      <c r="Q179" s="120">
        <v>177</v>
      </c>
    </row>
    <row r="180" spans="16:17" x14ac:dyDescent="0.25">
      <c r="P180" s="128">
        <f t="shared" si="2"/>
        <v>43643</v>
      </c>
      <c r="Q180" s="120">
        <v>178</v>
      </c>
    </row>
    <row r="181" spans="16:17" x14ac:dyDescent="0.25">
      <c r="P181" s="128">
        <f t="shared" si="2"/>
        <v>43644</v>
      </c>
      <c r="Q181" s="120">
        <v>179</v>
      </c>
    </row>
    <row r="182" spans="16:17" x14ac:dyDescent="0.25">
      <c r="P182" s="128">
        <f t="shared" si="2"/>
        <v>43645</v>
      </c>
      <c r="Q182" s="120">
        <v>180</v>
      </c>
    </row>
    <row r="183" spans="16:17" x14ac:dyDescent="0.25">
      <c r="P183" s="128">
        <f t="shared" si="2"/>
        <v>43646</v>
      </c>
      <c r="Q183" s="120">
        <v>181</v>
      </c>
    </row>
    <row r="184" spans="16:17" x14ac:dyDescent="0.25">
      <c r="P184" s="128">
        <f t="shared" si="2"/>
        <v>43647</v>
      </c>
      <c r="Q184" s="120">
        <v>182</v>
      </c>
    </row>
    <row r="185" spans="16:17" x14ac:dyDescent="0.25">
      <c r="P185" s="128">
        <f t="shared" si="2"/>
        <v>43648</v>
      </c>
      <c r="Q185" s="120">
        <v>183</v>
      </c>
    </row>
    <row r="186" spans="16:17" x14ac:dyDescent="0.25">
      <c r="P186" s="128">
        <f t="shared" si="2"/>
        <v>43649</v>
      </c>
      <c r="Q186" s="120">
        <v>184</v>
      </c>
    </row>
    <row r="187" spans="16:17" x14ac:dyDescent="0.25">
      <c r="P187" s="128">
        <f t="shared" si="2"/>
        <v>43650</v>
      </c>
      <c r="Q187" s="120">
        <v>185</v>
      </c>
    </row>
    <row r="188" spans="16:17" x14ac:dyDescent="0.25">
      <c r="P188" s="128">
        <f t="shared" si="2"/>
        <v>43651</v>
      </c>
      <c r="Q188" s="120">
        <v>186</v>
      </c>
    </row>
    <row r="189" spans="16:17" x14ac:dyDescent="0.25">
      <c r="P189" s="128">
        <f t="shared" si="2"/>
        <v>43652</v>
      </c>
      <c r="Q189" s="120">
        <v>187</v>
      </c>
    </row>
    <row r="190" spans="16:17" x14ac:dyDescent="0.25">
      <c r="P190" s="128">
        <f t="shared" si="2"/>
        <v>43653</v>
      </c>
      <c r="Q190" s="120">
        <v>188</v>
      </c>
    </row>
    <row r="191" spans="16:17" x14ac:dyDescent="0.25">
      <c r="P191" s="128">
        <f t="shared" si="2"/>
        <v>43654</v>
      </c>
      <c r="Q191" s="120">
        <v>189</v>
      </c>
    </row>
    <row r="192" spans="16:17" x14ac:dyDescent="0.25">
      <c r="P192" s="128">
        <f t="shared" si="2"/>
        <v>43655</v>
      </c>
      <c r="Q192" s="120">
        <v>190</v>
      </c>
    </row>
    <row r="193" spans="16:17" x14ac:dyDescent="0.25">
      <c r="P193" s="128">
        <f t="shared" si="2"/>
        <v>43656</v>
      </c>
      <c r="Q193" s="120">
        <v>191</v>
      </c>
    </row>
    <row r="194" spans="16:17" x14ac:dyDescent="0.25">
      <c r="P194" s="128">
        <f t="shared" si="2"/>
        <v>43657</v>
      </c>
      <c r="Q194" s="120">
        <v>192</v>
      </c>
    </row>
    <row r="195" spans="16:17" x14ac:dyDescent="0.25">
      <c r="P195" s="128">
        <f t="shared" si="2"/>
        <v>43658</v>
      </c>
      <c r="Q195" s="120">
        <v>193</v>
      </c>
    </row>
    <row r="196" spans="16:17" x14ac:dyDescent="0.25">
      <c r="P196" s="128">
        <f t="shared" si="2"/>
        <v>43659</v>
      </c>
      <c r="Q196" s="120">
        <v>194</v>
      </c>
    </row>
    <row r="197" spans="16:17" x14ac:dyDescent="0.25">
      <c r="P197" s="128">
        <f t="shared" ref="P197:P255" si="3">P196+1</f>
        <v>43660</v>
      </c>
      <c r="Q197" s="120">
        <v>195</v>
      </c>
    </row>
    <row r="198" spans="16:17" x14ac:dyDescent="0.25">
      <c r="P198" s="128">
        <f t="shared" si="3"/>
        <v>43661</v>
      </c>
      <c r="Q198" s="120">
        <v>196</v>
      </c>
    </row>
    <row r="199" spans="16:17" x14ac:dyDescent="0.25">
      <c r="P199" s="128">
        <f t="shared" si="3"/>
        <v>43662</v>
      </c>
      <c r="Q199" s="120">
        <v>197</v>
      </c>
    </row>
    <row r="200" spans="16:17" x14ac:dyDescent="0.25">
      <c r="P200" s="128">
        <f t="shared" si="3"/>
        <v>43663</v>
      </c>
      <c r="Q200" s="120">
        <v>198</v>
      </c>
    </row>
    <row r="201" spans="16:17" x14ac:dyDescent="0.25">
      <c r="P201" s="128">
        <f t="shared" si="3"/>
        <v>43664</v>
      </c>
      <c r="Q201" s="120">
        <v>199</v>
      </c>
    </row>
    <row r="202" spans="16:17" x14ac:dyDescent="0.25">
      <c r="P202" s="128">
        <f t="shared" si="3"/>
        <v>43665</v>
      </c>
      <c r="Q202" s="120">
        <v>200</v>
      </c>
    </row>
    <row r="203" spans="16:17" x14ac:dyDescent="0.25">
      <c r="P203" s="128">
        <f t="shared" si="3"/>
        <v>43666</v>
      </c>
      <c r="Q203" s="120">
        <v>201</v>
      </c>
    </row>
    <row r="204" spans="16:17" x14ac:dyDescent="0.25">
      <c r="P204" s="128">
        <f t="shared" si="3"/>
        <v>43667</v>
      </c>
      <c r="Q204" s="120">
        <v>202</v>
      </c>
    </row>
    <row r="205" spans="16:17" x14ac:dyDescent="0.25">
      <c r="P205" s="128">
        <f t="shared" si="3"/>
        <v>43668</v>
      </c>
      <c r="Q205" s="120">
        <v>203</v>
      </c>
    </row>
    <row r="206" spans="16:17" x14ac:dyDescent="0.25">
      <c r="P206" s="128">
        <f t="shared" si="3"/>
        <v>43669</v>
      </c>
      <c r="Q206" s="120">
        <v>204</v>
      </c>
    </row>
    <row r="207" spans="16:17" x14ac:dyDescent="0.25">
      <c r="P207" s="128">
        <f t="shared" si="3"/>
        <v>43670</v>
      </c>
      <c r="Q207" s="120">
        <v>205</v>
      </c>
    </row>
    <row r="208" spans="16:17" x14ac:dyDescent="0.25">
      <c r="P208" s="128">
        <f t="shared" si="3"/>
        <v>43671</v>
      </c>
      <c r="Q208" s="120">
        <v>206</v>
      </c>
    </row>
    <row r="209" spans="16:17" x14ac:dyDescent="0.25">
      <c r="P209" s="128">
        <f t="shared" si="3"/>
        <v>43672</v>
      </c>
      <c r="Q209" s="120">
        <v>207</v>
      </c>
    </row>
    <row r="210" spans="16:17" x14ac:dyDescent="0.25">
      <c r="P210" s="128">
        <f t="shared" si="3"/>
        <v>43673</v>
      </c>
      <c r="Q210" s="120">
        <v>208</v>
      </c>
    </row>
    <row r="211" spans="16:17" x14ac:dyDescent="0.25">
      <c r="P211" s="128">
        <f t="shared" si="3"/>
        <v>43674</v>
      </c>
      <c r="Q211" s="120">
        <v>209</v>
      </c>
    </row>
    <row r="212" spans="16:17" x14ac:dyDescent="0.25">
      <c r="P212" s="128">
        <f t="shared" si="3"/>
        <v>43675</v>
      </c>
      <c r="Q212" s="120">
        <v>210</v>
      </c>
    </row>
    <row r="213" spans="16:17" x14ac:dyDescent="0.25">
      <c r="P213" s="128">
        <f t="shared" si="3"/>
        <v>43676</v>
      </c>
      <c r="Q213" s="120">
        <v>211</v>
      </c>
    </row>
    <row r="214" spans="16:17" x14ac:dyDescent="0.25">
      <c r="P214" s="128">
        <f t="shared" si="3"/>
        <v>43677</v>
      </c>
      <c r="Q214" s="120">
        <v>212</v>
      </c>
    </row>
    <row r="215" spans="16:17" x14ac:dyDescent="0.25">
      <c r="P215" s="128">
        <f t="shared" si="3"/>
        <v>43678</v>
      </c>
      <c r="Q215" s="120">
        <v>213</v>
      </c>
    </row>
    <row r="216" spans="16:17" x14ac:dyDescent="0.25">
      <c r="P216" s="128">
        <f t="shared" si="3"/>
        <v>43679</v>
      </c>
      <c r="Q216" s="120">
        <v>214</v>
      </c>
    </row>
    <row r="217" spans="16:17" x14ac:dyDescent="0.25">
      <c r="P217" s="128">
        <f t="shared" si="3"/>
        <v>43680</v>
      </c>
      <c r="Q217" s="120">
        <v>215</v>
      </c>
    </row>
    <row r="218" spans="16:17" x14ac:dyDescent="0.25">
      <c r="P218" s="128">
        <f t="shared" si="3"/>
        <v>43681</v>
      </c>
      <c r="Q218" s="120">
        <v>216</v>
      </c>
    </row>
    <row r="219" spans="16:17" x14ac:dyDescent="0.25">
      <c r="P219" s="128">
        <f t="shared" si="3"/>
        <v>43682</v>
      </c>
      <c r="Q219" s="120">
        <v>217</v>
      </c>
    </row>
    <row r="220" spans="16:17" x14ac:dyDescent="0.25">
      <c r="P220" s="128">
        <f t="shared" si="3"/>
        <v>43683</v>
      </c>
      <c r="Q220" s="120">
        <v>218</v>
      </c>
    </row>
    <row r="221" spans="16:17" x14ac:dyDescent="0.25">
      <c r="P221" s="128">
        <f t="shared" si="3"/>
        <v>43684</v>
      </c>
      <c r="Q221" s="120">
        <v>219</v>
      </c>
    </row>
    <row r="222" spans="16:17" x14ac:dyDescent="0.25">
      <c r="P222" s="128">
        <f t="shared" si="3"/>
        <v>43685</v>
      </c>
      <c r="Q222" s="120">
        <v>220</v>
      </c>
    </row>
    <row r="223" spans="16:17" x14ac:dyDescent="0.25">
      <c r="P223" s="128">
        <f t="shared" si="3"/>
        <v>43686</v>
      </c>
      <c r="Q223" s="120">
        <v>221</v>
      </c>
    </row>
    <row r="224" spans="16:17" x14ac:dyDescent="0.25">
      <c r="P224" s="128">
        <f t="shared" si="3"/>
        <v>43687</v>
      </c>
      <c r="Q224" s="120">
        <v>222</v>
      </c>
    </row>
    <row r="225" spans="16:17" x14ac:dyDescent="0.25">
      <c r="P225" s="128">
        <f t="shared" si="3"/>
        <v>43688</v>
      </c>
      <c r="Q225" s="120">
        <v>223</v>
      </c>
    </row>
    <row r="226" spans="16:17" x14ac:dyDescent="0.25">
      <c r="P226" s="128">
        <f t="shared" si="3"/>
        <v>43689</v>
      </c>
      <c r="Q226" s="120">
        <v>224</v>
      </c>
    </row>
    <row r="227" spans="16:17" x14ac:dyDescent="0.25">
      <c r="P227" s="128">
        <f t="shared" si="3"/>
        <v>43690</v>
      </c>
      <c r="Q227" s="120">
        <v>225</v>
      </c>
    </row>
    <row r="228" spans="16:17" x14ac:dyDescent="0.25">
      <c r="P228" s="128">
        <f t="shared" si="3"/>
        <v>43691</v>
      </c>
      <c r="Q228" s="120">
        <v>226</v>
      </c>
    </row>
    <row r="229" spans="16:17" x14ac:dyDescent="0.25">
      <c r="P229" s="128">
        <f t="shared" si="3"/>
        <v>43692</v>
      </c>
      <c r="Q229" s="120">
        <v>227</v>
      </c>
    </row>
    <row r="230" spans="16:17" x14ac:dyDescent="0.25">
      <c r="P230" s="128">
        <f t="shared" si="3"/>
        <v>43693</v>
      </c>
      <c r="Q230" s="120">
        <v>228</v>
      </c>
    </row>
    <row r="231" spans="16:17" x14ac:dyDescent="0.25">
      <c r="P231" s="128">
        <f t="shared" si="3"/>
        <v>43694</v>
      </c>
      <c r="Q231" s="120">
        <v>229</v>
      </c>
    </row>
    <row r="232" spans="16:17" x14ac:dyDescent="0.25">
      <c r="P232" s="128">
        <f t="shared" si="3"/>
        <v>43695</v>
      </c>
      <c r="Q232" s="120">
        <v>230</v>
      </c>
    </row>
    <row r="233" spans="16:17" x14ac:dyDescent="0.25">
      <c r="P233" s="128">
        <f t="shared" si="3"/>
        <v>43696</v>
      </c>
      <c r="Q233" s="120">
        <v>231</v>
      </c>
    </row>
    <row r="234" spans="16:17" x14ac:dyDescent="0.25">
      <c r="P234" s="128">
        <f t="shared" si="3"/>
        <v>43697</v>
      </c>
      <c r="Q234" s="120">
        <v>232</v>
      </c>
    </row>
    <row r="235" spans="16:17" x14ac:dyDescent="0.25">
      <c r="P235" s="128">
        <f t="shared" si="3"/>
        <v>43698</v>
      </c>
      <c r="Q235" s="120">
        <v>233</v>
      </c>
    </row>
    <row r="236" spans="16:17" x14ac:dyDescent="0.25">
      <c r="P236" s="128">
        <f t="shared" si="3"/>
        <v>43699</v>
      </c>
      <c r="Q236" s="120">
        <v>234</v>
      </c>
    </row>
    <row r="237" spans="16:17" x14ac:dyDescent="0.25">
      <c r="P237" s="128">
        <f t="shared" si="3"/>
        <v>43700</v>
      </c>
      <c r="Q237" s="120">
        <v>235</v>
      </c>
    </row>
    <row r="238" spans="16:17" x14ac:dyDescent="0.25">
      <c r="P238" s="128">
        <f t="shared" si="3"/>
        <v>43701</v>
      </c>
      <c r="Q238" s="120">
        <v>236</v>
      </c>
    </row>
    <row r="239" spans="16:17" x14ac:dyDescent="0.25">
      <c r="P239" s="128">
        <f t="shared" si="3"/>
        <v>43702</v>
      </c>
      <c r="Q239" s="120">
        <v>237</v>
      </c>
    </row>
    <row r="240" spans="16:17" x14ac:dyDescent="0.25">
      <c r="P240" s="128">
        <f t="shared" si="3"/>
        <v>43703</v>
      </c>
      <c r="Q240" s="120">
        <v>238</v>
      </c>
    </row>
    <row r="241" spans="16:17" x14ac:dyDescent="0.25">
      <c r="P241" s="128">
        <f t="shared" si="3"/>
        <v>43704</v>
      </c>
      <c r="Q241" s="120">
        <v>239</v>
      </c>
    </row>
    <row r="242" spans="16:17" x14ac:dyDescent="0.25">
      <c r="P242" s="128">
        <f t="shared" si="3"/>
        <v>43705</v>
      </c>
      <c r="Q242" s="120">
        <v>240</v>
      </c>
    </row>
    <row r="243" spans="16:17" x14ac:dyDescent="0.25">
      <c r="P243" s="128">
        <f t="shared" si="3"/>
        <v>43706</v>
      </c>
      <c r="Q243" s="120">
        <v>241</v>
      </c>
    </row>
    <row r="244" spans="16:17" x14ac:dyDescent="0.25">
      <c r="P244" s="128">
        <f t="shared" si="3"/>
        <v>43707</v>
      </c>
      <c r="Q244" s="120">
        <v>242</v>
      </c>
    </row>
    <row r="245" spans="16:17" x14ac:dyDescent="0.25">
      <c r="P245" s="128">
        <f t="shared" si="3"/>
        <v>43708</v>
      </c>
      <c r="Q245" s="120">
        <v>243</v>
      </c>
    </row>
    <row r="246" spans="16:17" x14ac:dyDescent="0.25">
      <c r="P246" s="128">
        <f t="shared" si="3"/>
        <v>43709</v>
      </c>
      <c r="Q246" s="120">
        <v>244</v>
      </c>
    </row>
    <row r="247" spans="16:17" x14ac:dyDescent="0.25">
      <c r="P247" s="128">
        <f t="shared" si="3"/>
        <v>43710</v>
      </c>
      <c r="Q247" s="120">
        <v>245</v>
      </c>
    </row>
    <row r="248" spans="16:17" x14ac:dyDescent="0.25">
      <c r="P248" s="128">
        <f t="shared" si="3"/>
        <v>43711</v>
      </c>
      <c r="Q248" s="120">
        <v>246</v>
      </c>
    </row>
    <row r="249" spans="16:17" x14ac:dyDescent="0.25">
      <c r="P249" s="128">
        <f t="shared" si="3"/>
        <v>43712</v>
      </c>
      <c r="Q249" s="120">
        <v>247</v>
      </c>
    </row>
    <row r="250" spans="16:17" x14ac:dyDescent="0.25">
      <c r="P250" s="128">
        <f t="shared" si="3"/>
        <v>43713</v>
      </c>
      <c r="Q250" s="120">
        <v>248</v>
      </c>
    </row>
    <row r="251" spans="16:17" x14ac:dyDescent="0.25">
      <c r="P251" s="128">
        <f t="shared" si="3"/>
        <v>43714</v>
      </c>
      <c r="Q251" s="120">
        <v>249</v>
      </c>
    </row>
    <row r="252" spans="16:17" x14ac:dyDescent="0.25">
      <c r="P252" s="128">
        <f t="shared" si="3"/>
        <v>43715</v>
      </c>
      <c r="Q252" s="120">
        <v>250</v>
      </c>
    </row>
    <row r="253" spans="16:17" x14ac:dyDescent="0.25">
      <c r="P253" s="128">
        <f t="shared" si="3"/>
        <v>43716</v>
      </c>
      <c r="Q253" s="120">
        <v>251</v>
      </c>
    </row>
    <row r="254" spans="16:17" x14ac:dyDescent="0.25">
      <c r="P254" s="128">
        <f t="shared" si="3"/>
        <v>43717</v>
      </c>
      <c r="Q254" s="120">
        <v>252</v>
      </c>
    </row>
    <row r="255" spans="16:17" x14ac:dyDescent="0.25">
      <c r="P255" s="128">
        <f t="shared" si="3"/>
        <v>43718</v>
      </c>
      <c r="Q255" s="120">
        <v>253</v>
      </c>
    </row>
  </sheetData>
  <sheetProtection password="CA53" sheet="1" objects="1" scenarios="1"/>
  <mergeCells count="1">
    <mergeCell ref="B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Y57"/>
  <sheetViews>
    <sheetView workbookViewId="0"/>
  </sheetViews>
  <sheetFormatPr defaultRowHeight="15" x14ac:dyDescent="0.25"/>
  <cols>
    <col min="1" max="1" width="23.28515625" customWidth="1"/>
    <col min="3" max="3" width="18" customWidth="1"/>
    <col min="5" max="5" width="13.140625" customWidth="1"/>
    <col min="13" max="13" width="11" customWidth="1"/>
    <col min="22" max="22" width="13.85546875" customWidth="1"/>
    <col min="23" max="23" width="14.140625" customWidth="1"/>
    <col min="24" max="24" width="16.42578125" customWidth="1"/>
  </cols>
  <sheetData>
    <row r="1" spans="1:25" x14ac:dyDescent="0.25">
      <c r="A1" t="s">
        <v>151</v>
      </c>
    </row>
    <row r="2" spans="1:25" x14ac:dyDescent="0.25">
      <c r="A2" s="53" t="s">
        <v>71</v>
      </c>
      <c r="H2" s="53" t="s">
        <v>72</v>
      </c>
      <c r="I2" s="53"/>
      <c r="J2" s="53"/>
      <c r="K2" s="53"/>
      <c r="L2" s="53"/>
      <c r="M2" s="53"/>
      <c r="N2" s="53"/>
      <c r="O2" s="53"/>
      <c r="P2" s="53"/>
      <c r="Q2" s="53"/>
    </row>
    <row r="3" spans="1:25" x14ac:dyDescent="0.25">
      <c r="A3" s="2" t="s">
        <v>59</v>
      </c>
      <c r="B3" s="2" t="s">
        <v>30</v>
      </c>
      <c r="C3" s="2" t="s">
        <v>30</v>
      </c>
      <c r="D3" s="2"/>
      <c r="E3" s="2" t="s">
        <v>30</v>
      </c>
      <c r="F3" s="2" t="s">
        <v>40</v>
      </c>
      <c r="G3" s="2" t="s">
        <v>40</v>
      </c>
      <c r="R3" t="s">
        <v>150</v>
      </c>
    </row>
    <row r="4" spans="1:25" x14ac:dyDescent="0.25">
      <c r="A4" s="9" t="s">
        <v>60</v>
      </c>
      <c r="B4" s="9" t="s">
        <v>50</v>
      </c>
      <c r="C4" s="9" t="s">
        <v>22</v>
      </c>
      <c r="D4" s="9" t="s">
        <v>39</v>
      </c>
      <c r="E4" s="9" t="s">
        <v>61</v>
      </c>
      <c r="F4" s="9" t="s">
        <v>41</v>
      </c>
      <c r="G4" s="9" t="s">
        <v>36</v>
      </c>
      <c r="H4" s="9" t="s">
        <v>50</v>
      </c>
      <c r="I4" s="9" t="s">
        <v>22</v>
      </c>
      <c r="J4" s="9" t="s">
        <v>39</v>
      </c>
      <c r="K4" s="9" t="s">
        <v>41</v>
      </c>
      <c r="L4" s="12"/>
      <c r="M4" s="12" t="s">
        <v>62</v>
      </c>
      <c r="N4" s="12"/>
      <c r="O4" s="12" t="s">
        <v>141</v>
      </c>
      <c r="P4" s="12" t="s">
        <v>142</v>
      </c>
      <c r="Q4" s="12"/>
      <c r="R4" t="s">
        <v>128</v>
      </c>
      <c r="U4" t="s">
        <v>133</v>
      </c>
      <c r="V4" t="s">
        <v>134</v>
      </c>
      <c r="W4" t="s">
        <v>140</v>
      </c>
      <c r="X4" t="s">
        <v>136</v>
      </c>
    </row>
    <row r="5" spans="1:25" x14ac:dyDescent="0.25">
      <c r="A5" s="50" t="s">
        <v>63</v>
      </c>
      <c r="B5" s="49">
        <v>80</v>
      </c>
      <c r="C5" s="7">
        <v>0</v>
      </c>
      <c r="D5" s="7">
        <v>80</v>
      </c>
      <c r="E5" s="5" t="str">
        <f>IF($M$5=2, CONCATENATE("FFMC: ", D5), "")</f>
        <v>FFMC: 80</v>
      </c>
      <c r="F5" s="5">
        <v>0.5</v>
      </c>
      <c r="G5" s="72">
        <v>0.5</v>
      </c>
      <c r="H5" s="14">
        <v>11</v>
      </c>
      <c r="I5" s="8">
        <v>16</v>
      </c>
      <c r="J5" s="45">
        <v>16</v>
      </c>
      <c r="K5" s="21">
        <v>13</v>
      </c>
      <c r="L5" s="12"/>
      <c r="M5" s="11">
        <v>2</v>
      </c>
      <c r="N5" s="3"/>
      <c r="O5" s="29" t="s">
        <v>4</v>
      </c>
      <c r="P5" s="29" t="s">
        <v>4</v>
      </c>
      <c r="R5" s="70" t="s">
        <v>129</v>
      </c>
      <c r="S5" s="71">
        <v>11.02</v>
      </c>
      <c r="U5" s="47">
        <v>0.01</v>
      </c>
      <c r="V5" s="79">
        <v>13</v>
      </c>
      <c r="W5" s="21">
        <v>18</v>
      </c>
      <c r="X5" s="48">
        <f>147.2*(101-$J$6)/(59.5+$J$6)</f>
        <v>9.2609271523178798</v>
      </c>
    </row>
    <row r="6" spans="1:25" x14ac:dyDescent="0.25">
      <c r="A6" s="50" t="s">
        <v>67</v>
      </c>
      <c r="B6" s="17">
        <v>81</v>
      </c>
      <c r="C6" s="5">
        <v>5</v>
      </c>
      <c r="D6" s="5">
        <v>81</v>
      </c>
      <c r="E6" s="5" t="str">
        <f t="shared" ref="E6:E35" si="0">IF($M$5=2, CONCATENATE("FFMC: ", D6), "")</f>
        <v>FFMC: 81</v>
      </c>
      <c r="F6" s="5">
        <v>0.75</v>
      </c>
      <c r="G6" s="73">
        <v>1</v>
      </c>
      <c r="H6" s="15">
        <f>79+H5</f>
        <v>90</v>
      </c>
      <c r="I6" s="6">
        <f>INDEX(C5:C46, I5)</f>
        <v>75</v>
      </c>
      <c r="J6" s="46">
        <f>INDEX(Settings!$D$5:$D$44, J5)</f>
        <v>91.5</v>
      </c>
      <c r="K6" s="6">
        <f>INDEX(Settings!$F$5:$F$43, K5)</f>
        <v>3.5</v>
      </c>
      <c r="L6" s="3"/>
      <c r="N6" s="3"/>
      <c r="O6" s="29" t="s">
        <v>5</v>
      </c>
      <c r="P6" s="29" t="s">
        <v>5</v>
      </c>
      <c r="R6" s="70" t="s">
        <v>130</v>
      </c>
      <c r="S6" s="71">
        <v>0.9</v>
      </c>
      <c r="U6" s="47">
        <v>0.02</v>
      </c>
      <c r="V6" s="15">
        <f>V5*U5</f>
        <v>0.13</v>
      </c>
      <c r="W6" s="6">
        <f>W5*G5</f>
        <v>9</v>
      </c>
      <c r="X6" s="47">
        <f>ROUND(X5, 1)</f>
        <v>9.3000000000000007</v>
      </c>
      <c r="Y6" t="s">
        <v>149</v>
      </c>
    </row>
    <row r="7" spans="1:25" x14ac:dyDescent="0.25">
      <c r="B7" s="17">
        <v>82</v>
      </c>
      <c r="C7" s="5">
        <v>10</v>
      </c>
      <c r="D7" s="5">
        <v>82</v>
      </c>
      <c r="E7" s="5" t="str">
        <f t="shared" si="0"/>
        <v>FFMC: 82</v>
      </c>
      <c r="F7" s="5">
        <v>1</v>
      </c>
      <c r="G7" s="72">
        <v>1.5</v>
      </c>
      <c r="M7" t="s">
        <v>137</v>
      </c>
      <c r="N7" s="3"/>
      <c r="O7" s="29" t="s">
        <v>6</v>
      </c>
      <c r="P7" s="29" t="s">
        <v>6</v>
      </c>
      <c r="R7" s="70" t="s">
        <v>131</v>
      </c>
      <c r="S7" s="71">
        <v>0.19</v>
      </c>
      <c r="U7" s="47">
        <v>0.03</v>
      </c>
    </row>
    <row r="8" spans="1:25" x14ac:dyDescent="0.25">
      <c r="B8" s="16">
        <v>83</v>
      </c>
      <c r="C8" s="5">
        <v>15</v>
      </c>
      <c r="D8" s="5">
        <v>83</v>
      </c>
      <c r="E8" s="5" t="str">
        <f t="shared" si="0"/>
        <v>FFMC: 83</v>
      </c>
      <c r="F8" s="5">
        <v>1.25</v>
      </c>
      <c r="G8" s="73">
        <v>2</v>
      </c>
      <c r="M8" t="s">
        <v>138</v>
      </c>
      <c r="O8" s="29" t="s">
        <v>7</v>
      </c>
      <c r="P8" s="29" t="s">
        <v>7</v>
      </c>
      <c r="R8" s="70" t="s">
        <v>132</v>
      </c>
      <c r="S8" s="71">
        <v>0.17</v>
      </c>
      <c r="U8" s="47">
        <v>0.04</v>
      </c>
    </row>
    <row r="9" spans="1:25" x14ac:dyDescent="0.25">
      <c r="B9" s="17">
        <v>84</v>
      </c>
      <c r="C9" s="5">
        <v>20</v>
      </c>
      <c r="D9" s="5">
        <v>84</v>
      </c>
      <c r="E9" s="5" t="str">
        <f t="shared" si="0"/>
        <v>FFMC: 84</v>
      </c>
      <c r="F9" s="5">
        <v>1.5</v>
      </c>
      <c r="G9" s="72">
        <v>2.5</v>
      </c>
      <c r="O9" s="29" t="s">
        <v>8</v>
      </c>
      <c r="P9" s="29" t="s">
        <v>8</v>
      </c>
      <c r="U9" s="47">
        <v>0.05</v>
      </c>
    </row>
    <row r="10" spans="1:25" x14ac:dyDescent="0.25">
      <c r="B10" s="17">
        <v>85</v>
      </c>
      <c r="C10" s="5">
        <v>25</v>
      </c>
      <c r="D10" s="5">
        <v>85</v>
      </c>
      <c r="E10" s="5" t="str">
        <f t="shared" si="0"/>
        <v>FFMC: 85</v>
      </c>
      <c r="F10" s="5">
        <v>1.75</v>
      </c>
      <c r="G10" s="73">
        <v>3</v>
      </c>
      <c r="O10" s="30" t="s">
        <v>54</v>
      </c>
      <c r="P10" s="30" t="s">
        <v>54</v>
      </c>
      <c r="U10" s="47">
        <v>0.06</v>
      </c>
    </row>
    <row r="11" spans="1:25" x14ac:dyDescent="0.25">
      <c r="B11" s="16">
        <v>86</v>
      </c>
      <c r="C11" s="5">
        <v>30</v>
      </c>
      <c r="D11" s="5">
        <v>86</v>
      </c>
      <c r="E11" s="5" t="str">
        <f t="shared" si="0"/>
        <v>FFMC: 86</v>
      </c>
      <c r="F11" s="5">
        <v>2</v>
      </c>
      <c r="G11" s="72">
        <v>3.5</v>
      </c>
      <c r="O11" s="28" t="s">
        <v>9</v>
      </c>
      <c r="P11" s="28" t="s">
        <v>9</v>
      </c>
      <c r="U11" s="47">
        <v>7.0000000000000007E-2</v>
      </c>
    </row>
    <row r="12" spans="1:25" x14ac:dyDescent="0.25">
      <c r="B12" s="17">
        <v>87</v>
      </c>
      <c r="C12" s="5">
        <v>35</v>
      </c>
      <c r="D12" s="5">
        <v>87</v>
      </c>
      <c r="E12" s="5" t="str">
        <f t="shared" si="0"/>
        <v>FFMC: 87</v>
      </c>
      <c r="F12" s="5">
        <v>2.25</v>
      </c>
      <c r="G12" s="73">
        <v>4</v>
      </c>
      <c r="O12" s="31" t="s">
        <v>10</v>
      </c>
      <c r="P12" s="31" t="s">
        <v>143</v>
      </c>
      <c r="U12" s="47">
        <v>0.08</v>
      </c>
    </row>
    <row r="13" spans="1:25" x14ac:dyDescent="0.25">
      <c r="B13" s="17">
        <v>88</v>
      </c>
      <c r="C13" s="5">
        <v>40</v>
      </c>
      <c r="D13" s="5">
        <v>88</v>
      </c>
      <c r="E13" s="5" t="str">
        <f t="shared" si="0"/>
        <v>FFMC: 88</v>
      </c>
      <c r="F13" s="5">
        <v>2.5</v>
      </c>
      <c r="G13" s="72">
        <v>4.5</v>
      </c>
      <c r="O13" s="31" t="s">
        <v>11</v>
      </c>
      <c r="P13" s="32" t="s">
        <v>12</v>
      </c>
      <c r="U13" s="47">
        <v>0.09</v>
      </c>
    </row>
    <row r="14" spans="1:25" x14ac:dyDescent="0.25">
      <c r="B14" s="16">
        <v>89</v>
      </c>
      <c r="C14" s="5">
        <v>45</v>
      </c>
      <c r="D14" s="5">
        <v>88.5</v>
      </c>
      <c r="E14" s="5" t="str">
        <f t="shared" si="0"/>
        <v>FFMC: 88.5</v>
      </c>
      <c r="F14" s="5">
        <v>2.75</v>
      </c>
      <c r="G14" s="73">
        <v>5</v>
      </c>
      <c r="O14" s="32" t="s">
        <v>12</v>
      </c>
      <c r="P14" s="32" t="s">
        <v>13</v>
      </c>
      <c r="U14" s="47">
        <v>0.1</v>
      </c>
    </row>
    <row r="15" spans="1:25" x14ac:dyDescent="0.25">
      <c r="B15" s="17">
        <v>90</v>
      </c>
      <c r="C15" s="5">
        <v>50</v>
      </c>
      <c r="D15" s="5">
        <v>89</v>
      </c>
      <c r="E15" s="5" t="str">
        <f t="shared" si="0"/>
        <v>FFMC: 89</v>
      </c>
      <c r="F15" s="5">
        <v>3</v>
      </c>
      <c r="G15" s="72">
        <v>5.5</v>
      </c>
      <c r="O15" s="32" t="s">
        <v>13</v>
      </c>
      <c r="P15" s="32" t="s">
        <v>14</v>
      </c>
      <c r="U15" s="47">
        <v>0.11</v>
      </c>
    </row>
    <row r="16" spans="1:25" x14ac:dyDescent="0.25">
      <c r="B16" s="17">
        <v>91</v>
      </c>
      <c r="C16" s="5">
        <v>55</v>
      </c>
      <c r="D16" s="5">
        <v>89.5</v>
      </c>
      <c r="E16" s="5" t="str">
        <f t="shared" si="0"/>
        <v>FFMC: 89.5</v>
      </c>
      <c r="F16" s="5">
        <v>3.25</v>
      </c>
      <c r="G16" s="73">
        <v>6</v>
      </c>
      <c r="O16" s="32" t="s">
        <v>14</v>
      </c>
      <c r="P16" s="33" t="s">
        <v>144</v>
      </c>
      <c r="U16" s="47">
        <v>0.12</v>
      </c>
    </row>
    <row r="17" spans="2:21" x14ac:dyDescent="0.25">
      <c r="B17" s="16">
        <v>92</v>
      </c>
      <c r="C17" s="5">
        <v>60</v>
      </c>
      <c r="D17" s="5">
        <v>90</v>
      </c>
      <c r="E17" s="5" t="str">
        <f t="shared" si="0"/>
        <v>FFMC: 90</v>
      </c>
      <c r="F17" s="5">
        <v>3.5</v>
      </c>
      <c r="G17" s="72">
        <v>7</v>
      </c>
      <c r="O17" s="33" t="s">
        <v>20</v>
      </c>
      <c r="P17" s="34" t="s">
        <v>145</v>
      </c>
      <c r="U17" s="47">
        <v>0.13</v>
      </c>
    </row>
    <row r="18" spans="2:21" x14ac:dyDescent="0.25">
      <c r="B18" s="17">
        <v>93</v>
      </c>
      <c r="C18" s="5">
        <v>65</v>
      </c>
      <c r="D18" s="5">
        <v>90.5</v>
      </c>
      <c r="E18" s="5" t="str">
        <f t="shared" si="0"/>
        <v>FFMC: 90.5</v>
      </c>
      <c r="F18" s="5">
        <v>3.75</v>
      </c>
      <c r="G18" s="73">
        <v>8</v>
      </c>
      <c r="O18" s="33" t="s">
        <v>21</v>
      </c>
      <c r="P18" s="35" t="s">
        <v>146</v>
      </c>
      <c r="U18" s="47">
        <v>0.14000000000000001</v>
      </c>
    </row>
    <row r="19" spans="2:21" x14ac:dyDescent="0.25">
      <c r="B19" s="17">
        <v>94</v>
      </c>
      <c r="C19" s="5">
        <v>70</v>
      </c>
      <c r="D19" s="5">
        <v>91</v>
      </c>
      <c r="E19" s="5" t="str">
        <f t="shared" si="0"/>
        <v>FFMC: 91</v>
      </c>
      <c r="F19" s="5">
        <v>4</v>
      </c>
      <c r="G19" s="72">
        <v>9</v>
      </c>
      <c r="O19" s="34" t="s">
        <v>42</v>
      </c>
      <c r="P19" s="47" t="s">
        <v>64</v>
      </c>
      <c r="U19" s="47">
        <v>0.15</v>
      </c>
    </row>
    <row r="20" spans="2:21" x14ac:dyDescent="0.25">
      <c r="B20" s="16">
        <v>95</v>
      </c>
      <c r="C20" s="5">
        <v>75</v>
      </c>
      <c r="D20" s="5">
        <v>91.5</v>
      </c>
      <c r="E20" s="5" t="str">
        <f t="shared" si="0"/>
        <v>FFMC: 91.5</v>
      </c>
      <c r="F20" s="5">
        <v>4.25</v>
      </c>
      <c r="G20" s="73">
        <v>10</v>
      </c>
      <c r="O20" s="34" t="s">
        <v>43</v>
      </c>
      <c r="U20" s="47">
        <v>0.16</v>
      </c>
    </row>
    <row r="21" spans="2:21" x14ac:dyDescent="0.25">
      <c r="B21" s="17">
        <v>96</v>
      </c>
      <c r="C21" s="5">
        <v>80</v>
      </c>
      <c r="D21" s="5">
        <v>92</v>
      </c>
      <c r="E21" s="5" t="str">
        <f t="shared" si="0"/>
        <v>FFMC: 92</v>
      </c>
      <c r="F21" s="5">
        <v>4.5</v>
      </c>
      <c r="G21" s="72">
        <v>11</v>
      </c>
      <c r="O21" s="35" t="s">
        <v>44</v>
      </c>
      <c r="U21" s="47">
        <v>0.17</v>
      </c>
    </row>
    <row r="22" spans="2:21" x14ac:dyDescent="0.25">
      <c r="B22" s="17">
        <v>97</v>
      </c>
      <c r="C22" s="5">
        <v>85</v>
      </c>
      <c r="D22" s="5">
        <v>92.5</v>
      </c>
      <c r="E22" s="5" t="str">
        <f t="shared" si="0"/>
        <v>FFMC: 92.5</v>
      </c>
      <c r="F22" s="5">
        <v>4.75</v>
      </c>
      <c r="G22" s="73">
        <v>12</v>
      </c>
      <c r="O22" s="35" t="s">
        <v>45</v>
      </c>
      <c r="U22" s="47">
        <v>0.18</v>
      </c>
    </row>
    <row r="23" spans="2:21" x14ac:dyDescent="0.25">
      <c r="B23" s="16">
        <v>98</v>
      </c>
      <c r="C23" s="5">
        <v>90</v>
      </c>
      <c r="D23" s="5">
        <v>93</v>
      </c>
      <c r="E23" s="5" t="str">
        <f t="shared" si="0"/>
        <v>FFMC: 93</v>
      </c>
      <c r="F23" s="5">
        <v>5</v>
      </c>
      <c r="G23" s="72">
        <v>14</v>
      </c>
      <c r="O23" s="47" t="s">
        <v>148</v>
      </c>
      <c r="U23" s="47">
        <v>0.19</v>
      </c>
    </row>
    <row r="24" spans="2:21" x14ac:dyDescent="0.25">
      <c r="B24" s="17">
        <v>99</v>
      </c>
      <c r="C24" s="5">
        <v>95</v>
      </c>
      <c r="D24" s="5">
        <v>93.5</v>
      </c>
      <c r="E24" s="5" t="str">
        <f t="shared" si="0"/>
        <v>FFMC: 93.5</v>
      </c>
      <c r="F24" s="5">
        <v>5.25</v>
      </c>
      <c r="G24" s="73">
        <v>16</v>
      </c>
      <c r="U24" s="47">
        <v>0.2</v>
      </c>
    </row>
    <row r="25" spans="2:21" x14ac:dyDescent="0.25">
      <c r="B25" s="17">
        <v>100</v>
      </c>
      <c r="C25" s="5">
        <v>100</v>
      </c>
      <c r="D25" s="5">
        <v>94</v>
      </c>
      <c r="E25" s="5" t="str">
        <f t="shared" si="0"/>
        <v>FFMC: 94</v>
      </c>
      <c r="F25" s="5">
        <v>5.5</v>
      </c>
      <c r="G25" s="74">
        <v>18</v>
      </c>
      <c r="U25" s="47">
        <v>0.21</v>
      </c>
    </row>
    <row r="26" spans="2:21" x14ac:dyDescent="0.25">
      <c r="B26" s="16">
        <v>101</v>
      </c>
      <c r="C26" s="5">
        <v>105</v>
      </c>
      <c r="D26" s="5">
        <v>94.5</v>
      </c>
      <c r="E26" s="5" t="str">
        <f t="shared" si="0"/>
        <v>FFMC: 94.5</v>
      </c>
      <c r="F26" s="85">
        <v>5.75</v>
      </c>
      <c r="G26" s="3"/>
      <c r="U26" s="47">
        <v>0.22</v>
      </c>
    </row>
    <row r="27" spans="2:21" x14ac:dyDescent="0.25">
      <c r="B27" s="17">
        <v>102</v>
      </c>
      <c r="C27" s="5">
        <v>110</v>
      </c>
      <c r="D27" s="5">
        <v>95</v>
      </c>
      <c r="E27" s="5" t="str">
        <f t="shared" si="0"/>
        <v>FFMC: 95</v>
      </c>
      <c r="F27" s="85">
        <v>6</v>
      </c>
      <c r="G27" s="3"/>
      <c r="U27" s="47">
        <v>0.23</v>
      </c>
    </row>
    <row r="28" spans="2:21" x14ac:dyDescent="0.25">
      <c r="B28" s="17">
        <v>103</v>
      </c>
      <c r="C28" s="5">
        <v>115</v>
      </c>
      <c r="D28" s="5">
        <v>95.5</v>
      </c>
      <c r="E28" s="5" t="str">
        <f t="shared" si="0"/>
        <v>FFMC: 95.5</v>
      </c>
      <c r="F28" s="85">
        <v>6.25</v>
      </c>
      <c r="G28" s="3"/>
      <c r="U28" s="47">
        <v>0.24</v>
      </c>
    </row>
    <row r="29" spans="2:21" x14ac:dyDescent="0.25">
      <c r="B29" s="16">
        <v>104</v>
      </c>
      <c r="C29" s="5">
        <v>120</v>
      </c>
      <c r="D29" s="5">
        <v>96</v>
      </c>
      <c r="E29" s="5" t="str">
        <f t="shared" si="0"/>
        <v>FFMC: 96</v>
      </c>
      <c r="F29" s="85">
        <v>6.5</v>
      </c>
      <c r="G29" s="3"/>
      <c r="U29" s="47">
        <v>0.25</v>
      </c>
    </row>
    <row r="30" spans="2:21" x14ac:dyDescent="0.25">
      <c r="B30" s="17">
        <v>105</v>
      </c>
      <c r="C30" s="5">
        <v>125</v>
      </c>
      <c r="D30" s="5">
        <v>96.5</v>
      </c>
      <c r="E30" s="5" t="str">
        <f t="shared" si="0"/>
        <v>FFMC: 96.5</v>
      </c>
      <c r="F30" s="85">
        <v>6.75</v>
      </c>
      <c r="G30" s="3"/>
      <c r="U30" s="47">
        <v>0.26</v>
      </c>
    </row>
    <row r="31" spans="2:21" x14ac:dyDescent="0.25">
      <c r="B31" s="17">
        <v>106</v>
      </c>
      <c r="C31" s="5">
        <v>130</v>
      </c>
      <c r="D31" s="5">
        <v>97</v>
      </c>
      <c r="E31" s="5" t="str">
        <f t="shared" si="0"/>
        <v>FFMC: 97</v>
      </c>
      <c r="F31" s="85">
        <v>7</v>
      </c>
      <c r="G31" s="3"/>
      <c r="U31" s="47">
        <v>0.27</v>
      </c>
    </row>
    <row r="32" spans="2:21" x14ac:dyDescent="0.25">
      <c r="B32" s="16">
        <v>107</v>
      </c>
      <c r="C32" s="5">
        <v>135</v>
      </c>
      <c r="D32" s="5">
        <v>97.5</v>
      </c>
      <c r="E32" s="5" t="str">
        <f t="shared" si="0"/>
        <v>FFMC: 97.5</v>
      </c>
      <c r="F32" s="85">
        <v>7.25</v>
      </c>
      <c r="G32" s="3"/>
      <c r="U32" s="47">
        <v>0.28000000000000003</v>
      </c>
    </row>
    <row r="33" spans="2:21" x14ac:dyDescent="0.25">
      <c r="B33" s="17">
        <v>108</v>
      </c>
      <c r="C33" s="5">
        <v>140</v>
      </c>
      <c r="D33" s="5">
        <v>98</v>
      </c>
      <c r="E33" s="5" t="str">
        <f t="shared" si="0"/>
        <v>FFMC: 98</v>
      </c>
      <c r="F33" s="85">
        <v>7.5</v>
      </c>
      <c r="G33" s="3"/>
      <c r="U33" s="47">
        <v>0.28999999999999998</v>
      </c>
    </row>
    <row r="34" spans="2:21" x14ac:dyDescent="0.25">
      <c r="B34" s="17">
        <v>109</v>
      </c>
      <c r="C34" s="5">
        <v>145</v>
      </c>
      <c r="D34" s="5">
        <v>98.5</v>
      </c>
      <c r="E34" s="5" t="str">
        <f t="shared" si="0"/>
        <v>FFMC: 98.5</v>
      </c>
      <c r="F34" s="85">
        <v>7.75</v>
      </c>
      <c r="G34" s="3"/>
      <c r="U34" s="47">
        <v>0.3</v>
      </c>
    </row>
    <row r="35" spans="2:21" x14ac:dyDescent="0.25">
      <c r="B35" s="16">
        <v>110</v>
      </c>
      <c r="C35" s="5">
        <v>150</v>
      </c>
      <c r="D35" s="5">
        <v>99</v>
      </c>
      <c r="E35" s="5" t="str">
        <f t="shared" si="0"/>
        <v>FFMC: 99</v>
      </c>
      <c r="F35" s="85">
        <v>8</v>
      </c>
      <c r="G35" s="3"/>
      <c r="U35" s="47">
        <v>0.31</v>
      </c>
    </row>
    <row r="36" spans="2:21" x14ac:dyDescent="0.25">
      <c r="B36" s="17">
        <v>111</v>
      </c>
      <c r="C36" s="5">
        <v>155</v>
      </c>
      <c r="D36" s="3"/>
      <c r="E36" s="3"/>
      <c r="F36" s="85">
        <v>8.25</v>
      </c>
      <c r="G36" s="3"/>
      <c r="U36" s="47">
        <v>0.32</v>
      </c>
    </row>
    <row r="37" spans="2:21" x14ac:dyDescent="0.25">
      <c r="B37" s="17">
        <v>112</v>
      </c>
      <c r="C37" s="5">
        <v>160</v>
      </c>
      <c r="D37" s="3"/>
      <c r="E37" s="3"/>
      <c r="F37" s="85">
        <v>8.5</v>
      </c>
      <c r="G37" s="3"/>
      <c r="U37" s="47">
        <v>0.33</v>
      </c>
    </row>
    <row r="38" spans="2:21" x14ac:dyDescent="0.25">
      <c r="B38" s="16">
        <v>113</v>
      </c>
      <c r="C38" s="5">
        <v>165</v>
      </c>
      <c r="D38" s="3"/>
      <c r="E38" s="3"/>
      <c r="F38" s="85">
        <v>8.75</v>
      </c>
      <c r="G38" s="3"/>
      <c r="U38" s="47">
        <v>0.34</v>
      </c>
    </row>
    <row r="39" spans="2:21" x14ac:dyDescent="0.25">
      <c r="B39" s="17">
        <v>114</v>
      </c>
      <c r="C39" s="5">
        <v>170</v>
      </c>
      <c r="D39" s="3"/>
      <c r="E39" s="3"/>
      <c r="F39" s="85">
        <v>9</v>
      </c>
      <c r="G39" s="3"/>
      <c r="U39" s="47">
        <v>0.35</v>
      </c>
    </row>
    <row r="40" spans="2:21" x14ac:dyDescent="0.25">
      <c r="B40" s="17">
        <v>115</v>
      </c>
      <c r="C40" s="5">
        <v>175</v>
      </c>
      <c r="D40" s="3"/>
      <c r="E40" s="3"/>
      <c r="F40" s="85">
        <v>9.25</v>
      </c>
      <c r="G40" s="3"/>
    </row>
    <row r="41" spans="2:21" x14ac:dyDescent="0.25">
      <c r="B41" s="16">
        <v>116</v>
      </c>
      <c r="C41" s="5">
        <v>180</v>
      </c>
      <c r="D41" s="3"/>
      <c r="E41" s="3"/>
      <c r="F41" s="85">
        <v>9.5</v>
      </c>
      <c r="G41" s="3"/>
    </row>
    <row r="42" spans="2:21" x14ac:dyDescent="0.25">
      <c r="B42" s="17">
        <v>117</v>
      </c>
      <c r="C42" s="5">
        <v>185</v>
      </c>
      <c r="D42" s="3"/>
      <c r="E42" s="3"/>
      <c r="F42" s="85">
        <v>9.75</v>
      </c>
      <c r="G42" s="3"/>
    </row>
    <row r="43" spans="2:21" x14ac:dyDescent="0.25">
      <c r="B43" s="17">
        <v>118</v>
      </c>
      <c r="C43" s="5">
        <v>190</v>
      </c>
      <c r="D43" s="3"/>
      <c r="E43" s="3"/>
      <c r="F43" s="85">
        <v>10</v>
      </c>
      <c r="G43" s="3"/>
    </row>
    <row r="44" spans="2:21" x14ac:dyDescent="0.25">
      <c r="B44" s="16">
        <v>119</v>
      </c>
      <c r="C44" s="5">
        <v>195</v>
      </c>
      <c r="D44" s="3"/>
      <c r="E44" s="3"/>
      <c r="F44" s="3"/>
      <c r="G44" s="3"/>
    </row>
    <row r="45" spans="2:21" x14ac:dyDescent="0.25">
      <c r="B45" s="17">
        <v>120</v>
      </c>
      <c r="C45" s="5">
        <v>200</v>
      </c>
      <c r="D45" s="3"/>
      <c r="E45" s="3"/>
      <c r="F45" s="3"/>
      <c r="G45" s="3"/>
    </row>
    <row r="46" spans="2:21" x14ac:dyDescent="0.25">
      <c r="B46" s="17">
        <v>121</v>
      </c>
      <c r="C46" s="5" t="s">
        <v>74</v>
      </c>
      <c r="E46" s="4"/>
      <c r="F46" s="3"/>
      <c r="G46" s="3"/>
    </row>
    <row r="47" spans="2:21" x14ac:dyDescent="0.25">
      <c r="B47" s="16">
        <v>122</v>
      </c>
      <c r="F47" s="3"/>
      <c r="G47" s="3"/>
    </row>
    <row r="48" spans="2:21" x14ac:dyDescent="0.25">
      <c r="B48" s="17">
        <v>123</v>
      </c>
      <c r="F48" s="3"/>
      <c r="G48" s="3"/>
    </row>
    <row r="49" spans="2:7" x14ac:dyDescent="0.25">
      <c r="B49" s="17">
        <v>124</v>
      </c>
      <c r="F49" s="3"/>
      <c r="G49" s="3"/>
    </row>
    <row r="50" spans="2:7" x14ac:dyDescent="0.25">
      <c r="B50" s="16">
        <v>125</v>
      </c>
      <c r="F50" s="3"/>
      <c r="G50" s="3"/>
    </row>
    <row r="51" spans="2:7" x14ac:dyDescent="0.25">
      <c r="B51" s="17">
        <v>126</v>
      </c>
      <c r="F51" s="3"/>
      <c r="G51" s="3"/>
    </row>
    <row r="52" spans="2:7" x14ac:dyDescent="0.25">
      <c r="B52" s="17">
        <v>127</v>
      </c>
      <c r="F52" s="3"/>
      <c r="G52" s="3"/>
    </row>
    <row r="53" spans="2:7" x14ac:dyDescent="0.25">
      <c r="B53" s="16">
        <v>128</v>
      </c>
      <c r="F53" s="3"/>
      <c r="G53" s="3"/>
    </row>
    <row r="54" spans="2:7" x14ac:dyDescent="0.25">
      <c r="B54" s="17">
        <v>129</v>
      </c>
      <c r="F54" s="3"/>
      <c r="G54" s="3"/>
    </row>
    <row r="55" spans="2:7" x14ac:dyDescent="0.25">
      <c r="B55" s="17">
        <v>130</v>
      </c>
      <c r="F55" s="3"/>
      <c r="G55" s="3"/>
    </row>
    <row r="56" spans="2:7" x14ac:dyDescent="0.25">
      <c r="F56" s="3"/>
      <c r="G56" s="3"/>
    </row>
    <row r="57" spans="2:7" x14ac:dyDescent="0.25">
      <c r="F57" s="3"/>
      <c r="G5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J456"/>
  <sheetViews>
    <sheetView topLeftCell="C1" workbookViewId="0">
      <selection activeCell="C1" sqref="C1"/>
    </sheetView>
  </sheetViews>
  <sheetFormatPr defaultRowHeight="15" x14ac:dyDescent="0.25"/>
  <cols>
    <col min="1" max="1" width="12.28515625" customWidth="1"/>
    <col min="2" max="2" width="17" customWidth="1"/>
    <col min="3" max="3" width="17.42578125" customWidth="1"/>
    <col min="4" max="4" width="26.85546875" style="3" customWidth="1"/>
    <col min="5" max="5" width="10.42578125" style="3" customWidth="1"/>
    <col min="6" max="6" width="14" style="3" customWidth="1"/>
    <col min="7" max="9" width="11.5703125" style="3" customWidth="1"/>
    <col min="10" max="26" width="9.140625" style="3" customWidth="1"/>
    <col min="27" max="27" width="10" style="3" customWidth="1"/>
    <col min="28" max="32" width="9.140625" style="3" customWidth="1"/>
    <col min="33" max="33" width="15.28515625" style="3" customWidth="1"/>
    <col min="34" max="54" width="9.140625" style="3" customWidth="1"/>
    <col min="55" max="55" width="12.42578125" style="3" customWidth="1"/>
    <col min="56" max="56" width="10.5703125" style="3" customWidth="1"/>
    <col min="57" max="57" width="9.140625" style="3"/>
    <col min="58" max="58" width="10.85546875" style="3" customWidth="1"/>
    <col min="59" max="59" width="9.140625" style="3"/>
    <col min="60" max="60" width="20.7109375" style="3" customWidth="1"/>
    <col min="61" max="61" width="18" style="3" customWidth="1"/>
    <col min="62" max="62" width="9.7109375" style="3" customWidth="1"/>
    <col min="63" max="63" width="8.42578125" style="3" customWidth="1"/>
    <col min="64" max="64" width="11.140625" style="3" customWidth="1"/>
    <col min="65" max="95" width="12.140625" style="3" customWidth="1"/>
    <col min="96" max="127" width="9.140625" style="3"/>
    <col min="128" max="128" width="12" style="3" bestFit="1" customWidth="1"/>
    <col min="129" max="130" width="9.140625" style="3"/>
    <col min="131" max="131" width="9.7109375" style="3" customWidth="1"/>
    <col min="132" max="132" width="10.7109375" style="3" customWidth="1"/>
    <col min="133" max="259" width="9.140625" style="3"/>
    <col min="260" max="260" width="16.28515625" style="3" customWidth="1"/>
    <col min="261" max="291" width="9.140625" style="3"/>
    <col min="292" max="292" width="15.7109375" style="3" customWidth="1"/>
    <col min="293" max="348" width="9.140625" style="3"/>
  </cols>
  <sheetData>
    <row r="1" spans="1:321" ht="50.25" customHeight="1" x14ac:dyDescent="0.25">
      <c r="A1" t="s">
        <v>15</v>
      </c>
      <c r="C1" s="69" t="s">
        <v>118</v>
      </c>
    </row>
    <row r="2" spans="1:321" ht="84" customHeight="1" x14ac:dyDescent="0.25">
      <c r="B2" s="2" t="s">
        <v>30</v>
      </c>
      <c r="C2" s="69" t="s">
        <v>120</v>
      </c>
      <c r="D2" s="56"/>
      <c r="F2" s="69" t="s">
        <v>121</v>
      </c>
      <c r="G2" s="56"/>
      <c r="H2" s="56"/>
      <c r="I2" s="56"/>
      <c r="J2" s="56"/>
      <c r="K2" s="56"/>
      <c r="L2" s="56"/>
      <c r="M2" s="56"/>
      <c r="N2" s="56"/>
      <c r="O2" s="56"/>
      <c r="P2" s="56"/>
      <c r="Q2" s="56"/>
      <c r="R2" s="56"/>
      <c r="S2" s="56"/>
      <c r="T2" s="56"/>
      <c r="U2" s="56"/>
      <c r="V2" s="56"/>
      <c r="W2" s="56"/>
      <c r="X2" s="56"/>
      <c r="Y2" s="56"/>
      <c r="Z2" s="56"/>
      <c r="AA2" s="56"/>
      <c r="AB2" s="56"/>
      <c r="AC2" s="56"/>
      <c r="AD2" s="69" t="s">
        <v>135</v>
      </c>
      <c r="AE2" s="69" t="s">
        <v>195</v>
      </c>
      <c r="AF2" s="56"/>
      <c r="AG2" s="56"/>
      <c r="AH2" s="56"/>
      <c r="AI2" s="56"/>
      <c r="AJ2" s="56"/>
      <c r="AK2" s="56"/>
      <c r="AL2" s="56"/>
      <c r="AM2" s="56"/>
      <c r="AN2" s="56"/>
      <c r="AO2" s="56"/>
      <c r="AP2" s="56"/>
      <c r="AQ2" s="56"/>
      <c r="AR2" s="56"/>
      <c r="AS2" s="56"/>
      <c r="AT2" s="56"/>
      <c r="AU2" s="56"/>
      <c r="AV2" s="56"/>
      <c r="AW2" s="56"/>
      <c r="AX2" s="56"/>
      <c r="AY2" s="56"/>
      <c r="AZ2" s="69" t="s">
        <v>147</v>
      </c>
      <c r="BA2" s="56"/>
      <c r="BB2" s="56"/>
      <c r="BC2" s="56"/>
      <c r="BD2" s="135" t="s">
        <v>156</v>
      </c>
      <c r="BE2" s="136"/>
      <c r="BF2" s="12"/>
      <c r="BG2" s="12"/>
      <c r="BH2" s="12"/>
      <c r="BI2" s="56"/>
      <c r="BJ2" s="12"/>
      <c r="BK2" s="12"/>
      <c r="BL2" s="12"/>
      <c r="BM2" s="12"/>
      <c r="BN2" s="44"/>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44"/>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row>
    <row r="3" spans="1:321" s="3" customFormat="1" ht="33.75" x14ac:dyDescent="0.25">
      <c r="A3" s="10" t="s">
        <v>28</v>
      </c>
      <c r="B3" s="9" t="s">
        <v>157</v>
      </c>
      <c r="C3" s="9" t="s">
        <v>27</v>
      </c>
      <c r="D3" s="69" t="s">
        <v>119</v>
      </c>
      <c r="E3" s="12"/>
      <c r="F3" s="9" t="s">
        <v>0</v>
      </c>
      <c r="G3" s="57" t="s">
        <v>4</v>
      </c>
      <c r="H3" s="57" t="s">
        <v>5</v>
      </c>
      <c r="I3" s="57" t="s">
        <v>6</v>
      </c>
      <c r="J3" s="57" t="s">
        <v>7</v>
      </c>
      <c r="K3" s="57" t="s">
        <v>8</v>
      </c>
      <c r="L3" s="58" t="s">
        <v>54</v>
      </c>
      <c r="M3" s="59" t="s">
        <v>9</v>
      </c>
      <c r="N3" s="60" t="s">
        <v>10</v>
      </c>
      <c r="O3" s="60" t="s">
        <v>11</v>
      </c>
      <c r="P3" s="61" t="s">
        <v>12</v>
      </c>
      <c r="Q3" s="61" t="s">
        <v>13</v>
      </c>
      <c r="R3" s="61" t="s">
        <v>14</v>
      </c>
      <c r="S3" s="62" t="s">
        <v>20</v>
      </c>
      <c r="T3" s="62" t="s">
        <v>21</v>
      </c>
      <c r="U3" s="63" t="s">
        <v>16</v>
      </c>
      <c r="V3" s="63" t="s">
        <v>17</v>
      </c>
      <c r="W3" s="64" t="s">
        <v>18</v>
      </c>
      <c r="X3" s="64" t="s">
        <v>24</v>
      </c>
      <c r="Y3" s="12" t="s">
        <v>64</v>
      </c>
      <c r="Z3" s="65" t="s">
        <v>84</v>
      </c>
      <c r="AA3" s="65" t="s">
        <v>85</v>
      </c>
      <c r="AB3" s="12"/>
      <c r="AC3" s="12"/>
      <c r="AD3" s="12"/>
      <c r="AE3" s="12"/>
      <c r="AF3" s="12"/>
      <c r="AG3" s="9" t="s">
        <v>0</v>
      </c>
      <c r="AH3" s="57" t="s">
        <v>4</v>
      </c>
      <c r="AI3" s="57" t="s">
        <v>5</v>
      </c>
      <c r="AJ3" s="57" t="s">
        <v>6</v>
      </c>
      <c r="AK3" s="57" t="s">
        <v>7</v>
      </c>
      <c r="AL3" s="57" t="s">
        <v>8</v>
      </c>
      <c r="AM3" s="58" t="s">
        <v>54</v>
      </c>
      <c r="AN3" s="59" t="s">
        <v>9</v>
      </c>
      <c r="AO3" s="60" t="s">
        <v>10</v>
      </c>
      <c r="AP3" s="60" t="s">
        <v>11</v>
      </c>
      <c r="AQ3" s="61" t="s">
        <v>12</v>
      </c>
      <c r="AR3" s="61" t="s">
        <v>13</v>
      </c>
      <c r="AS3" s="61" t="s">
        <v>14</v>
      </c>
      <c r="AT3" s="62" t="s">
        <v>20</v>
      </c>
      <c r="AU3" s="62" t="s">
        <v>21</v>
      </c>
      <c r="AV3" s="63" t="s">
        <v>16</v>
      </c>
      <c r="AW3" s="63" t="s">
        <v>17</v>
      </c>
      <c r="AX3" s="64" t="s">
        <v>18</v>
      </c>
      <c r="AY3" s="64" t="s">
        <v>24</v>
      </c>
      <c r="AZ3" s="12" t="s">
        <v>64</v>
      </c>
      <c r="BA3" s="65" t="s">
        <v>84</v>
      </c>
      <c r="BB3" s="65" t="s">
        <v>85</v>
      </c>
      <c r="BC3" s="12"/>
      <c r="BD3" s="12" t="s">
        <v>154</v>
      </c>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EB3" s="12"/>
      <c r="EE3" s="13"/>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Z3" s="12"/>
      <c r="KF3" s="12"/>
    </row>
    <row r="4" spans="1:321" x14ac:dyDescent="0.25">
      <c r="A4" s="18">
        <v>1</v>
      </c>
      <c r="B4" s="16" t="str">
        <f>IF('Graph-outputs'!$D$1=6,INDEX(Settings!$G$5:$G$34,'Calcs-control1'!A4),IF(AND('Graph-outputs'!$D$1&gt;12,'Graph-outputs'!$D$1&lt;19),A4*5-5,""))</f>
        <v/>
      </c>
      <c r="C4" s="11">
        <v>2</v>
      </c>
      <c r="D4" s="133" t="s">
        <v>122</v>
      </c>
      <c r="E4" s="134"/>
      <c r="F4" s="27" t="s">
        <v>1</v>
      </c>
      <c r="G4" s="29">
        <v>90</v>
      </c>
      <c r="H4" s="29">
        <v>110</v>
      </c>
      <c r="I4" s="29">
        <v>110</v>
      </c>
      <c r="J4" s="29">
        <v>110</v>
      </c>
      <c r="K4" s="29">
        <v>30</v>
      </c>
      <c r="L4" s="30"/>
      <c r="M4" s="28">
        <v>45</v>
      </c>
      <c r="N4" s="31">
        <v>30</v>
      </c>
      <c r="O4" s="31">
        <v>30</v>
      </c>
      <c r="P4" s="32">
        <v>75</v>
      </c>
      <c r="Q4" s="32">
        <v>40</v>
      </c>
      <c r="R4" s="32">
        <v>55</v>
      </c>
      <c r="S4" s="33">
        <v>190</v>
      </c>
      <c r="T4" s="33">
        <v>250</v>
      </c>
      <c r="U4" s="34"/>
      <c r="V4" s="34"/>
      <c r="W4" s="35">
        <v>120</v>
      </c>
      <c r="X4" s="35">
        <v>100</v>
      </c>
      <c r="Y4"/>
      <c r="Z4" s="30">
        <v>30</v>
      </c>
      <c r="AA4" s="30">
        <v>60</v>
      </c>
      <c r="AG4" s="27" t="s">
        <v>1</v>
      </c>
      <c r="AH4" s="29">
        <v>90</v>
      </c>
      <c r="AI4" s="29">
        <v>110</v>
      </c>
      <c r="AJ4" s="29">
        <v>110</v>
      </c>
      <c r="AK4" s="29">
        <v>110</v>
      </c>
      <c r="AL4" s="29">
        <v>30</v>
      </c>
      <c r="AM4" s="30"/>
      <c r="AN4" s="28">
        <v>45</v>
      </c>
      <c r="AO4" s="31">
        <v>30</v>
      </c>
      <c r="AP4" s="31">
        <v>30</v>
      </c>
      <c r="AQ4" s="32">
        <v>75</v>
      </c>
      <c r="AR4" s="32">
        <v>40</v>
      </c>
      <c r="AS4" s="32">
        <v>55</v>
      </c>
      <c r="AT4" s="33">
        <v>190</v>
      </c>
      <c r="AU4" s="33">
        <v>250</v>
      </c>
      <c r="AV4" s="34"/>
      <c r="AW4" s="34"/>
      <c r="AX4" s="35">
        <v>120</v>
      </c>
      <c r="AY4" s="35">
        <v>100</v>
      </c>
      <c r="AZ4"/>
      <c r="BA4" s="30">
        <v>30</v>
      </c>
      <c r="BB4" s="30">
        <v>60</v>
      </c>
      <c r="BD4" s="83" t="s">
        <v>139</v>
      </c>
      <c r="BE4" s="82">
        <v>0.63080000000000003</v>
      </c>
    </row>
    <row r="5" spans="1:321" x14ac:dyDescent="0.25">
      <c r="A5" s="18">
        <v>2</v>
      </c>
      <c r="B5" s="16" t="str">
        <f>IF('Graph-outputs'!$D$1=6,INDEX(Settings!$G$5:$G$34,'Calcs-control1'!A5),IF(AND('Graph-outputs'!$D$1&gt;12,'Graph-outputs'!$D$1&lt;19),A5*5-5,""))</f>
        <v/>
      </c>
      <c r="C5" s="6" t="str">
        <f>INDEX($B$4:$B$24, $C$4)</f>
        <v/>
      </c>
      <c r="F5" s="27" t="s">
        <v>2</v>
      </c>
      <c r="G5" s="29">
        <v>6.4899999999999999E-2</v>
      </c>
      <c r="H5" s="29">
        <v>2.8199999999999999E-2</v>
      </c>
      <c r="I5" s="29">
        <v>4.4400000000000002E-2</v>
      </c>
      <c r="J5" s="29">
        <v>2.93E-2</v>
      </c>
      <c r="K5" s="29">
        <v>6.9699999999999998E-2</v>
      </c>
      <c r="L5" s="30"/>
      <c r="M5" s="28">
        <v>3.0499999999999999E-2</v>
      </c>
      <c r="N5" s="31">
        <v>2.3199999999999998E-2</v>
      </c>
      <c r="O5" s="31">
        <v>2.3199999999999998E-2</v>
      </c>
      <c r="P5" s="32">
        <v>2.9700000000000001E-2</v>
      </c>
      <c r="Q5" s="32">
        <v>4.3799999999999999E-2</v>
      </c>
      <c r="R5" s="32">
        <v>8.2900000000000001E-2</v>
      </c>
      <c r="S5" s="33">
        <v>3.1E-2</v>
      </c>
      <c r="T5" s="33">
        <v>3.5000000000000003E-2</v>
      </c>
      <c r="U5" s="34"/>
      <c r="V5" s="34"/>
      <c r="W5" s="35">
        <v>5.7200000000000001E-2</v>
      </c>
      <c r="X5" s="35">
        <v>4.0399999999999998E-2</v>
      </c>
      <c r="Y5"/>
      <c r="Z5" s="30">
        <v>0.08</v>
      </c>
      <c r="AA5" s="30">
        <v>4.9700000000000001E-2</v>
      </c>
      <c r="AG5" s="27" t="s">
        <v>2</v>
      </c>
      <c r="AH5" s="29">
        <v>6.4899999999999999E-2</v>
      </c>
      <c r="AI5" s="29">
        <v>2.8199999999999999E-2</v>
      </c>
      <c r="AJ5" s="29">
        <v>4.4400000000000002E-2</v>
      </c>
      <c r="AK5" s="29">
        <v>2.93E-2</v>
      </c>
      <c r="AL5" s="29">
        <v>6.9699999999999998E-2</v>
      </c>
      <c r="AM5" s="30"/>
      <c r="AN5" s="28">
        <v>3.0499999999999999E-2</v>
      </c>
      <c r="AO5" s="31">
        <v>2.3199999999999998E-2</v>
      </c>
      <c r="AP5" s="31">
        <v>2.3199999999999998E-2</v>
      </c>
      <c r="AQ5" s="32">
        <v>2.9700000000000001E-2</v>
      </c>
      <c r="AR5" s="32">
        <v>4.3799999999999999E-2</v>
      </c>
      <c r="AS5" s="32">
        <v>8.2900000000000001E-2</v>
      </c>
      <c r="AT5" s="33">
        <v>3.1E-2</v>
      </c>
      <c r="AU5" s="33">
        <v>3.5000000000000003E-2</v>
      </c>
      <c r="AV5" s="34"/>
      <c r="AW5" s="34"/>
      <c r="AX5" s="35">
        <v>5.7200000000000001E-2</v>
      </c>
      <c r="AY5" s="35">
        <v>4.0399999999999998E-2</v>
      </c>
      <c r="AZ5"/>
      <c r="BA5" s="30">
        <v>0.08</v>
      </c>
      <c r="BB5" s="30">
        <v>4.9700000000000001E-2</v>
      </c>
      <c r="BD5" s="3" t="s">
        <v>1</v>
      </c>
      <c r="BE5" s="82">
        <v>5.6000000000000001E-2</v>
      </c>
    </row>
    <row r="6" spans="1:321" x14ac:dyDescent="0.25">
      <c r="A6" s="18">
        <v>3</v>
      </c>
      <c r="B6" s="16" t="str">
        <f>IF('Graph-outputs'!$D$1=6,INDEX(Settings!$G$5:$G$34,'Calcs-control1'!A6),IF(AND('Graph-outputs'!$D$1&gt;12,'Graph-outputs'!$D$1&lt;19),A6*5-5,""))</f>
        <v/>
      </c>
      <c r="C6" s="3"/>
      <c r="F6" s="27" t="s">
        <v>3</v>
      </c>
      <c r="G6" s="29">
        <v>4.5</v>
      </c>
      <c r="H6" s="29">
        <v>1.5</v>
      </c>
      <c r="I6" s="29">
        <v>3</v>
      </c>
      <c r="J6" s="29">
        <v>1.5</v>
      </c>
      <c r="K6" s="29">
        <v>4</v>
      </c>
      <c r="L6" s="30"/>
      <c r="M6" s="28">
        <v>2</v>
      </c>
      <c r="N6" s="31">
        <v>1.6</v>
      </c>
      <c r="O6" s="31">
        <v>1.6</v>
      </c>
      <c r="P6" s="32">
        <v>1.3</v>
      </c>
      <c r="Q6" s="32">
        <v>1.7</v>
      </c>
      <c r="R6" s="32">
        <v>3.2</v>
      </c>
      <c r="S6" s="33">
        <v>1.4</v>
      </c>
      <c r="T6" s="33">
        <v>1.7</v>
      </c>
      <c r="U6" s="34"/>
      <c r="V6" s="34"/>
      <c r="W6" s="35">
        <v>1.4</v>
      </c>
      <c r="X6" s="35">
        <v>1.48</v>
      </c>
      <c r="Y6"/>
      <c r="Z6" s="30">
        <v>3</v>
      </c>
      <c r="AA6" s="30">
        <v>1</v>
      </c>
      <c r="AG6" s="27" t="s">
        <v>3</v>
      </c>
      <c r="AH6" s="29">
        <v>4.5</v>
      </c>
      <c r="AI6" s="29">
        <v>1.5</v>
      </c>
      <c r="AJ6" s="29">
        <v>3</v>
      </c>
      <c r="AK6" s="29">
        <v>1.5</v>
      </c>
      <c r="AL6" s="29">
        <v>4</v>
      </c>
      <c r="AM6" s="30"/>
      <c r="AN6" s="28">
        <v>2</v>
      </c>
      <c r="AO6" s="31">
        <v>1.6</v>
      </c>
      <c r="AP6" s="31">
        <v>1.6</v>
      </c>
      <c r="AQ6" s="32">
        <v>1.3</v>
      </c>
      <c r="AR6" s="32">
        <v>1.7</v>
      </c>
      <c r="AS6" s="32">
        <v>3.2</v>
      </c>
      <c r="AT6" s="33">
        <v>1.4</v>
      </c>
      <c r="AU6" s="33">
        <v>1.7</v>
      </c>
      <c r="AV6" s="34"/>
      <c r="AW6" s="34"/>
      <c r="AX6" s="35">
        <v>1.4</v>
      </c>
      <c r="AY6" s="35">
        <v>1.48</v>
      </c>
      <c r="AZ6"/>
      <c r="BA6" s="30">
        <v>3</v>
      </c>
      <c r="BB6" s="30">
        <v>1</v>
      </c>
      <c r="BD6" s="3" t="s">
        <v>2</v>
      </c>
      <c r="BE6" s="82">
        <v>8.6E-3</v>
      </c>
    </row>
    <row r="7" spans="1:321" x14ac:dyDescent="0.25">
      <c r="A7" s="18">
        <v>4</v>
      </c>
      <c r="B7" s="16" t="str">
        <f>IF('Graph-outputs'!$D$1=6,INDEX(Settings!$G$5:$G$34,'Calcs-control1'!A7),IF(AND('Graph-outputs'!$D$1&gt;12,'Graph-outputs'!$D$1&lt;19),A7*5-5,""))</f>
        <v/>
      </c>
      <c r="F7" s="27" t="s">
        <v>29</v>
      </c>
      <c r="S7" s="33" t="str">
        <f t="shared" ref="S7:X7" si="0">$C$5</f>
        <v/>
      </c>
      <c r="T7" s="33" t="str">
        <f t="shared" si="0"/>
        <v/>
      </c>
      <c r="U7" s="34" t="str">
        <f t="shared" si="0"/>
        <v/>
      </c>
      <c r="V7" s="34" t="str">
        <f t="shared" si="0"/>
        <v/>
      </c>
      <c r="W7" s="35" t="str">
        <f t="shared" si="0"/>
        <v/>
      </c>
      <c r="X7" s="35" t="str">
        <f t="shared" si="0"/>
        <v/>
      </c>
      <c r="AG7" s="27" t="s">
        <v>29</v>
      </c>
      <c r="AT7" s="33" t="str">
        <f t="shared" ref="AT7:AY7" si="1">$C$5</f>
        <v/>
      </c>
      <c r="AU7" s="33" t="str">
        <f t="shared" si="1"/>
        <v/>
      </c>
      <c r="AV7" s="34" t="str">
        <f t="shared" si="1"/>
        <v/>
      </c>
      <c r="AW7" s="34" t="str">
        <f t="shared" si="1"/>
        <v/>
      </c>
      <c r="AX7" s="35" t="str">
        <f t="shared" si="1"/>
        <v/>
      </c>
      <c r="AY7" s="35" t="str">
        <f t="shared" si="1"/>
        <v/>
      </c>
      <c r="IZ7" s="12"/>
      <c r="KF7" s="12"/>
    </row>
    <row r="8" spans="1:321" x14ac:dyDescent="0.25">
      <c r="A8" s="18">
        <v>5</v>
      </c>
      <c r="B8" s="16" t="str">
        <f>IF('Graph-outputs'!$D$1=6,INDEX(Settings!$G$5:$G$34,'Calcs-control1'!A8),IF(AND('Graph-outputs'!$D$1&gt;12,'Graph-outputs'!$D$1&lt;19),A8*5-5,""))</f>
        <v/>
      </c>
      <c r="F8" s="27" t="s">
        <v>70</v>
      </c>
      <c r="S8" s="33" t="e">
        <f>IF(S7&lt;58.8, 0.005*(EXP(0.061*S7)-1), 0.176+0.02*(S7-58.8))</f>
        <v>#VALUE!</v>
      </c>
      <c r="T8" s="33" t="e">
        <f>IF(T7&lt;58.8, 0.005*(EXP(0.061*T7)-1), 0.176+0.02*(T7-58.8))</f>
        <v>#VALUE!</v>
      </c>
      <c r="U8" s="34"/>
      <c r="V8" s="34"/>
      <c r="W8" s="35"/>
      <c r="X8" s="35"/>
      <c r="AG8" s="27" t="s">
        <v>70</v>
      </c>
      <c r="AT8" s="33" t="e">
        <f>IF(AT7&lt;58.8, 0.005*(EXP(0.061*AT7)-1), 0.176+0.02*(AT7-58.8))</f>
        <v>#VALUE!</v>
      </c>
      <c r="AU8" s="33" t="e">
        <f>IF(AU7&lt;58.8, 0.005*(EXP(0.061*AU7)-1), 0.176+0.02*(AU7-58.8))</f>
        <v>#VALUE!</v>
      </c>
      <c r="AV8" s="34"/>
      <c r="AW8" s="34"/>
      <c r="AX8" s="35"/>
      <c r="AY8" s="35"/>
      <c r="BD8" s="3" t="s">
        <v>153</v>
      </c>
    </row>
    <row r="9" spans="1:321" x14ac:dyDescent="0.25">
      <c r="A9" s="18">
        <v>6</v>
      </c>
      <c r="B9" s="16" t="str">
        <f>IF('Graph-outputs'!$D$1=6,INDEX(Settings!$G$5:$G$34,'Calcs-control1'!A9),IF(AND('Graph-outputs'!$D$1&gt;12,'Graph-outputs'!$D$1&lt;19),A9*5-5,""))</f>
        <v/>
      </c>
      <c r="C9" s="3"/>
      <c r="F9" s="27" t="s">
        <v>25</v>
      </c>
      <c r="G9" s="29">
        <v>0.9</v>
      </c>
      <c r="H9" s="29">
        <v>0.7</v>
      </c>
      <c r="I9" s="29">
        <v>0.75</v>
      </c>
      <c r="J9" s="29">
        <v>0.8</v>
      </c>
      <c r="K9" s="29">
        <v>0.8</v>
      </c>
      <c r="L9" s="30"/>
      <c r="M9" s="28">
        <v>0.85</v>
      </c>
      <c r="N9" s="31">
        <v>0.9</v>
      </c>
      <c r="O9" s="31">
        <v>0.9</v>
      </c>
      <c r="P9" s="32">
        <v>0.75</v>
      </c>
      <c r="Q9" s="32">
        <v>0.75</v>
      </c>
      <c r="R9" s="32">
        <v>0.75</v>
      </c>
      <c r="S9" s="33"/>
      <c r="T9" s="33"/>
      <c r="U9" s="34">
        <v>0.8</v>
      </c>
      <c r="V9" s="34">
        <v>0.8</v>
      </c>
      <c r="W9" s="35">
        <v>0.8</v>
      </c>
      <c r="X9" s="35">
        <v>0.8</v>
      </c>
      <c r="Y9"/>
      <c r="Z9" s="30">
        <v>0.8</v>
      </c>
      <c r="AA9" s="30"/>
      <c r="AG9" s="27" t="s">
        <v>25</v>
      </c>
      <c r="AH9" s="29">
        <v>0.9</v>
      </c>
      <c r="AI9" s="29">
        <v>0.7</v>
      </c>
      <c r="AJ9" s="29">
        <v>0.75</v>
      </c>
      <c r="AK9" s="29">
        <v>0.8</v>
      </c>
      <c r="AL9" s="29">
        <v>0.8</v>
      </c>
      <c r="AM9" s="30"/>
      <c r="AN9" s="28">
        <v>0.85</v>
      </c>
      <c r="AO9" s="31">
        <v>0.9</v>
      </c>
      <c r="AP9" s="31">
        <v>0.9</v>
      </c>
      <c r="AQ9" s="32">
        <v>0.75</v>
      </c>
      <c r="AR9" s="32">
        <v>0.75</v>
      </c>
      <c r="AS9" s="32">
        <v>0.75</v>
      </c>
      <c r="AT9" s="33"/>
      <c r="AU9" s="33"/>
      <c r="AV9" s="34">
        <v>0.8</v>
      </c>
      <c r="AW9" s="34">
        <v>0.8</v>
      </c>
      <c r="AX9" s="35">
        <v>0.8</v>
      </c>
      <c r="AY9" s="35">
        <v>0.8</v>
      </c>
      <c r="AZ9"/>
      <c r="BA9" s="30">
        <v>0.8</v>
      </c>
      <c r="BB9" s="30"/>
      <c r="CQ9" s="44"/>
    </row>
    <row r="10" spans="1:321" x14ac:dyDescent="0.25">
      <c r="A10" s="18">
        <v>7</v>
      </c>
      <c r="B10" s="16" t="str">
        <f>IF('Graph-outputs'!$D$1=6,INDEX(Settings!$G$5:$G$34,'Calcs-control1'!A10),IF(AND('Graph-outputs'!$D$1&gt;12,'Graph-outputs'!$D$1&lt;19),A10*5-5,""))</f>
        <v/>
      </c>
      <c r="C10" s="3"/>
      <c r="F10" s="27" t="s">
        <v>26</v>
      </c>
      <c r="G10" s="29">
        <v>72</v>
      </c>
      <c r="H10" s="29">
        <v>64</v>
      </c>
      <c r="I10" s="29">
        <v>62</v>
      </c>
      <c r="J10" s="29">
        <v>66</v>
      </c>
      <c r="K10" s="29">
        <v>56</v>
      </c>
      <c r="L10" s="30">
        <v>62</v>
      </c>
      <c r="M10" s="28">
        <v>106</v>
      </c>
      <c r="N10" s="31">
        <v>32</v>
      </c>
      <c r="O10" s="31">
        <v>32</v>
      </c>
      <c r="P10" s="32">
        <v>38</v>
      </c>
      <c r="Q10" s="32">
        <v>63</v>
      </c>
      <c r="R10" s="32">
        <v>31</v>
      </c>
      <c r="S10" s="33"/>
      <c r="T10" s="33"/>
      <c r="U10" s="34">
        <v>50</v>
      </c>
      <c r="V10" s="34">
        <v>50</v>
      </c>
      <c r="W10" s="35">
        <v>50</v>
      </c>
      <c r="X10" s="35">
        <v>50</v>
      </c>
      <c r="Y10"/>
      <c r="Z10" s="30">
        <v>62</v>
      </c>
      <c r="AA10" s="30"/>
      <c r="AG10" s="27" t="s">
        <v>26</v>
      </c>
      <c r="AH10" s="29">
        <v>72</v>
      </c>
      <c r="AI10" s="29">
        <v>64</v>
      </c>
      <c r="AJ10" s="29">
        <v>62</v>
      </c>
      <c r="AK10" s="29">
        <v>66</v>
      </c>
      <c r="AL10" s="29">
        <v>56</v>
      </c>
      <c r="AM10" s="30">
        <v>62</v>
      </c>
      <c r="AN10" s="28">
        <v>106</v>
      </c>
      <c r="AO10" s="31">
        <v>32</v>
      </c>
      <c r="AP10" s="31">
        <v>32</v>
      </c>
      <c r="AQ10" s="32">
        <v>38</v>
      </c>
      <c r="AR10" s="32">
        <v>63</v>
      </c>
      <c r="AS10" s="32">
        <v>31</v>
      </c>
      <c r="AT10" s="33"/>
      <c r="AU10" s="33"/>
      <c r="AV10" s="34">
        <v>50</v>
      </c>
      <c r="AW10" s="34">
        <v>50</v>
      </c>
      <c r="AX10" s="35">
        <v>50</v>
      </c>
      <c r="AY10" s="35">
        <v>50</v>
      </c>
      <c r="AZ10"/>
      <c r="BA10" s="30">
        <v>62</v>
      </c>
      <c r="BB10" s="30"/>
    </row>
    <row r="11" spans="1:321" x14ac:dyDescent="0.25">
      <c r="A11" s="18">
        <v>8</v>
      </c>
      <c r="B11" s="16" t="str">
        <f>IF('Graph-outputs'!$D$1=6,INDEX(Settings!$G$5:$G$34,'Calcs-control1'!A11),IF(AND('Graph-outputs'!$D$1&gt;12,'Graph-outputs'!$D$1&lt;19),A11*5-5,""))</f>
        <v/>
      </c>
      <c r="C11" s="3"/>
      <c r="F11" s="27" t="s">
        <v>73</v>
      </c>
      <c r="G11" s="29">
        <f>IF(Settings!$I$6=Settings!$C$46, G10, Settings!$I$6)</f>
        <v>75</v>
      </c>
      <c r="H11" s="29">
        <f>IF(Settings!$I$6=Settings!$C$46, H10, Settings!$I$6)</f>
        <v>75</v>
      </c>
      <c r="I11" s="29">
        <f>IF(Settings!$I$6=Settings!$C$46, I10, Settings!$I$6)</f>
        <v>75</v>
      </c>
      <c r="J11" s="29">
        <f>IF(Settings!$I$6=Settings!$C$46, J10, Settings!$I$6)</f>
        <v>75</v>
      </c>
      <c r="K11" s="29">
        <f>IF(Settings!$I$6=Settings!$C$46, K10, Settings!$I$6)</f>
        <v>75</v>
      </c>
      <c r="L11" s="30">
        <f>IF(Settings!$I$6=Settings!$C$46, L10, Settings!$I$6)</f>
        <v>75</v>
      </c>
      <c r="M11" s="28">
        <f>IF(Settings!$I$6=Settings!$C$46, M10, Settings!$I$6)</f>
        <v>75</v>
      </c>
      <c r="N11" s="31">
        <f>IF(Settings!$I$6=Settings!$C$46, N10, Settings!$I$6)</f>
        <v>75</v>
      </c>
      <c r="O11" s="31">
        <f>IF(Settings!$I$6=Settings!$C$46, O10, Settings!$I$6)</f>
        <v>75</v>
      </c>
      <c r="P11" s="32">
        <f>IF(Settings!$I$6=Settings!$C$46, P10, Settings!$I$6)</f>
        <v>75</v>
      </c>
      <c r="Q11" s="32">
        <f>IF(Settings!$I$6=Settings!$C$46, Q10, Settings!$I$6)</f>
        <v>75</v>
      </c>
      <c r="R11" s="32">
        <f>IF(Settings!$I$6=Settings!$C$46, R10, Settings!$I$6)</f>
        <v>75</v>
      </c>
      <c r="S11" s="33"/>
      <c r="T11" s="33"/>
      <c r="U11" s="34">
        <f>IF(Settings!$I$6=Settings!$C$46, U10, Settings!$I$6)</f>
        <v>75</v>
      </c>
      <c r="V11" s="34">
        <f>IF(Settings!$I$6=Settings!$C$46, V10, Settings!$I$6)</f>
        <v>75</v>
      </c>
      <c r="W11" s="35">
        <f>IF(Settings!$I$6=Settings!$C$46, W10, Settings!$I$6)</f>
        <v>75</v>
      </c>
      <c r="X11" s="35">
        <f>IF(Settings!$I$6=Settings!$C$46, X10, Settings!$I$6)</f>
        <v>75</v>
      </c>
      <c r="Y11"/>
      <c r="Z11" s="30">
        <f>IF(Settings!$I$6=Settings!$C$46, Z10, Settings!$I$6)</f>
        <v>75</v>
      </c>
      <c r="AA11" s="30"/>
      <c r="AG11" s="27" t="s">
        <v>73</v>
      </c>
      <c r="AH11" s="29">
        <f>IF(Settings!$I$6=Settings!$C$46, AH10, Settings!$I$6)</f>
        <v>75</v>
      </c>
      <c r="AI11" s="29">
        <f>IF(Settings!$I$6=Settings!$C$46, AI10, Settings!$I$6)</f>
        <v>75</v>
      </c>
      <c r="AJ11" s="29">
        <f>IF(Settings!$I$6=Settings!$C$46, AJ10, Settings!$I$6)</f>
        <v>75</v>
      </c>
      <c r="AK11" s="29">
        <f>IF(Settings!$I$6=Settings!$C$46, AK10, Settings!$I$6)</f>
        <v>75</v>
      </c>
      <c r="AL11" s="29">
        <f>IF(Settings!$I$6=Settings!$C$46, AL10, Settings!$I$6)</f>
        <v>75</v>
      </c>
      <c r="AM11" s="30">
        <f>IF(Settings!$I$6=Settings!$C$46, AM10, Settings!$I$6)</f>
        <v>75</v>
      </c>
      <c r="AN11" s="28">
        <f>IF(Settings!$I$6=Settings!$C$46, AN10, Settings!$I$6)</f>
        <v>75</v>
      </c>
      <c r="AO11" s="31">
        <f>IF(Settings!$I$6=Settings!$C$46, AO10, Settings!$I$6)</f>
        <v>75</v>
      </c>
      <c r="AP11" s="31">
        <f>IF(Settings!$I$6=Settings!$C$46, AP10, Settings!$I$6)</f>
        <v>75</v>
      </c>
      <c r="AQ11" s="32">
        <f>IF(Settings!$I$6=Settings!$C$46, AQ10, Settings!$I$6)</f>
        <v>75</v>
      </c>
      <c r="AR11" s="32">
        <f>IF(Settings!$I$6=Settings!$C$46, AR10, Settings!$I$6)</f>
        <v>75</v>
      </c>
      <c r="AS11" s="32">
        <f>IF(Settings!$I$6=Settings!$C$46, AS10, Settings!$I$6)</f>
        <v>75</v>
      </c>
      <c r="AT11" s="33"/>
      <c r="AU11" s="33"/>
      <c r="AV11" s="34">
        <f>IF(Settings!$I$6=Settings!$C$46, AV10, Settings!$I$6)</f>
        <v>75</v>
      </c>
      <c r="AW11" s="34">
        <f>IF(Settings!$I$6=Settings!$C$46, AW10, Settings!$I$6)</f>
        <v>75</v>
      </c>
      <c r="AX11" s="35">
        <f>IF(Settings!$I$6=Settings!$C$46, AX10, Settings!$I$6)</f>
        <v>75</v>
      </c>
      <c r="AY11" s="35">
        <f>IF(Settings!$I$6=Settings!$C$46, AY10, Settings!$I$6)</f>
        <v>75</v>
      </c>
      <c r="AZ11"/>
      <c r="BA11" s="30">
        <f>IF(Settings!$I$6=Settings!$C$46, BA10, Settings!$I$6)</f>
        <v>75</v>
      </c>
      <c r="BB11" s="30"/>
    </row>
    <row r="12" spans="1:321" x14ac:dyDescent="0.25">
      <c r="A12" s="18">
        <v>9</v>
      </c>
      <c r="B12" s="16" t="str">
        <f>IF('Graph-outputs'!$D$1=6,INDEX(Settings!$G$5:$G$34,'Calcs-control1'!A12),IF(AND('Graph-outputs'!$D$1&gt;12,'Graph-outputs'!$D$1&lt;19),A12*5-5,""))</f>
        <v/>
      </c>
      <c r="C12" s="3"/>
      <c r="F12" s="27" t="s">
        <v>23</v>
      </c>
      <c r="G12" s="29">
        <f>EXP(50*LN(G$9)*(1/G$11-1/G$10))</f>
        <v>1.0029309679024263</v>
      </c>
      <c r="H12" s="29">
        <f>EXP(50*LN(H$9)*(1/H$11-1/H$10))</f>
        <v>1.0417156360184241</v>
      </c>
      <c r="I12" s="29">
        <f>EXP(50*LN(I$9)*(1/I$11-1/I$10))</f>
        <v>1.0410331390948451</v>
      </c>
      <c r="J12" s="29">
        <f>EXP(50*LN(J$9)*(1/J$11-1/J$10))</f>
        <v>1.0204929321684648</v>
      </c>
      <c r="K12" s="29">
        <f>EXP(50*LN(K$9)*(1/K$11-1/K$10))</f>
        <v>1.0517684085649295</v>
      </c>
      <c r="L12" s="30"/>
      <c r="M12" s="28">
        <f t="shared" ref="M12:R12" si="2">EXP(50*LN(M$9)*(1/M$11-1/M$10))</f>
        <v>0.96881066281616723</v>
      </c>
      <c r="N12" s="31">
        <f t="shared" si="2"/>
        <v>1.0989832805148427</v>
      </c>
      <c r="O12" s="31">
        <f t="shared" si="2"/>
        <v>1.0989832805148427</v>
      </c>
      <c r="P12" s="32">
        <f t="shared" si="2"/>
        <v>1.2053150612654049</v>
      </c>
      <c r="Q12" s="32">
        <f t="shared" si="2"/>
        <v>1.0372065158528609</v>
      </c>
      <c r="R12" s="32">
        <f t="shared" si="2"/>
        <v>1.3128696243158835</v>
      </c>
      <c r="S12" s="33"/>
      <c r="T12" s="33"/>
      <c r="U12" s="34">
        <f>EXP(50*LN(U$9)*(1/U$11-1/U$10))</f>
        <v>1.0772173450159419</v>
      </c>
      <c r="V12" s="34">
        <f>EXP(50*LN(V$9)*(1/V$11-1/V$10))</f>
        <v>1.0772173450159419</v>
      </c>
      <c r="W12" s="35">
        <f>EXP(50*LN(W$9)*(1/W$11-1/W$10))</f>
        <v>1.0772173450159419</v>
      </c>
      <c r="X12" s="35">
        <f>EXP(50*LN(X$9)*(1/X$11-1/X$10))</f>
        <v>1.0772173450159419</v>
      </c>
      <c r="Y12"/>
      <c r="Z12" s="30">
        <f>EXP(50*LN(Z$9)*(1/Z$11-1/Z$10))</f>
        <v>1.0316836809040828</v>
      </c>
      <c r="AA12" s="30"/>
      <c r="AG12" s="27" t="s">
        <v>23</v>
      </c>
      <c r="AH12" s="29">
        <f>EXP(50*LN(AH$9)*(1/AH$11-1/AH$10))</f>
        <v>1.0029309679024263</v>
      </c>
      <c r="AI12" s="29">
        <f>EXP(50*LN(AI$9)*(1/AI$11-1/AI$10))</f>
        <v>1.0417156360184241</v>
      </c>
      <c r="AJ12" s="29">
        <f>EXP(50*LN(AJ$9)*(1/AJ$11-1/AJ$10))</f>
        <v>1.0410331390948451</v>
      </c>
      <c r="AK12" s="29">
        <f>EXP(50*LN(AK$9)*(1/AK$11-1/AK$10))</f>
        <v>1.0204929321684648</v>
      </c>
      <c r="AL12" s="29">
        <f>EXP(50*LN(AL$9)*(1/AL$11-1/AL$10))</f>
        <v>1.0517684085649295</v>
      </c>
      <c r="AM12" s="30"/>
      <c r="AN12" s="28">
        <f t="shared" ref="AN12:AS12" si="3">EXP(50*LN(AN$9)*(1/AN$11-1/AN$10))</f>
        <v>0.96881066281616723</v>
      </c>
      <c r="AO12" s="31">
        <f t="shared" si="3"/>
        <v>1.0989832805148427</v>
      </c>
      <c r="AP12" s="31">
        <f t="shared" si="3"/>
        <v>1.0989832805148427</v>
      </c>
      <c r="AQ12" s="32">
        <f t="shared" si="3"/>
        <v>1.2053150612654049</v>
      </c>
      <c r="AR12" s="32">
        <f t="shared" si="3"/>
        <v>1.0372065158528609</v>
      </c>
      <c r="AS12" s="32">
        <f t="shared" si="3"/>
        <v>1.3128696243158835</v>
      </c>
      <c r="AT12" s="33"/>
      <c r="AU12" s="33"/>
      <c r="AV12" s="34">
        <f>EXP(50*LN(AV$9)*(1/AV$11-1/AV$10))</f>
        <v>1.0772173450159419</v>
      </c>
      <c r="AW12" s="34">
        <f>EXP(50*LN(AW$9)*(1/AW$11-1/AW$10))</f>
        <v>1.0772173450159419</v>
      </c>
      <c r="AX12" s="35">
        <f>EXP(50*LN(AX$9)*(1/AX$11-1/AX$10))</f>
        <v>1.0772173450159419</v>
      </c>
      <c r="AY12" s="35">
        <f>EXP(50*LN(AY$9)*(1/AY$11-1/AY$10))</f>
        <v>1.0772173450159419</v>
      </c>
      <c r="AZ12"/>
      <c r="BA12" s="30">
        <f>EXP(50*LN(BA$9)*(1/BA$11-1/BA$10))</f>
        <v>1.0316836809040828</v>
      </c>
      <c r="BB12" s="30"/>
    </row>
    <row r="13" spans="1:321" x14ac:dyDescent="0.25">
      <c r="A13" s="18">
        <v>10</v>
      </c>
      <c r="B13" s="16" t="str">
        <f>IF('Graph-outputs'!$D$1=6,INDEX(Settings!$G$5:$G$34,'Calcs-control1'!A13),IF(AND('Graph-outputs'!$D$1&gt;12,'Graph-outputs'!$D$1&lt;19),A13*5-5,""))</f>
        <v/>
      </c>
      <c r="AC13" t="s">
        <v>58</v>
      </c>
      <c r="AD13" t="s">
        <v>57</v>
      </c>
      <c r="AE13" t="s">
        <v>56</v>
      </c>
      <c r="BD13" s="3" t="s">
        <v>155</v>
      </c>
    </row>
    <row r="14" spans="1:321" x14ac:dyDescent="0.25">
      <c r="A14" s="18">
        <v>11</v>
      </c>
      <c r="B14" s="16" t="str">
        <f>IF('Graph-outputs'!$D$1=6,INDEX(Settings!$G$5:$G$34,'Calcs-control1'!A14),IF(AND('Graph-outputs'!$D$1&gt;12,'Graph-outputs'!$D$1&lt;19),A14*5-5,""))</f>
        <v/>
      </c>
      <c r="C14" s="3"/>
      <c r="E14" s="12" t="s">
        <v>86</v>
      </c>
      <c r="F14" s="3">
        <v>0</v>
      </c>
      <c r="G14" s="29">
        <f>G$4*(1-EXP(-G$5*$F14))^G$6</f>
        <v>0</v>
      </c>
      <c r="H14" s="29">
        <f>H$4*(1-EXP(-H$5*$F14))^H$6</f>
        <v>0</v>
      </c>
      <c r="I14" s="29">
        <f>I$4*(1-EXP(-I$5*$F14))^I$6</f>
        <v>0</v>
      </c>
      <c r="J14" s="29">
        <f>J$4*(1-EXP(-J$5*$F14))^J$6</f>
        <v>0</v>
      </c>
      <c r="K14" s="29">
        <f>K$4*(1-EXP(-K$5*$F14))^K$6</f>
        <v>0</v>
      </c>
      <c r="L14" s="30"/>
      <c r="M14" s="29">
        <f t="shared" ref="M14:N29" si="4">M$4*(1-EXP(-M$5*$F14))^M$6</f>
        <v>0</v>
      </c>
      <c r="N14" s="31">
        <f t="shared" si="4"/>
        <v>0</v>
      </c>
      <c r="O14" s="31">
        <f>IF(Settings!$I$6&gt;69, 0.2*(N14), 0)</f>
        <v>0</v>
      </c>
      <c r="P14" s="32">
        <f t="shared" ref="P14:P30" si="5">P$4*(1-EXP(-P$5*$F14))^P$6</f>
        <v>0</v>
      </c>
      <c r="Q14" s="32">
        <f t="shared" ref="Q14:R29" si="6">Q$4*(1-EXP(-Q$5*$F14))^Q$6</f>
        <v>0</v>
      </c>
      <c r="R14" s="32">
        <f t="shared" si="6"/>
        <v>0</v>
      </c>
      <c r="S14" s="33" t="e">
        <f>S$8*(S$4*(1-EXP(-S$5*F14))^S$6)</f>
        <v>#VALUE!</v>
      </c>
      <c r="T14" s="33" t="e">
        <f>T$8*(T$4*(1-EXP(-T$5*F14))^T$6)</f>
        <v>#VALUE!</v>
      </c>
      <c r="U14" s="34" t="e">
        <f>(U$7/100*$H14)+((100-U$7)/100*$N14)</f>
        <v>#VALUE!</v>
      </c>
      <c r="V14" s="34" t="e">
        <f>(V$7/100*$H14)+((100-V$7)/100*$O14)</f>
        <v>#VALUE!</v>
      </c>
      <c r="W14" s="35" t="e">
        <f>$W$7/100*(($W$4*(1-EXP(-$W$5*F14))^$W$6)) + ((100-$W$7)/100*N14)</f>
        <v>#VALUE!</v>
      </c>
      <c r="X14" s="35" t="e">
        <f>$X$7/100*(($X$4*(1-EXP(-$X$5*F14))^$X$6)) + ((100-$X$7)/100*O14)</f>
        <v>#VALUE!</v>
      </c>
      <c r="Y14"/>
      <c r="Z14" s="30">
        <f>Z$4*(1-EXP(-Z$5*$F14))^Z$6</f>
        <v>0</v>
      </c>
      <c r="AA14" s="30">
        <f>AA$4*(1-EXP(-AA$5*$F14))^AA$6</f>
        <v>0</v>
      </c>
      <c r="AC14" s="3">
        <v>0</v>
      </c>
      <c r="AD14" s="48">
        <f>147.2*(101-AC158)/(59.5+AC158)</f>
        <v>9.2609271523178798</v>
      </c>
      <c r="AE14" s="51">
        <f>0.208*EXP(0.05039*AC14)*91.9*(EXP(-0.1386*$AD$14)*(1+($AD$14^5.31/(4.93*10^7))))</f>
        <v>5.3104168132392244</v>
      </c>
      <c r="AF14" s="12" t="s">
        <v>86</v>
      </c>
      <c r="AG14" s="3">
        <f>AE14</f>
        <v>5.3104168132392244</v>
      </c>
      <c r="AH14" s="29">
        <f>AH$4*(1-EXP(-AH$5*$AG14))^AH$6</f>
        <v>0.35100230027906865</v>
      </c>
      <c r="AI14" s="29">
        <f t="shared" ref="AI14:AL29" si="7">AI$4*(1-EXP(-AI$5*$AG14))^AI$6</f>
        <v>5.7054506116011332</v>
      </c>
      <c r="AJ14" s="29">
        <f t="shared" si="7"/>
        <v>1.019401936794706</v>
      </c>
      <c r="AK14" s="29">
        <f t="shared" si="7"/>
        <v>6.0167702722683458</v>
      </c>
      <c r="AL14" s="29">
        <f t="shared" si="7"/>
        <v>0.27477414299682934</v>
      </c>
      <c r="AM14" s="30"/>
      <c r="AN14" s="29">
        <f>AN$4*(1-EXP(-AN$5*$AG14))^AN$6</f>
        <v>1.0061829288750559</v>
      </c>
      <c r="AO14" s="31">
        <f>AO$4*(1-EXP(-AO$5*$AG14))^AO$6</f>
        <v>0.95442668574765976</v>
      </c>
      <c r="AP14" s="31">
        <f>IF(Settings!$I$6&gt;69, 0.2*(AO14), 0)</f>
        <v>0.19088533714953196</v>
      </c>
      <c r="AQ14" s="32">
        <f>AQ$4*(1-EXP(-AQ$5*$AG14))^AQ$6</f>
        <v>6.1429088175873128</v>
      </c>
      <c r="AR14" s="32">
        <f t="shared" ref="AR14:AS29" si="8">AR$4*(1-EXP(-AR$5*$AG14))^AR$6</f>
        <v>2.7611192929087252</v>
      </c>
      <c r="AS14" s="32">
        <f t="shared" si="8"/>
        <v>2.0204474428487971</v>
      </c>
      <c r="AT14" s="33" t="e">
        <f>AT$8*(AT$4*(1-EXP(-AT$5*AG14))^AT$6)</f>
        <v>#VALUE!</v>
      </c>
      <c r="AU14" s="33" t="e">
        <f>AU$8*(AU$4*(1-EXP(-AU$5*AG14))^AU$6)</f>
        <v>#VALUE!</v>
      </c>
      <c r="AV14" s="34" t="e">
        <f>(AV$7/100*$AI14)+((100-AV$7)/100*$AO14)</f>
        <v>#VALUE!</v>
      </c>
      <c r="AW14" s="34" t="e">
        <f>(AW$7/100*$AI14)+((100-AW$7)/100*$AP14)</f>
        <v>#VALUE!</v>
      </c>
      <c r="AX14" s="35" t="e">
        <f>$W$7/100*(($W$4*(1-EXP(-$W$5*AG14))^$W$6)) + ((100-$W$7)/100*AO14)</f>
        <v>#VALUE!</v>
      </c>
      <c r="AY14" s="35" t="e">
        <f>$X$7/100*(($X$4*(1-EXP(-$X$5*AG14))^$X$6)) + ((100-$X$7)/100*AP14)</f>
        <v>#VALUE!</v>
      </c>
      <c r="AZ14"/>
      <c r="BA14" s="30">
        <f>BA$4*(1-EXP(-BA$5*$AG14))^BA$6</f>
        <v>1.2439589583971022</v>
      </c>
      <c r="BB14" s="30">
        <f>BB$4*(1-EXP(-BB$5*$AG14))^BB$6</f>
        <v>13.918256750651272</v>
      </c>
      <c r="BD14" s="82">
        <f>$BE$4+$BE$5*AE14+$BE$6*AE14^2</f>
        <v>1.1707078714222676</v>
      </c>
    </row>
    <row r="15" spans="1:321" x14ac:dyDescent="0.25">
      <c r="A15" s="18">
        <v>12</v>
      </c>
      <c r="B15" s="16" t="str">
        <f>IF('Graph-outputs'!$D$1=6,INDEX(Settings!$G$5:$G$34,'Calcs-control1'!A15),IF(AND('Graph-outputs'!$D$1&gt;12,'Graph-outputs'!$D$1&lt;19),A15*5-5,""))</f>
        <v/>
      </c>
      <c r="C15" s="3"/>
      <c r="F15" s="3">
        <v>1</v>
      </c>
      <c r="G15" s="29">
        <f t="shared" ref="G15:K78" si="9">G$4*(1-EXP(-G$5*$F15))^G$6</f>
        <v>3.5177807348999953E-4</v>
      </c>
      <c r="H15" s="29">
        <f t="shared" si="9"/>
        <v>0.51003808295335251</v>
      </c>
      <c r="I15" s="29">
        <f t="shared" si="9"/>
        <v>9.0099960398749498E-3</v>
      </c>
      <c r="J15" s="29">
        <f t="shared" si="9"/>
        <v>0.53972656790043683</v>
      </c>
      <c r="K15" s="29">
        <f t="shared" si="9"/>
        <v>6.1640101102491984E-4</v>
      </c>
      <c r="L15" s="30"/>
      <c r="M15" s="29">
        <f t="shared" si="4"/>
        <v>4.0606903871490387E-2</v>
      </c>
      <c r="N15" s="31">
        <f t="shared" si="4"/>
        <v>7.1426128133741412E-2</v>
      </c>
      <c r="O15" s="31">
        <f>IF(Settings!$I$6&gt;69, 0.2*(N15), 0)</f>
        <v>1.4285225626748284E-2</v>
      </c>
      <c r="P15" s="32">
        <f t="shared" si="5"/>
        <v>0.76081898804409598</v>
      </c>
      <c r="Q15" s="32">
        <f t="shared" si="6"/>
        <v>0.18899756581748212</v>
      </c>
      <c r="R15" s="32">
        <f t="shared" si="6"/>
        <v>1.6692842574263751E-2</v>
      </c>
      <c r="S15" s="33" t="e">
        <f t="shared" ref="S15:S21" si="10">S$8*(S$4*(1-EXP(-S$5*F15))^S$6)</f>
        <v>#VALUE!</v>
      </c>
      <c r="T15" s="33" t="e">
        <f t="shared" ref="T15:T21" si="11">T$8*(T$4*(1-EXP(-T$5*F15))^T$6)</f>
        <v>#VALUE!</v>
      </c>
      <c r="U15" s="34" t="e">
        <f t="shared" ref="U15:U78" si="12">(U$7/100*$H15)+((100-U$7)/100*$N15)</f>
        <v>#VALUE!</v>
      </c>
      <c r="V15" s="34" t="e">
        <f t="shared" ref="V15:V78" si="13">(V$7/100*$H15)+((100-V$7)/100*$O15)</f>
        <v>#VALUE!</v>
      </c>
      <c r="W15" s="35" t="e">
        <f t="shared" ref="W15:W78" si="14">$W$7/100*(($W$4*(1-EXP(-$W$5*F15))^$W$6)) + ((100-$W$7)/100*N15)</f>
        <v>#VALUE!</v>
      </c>
      <c r="X15" s="35" t="e">
        <f t="shared" ref="X15:X78" si="15">$X$7/100*(($X$4*(1-EXP(-$X$5*F15))^$X$6)) + ((100-$X$7)/100*O15)</f>
        <v>#VALUE!</v>
      </c>
      <c r="Z15" s="30">
        <f t="shared" ref="Z15:AA30" si="16">Z$4*(1-EXP(-Z$5*$F15))^Z$6</f>
        <v>1.3634000165197738E-2</v>
      </c>
      <c r="AA15" s="30">
        <f t="shared" si="16"/>
        <v>2.9091098317398489</v>
      </c>
      <c r="AC15" s="3">
        <v>1</v>
      </c>
      <c r="AE15" s="51">
        <f t="shared" ref="AE15:AE54" si="17">0.208*EXP(0.05039*AC15)*91.9*(EXP(-0.1386*$AD$14)*(1+($AD$14^5.31/(4.93*10^7))))</f>
        <v>5.5848653782914033</v>
      </c>
      <c r="AG15" s="3">
        <f t="shared" ref="AG15:AG78" si="18">AE15</f>
        <v>5.5848653782914033</v>
      </c>
      <c r="AH15" s="29">
        <f t="shared" ref="AH15:AL46" si="19">AH$4*(1-EXP(-AH$5*$AG15))^AH$6</f>
        <v>0.42404010105849682</v>
      </c>
      <c r="AI15" s="29">
        <f t="shared" si="7"/>
        <v>6.1187078591645632</v>
      </c>
      <c r="AJ15" s="29">
        <f t="shared" si="7"/>
        <v>1.1651431677595234</v>
      </c>
      <c r="AK15" s="29">
        <f t="shared" si="7"/>
        <v>6.4511923948665846</v>
      </c>
      <c r="AL15" s="29">
        <f t="shared" si="7"/>
        <v>0.32429922916974224</v>
      </c>
      <c r="AM15" s="30"/>
      <c r="AN15" s="29">
        <f t="shared" ref="AN15:AO46" si="20">AN$4*(1-EXP(-AN$5*$AG15))^AN$6</f>
        <v>1.10385092549444</v>
      </c>
      <c r="AO15" s="31">
        <f t="shared" si="20"/>
        <v>1.0294174445126791</v>
      </c>
      <c r="AP15" s="31">
        <f>IF(Settings!$I$6&gt;69, 0.2*(AO15), 0)</f>
        <v>0.20588348890253583</v>
      </c>
      <c r="AQ15" s="32">
        <f t="shared" ref="AQ15:AS46" si="21">AQ$4*(1-EXP(-AQ$5*$AG15))^AQ$6</f>
        <v>6.5250587565796252</v>
      </c>
      <c r="AR15" s="32">
        <f t="shared" si="8"/>
        <v>2.9787012075118735</v>
      </c>
      <c r="AS15" s="32">
        <f t="shared" si="8"/>
        <v>2.2953718123590607</v>
      </c>
      <c r="AT15" s="33" t="e">
        <f t="shared" ref="AT15:AT78" si="22">AT$8*(AT$4*(1-EXP(-AT$5*AG15))^AT$6)</f>
        <v>#VALUE!</v>
      </c>
      <c r="AU15" s="33" t="e">
        <f t="shared" ref="AU15:AU78" si="23">AU$8*(AU$4*(1-EXP(-AU$5*AG15))^AU$6)</f>
        <v>#VALUE!</v>
      </c>
      <c r="AV15" s="34" t="e">
        <f t="shared" ref="AV15:AV78" si="24">(AV$7/100*$AI15)+((100-AV$7)/100*$AO15)</f>
        <v>#VALUE!</v>
      </c>
      <c r="AW15" s="34" t="e">
        <f t="shared" ref="AW15:AW78" si="25">(AW$7/100*$AI15)+((100-AW$7)/100*$AP15)</f>
        <v>#VALUE!</v>
      </c>
      <c r="AX15" s="35" t="e">
        <f t="shared" ref="AX15:AX78" si="26">$W$7/100*(($W$4*(1-EXP(-$W$5*AG15))^$W$6)) + ((100-$W$7)/100*AO15)</f>
        <v>#VALUE!</v>
      </c>
      <c r="AY15" s="35" t="e">
        <f t="shared" ref="AY15:AY78" si="27">$X$7/100*(($X$4*(1-EXP(-$X$5*AG15))^$X$6)) + ((100-$X$7)/100*AP15)</f>
        <v>#VALUE!</v>
      </c>
      <c r="BA15" s="30">
        <f t="shared" ref="BA15:BB30" si="28">BA$4*(1-EXP(-BA$5*$AG15))^BA$6</f>
        <v>1.403430767159854</v>
      </c>
      <c r="BB15" s="30">
        <f t="shared" si="28"/>
        <v>14.54254866633682</v>
      </c>
      <c r="BD15" s="82">
        <f t="shared" ref="BD15:BD78" si="29">$BE$4+$BE$5*AE15+$BE$6*AE15^2</f>
        <v>1.2117926643096053</v>
      </c>
    </row>
    <row r="16" spans="1:321" x14ac:dyDescent="0.25">
      <c r="A16" s="18">
        <v>13</v>
      </c>
      <c r="B16" s="16" t="str">
        <f>IF('Graph-outputs'!$D$1=6,INDEX(Settings!$G$5:$G$34,'Calcs-control1'!A16),IF(AND('Graph-outputs'!$D$1&gt;12,'Graph-outputs'!$D$1&lt;19),A16*5-5,""))</f>
        <v/>
      </c>
      <c r="C16" s="3"/>
      <c r="F16" s="3">
        <v>2</v>
      </c>
      <c r="G16" s="29">
        <f t="shared" si="9"/>
        <v>6.8946888077848221E-3</v>
      </c>
      <c r="H16" s="29">
        <f t="shared" si="9"/>
        <v>1.4126254437158439</v>
      </c>
      <c r="I16" s="29">
        <f t="shared" si="9"/>
        <v>6.7485676344697779E-2</v>
      </c>
      <c r="J16" s="29">
        <f t="shared" si="9"/>
        <v>1.4936370347295422</v>
      </c>
      <c r="K16" s="29">
        <f t="shared" si="9"/>
        <v>8.5999788192824504E-3</v>
      </c>
      <c r="L16" s="30"/>
      <c r="M16" s="29">
        <f t="shared" si="4"/>
        <v>0.15758500277734394</v>
      </c>
      <c r="N16" s="31">
        <f t="shared" si="4"/>
        <v>0.21256479874165896</v>
      </c>
      <c r="O16" s="31">
        <f>IF(Settings!$I$6&gt;69, 0.2*(N16), 0)</f>
        <v>4.2512959748331795E-2</v>
      </c>
      <c r="P16" s="32">
        <f t="shared" si="5"/>
        <v>1.8378012036397395</v>
      </c>
      <c r="Q16" s="32">
        <f t="shared" si="6"/>
        <v>0.59185518118015357</v>
      </c>
      <c r="R16" s="32">
        <f t="shared" si="6"/>
        <v>0.134714698020406</v>
      </c>
      <c r="S16" s="33" t="e">
        <f t="shared" si="10"/>
        <v>#VALUE!</v>
      </c>
      <c r="T16" s="33" t="e">
        <f t="shared" si="11"/>
        <v>#VALUE!</v>
      </c>
      <c r="U16" s="34" t="e">
        <f t="shared" si="12"/>
        <v>#VALUE!</v>
      </c>
      <c r="V16" s="34" t="e">
        <f t="shared" si="13"/>
        <v>#VALUE!</v>
      </c>
      <c r="W16" s="35" t="e">
        <f t="shared" si="14"/>
        <v>#VALUE!</v>
      </c>
      <c r="X16" s="35" t="e">
        <f t="shared" si="15"/>
        <v>#VALUE!</v>
      </c>
      <c r="Z16" s="30">
        <f t="shared" si="16"/>
        <v>9.6970575488937172E-2</v>
      </c>
      <c r="AA16" s="30">
        <f t="shared" si="16"/>
        <v>5.6771709965942723</v>
      </c>
      <c r="AC16" s="3">
        <v>2</v>
      </c>
      <c r="AE16" s="51">
        <f t="shared" si="17"/>
        <v>5.8734977668565307</v>
      </c>
      <c r="AG16" s="3">
        <f t="shared" si="18"/>
        <v>5.8734977668565307</v>
      </c>
      <c r="AH16" s="29">
        <f t="shared" si="19"/>
        <v>0.51134340624170049</v>
      </c>
      <c r="AI16" s="29">
        <f t="shared" si="7"/>
        <v>6.5600332556755276</v>
      </c>
      <c r="AJ16" s="29">
        <f t="shared" si="7"/>
        <v>1.3305669755056928</v>
      </c>
      <c r="AK16" s="29">
        <f t="shared" si="7"/>
        <v>6.9149425280844721</v>
      </c>
      <c r="AL16" s="29">
        <f t="shared" si="7"/>
        <v>0.38209222671750748</v>
      </c>
      <c r="AM16" s="30"/>
      <c r="AN16" s="29">
        <f t="shared" si="20"/>
        <v>1.2105052934273848</v>
      </c>
      <c r="AO16" s="31">
        <f t="shared" si="20"/>
        <v>1.1100207129007402</v>
      </c>
      <c r="AP16" s="31">
        <f>IF(Settings!$I$6&gt;69, 0.2*(AO16), 0)</f>
        <v>0.22200414258014806</v>
      </c>
      <c r="AQ16" s="32">
        <f t="shared" si="21"/>
        <v>6.9291895181530467</v>
      </c>
      <c r="AR16" s="32">
        <f t="shared" si="8"/>
        <v>3.2118706846843459</v>
      </c>
      <c r="AS16" s="32">
        <f t="shared" si="8"/>
        <v>2.6035549728738556</v>
      </c>
      <c r="AT16" s="33" t="e">
        <f t="shared" si="22"/>
        <v>#VALUE!</v>
      </c>
      <c r="AU16" s="33" t="e">
        <f t="shared" si="23"/>
        <v>#VALUE!</v>
      </c>
      <c r="AV16" s="34" t="e">
        <f t="shared" si="24"/>
        <v>#VALUE!</v>
      </c>
      <c r="AW16" s="34" t="e">
        <f t="shared" si="25"/>
        <v>#VALUE!</v>
      </c>
      <c r="AX16" s="35" t="e">
        <f t="shared" si="26"/>
        <v>#VALUE!</v>
      </c>
      <c r="AY16" s="35" t="e">
        <f t="shared" si="27"/>
        <v>#VALUE!</v>
      </c>
      <c r="BA16" s="30">
        <f t="shared" si="28"/>
        <v>1.5810520516550142</v>
      </c>
      <c r="BB16" s="30">
        <f t="shared" si="28"/>
        <v>15.189982326427081</v>
      </c>
      <c r="BD16" s="82">
        <f t="shared" si="29"/>
        <v>1.2563984686924763</v>
      </c>
    </row>
    <row r="17" spans="1:257" x14ac:dyDescent="0.25">
      <c r="A17" s="18">
        <v>14</v>
      </c>
      <c r="B17" s="16" t="str">
        <f>IF('Graph-outputs'!$D$1=6,INDEX(Settings!$G$5:$G$34,'Calcs-control1'!A17),IF(AND('Graph-outputs'!$D$1&gt;12,'Graph-outputs'!$D$1&lt;19),A17*5-5,""))</f>
        <v/>
      </c>
      <c r="C17" s="3"/>
      <c r="F17" s="3">
        <v>3</v>
      </c>
      <c r="G17" s="29">
        <f t="shared" si="9"/>
        <v>3.708699327152537E-2</v>
      </c>
      <c r="H17" s="29">
        <f t="shared" si="9"/>
        <v>2.5414788679119087</v>
      </c>
      <c r="I17" s="29">
        <f t="shared" si="9"/>
        <v>0.21335181875294662</v>
      </c>
      <c r="J17" s="29">
        <f t="shared" si="9"/>
        <v>2.6850652353685223</v>
      </c>
      <c r="K17" s="29">
        <f t="shared" si="9"/>
        <v>3.8025859908331197E-2</v>
      </c>
      <c r="L17" s="30"/>
      <c r="M17" s="29">
        <f t="shared" si="4"/>
        <v>0.34404855448808425</v>
      </c>
      <c r="N17" s="31">
        <f t="shared" si="4"/>
        <v>0.39925904945784124</v>
      </c>
      <c r="O17" s="31">
        <f>IF(Settings!$I$6&gt;69, 0.2*(N17), 0)</f>
        <v>7.9851809891568259E-2</v>
      </c>
      <c r="P17" s="32">
        <f t="shared" si="5"/>
        <v>3.0544769783250607</v>
      </c>
      <c r="Q17" s="32">
        <f t="shared" si="6"/>
        <v>1.136833413211968</v>
      </c>
      <c r="R17" s="32">
        <f t="shared" si="6"/>
        <v>0.43380092882561982</v>
      </c>
      <c r="S17" s="33" t="e">
        <f t="shared" si="10"/>
        <v>#VALUE!</v>
      </c>
      <c r="T17" s="33" t="e">
        <f t="shared" si="11"/>
        <v>#VALUE!</v>
      </c>
      <c r="U17" s="34" t="e">
        <f t="shared" si="12"/>
        <v>#VALUE!</v>
      </c>
      <c r="V17" s="34" t="e">
        <f t="shared" si="13"/>
        <v>#VALUE!</v>
      </c>
      <c r="W17" s="35" t="e">
        <f t="shared" si="14"/>
        <v>#VALUE!</v>
      </c>
      <c r="X17" s="35" t="e">
        <f t="shared" si="15"/>
        <v>#VALUE!</v>
      </c>
      <c r="Z17" s="30">
        <f t="shared" si="16"/>
        <v>0.2914300877637202</v>
      </c>
      <c r="AA17" s="30">
        <f t="shared" si="16"/>
        <v>8.3110222622897751</v>
      </c>
      <c r="AC17" s="3">
        <v>3</v>
      </c>
      <c r="AE17" s="51">
        <f t="shared" si="17"/>
        <v>6.1770470155581005</v>
      </c>
      <c r="AG17" s="3">
        <f t="shared" si="18"/>
        <v>6.1770470155581005</v>
      </c>
      <c r="AH17" s="29">
        <f t="shared" si="19"/>
        <v>0.61544903101558701</v>
      </c>
      <c r="AI17" s="29">
        <f t="shared" si="7"/>
        <v>7.0310941004248537</v>
      </c>
      <c r="AJ17" s="29">
        <f t="shared" si="7"/>
        <v>1.5180992862986482</v>
      </c>
      <c r="AK17" s="29">
        <f t="shared" si="7"/>
        <v>7.4097398144555964</v>
      </c>
      <c r="AL17" s="29">
        <f t="shared" si="7"/>
        <v>0.44937617010003483</v>
      </c>
      <c r="AM17" s="30"/>
      <c r="AN17" s="29">
        <f t="shared" si="20"/>
        <v>1.3268968554676455</v>
      </c>
      <c r="AO17" s="31">
        <f t="shared" si="20"/>
        <v>1.1966189220543877</v>
      </c>
      <c r="AP17" s="31">
        <f>IF(Settings!$I$6&gt;69, 0.2*(AO17), 0)</f>
        <v>0.23932378441087754</v>
      </c>
      <c r="AQ17" s="32">
        <f t="shared" si="21"/>
        <v>7.3563546492349623</v>
      </c>
      <c r="AR17" s="32">
        <f t="shared" si="8"/>
        <v>3.461534178816251</v>
      </c>
      <c r="AS17" s="32">
        <f t="shared" si="8"/>
        <v>2.9482182788711859</v>
      </c>
      <c r="AT17" s="33" t="e">
        <f t="shared" si="22"/>
        <v>#VALUE!</v>
      </c>
      <c r="AU17" s="33" t="e">
        <f t="shared" si="23"/>
        <v>#VALUE!</v>
      </c>
      <c r="AV17" s="34" t="e">
        <f t="shared" si="24"/>
        <v>#VALUE!</v>
      </c>
      <c r="AW17" s="34" t="e">
        <f t="shared" si="25"/>
        <v>#VALUE!</v>
      </c>
      <c r="AX17" s="35" t="e">
        <f t="shared" si="26"/>
        <v>#VALUE!</v>
      </c>
      <c r="AY17" s="35" t="e">
        <f t="shared" si="27"/>
        <v>#VALUE!</v>
      </c>
      <c r="BA17" s="30">
        <f t="shared" si="28"/>
        <v>1.7784632369480065</v>
      </c>
      <c r="BB17" s="30">
        <f t="shared" si="28"/>
        <v>15.860930253044454</v>
      </c>
      <c r="BD17" s="82">
        <f t="shared" si="29"/>
        <v>1.3048554574300248</v>
      </c>
    </row>
    <row r="18" spans="1:257" x14ac:dyDescent="0.25">
      <c r="A18" s="18">
        <v>15</v>
      </c>
      <c r="B18" s="16" t="str">
        <f>IF('Graph-outputs'!$D$1=6,INDEX(Settings!$G$5:$G$34,'Calcs-control1'!A18),IF(AND('Graph-outputs'!$D$1&gt;12,'Graph-outputs'!$D$1&lt;19),A18*5-5,""))</f>
        <v/>
      </c>
      <c r="C18" s="3"/>
      <c r="F18" s="3">
        <v>4</v>
      </c>
      <c r="G18" s="29">
        <f t="shared" si="9"/>
        <v>0.11760529580402691</v>
      </c>
      <c r="H18" s="29">
        <f t="shared" si="9"/>
        <v>3.8323075360981926</v>
      </c>
      <c r="I18" s="29">
        <f t="shared" si="9"/>
        <v>0.47395528589229752</v>
      </c>
      <c r="J18" s="29">
        <f t="shared" si="9"/>
        <v>4.0455950805696457</v>
      </c>
      <c r="K18" s="29">
        <f t="shared" si="9"/>
        <v>0.10513621401825406</v>
      </c>
      <c r="L18" s="30"/>
      <c r="M18" s="29">
        <f t="shared" si="4"/>
        <v>0.5935903765923749</v>
      </c>
      <c r="N18" s="31">
        <f t="shared" si="4"/>
        <v>0.62116262236262365</v>
      </c>
      <c r="O18" s="31">
        <f>IF(Settings!$I$6&gt;69, 0.2*(N18), 0)</f>
        <v>0.12423252447252474</v>
      </c>
      <c r="P18" s="32">
        <f t="shared" si="5"/>
        <v>4.3563060759637935</v>
      </c>
      <c r="Q18" s="32">
        <f t="shared" si="6"/>
        <v>1.7878737406658707</v>
      </c>
      <c r="R18" s="32">
        <f t="shared" si="6"/>
        <v>0.96000016498749952</v>
      </c>
      <c r="S18" s="33" t="e">
        <f t="shared" si="10"/>
        <v>#VALUE!</v>
      </c>
      <c r="T18" s="33" t="e">
        <f t="shared" si="11"/>
        <v>#VALUE!</v>
      </c>
      <c r="U18" s="34" t="e">
        <f t="shared" si="12"/>
        <v>#VALUE!</v>
      </c>
      <c r="V18" s="34" t="e">
        <f t="shared" si="13"/>
        <v>#VALUE!</v>
      </c>
      <c r="W18" s="35" t="e">
        <f t="shared" si="14"/>
        <v>#VALUE!</v>
      </c>
      <c r="X18" s="35" t="e">
        <f t="shared" si="15"/>
        <v>#VALUE!</v>
      </c>
      <c r="Z18" s="30">
        <f t="shared" si="16"/>
        <v>0.61611824798882608</v>
      </c>
      <c r="AA18" s="30">
        <f t="shared" si="16"/>
        <v>10.817170817779029</v>
      </c>
      <c r="AC18" s="3">
        <v>4</v>
      </c>
      <c r="AE18" s="51">
        <f t="shared" si="17"/>
        <v>6.4962840452114623</v>
      </c>
      <c r="AG18" s="3">
        <f t="shared" si="18"/>
        <v>6.4962840452114623</v>
      </c>
      <c r="AH18" s="29">
        <f t="shared" si="19"/>
        <v>0.73928000422840368</v>
      </c>
      <c r="AI18" s="29">
        <f t="shared" si="7"/>
        <v>7.5336258220965844</v>
      </c>
      <c r="AJ18" s="29">
        <f t="shared" si="7"/>
        <v>1.7304189524076747</v>
      </c>
      <c r="AK18" s="29">
        <f t="shared" si="7"/>
        <v>7.9373704851619165</v>
      </c>
      <c r="AL18" s="29">
        <f t="shared" si="7"/>
        <v>0.52751847589945389</v>
      </c>
      <c r="AM18" s="30"/>
      <c r="AN18" s="29">
        <f t="shared" si="20"/>
        <v>1.4538274997176945</v>
      </c>
      <c r="AO18" s="31">
        <f t="shared" si="20"/>
        <v>1.2896154813052176</v>
      </c>
      <c r="AP18" s="31">
        <f>IF(Settings!$I$6&gt;69, 0.2*(AO18), 0)</f>
        <v>0.25792309626104354</v>
      </c>
      <c r="AQ18" s="32">
        <f t="shared" si="21"/>
        <v>7.8076329656116314</v>
      </c>
      <c r="AR18" s="32">
        <f t="shared" si="8"/>
        <v>3.7286221802374975</v>
      </c>
      <c r="AS18" s="32">
        <f t="shared" si="8"/>
        <v>3.3327430882254827</v>
      </c>
      <c r="AT18" s="33" t="e">
        <f t="shared" si="22"/>
        <v>#VALUE!</v>
      </c>
      <c r="AU18" s="33" t="e">
        <f t="shared" si="23"/>
        <v>#VALUE!</v>
      </c>
      <c r="AV18" s="34" t="e">
        <f t="shared" si="24"/>
        <v>#VALUE!</v>
      </c>
      <c r="AW18" s="34" t="e">
        <f t="shared" si="25"/>
        <v>#VALUE!</v>
      </c>
      <c r="AX18" s="35" t="e">
        <f t="shared" si="26"/>
        <v>#VALUE!</v>
      </c>
      <c r="AY18" s="35" t="e">
        <f t="shared" si="27"/>
        <v>#VALUE!</v>
      </c>
      <c r="BA18" s="30">
        <f t="shared" si="28"/>
        <v>1.9973754587165617</v>
      </c>
      <c r="BB18" s="30">
        <f t="shared" si="28"/>
        <v>16.555717927736083</v>
      </c>
      <c r="BD18" s="82">
        <f t="shared" si="29"/>
        <v>1.3575265815380353</v>
      </c>
    </row>
    <row r="19" spans="1:257" x14ac:dyDescent="0.25">
      <c r="A19" s="18">
        <v>16</v>
      </c>
      <c r="B19" s="16" t="str">
        <f>IF('Graph-outputs'!$D$1=6,INDEX(Settings!$G$5:$G$34,'Calcs-control1'!A19),IF(AND('Graph-outputs'!$D$1&gt;12,'Graph-outputs'!$D$1&lt;19),A19*5-5,""))</f>
        <v/>
      </c>
      <c r="C19" s="3"/>
      <c r="F19" s="3">
        <v>5</v>
      </c>
      <c r="G19" s="29">
        <f t="shared" si="9"/>
        <v>0.27937434115814597</v>
      </c>
      <c r="H19" s="29">
        <f t="shared" si="9"/>
        <v>5.2460721757261108</v>
      </c>
      <c r="I19" s="29">
        <f t="shared" si="9"/>
        <v>0.86797240727820391</v>
      </c>
      <c r="J19" s="29">
        <f t="shared" si="9"/>
        <v>5.5336727257984384</v>
      </c>
      <c r="K19" s="29">
        <f t="shared" si="9"/>
        <v>0.22491129040110366</v>
      </c>
      <c r="L19" s="30"/>
      <c r="M19" s="29">
        <f t="shared" si="4"/>
        <v>0.90025139154772904</v>
      </c>
      <c r="N19" s="31">
        <f t="shared" si="4"/>
        <v>0.87164783739623675</v>
      </c>
      <c r="O19" s="31">
        <f>IF(Settings!$I$6&gt;69, 0.2*(N19), 0)</f>
        <v>0.17432956747924735</v>
      </c>
      <c r="P19" s="32">
        <f t="shared" si="5"/>
        <v>5.7135238734016305</v>
      </c>
      <c r="Q19" s="32">
        <f t="shared" si="6"/>
        <v>2.5202631011057806</v>
      </c>
      <c r="R19" s="32">
        <f t="shared" si="6"/>
        <v>1.7312178753020611</v>
      </c>
      <c r="S19" s="33" t="e">
        <f t="shared" si="10"/>
        <v>#VALUE!</v>
      </c>
      <c r="T19" s="33" t="e">
        <f t="shared" si="11"/>
        <v>#VALUE!</v>
      </c>
      <c r="U19" s="34" t="e">
        <f t="shared" si="12"/>
        <v>#VALUE!</v>
      </c>
      <c r="V19" s="34" t="e">
        <f t="shared" si="13"/>
        <v>#VALUE!</v>
      </c>
      <c r="W19" s="35" t="e">
        <f t="shared" si="14"/>
        <v>#VALUE!</v>
      </c>
      <c r="X19" s="35" t="e">
        <f t="shared" si="15"/>
        <v>#VALUE!</v>
      </c>
      <c r="Z19" s="30">
        <f t="shared" si="16"/>
        <v>1.0749762699763432</v>
      </c>
      <c r="AA19" s="30">
        <f t="shared" si="16"/>
        <v>13.20180834989204</v>
      </c>
      <c r="AC19" s="3">
        <v>5</v>
      </c>
      <c r="AE19" s="51">
        <f t="shared" si="17"/>
        <v>6.8320196187232742</v>
      </c>
      <c r="AG19" s="3">
        <f t="shared" si="18"/>
        <v>6.8320196187232742</v>
      </c>
      <c r="AH19" s="29">
        <f t="shared" si="19"/>
        <v>0.88618785386670629</v>
      </c>
      <c r="AI19" s="29">
        <f t="shared" si="7"/>
        <v>8.0694305224910572</v>
      </c>
      <c r="AJ19" s="29">
        <f t="shared" si="7"/>
        <v>1.9704749972639473</v>
      </c>
      <c r="AK19" s="29">
        <f t="shared" si="7"/>
        <v>8.4996858409457641</v>
      </c>
      <c r="AL19" s="29">
        <f t="shared" si="7"/>
        <v>0.61803960005798309</v>
      </c>
      <c r="AM19" s="30"/>
      <c r="AN19" s="29">
        <f t="shared" si="20"/>
        <v>1.5921518228608489</v>
      </c>
      <c r="AO19" s="31">
        <f t="shared" si="20"/>
        <v>1.3894352205980747</v>
      </c>
      <c r="AP19" s="31">
        <f>IF(Settings!$I$6&gt;69, 0.2*(AO19), 0)</f>
        <v>0.27788704411961496</v>
      </c>
      <c r="AQ19" s="32">
        <f t="shared" si="21"/>
        <v>8.2841258091955456</v>
      </c>
      <c r="AR19" s="32">
        <f t="shared" si="8"/>
        <v>4.0140855195381562</v>
      </c>
      <c r="AS19" s="32">
        <f t="shared" si="8"/>
        <v>3.7606483271310935</v>
      </c>
      <c r="AT19" s="33" t="e">
        <f t="shared" si="22"/>
        <v>#VALUE!</v>
      </c>
      <c r="AU19" s="33" t="e">
        <f t="shared" si="23"/>
        <v>#VALUE!</v>
      </c>
      <c r="AV19" s="34" t="e">
        <f t="shared" si="24"/>
        <v>#VALUE!</v>
      </c>
      <c r="AW19" s="34" t="e">
        <f t="shared" si="25"/>
        <v>#VALUE!</v>
      </c>
      <c r="AX19" s="35" t="e">
        <f t="shared" si="26"/>
        <v>#VALUE!</v>
      </c>
      <c r="AY19" s="35" t="e">
        <f t="shared" si="27"/>
        <v>#VALUE!</v>
      </c>
      <c r="BA19" s="30">
        <f t="shared" si="28"/>
        <v>2.2395585108024267</v>
      </c>
      <c r="BB19" s="30">
        <f t="shared" si="28"/>
        <v>17.274617260476727</v>
      </c>
      <c r="BD19" s="82">
        <f t="shared" si="29"/>
        <v>1.4148109304558329</v>
      </c>
    </row>
    <row r="20" spans="1:257" x14ac:dyDescent="0.25">
      <c r="A20" s="18">
        <v>17</v>
      </c>
      <c r="B20" s="16" t="str">
        <f>IF('Graph-outputs'!$D$1=6,INDEX(Settings!$G$5:$G$34,'Calcs-control1'!A20),IF(AND('Graph-outputs'!$D$1&gt;12,'Graph-outputs'!$D$1&lt;19),A20*5-5,""))</f>
        <v/>
      </c>
      <c r="C20" s="3"/>
      <c r="F20" s="3">
        <v>6</v>
      </c>
      <c r="G20" s="29">
        <f t="shared" si="9"/>
        <v>0.55315781483338489</v>
      </c>
      <c r="H20" s="29">
        <f t="shared" si="9"/>
        <v>6.7555100892042548</v>
      </c>
      <c r="I20" s="29">
        <f t="shared" si="9"/>
        <v>1.4070245469659555</v>
      </c>
      <c r="J20" s="29">
        <f t="shared" si="9"/>
        <v>7.1202940979402332</v>
      </c>
      <c r="K20" s="29">
        <f t="shared" si="9"/>
        <v>0.40931165902449146</v>
      </c>
      <c r="L20" s="30"/>
      <c r="M20" s="29">
        <f t="shared" si="4"/>
        <v>1.258492038100824</v>
      </c>
      <c r="N20" s="31">
        <f t="shared" si="4"/>
        <v>1.145887332099065</v>
      </c>
      <c r="O20" s="31">
        <f>IF(Settings!$I$6&gt;69, 0.2*(N20), 0)</f>
        <v>0.22917746641981301</v>
      </c>
      <c r="P20" s="32">
        <f t="shared" si="5"/>
        <v>7.1069582615173097</v>
      </c>
      <c r="Q20" s="32">
        <f t="shared" si="6"/>
        <v>3.3153834119042882</v>
      </c>
      <c r="R20" s="32">
        <f t="shared" si="6"/>
        <v>2.7446638693522205</v>
      </c>
      <c r="S20" s="33" t="e">
        <f t="shared" si="10"/>
        <v>#VALUE!</v>
      </c>
      <c r="T20" s="33" t="e">
        <f t="shared" si="11"/>
        <v>#VALUE!</v>
      </c>
      <c r="U20" s="34" t="e">
        <f t="shared" si="12"/>
        <v>#VALUE!</v>
      </c>
      <c r="V20" s="34" t="e">
        <f t="shared" si="13"/>
        <v>#VALUE!</v>
      </c>
      <c r="W20" s="35" t="e">
        <f t="shared" si="14"/>
        <v>#VALUE!</v>
      </c>
      <c r="X20" s="35" t="e">
        <f t="shared" si="15"/>
        <v>#VALUE!</v>
      </c>
      <c r="Z20" s="30">
        <f t="shared" si="16"/>
        <v>1.6620217147437528</v>
      </c>
      <c r="AA20" s="30">
        <f t="shared" si="16"/>
        <v>15.470826340508289</v>
      </c>
      <c r="AC20" s="3">
        <v>6</v>
      </c>
      <c r="AE20" s="51">
        <f t="shared" si="17"/>
        <v>7.185106400177478</v>
      </c>
      <c r="AG20" s="3">
        <f t="shared" si="18"/>
        <v>7.185106400177478</v>
      </c>
      <c r="AH20" s="29">
        <f t="shared" si="19"/>
        <v>1.0599952691263768</v>
      </c>
      <c r="AI20" s="29">
        <f t="shared" si="7"/>
        <v>8.6403747673641913</v>
      </c>
      <c r="AJ20" s="29">
        <f t="shared" si="7"/>
        <v>2.2415031311725615</v>
      </c>
      <c r="AK20" s="29">
        <f t="shared" si="7"/>
        <v>9.0985994044235099</v>
      </c>
      <c r="AL20" s="29">
        <f t="shared" si="7"/>
        <v>0.72262015077342845</v>
      </c>
      <c r="AM20" s="30"/>
      <c r="AN20" s="29">
        <f t="shared" si="20"/>
        <v>1.7427785039996659</v>
      </c>
      <c r="AO20" s="31">
        <f t="shared" si="20"/>
        <v>1.4965247282861913</v>
      </c>
      <c r="AP20" s="31">
        <f>IF(Settings!$I$6&gt;69, 0.2*(AO20), 0)</f>
        <v>0.29930494565723825</v>
      </c>
      <c r="AQ20" s="32">
        <f t="shared" si="21"/>
        <v>8.7869537630587882</v>
      </c>
      <c r="AR20" s="32">
        <f t="shared" si="8"/>
        <v>4.3188908980446792</v>
      </c>
      <c r="AS20" s="32">
        <f t="shared" si="8"/>
        <v>4.2355607407330762</v>
      </c>
      <c r="AT20" s="33" t="e">
        <f t="shared" si="22"/>
        <v>#VALUE!</v>
      </c>
      <c r="AU20" s="33" t="e">
        <f t="shared" si="23"/>
        <v>#VALUE!</v>
      </c>
      <c r="AV20" s="34" t="e">
        <f t="shared" si="24"/>
        <v>#VALUE!</v>
      </c>
      <c r="AW20" s="34" t="e">
        <f t="shared" si="25"/>
        <v>#VALUE!</v>
      </c>
      <c r="AX20" s="35" t="e">
        <f t="shared" si="26"/>
        <v>#VALUE!</v>
      </c>
      <c r="AY20" s="35" t="e">
        <f t="shared" si="27"/>
        <v>#VALUE!</v>
      </c>
      <c r="BA20" s="30">
        <f t="shared" si="28"/>
        <v>2.5068253325605152</v>
      </c>
      <c r="BB20" s="30">
        <f t="shared" si="28"/>
        <v>18.017839664496826</v>
      </c>
      <c r="BD20" s="82">
        <f t="shared" si="29"/>
        <v>1.4771474426540325</v>
      </c>
    </row>
    <row r="21" spans="1:257" x14ac:dyDescent="0.25">
      <c r="A21" s="18">
        <v>18</v>
      </c>
      <c r="B21" s="16" t="str">
        <f>IF('Graph-outputs'!$D$1=6,INDEX(Settings!$G$5:$G$34,'Calcs-control1'!A21),IF(AND('Graph-outputs'!$D$1&gt;12,'Graph-outputs'!$D$1&lt;19),A21*5-5,""))</f>
        <v/>
      </c>
      <c r="C21" s="3"/>
      <c r="F21" s="3">
        <v>7</v>
      </c>
      <c r="G21" s="29">
        <f t="shared" si="9"/>
        <v>0.96635636479223141</v>
      </c>
      <c r="H21" s="29">
        <f t="shared" si="9"/>
        <v>8.3401422282260622</v>
      </c>
      <c r="I21" s="29">
        <f t="shared" si="9"/>
        <v>2.0970430048445432</v>
      </c>
      <c r="J21" s="29">
        <f t="shared" si="9"/>
        <v>8.7836948910320416</v>
      </c>
      <c r="K21" s="29">
        <f t="shared" si="9"/>
        <v>0.66658616215934308</v>
      </c>
      <c r="L21" s="30"/>
      <c r="M21" s="29">
        <f t="shared" si="4"/>
        <v>1.6631654367048678</v>
      </c>
      <c r="N21" s="31">
        <f t="shared" si="4"/>
        <v>1.440120346497709</v>
      </c>
      <c r="O21" s="31">
        <f>IF(Settings!$I$6&gt;69, 0.2*(N21), 0)</f>
        <v>0.28802406929954183</v>
      </c>
      <c r="P21" s="32">
        <f t="shared" si="5"/>
        <v>8.523149868227323</v>
      </c>
      <c r="Q21" s="32">
        <f t="shared" si="6"/>
        <v>4.1585381238125043</v>
      </c>
      <c r="R21" s="32">
        <f t="shared" si="6"/>
        <v>3.9834783054645739</v>
      </c>
      <c r="S21" s="33" t="e">
        <f t="shared" si="10"/>
        <v>#VALUE!</v>
      </c>
      <c r="T21" s="33" t="e">
        <f t="shared" si="11"/>
        <v>#VALUE!</v>
      </c>
      <c r="U21" s="34" t="e">
        <f t="shared" si="12"/>
        <v>#VALUE!</v>
      </c>
      <c r="V21" s="34" t="e">
        <f t="shared" si="13"/>
        <v>#VALUE!</v>
      </c>
      <c r="W21" s="35" t="e">
        <f t="shared" si="14"/>
        <v>#VALUE!</v>
      </c>
      <c r="X21" s="35" t="e">
        <f t="shared" si="15"/>
        <v>#VALUE!</v>
      </c>
      <c r="Z21" s="30">
        <f t="shared" si="16"/>
        <v>2.3651464884979148</v>
      </c>
      <c r="AA21" s="30">
        <f t="shared" si="16"/>
        <v>17.629830622042924</v>
      </c>
      <c r="AC21" s="3">
        <v>7</v>
      </c>
      <c r="AE21" s="51">
        <f t="shared" si="17"/>
        <v>7.5564411203372481</v>
      </c>
      <c r="AG21" s="3">
        <f t="shared" si="18"/>
        <v>7.5564411203372481</v>
      </c>
      <c r="AH21" s="29">
        <f t="shared" si="19"/>
        <v>1.265037826030978</v>
      </c>
      <c r="AI21" s="29">
        <f t="shared" si="7"/>
        <v>9.2483865238337764</v>
      </c>
      <c r="AJ21" s="29">
        <f t="shared" si="7"/>
        <v>2.5470410196510986</v>
      </c>
      <c r="AK21" s="29">
        <f t="shared" si="7"/>
        <v>9.7360831379886221</v>
      </c>
      <c r="AL21" s="29">
        <f t="shared" si="7"/>
        <v>0.84310583371455761</v>
      </c>
      <c r="AM21" s="30"/>
      <c r="AN21" s="29">
        <f t="shared" si="20"/>
        <v>1.9066713396872337</v>
      </c>
      <c r="AO21" s="31">
        <f t="shared" si="20"/>
        <v>1.6113525630465737</v>
      </c>
      <c r="AP21" s="31">
        <f>IF(Settings!$I$6&gt;69, 0.2*(AO21), 0)</f>
        <v>0.32227051260931477</v>
      </c>
      <c r="AQ21" s="32">
        <f t="shared" si="21"/>
        <v>9.3172527721633749</v>
      </c>
      <c r="AR21" s="32">
        <f t="shared" si="8"/>
        <v>4.6440155722257677</v>
      </c>
      <c r="AS21" s="32">
        <f t="shared" si="8"/>
        <v>4.761177054580835</v>
      </c>
      <c r="AT21" s="33" t="e">
        <f t="shared" si="22"/>
        <v>#VALUE!</v>
      </c>
      <c r="AU21" s="33" t="e">
        <f t="shared" si="23"/>
        <v>#VALUE!</v>
      </c>
      <c r="AV21" s="34" t="e">
        <f t="shared" si="24"/>
        <v>#VALUE!</v>
      </c>
      <c r="AW21" s="34" t="e">
        <f t="shared" si="25"/>
        <v>#VALUE!</v>
      </c>
      <c r="AX21" s="35" t="e">
        <f t="shared" si="26"/>
        <v>#VALUE!</v>
      </c>
      <c r="AY21" s="35" t="e">
        <f t="shared" si="27"/>
        <v>#VALUE!</v>
      </c>
      <c r="BA21" s="30">
        <f t="shared" si="28"/>
        <v>2.8010127046331657</v>
      </c>
      <c r="BB21" s="30">
        <f t="shared" si="28"/>
        <v>18.785528753069279</v>
      </c>
      <c r="BD21" s="82">
        <f t="shared" si="29"/>
        <v>1.5450190034229494</v>
      </c>
    </row>
    <row r="22" spans="1:257" x14ac:dyDescent="0.25">
      <c r="A22" s="18">
        <v>19</v>
      </c>
      <c r="B22" s="16" t="str">
        <f>IF('Graph-outputs'!$D$1=6,INDEX(Settings!$G$5:$G$34,'Calcs-control1'!A22),IF(AND('Graph-outputs'!$D$1&gt;12,'Graph-outputs'!$D$1&lt;19),A22*5-5,""))</f>
        <v/>
      </c>
      <c r="C22" s="3"/>
      <c r="F22" s="3">
        <v>8</v>
      </c>
      <c r="G22" s="29">
        <f t="shared" si="9"/>
        <v>1.5410179737705523</v>
      </c>
      <c r="H22" s="29">
        <f t="shared" si="9"/>
        <v>9.983885455050439</v>
      </c>
      <c r="I22" s="29">
        <f t="shared" si="9"/>
        <v>2.9394188564904957</v>
      </c>
      <c r="J22" s="29">
        <f t="shared" si="9"/>
        <v>10.506807947025166</v>
      </c>
      <c r="K22" s="29">
        <f t="shared" si="9"/>
        <v>1.0012304817020146</v>
      </c>
      <c r="L22" s="30"/>
      <c r="M22" s="29">
        <f t="shared" si="4"/>
        <v>2.1094922032691397</v>
      </c>
      <c r="N22" s="31">
        <f t="shared" si="4"/>
        <v>1.7512938885880787</v>
      </c>
      <c r="O22" s="31">
        <f>IF(Settings!$I$6&gt;69, 0.2*(N22), 0)</f>
        <v>0.35025877771761577</v>
      </c>
      <c r="P22" s="32">
        <f t="shared" si="5"/>
        <v>9.9521428450359419</v>
      </c>
      <c r="Q22" s="32">
        <f t="shared" si="6"/>
        <v>5.03781087301717</v>
      </c>
      <c r="R22" s="32">
        <f t="shared" si="6"/>
        <v>5.4220421741494835</v>
      </c>
      <c r="S22" s="33" t="e">
        <f t="shared" ref="S22:S84" si="30">S$8*(S$4*(1-EXP(-S$5*F22))^S$6)</f>
        <v>#VALUE!</v>
      </c>
      <c r="T22" s="33" t="e">
        <f t="shared" ref="T22:T84" si="31">T$8*(T$4*(1-EXP(-T$5*F22))^T$6)</f>
        <v>#VALUE!</v>
      </c>
      <c r="U22" s="34" t="e">
        <f t="shared" si="12"/>
        <v>#VALUE!</v>
      </c>
      <c r="V22" s="34" t="e">
        <f t="shared" si="13"/>
        <v>#VALUE!</v>
      </c>
      <c r="W22" s="35" t="e">
        <f t="shared" si="14"/>
        <v>#VALUE!</v>
      </c>
      <c r="X22" s="35" t="e">
        <f t="shared" si="15"/>
        <v>#VALUE!</v>
      </c>
      <c r="Z22" s="30">
        <f t="shared" si="16"/>
        <v>3.1688300130025975</v>
      </c>
      <c r="AA22" s="30">
        <f t="shared" si="16"/>
        <v>19.684155227207885</v>
      </c>
      <c r="AC22" s="3">
        <v>8</v>
      </c>
      <c r="AE22" s="51">
        <f t="shared" si="17"/>
        <v>7.9469668540626248</v>
      </c>
      <c r="AG22" s="3">
        <f t="shared" si="18"/>
        <v>7.9469668540626248</v>
      </c>
      <c r="AH22" s="29">
        <f t="shared" si="19"/>
        <v>1.5062030968173417</v>
      </c>
      <c r="AI22" s="29">
        <f t="shared" si="7"/>
        <v>9.895451136914069</v>
      </c>
      <c r="AJ22" s="29">
        <f t="shared" si="7"/>
        <v>2.8909416887440509</v>
      </c>
      <c r="AK22" s="29">
        <f t="shared" si="7"/>
        <v>10.414162614909785</v>
      </c>
      <c r="AL22" s="29">
        <f t="shared" si="7"/>
        <v>0.98150951441189926</v>
      </c>
      <c r="AM22" s="30"/>
      <c r="AN22" s="29">
        <f t="shared" si="20"/>
        <v>2.0848498621377938</v>
      </c>
      <c r="AO22" s="31">
        <f t="shared" si="20"/>
        <v>1.7344093163338474</v>
      </c>
      <c r="AP22" s="31">
        <f>IF(Settings!$I$6&gt;69, 0.2*(AO22), 0)</f>
        <v>0.34688186326676951</v>
      </c>
      <c r="AQ22" s="32">
        <f t="shared" si="21"/>
        <v>9.8761696161636365</v>
      </c>
      <c r="AR22" s="32">
        <f t="shared" si="8"/>
        <v>4.9904411207123296</v>
      </c>
      <c r="AS22" s="32">
        <f t="shared" si="8"/>
        <v>5.341217366567732</v>
      </c>
      <c r="AT22" s="33" t="e">
        <f t="shared" si="22"/>
        <v>#VALUE!</v>
      </c>
      <c r="AU22" s="33" t="e">
        <f t="shared" si="23"/>
        <v>#VALUE!</v>
      </c>
      <c r="AV22" s="34" t="e">
        <f t="shared" si="24"/>
        <v>#VALUE!</v>
      </c>
      <c r="AW22" s="34" t="e">
        <f t="shared" si="25"/>
        <v>#VALUE!</v>
      </c>
      <c r="AX22" s="35" t="e">
        <f t="shared" si="26"/>
        <v>#VALUE!</v>
      </c>
      <c r="AY22" s="35" t="e">
        <f t="shared" si="27"/>
        <v>#VALUE!</v>
      </c>
      <c r="BA22" s="30">
        <f t="shared" si="28"/>
        <v>3.1239578680874196</v>
      </c>
      <c r="BB22" s="30">
        <f t="shared" si="28"/>
        <v>19.577752682547438</v>
      </c>
      <c r="BD22" s="82">
        <f t="shared" si="29"/>
        <v>1.6189569705718092</v>
      </c>
    </row>
    <row r="23" spans="1:257" x14ac:dyDescent="0.25">
      <c r="A23" s="18">
        <v>20</v>
      </c>
      <c r="B23" s="16" t="str">
        <f>IF('Graph-outputs'!$D$1=6,INDEX(Settings!$G$5:$G$34,'Calcs-control1'!A23),IF(AND('Graph-outputs'!$D$1&gt;12,'Graph-outputs'!$D$1&lt;19),A23*5-5,""))</f>
        <v/>
      </c>
      <c r="C23" s="3"/>
      <c r="F23" s="3">
        <v>9</v>
      </c>
      <c r="G23" s="29">
        <f t="shared" si="9"/>
        <v>2.2928597254866991</v>
      </c>
      <c r="H23" s="29">
        <f t="shared" si="9"/>
        <v>11.673730066535926</v>
      </c>
      <c r="I23" s="29">
        <f t="shared" si="9"/>
        <v>3.9319685199167447</v>
      </c>
      <c r="J23" s="29">
        <f t="shared" si="9"/>
        <v>12.275853186267677</v>
      </c>
      <c r="K23" s="29">
        <f t="shared" si="9"/>
        <v>1.4143164358477631</v>
      </c>
      <c r="L23" s="30"/>
      <c r="M23" s="29">
        <f t="shared" si="4"/>
        <v>2.5930368118849123</v>
      </c>
      <c r="N23" s="31">
        <f t="shared" si="4"/>
        <v>2.0768604319004385</v>
      </c>
      <c r="O23" s="31">
        <f>IF(Settings!$I$6&gt;69, 0.2*(N23), 0)</f>
        <v>0.41537208638008771</v>
      </c>
      <c r="P23" s="32">
        <f t="shared" si="5"/>
        <v>11.386315380207481</v>
      </c>
      <c r="Q23" s="32">
        <f t="shared" si="6"/>
        <v>5.9433775439841057</v>
      </c>
      <c r="R23" s="32">
        <f t="shared" si="6"/>
        <v>7.0300081901949136</v>
      </c>
      <c r="S23" s="33" t="e">
        <f t="shared" si="30"/>
        <v>#VALUE!</v>
      </c>
      <c r="T23" s="33" t="e">
        <f t="shared" si="31"/>
        <v>#VALUE!</v>
      </c>
      <c r="U23" s="34" t="e">
        <f t="shared" si="12"/>
        <v>#VALUE!</v>
      </c>
      <c r="V23" s="34" t="e">
        <f t="shared" si="13"/>
        <v>#VALUE!</v>
      </c>
      <c r="W23" s="35" t="e">
        <f t="shared" si="14"/>
        <v>#VALUE!</v>
      </c>
      <c r="X23" s="35" t="e">
        <f t="shared" si="15"/>
        <v>#VALUE!</v>
      </c>
      <c r="Z23" s="30">
        <f t="shared" si="16"/>
        <v>4.0560416138516313</v>
      </c>
      <c r="AA23" s="30">
        <f t="shared" si="16"/>
        <v>21.638875567265007</v>
      </c>
      <c r="AC23" s="3">
        <v>9</v>
      </c>
      <c r="AE23" s="51">
        <f t="shared" si="17"/>
        <v>8.3576754154277619</v>
      </c>
      <c r="AG23" s="3">
        <f t="shared" si="18"/>
        <v>8.3576754154277619</v>
      </c>
      <c r="AH23" s="29">
        <f t="shared" si="19"/>
        <v>1.7889650603151441</v>
      </c>
      <c r="AI23" s="29">
        <f t="shared" si="7"/>
        <v>10.583606231282285</v>
      </c>
      <c r="AJ23" s="29">
        <f t="shared" si="7"/>
        <v>3.2773843470975828</v>
      </c>
      <c r="AK23" s="29">
        <f t="shared" si="7"/>
        <v>11.134911025258521</v>
      </c>
      <c r="AL23" s="29">
        <f t="shared" si="7"/>
        <v>1.1400095966899162</v>
      </c>
      <c r="AM23" s="30"/>
      <c r="AN23" s="29">
        <f t="shared" si="20"/>
        <v>2.2783894536359166</v>
      </c>
      <c r="AO23" s="31">
        <f t="shared" si="20"/>
        <v>1.8662074993639679</v>
      </c>
      <c r="AP23" s="31">
        <f>IF(Settings!$I$6&gt;69, 0.2*(AO23), 0)</f>
        <v>0.37324149987279359</v>
      </c>
      <c r="AQ23" s="32">
        <f t="shared" si="21"/>
        <v>10.46485667967044</v>
      </c>
      <c r="AR23" s="32">
        <f t="shared" si="8"/>
        <v>5.3591462253102282</v>
      </c>
      <c r="AS23" s="32">
        <f t="shared" si="8"/>
        <v>5.9793692368421958</v>
      </c>
      <c r="AT23" s="33" t="e">
        <f t="shared" si="22"/>
        <v>#VALUE!</v>
      </c>
      <c r="AU23" s="33" t="e">
        <f t="shared" si="23"/>
        <v>#VALUE!</v>
      </c>
      <c r="AV23" s="34" t="e">
        <f t="shared" si="24"/>
        <v>#VALUE!</v>
      </c>
      <c r="AW23" s="34" t="e">
        <f t="shared" si="25"/>
        <v>#VALUE!</v>
      </c>
      <c r="AX23" s="35" t="e">
        <f t="shared" si="26"/>
        <v>#VALUE!</v>
      </c>
      <c r="AY23" s="35" t="e">
        <f t="shared" si="27"/>
        <v>#VALUE!</v>
      </c>
      <c r="BA23" s="30">
        <f t="shared" si="28"/>
        <v>3.4774708513104251</v>
      </c>
      <c r="BB23" s="30">
        <f t="shared" si="28"/>
        <v>20.394496175289312</v>
      </c>
      <c r="BD23" s="82">
        <f t="shared" si="29"/>
        <v>1.6995461730709067</v>
      </c>
      <c r="CQ23" s="44"/>
    </row>
    <row r="24" spans="1:257" x14ac:dyDescent="0.25">
      <c r="A24" s="18">
        <v>21</v>
      </c>
      <c r="B24" s="5" t="str">
        <f>IF('Graph-outputs'!$D$1=6,INDEX(Settings!$G$5:$G$34,'Calcs-control1'!A24),IF(AND('Graph-outputs'!$D$1&gt;12,'Graph-outputs'!$D$1&lt;19),A24*5-5,""))</f>
        <v/>
      </c>
      <c r="C24" s="3"/>
      <c r="F24" s="3">
        <v>10</v>
      </c>
      <c r="G24" s="29">
        <f t="shared" si="9"/>
        <v>3.2310525880727958</v>
      </c>
      <c r="H24" s="29">
        <f t="shared" si="9"/>
        <v>13.398932158177313</v>
      </c>
      <c r="I24" s="29">
        <f t="shared" si="9"/>
        <v>5.0697416539291851</v>
      </c>
      <c r="J24" s="29">
        <f t="shared" si="9"/>
        <v>14.079475378683352</v>
      </c>
      <c r="K24" s="29">
        <f t="shared" si="9"/>
        <v>1.9040073337663097</v>
      </c>
      <c r="L24" s="30"/>
      <c r="M24" s="29">
        <f t="shared" si="4"/>
        <v>3.1096854131059932</v>
      </c>
      <c r="N24" s="31">
        <f t="shared" si="4"/>
        <v>2.4146525099687635</v>
      </c>
      <c r="O24" s="31">
        <f>IF(Settings!$I$6&gt;69, 0.2*(N24), 0)</f>
        <v>0.4829305019937527</v>
      </c>
      <c r="P24" s="32">
        <f t="shared" si="5"/>
        <v>12.81969309339661</v>
      </c>
      <c r="Q24" s="32">
        <f t="shared" si="6"/>
        <v>6.8670521146091765</v>
      </c>
      <c r="R24" s="32">
        <f t="shared" si="6"/>
        <v>8.7752371628757473</v>
      </c>
      <c r="S24" s="33" t="e">
        <f t="shared" si="30"/>
        <v>#VALUE!</v>
      </c>
      <c r="T24" s="33" t="e">
        <f t="shared" si="31"/>
        <v>#VALUE!</v>
      </c>
      <c r="U24" s="34" t="e">
        <f t="shared" si="12"/>
        <v>#VALUE!</v>
      </c>
      <c r="V24" s="34" t="e">
        <f t="shared" si="13"/>
        <v>#VALUE!</v>
      </c>
      <c r="W24" s="35" t="e">
        <f t="shared" si="14"/>
        <v>#VALUE!</v>
      </c>
      <c r="X24" s="35" t="e">
        <f t="shared" si="15"/>
        <v>#VALUE!</v>
      </c>
      <c r="Z24" s="30">
        <f t="shared" si="16"/>
        <v>5.0095412502866683</v>
      </c>
      <c r="AA24" s="30">
        <f t="shared" si="16"/>
        <v>23.498820971329422</v>
      </c>
      <c r="AC24" s="3">
        <v>10</v>
      </c>
      <c r="AE24" s="51">
        <f t="shared" si="17"/>
        <v>8.7896098766206254</v>
      </c>
      <c r="AG24" s="3">
        <f t="shared" si="18"/>
        <v>8.7896098766206254</v>
      </c>
      <c r="AH24" s="29">
        <f t="shared" si="19"/>
        <v>2.1194113026941412</v>
      </c>
      <c r="AI24" s="29">
        <f t="shared" si="7"/>
        <v>11.314935418595057</v>
      </c>
      <c r="AJ24" s="29">
        <f t="shared" si="7"/>
        <v>3.7108817952053319</v>
      </c>
      <c r="AK24" s="29">
        <f t="shared" si="7"/>
        <v>11.900441893211552</v>
      </c>
      <c r="AL24" s="29">
        <f t="shared" si="7"/>
        <v>1.3209438425292808</v>
      </c>
      <c r="AM24" s="30"/>
      <c r="AN24" s="29">
        <f t="shared" si="20"/>
        <v>2.4884208610185499</v>
      </c>
      <c r="AO24" s="31">
        <f t="shared" si="20"/>
        <v>2.0072812261241832</v>
      </c>
      <c r="AP24" s="31">
        <f>IF(Settings!$I$6&gt;69, 0.2*(AO24), 0)</f>
        <v>0.40145624522483669</v>
      </c>
      <c r="AQ24" s="32">
        <f t="shared" si="21"/>
        <v>11.08446596510084</v>
      </c>
      <c r="AR24" s="32">
        <f t="shared" si="8"/>
        <v>5.7510984022238265</v>
      </c>
      <c r="AS24" s="32">
        <f t="shared" si="8"/>
        <v>6.679222151797112</v>
      </c>
      <c r="AT24" s="33" t="e">
        <f t="shared" si="22"/>
        <v>#VALUE!</v>
      </c>
      <c r="AU24" s="33" t="e">
        <f t="shared" si="23"/>
        <v>#VALUE!</v>
      </c>
      <c r="AV24" s="34" t="e">
        <f t="shared" si="24"/>
        <v>#VALUE!</v>
      </c>
      <c r="AW24" s="34" t="e">
        <f t="shared" si="25"/>
        <v>#VALUE!</v>
      </c>
      <c r="AX24" s="35" t="e">
        <f t="shared" si="26"/>
        <v>#VALUE!</v>
      </c>
      <c r="AY24" s="35" t="e">
        <f t="shared" si="27"/>
        <v>#VALUE!</v>
      </c>
      <c r="BA24" s="30">
        <f t="shared" si="28"/>
        <v>3.8633023847427768</v>
      </c>
      <c r="BB24" s="30">
        <f t="shared" si="28"/>
        <v>21.235652266685705</v>
      </c>
      <c r="BD24" s="82">
        <f t="shared" si="29"/>
        <v>1.7874304324261618</v>
      </c>
      <c r="CQ24" s="44"/>
    </row>
    <row r="25" spans="1:257" x14ac:dyDescent="0.25">
      <c r="A25" s="87">
        <v>22</v>
      </c>
      <c r="B25" s="3"/>
      <c r="C25" s="3"/>
      <c r="F25" s="3">
        <v>11</v>
      </c>
      <c r="G25" s="29">
        <f t="shared" si="9"/>
        <v>4.3585364505326929</v>
      </c>
      <c r="H25" s="29">
        <f t="shared" si="9"/>
        <v>15.150484488077087</v>
      </c>
      <c r="I25" s="29">
        <f t="shared" si="9"/>
        <v>6.3456943604488991</v>
      </c>
      <c r="J25" s="29">
        <f t="shared" si="9"/>
        <v>15.908178536992427</v>
      </c>
      <c r="K25" s="29">
        <f t="shared" si="9"/>
        <v>2.4661410926145901</v>
      </c>
      <c r="L25" s="30"/>
      <c r="M25" s="29">
        <f t="shared" si="4"/>
        <v>3.6556250199432547</v>
      </c>
      <c r="N25" s="31">
        <f t="shared" si="4"/>
        <v>2.7627994698309766</v>
      </c>
      <c r="O25" s="31">
        <f>IF(Settings!$I$6&gt;69, 0.2*(N25), 0)</f>
        <v>0.55255989396619531</v>
      </c>
      <c r="P25" s="32">
        <f t="shared" si="5"/>
        <v>14.247514870258627</v>
      </c>
      <c r="Q25" s="32">
        <f t="shared" si="6"/>
        <v>7.801966928874644</v>
      </c>
      <c r="R25" s="32">
        <f t="shared" si="6"/>
        <v>10.6258520455154</v>
      </c>
      <c r="S25" s="33" t="e">
        <f t="shared" si="30"/>
        <v>#VALUE!</v>
      </c>
      <c r="T25" s="33" t="e">
        <f t="shared" si="31"/>
        <v>#VALUE!</v>
      </c>
      <c r="U25" s="34" t="e">
        <f t="shared" si="12"/>
        <v>#VALUE!</v>
      </c>
      <c r="V25" s="34" t="e">
        <f t="shared" si="13"/>
        <v>#VALUE!</v>
      </c>
      <c r="W25" s="35" t="e">
        <f t="shared" si="14"/>
        <v>#VALUE!</v>
      </c>
      <c r="X25" s="35" t="e">
        <f t="shared" si="15"/>
        <v>#VALUE!</v>
      </c>
      <c r="Z25" s="30">
        <f t="shared" si="16"/>
        <v>6.0127376060406439</v>
      </c>
      <c r="AA25" s="30">
        <f t="shared" si="16"/>
        <v>25.268586617702788</v>
      </c>
      <c r="AC25" s="3">
        <v>11</v>
      </c>
      <c r="AE25" s="51">
        <f t="shared" si="17"/>
        <v>9.2438672170224123</v>
      </c>
      <c r="AG25" s="3">
        <f t="shared" si="18"/>
        <v>9.2438672170224123</v>
      </c>
      <c r="AH25" s="29">
        <f t="shared" si="19"/>
        <v>2.504260062627421</v>
      </c>
      <c r="AI25" s="29">
        <f t="shared" si="7"/>
        <v>12.091560685841781</v>
      </c>
      <c r="AJ25" s="29">
        <f t="shared" si="7"/>
        <v>4.1962834809564962</v>
      </c>
      <c r="AK25" s="29">
        <f t="shared" si="7"/>
        <v>12.712900378384893</v>
      </c>
      <c r="AL25" s="29">
        <f t="shared" si="7"/>
        <v>1.5267977059726574</v>
      </c>
      <c r="AM25" s="30"/>
      <c r="AN25" s="29">
        <f t="shared" si="20"/>
        <v>2.7161290049782485</v>
      </c>
      <c r="AO25" s="31">
        <f t="shared" si="20"/>
        <v>2.1581856613786456</v>
      </c>
      <c r="AP25" s="31">
        <f>IF(Settings!$I$6&gt;69, 0.2*(AO25), 0)</f>
        <v>0.43163713227572914</v>
      </c>
      <c r="AQ25" s="32">
        <f t="shared" si="21"/>
        <v>11.736142293858665</v>
      </c>
      <c r="AR25" s="32">
        <f t="shared" si="8"/>
        <v>6.1672446270820132</v>
      </c>
      <c r="AS25" s="32">
        <f t="shared" si="8"/>
        <v>7.4441923138521</v>
      </c>
      <c r="AT25" s="33" t="e">
        <f t="shared" si="22"/>
        <v>#VALUE!</v>
      </c>
      <c r="AU25" s="33" t="e">
        <f t="shared" si="23"/>
        <v>#VALUE!</v>
      </c>
      <c r="AV25" s="34" t="e">
        <f t="shared" si="24"/>
        <v>#VALUE!</v>
      </c>
      <c r="AW25" s="34" t="e">
        <f t="shared" si="25"/>
        <v>#VALUE!</v>
      </c>
      <c r="AX25" s="35" t="e">
        <f t="shared" si="26"/>
        <v>#VALUE!</v>
      </c>
      <c r="AY25" s="35" t="e">
        <f t="shared" si="27"/>
        <v>#VALUE!</v>
      </c>
      <c r="BA25" s="30">
        <f t="shared" si="28"/>
        <v>4.2831074079639881</v>
      </c>
      <c r="BB25" s="30">
        <f t="shared" si="28"/>
        <v>22.101013832371592</v>
      </c>
      <c r="BD25" s="82">
        <f t="shared" si="29"/>
        <v>1.8833186618363535</v>
      </c>
    </row>
    <row r="26" spans="1:257" x14ac:dyDescent="0.25">
      <c r="A26" s="87">
        <v>23</v>
      </c>
      <c r="B26" s="3"/>
      <c r="C26" s="3"/>
      <c r="F26" s="3">
        <v>12</v>
      </c>
      <c r="G26" s="29">
        <f t="shared" si="9"/>
        <v>5.6726709742267465</v>
      </c>
      <c r="H26" s="29">
        <f t="shared" si="9"/>
        <v>16.920750877794394</v>
      </c>
      <c r="I26" s="29">
        <f t="shared" si="9"/>
        <v>7.7512475108002556</v>
      </c>
      <c r="J26" s="29">
        <f t="shared" si="9"/>
        <v>17.753934653284446</v>
      </c>
      <c r="K26" s="29">
        <f t="shared" si="9"/>
        <v>3.0948085180380716</v>
      </c>
      <c r="L26" s="30"/>
      <c r="M26" s="29">
        <f t="shared" si="4"/>
        <v>4.2273239789819907</v>
      </c>
      <c r="N26" s="31">
        <f t="shared" si="4"/>
        <v>3.1196692655047129</v>
      </c>
      <c r="O26" s="31">
        <f>IF(Settings!$I$6&gt;69, 0.2*(N26), 0)</f>
        <v>0.62393385310094263</v>
      </c>
      <c r="P26" s="32">
        <f t="shared" si="5"/>
        <v>15.665942505639201</v>
      </c>
      <c r="Q26" s="32">
        <f t="shared" si="6"/>
        <v>8.7423366947251804</v>
      </c>
      <c r="R26" s="32">
        <f t="shared" si="6"/>
        <v>12.551606251772798</v>
      </c>
      <c r="S26" s="33" t="e">
        <f t="shared" si="30"/>
        <v>#VALUE!</v>
      </c>
      <c r="T26" s="33" t="e">
        <f t="shared" si="31"/>
        <v>#VALUE!</v>
      </c>
      <c r="U26" s="34" t="e">
        <f t="shared" si="12"/>
        <v>#VALUE!</v>
      </c>
      <c r="V26" s="34" t="e">
        <f t="shared" si="13"/>
        <v>#VALUE!</v>
      </c>
      <c r="W26" s="35" t="e">
        <f t="shared" si="14"/>
        <v>#VALUE!</v>
      </c>
      <c r="X26" s="35" t="e">
        <f t="shared" si="15"/>
        <v>#VALUE!</v>
      </c>
      <c r="Z26" s="30">
        <f t="shared" si="16"/>
        <v>7.0502239689474173</v>
      </c>
      <c r="AA26" s="30">
        <f t="shared" si="16"/>
        <v>26.952544886713817</v>
      </c>
      <c r="AC26" s="3">
        <v>12</v>
      </c>
      <c r="AE26" s="51">
        <f t="shared" si="17"/>
        <v>9.7216011091944612</v>
      </c>
      <c r="AG26" s="3">
        <f t="shared" si="18"/>
        <v>9.7216011091944612</v>
      </c>
      <c r="AH26" s="29">
        <f t="shared" si="19"/>
        <v>2.9508637564531632</v>
      </c>
      <c r="AI26" s="29">
        <f t="shared" si="7"/>
        <v>12.915633336675475</v>
      </c>
      <c r="AJ26" s="29">
        <f t="shared" si="7"/>
        <v>4.7387731513524232</v>
      </c>
      <c r="AK26" s="29">
        <f t="shared" si="7"/>
        <v>13.574453031539266</v>
      </c>
      <c r="AL26" s="29">
        <f t="shared" si="7"/>
        <v>1.7601862312252479</v>
      </c>
      <c r="AM26" s="30"/>
      <c r="AN26" s="29">
        <f t="shared" si="20"/>
        <v>2.962750970078833</v>
      </c>
      <c r="AO26" s="31">
        <f t="shared" si="20"/>
        <v>2.3194962001265793</v>
      </c>
      <c r="AP26" s="31">
        <f>IF(Settings!$I$6&gt;69, 0.2*(AO26), 0)</f>
        <v>0.46389924002531591</v>
      </c>
      <c r="AQ26" s="32">
        <f t="shared" si="21"/>
        <v>12.421015643290708</v>
      </c>
      <c r="AR26" s="32">
        <f t="shared" si="8"/>
        <v>6.6085008076760543</v>
      </c>
      <c r="AS26" s="32">
        <f t="shared" si="8"/>
        <v>8.2774380553218769</v>
      </c>
      <c r="AT26" s="33" t="e">
        <f t="shared" si="22"/>
        <v>#VALUE!</v>
      </c>
      <c r="AU26" s="33" t="e">
        <f t="shared" si="23"/>
        <v>#VALUE!</v>
      </c>
      <c r="AV26" s="34" t="e">
        <f t="shared" si="24"/>
        <v>#VALUE!</v>
      </c>
      <c r="AW26" s="34" t="e">
        <f t="shared" si="25"/>
        <v>#VALUE!</v>
      </c>
      <c r="AX26" s="35" t="e">
        <f t="shared" si="26"/>
        <v>#VALUE!</v>
      </c>
      <c r="AY26" s="35" t="e">
        <f t="shared" si="27"/>
        <v>#VALUE!</v>
      </c>
      <c r="BA26" s="30">
        <f t="shared" si="28"/>
        <v>4.7384043284463147</v>
      </c>
      <c r="BB26" s="30">
        <f t="shared" si="28"/>
        <v>22.990264964852905</v>
      </c>
      <c r="BD26" s="82">
        <f t="shared" si="29"/>
        <v>1.9879916040009922</v>
      </c>
    </row>
    <row r="27" spans="1:257" x14ac:dyDescent="0.25">
      <c r="A27" s="87">
        <v>24</v>
      </c>
      <c r="B27" s="3"/>
      <c r="C27" s="3"/>
      <c r="F27" s="3">
        <v>13</v>
      </c>
      <c r="G27" s="29">
        <f t="shared" si="9"/>
        <v>7.1660708357668508</v>
      </c>
      <c r="H27" s="29">
        <f t="shared" si="9"/>
        <v>18.703202868170742</v>
      </c>
      <c r="I27" s="29">
        <f t="shared" si="9"/>
        <v>9.2767472814367391</v>
      </c>
      <c r="J27" s="29">
        <f t="shared" si="9"/>
        <v>19.609901554276455</v>
      </c>
      <c r="K27" s="29">
        <f t="shared" si="9"/>
        <v>3.7828851168496085</v>
      </c>
      <c r="L27" s="30"/>
      <c r="M27" s="29">
        <f t="shared" si="4"/>
        <v>4.8215136489680557</v>
      </c>
      <c r="N27" s="31">
        <f t="shared" si="4"/>
        <v>3.4838260643746048</v>
      </c>
      <c r="O27" s="31">
        <f>IF(Settings!$I$6&gt;69, 0.2*(N27), 0)</f>
        <v>0.69676521287492099</v>
      </c>
      <c r="P27" s="32">
        <f t="shared" si="5"/>
        <v>17.071857824317391</v>
      </c>
      <c r="Q27" s="32">
        <f t="shared" si="6"/>
        <v>9.6832779211139055</v>
      </c>
      <c r="R27" s="32">
        <f t="shared" si="6"/>
        <v>14.524733656511787</v>
      </c>
      <c r="S27" s="33" t="e">
        <f t="shared" si="30"/>
        <v>#VALUE!</v>
      </c>
      <c r="T27" s="33" t="e">
        <f t="shared" si="31"/>
        <v>#VALUE!</v>
      </c>
      <c r="U27" s="34" t="e">
        <f t="shared" si="12"/>
        <v>#VALUE!</v>
      </c>
      <c r="V27" s="34" t="e">
        <f t="shared" si="13"/>
        <v>#VALUE!</v>
      </c>
      <c r="W27" s="35" t="e">
        <f t="shared" si="14"/>
        <v>#VALUE!</v>
      </c>
      <c r="X27" s="35" t="e">
        <f t="shared" si="15"/>
        <v>#VALUE!</v>
      </c>
      <c r="Z27" s="30">
        <f t="shared" si="16"/>
        <v>8.1080826689914183</v>
      </c>
      <c r="AA27" s="30">
        <f t="shared" si="16"/>
        <v>28.554856163114522</v>
      </c>
      <c r="AC27" s="3">
        <v>13</v>
      </c>
      <c r="AE27" s="51">
        <f t="shared" si="17"/>
        <v>10.224024848848265</v>
      </c>
      <c r="AG27" s="3">
        <f t="shared" si="18"/>
        <v>10.224024848848265</v>
      </c>
      <c r="AH27" s="29">
        <f t="shared" si="19"/>
        <v>3.4671952493026974</v>
      </c>
      <c r="AI27" s="29">
        <f t="shared" si="7"/>
        <v>13.789323355783859</v>
      </c>
      <c r="AJ27" s="29">
        <f t="shared" si="7"/>
        <v>5.3438599480776068</v>
      </c>
      <c r="AK27" s="29">
        <f t="shared" si="7"/>
        <v>14.487275874671736</v>
      </c>
      <c r="AL27" s="29">
        <f t="shared" si="7"/>
        <v>2.0238285837619761</v>
      </c>
      <c r="AM27" s="30"/>
      <c r="AN27" s="29">
        <f t="shared" si="20"/>
        <v>3.2295730530984135</v>
      </c>
      <c r="AO27" s="31">
        <f t="shared" si="20"/>
        <v>2.4918073425299636</v>
      </c>
      <c r="AP27" s="31">
        <f>IF(Settings!$I$6&gt;69, 0.2*(AO27), 0)</f>
        <v>0.49836146850599272</v>
      </c>
      <c r="AQ27" s="32">
        <f t="shared" si="21"/>
        <v>13.140192569849098</v>
      </c>
      <c r="AR27" s="32">
        <f t="shared" si="8"/>
        <v>7.0757400720014481</v>
      </c>
      <c r="AS27" s="32">
        <f t="shared" si="8"/>
        <v>9.1817665930055234</v>
      </c>
      <c r="AT27" s="33" t="e">
        <f t="shared" si="22"/>
        <v>#VALUE!</v>
      </c>
      <c r="AU27" s="33" t="e">
        <f t="shared" si="23"/>
        <v>#VALUE!</v>
      </c>
      <c r="AV27" s="34" t="e">
        <f t="shared" si="24"/>
        <v>#VALUE!</v>
      </c>
      <c r="AW27" s="34" t="e">
        <f t="shared" si="25"/>
        <v>#VALUE!</v>
      </c>
      <c r="AX27" s="35" t="e">
        <f t="shared" si="26"/>
        <v>#VALUE!</v>
      </c>
      <c r="AY27" s="35" t="e">
        <f t="shared" si="27"/>
        <v>#VALUE!</v>
      </c>
      <c r="BA27" s="30">
        <f t="shared" si="28"/>
        <v>5.2305303767802194</v>
      </c>
      <c r="BB27" s="30">
        <f t="shared" si="28"/>
        <v>23.902972283204448</v>
      </c>
      <c r="BD27" s="82">
        <f t="shared" si="29"/>
        <v>2.1023092748803571</v>
      </c>
    </row>
    <row r="28" spans="1:257" x14ac:dyDescent="0.25">
      <c r="A28" s="87">
        <v>25</v>
      </c>
      <c r="B28" s="3"/>
      <c r="C28" s="3"/>
      <c r="F28" s="3">
        <v>14</v>
      </c>
      <c r="G28" s="29">
        <f t="shared" si="9"/>
        <v>8.8275137746323189</v>
      </c>
      <c r="H28" s="29">
        <f t="shared" si="9"/>
        <v>20.492223576980003</v>
      </c>
      <c r="I28" s="29">
        <f t="shared" si="9"/>
        <v>10.911842613659864</v>
      </c>
      <c r="J28" s="29">
        <f t="shared" si="9"/>
        <v>21.470212541254003</v>
      </c>
      <c r="K28" s="29">
        <f t="shared" si="9"/>
        <v>4.5224953692376975</v>
      </c>
      <c r="L28" s="30"/>
      <c r="M28" s="29">
        <f t="shared" si="4"/>
        <v>5.4351712138522181</v>
      </c>
      <c r="N28" s="31">
        <f t="shared" si="4"/>
        <v>3.8539983376445845</v>
      </c>
      <c r="O28" s="31">
        <f>IF(Settings!$I$6&gt;69, 0.2*(N28), 0)</f>
        <v>0.77079966752891693</v>
      </c>
      <c r="P28" s="32">
        <f t="shared" si="5"/>
        <v>18.462715847695719</v>
      </c>
      <c r="Q28" s="32">
        <f t="shared" si="6"/>
        <v>10.620666883903553</v>
      </c>
      <c r="R28" s="32">
        <f t="shared" si="6"/>
        <v>16.520416571591696</v>
      </c>
      <c r="S28" s="33" t="e">
        <f t="shared" si="30"/>
        <v>#VALUE!</v>
      </c>
      <c r="T28" s="33" t="e">
        <f t="shared" si="31"/>
        <v>#VALUE!</v>
      </c>
      <c r="U28" s="34" t="e">
        <f t="shared" si="12"/>
        <v>#VALUE!</v>
      </c>
      <c r="V28" s="34" t="e">
        <f t="shared" si="13"/>
        <v>#VALUE!</v>
      </c>
      <c r="W28" s="35" t="e">
        <f t="shared" si="14"/>
        <v>#VALUE!</v>
      </c>
      <c r="X28" s="35" t="e">
        <f t="shared" si="15"/>
        <v>#VALUE!</v>
      </c>
      <c r="Z28" s="30">
        <f t="shared" si="16"/>
        <v>9.1740261097170439</v>
      </c>
      <c r="AA28" s="30">
        <f t="shared" si="16"/>
        <v>30.079479114720474</v>
      </c>
      <c r="AC28" s="3">
        <v>14</v>
      </c>
      <c r="AE28" s="51">
        <f t="shared" si="17"/>
        <v>10.752414436239738</v>
      </c>
      <c r="AG28" s="3">
        <f>AE28</f>
        <v>10.752414436239738</v>
      </c>
      <c r="AH28" s="29">
        <f t="shared" si="19"/>
        <v>4.0618128573369985</v>
      </c>
      <c r="AI28" s="29">
        <f t="shared" si="7"/>
        <v>14.714807066586436</v>
      </c>
      <c r="AJ28" s="29">
        <f t="shared" si="7"/>
        <v>6.0173617058507904</v>
      </c>
      <c r="AK28" s="29">
        <f t="shared" si="7"/>
        <v>15.453540677653937</v>
      </c>
      <c r="AL28" s="29">
        <f t="shared" si="7"/>
        <v>2.3205143546256788</v>
      </c>
      <c r="AM28" s="30"/>
      <c r="AN28" s="29">
        <f t="shared" si="20"/>
        <v>3.5179267399978791</v>
      </c>
      <c r="AO28" s="31">
        <f t="shared" si="20"/>
        <v>2.675731226031743</v>
      </c>
      <c r="AP28" s="31">
        <f>IF(Settings!$I$6&gt;69, 0.2*(AO28), 0)</f>
        <v>0.53514624520634857</v>
      </c>
      <c r="AQ28" s="32">
        <f t="shared" si="21"/>
        <v>13.894746673391907</v>
      </c>
      <c r="AR28" s="32">
        <f t="shared" si="8"/>
        <v>7.5697798566615067</v>
      </c>
      <c r="AS28" s="32">
        <f t="shared" si="8"/>
        <v>10.159533326757652</v>
      </c>
      <c r="AT28" s="33" t="e">
        <f t="shared" si="22"/>
        <v>#VALUE!</v>
      </c>
      <c r="AU28" s="33" t="e">
        <f t="shared" si="23"/>
        <v>#VALUE!</v>
      </c>
      <c r="AV28" s="34" t="e">
        <f t="shared" si="24"/>
        <v>#VALUE!</v>
      </c>
      <c r="AW28" s="34" t="e">
        <f t="shared" si="25"/>
        <v>#VALUE!</v>
      </c>
      <c r="AX28" s="35" t="e">
        <f t="shared" si="26"/>
        <v>#VALUE!</v>
      </c>
      <c r="AY28" s="35" t="e">
        <f t="shared" si="27"/>
        <v>#VALUE!</v>
      </c>
      <c r="BA28" s="30">
        <f t="shared" si="28"/>
        <v>5.7605936179314332</v>
      </c>
      <c r="BB28" s="30">
        <f t="shared" si="28"/>
        <v>24.838576275127341</v>
      </c>
      <c r="BD28" s="82">
        <f t="shared" si="29"/>
        <v>2.2272191878238732</v>
      </c>
    </row>
    <row r="29" spans="1:257" x14ac:dyDescent="0.25">
      <c r="A29" s="87">
        <v>26</v>
      </c>
      <c r="B29" s="3"/>
      <c r="C29" s="3"/>
      <c r="F29" s="3">
        <v>15</v>
      </c>
      <c r="G29" s="29">
        <f t="shared" si="9"/>
        <v>10.642843534040084</v>
      </c>
      <c r="H29" s="29">
        <f t="shared" si="9"/>
        <v>22.28295754868239</v>
      </c>
      <c r="I29" s="29">
        <f t="shared" si="9"/>
        <v>12.645792257304329</v>
      </c>
      <c r="J29" s="29">
        <f t="shared" si="9"/>
        <v>23.329815208797786</v>
      </c>
      <c r="K29" s="29">
        <f t="shared" si="9"/>
        <v>5.3054016606116399</v>
      </c>
      <c r="L29" s="30"/>
      <c r="M29" s="29">
        <f t="shared" si="4"/>
        <v>6.0655035616495301</v>
      </c>
      <c r="N29" s="31">
        <f t="shared" si="4"/>
        <v>4.2290541830964665</v>
      </c>
      <c r="O29" s="31">
        <f>IF(Settings!$I$6&gt;69, 0.2*(N29), 0)</f>
        <v>0.84581083661929335</v>
      </c>
      <c r="P29" s="32">
        <f t="shared" si="5"/>
        <v>19.836435414721144</v>
      </c>
      <c r="Q29" s="32">
        <f t="shared" si="6"/>
        <v>11.551025434128061</v>
      </c>
      <c r="R29" s="32">
        <f t="shared" si="6"/>
        <v>18.516979455587446</v>
      </c>
      <c r="S29" s="33" t="e">
        <f t="shared" si="30"/>
        <v>#VALUE!</v>
      </c>
      <c r="T29" s="33" t="e">
        <f t="shared" si="31"/>
        <v>#VALUE!</v>
      </c>
      <c r="U29" s="34" t="e">
        <f t="shared" si="12"/>
        <v>#VALUE!</v>
      </c>
      <c r="V29" s="34" t="e">
        <f t="shared" si="13"/>
        <v>#VALUE!</v>
      </c>
      <c r="W29" s="35" t="e">
        <f t="shared" si="14"/>
        <v>#VALUE!</v>
      </c>
      <c r="X29" s="35" t="e">
        <f t="shared" si="15"/>
        <v>#VALUE!</v>
      </c>
      <c r="Z29" s="30">
        <f t="shared" si="16"/>
        <v>10.237425050530156</v>
      </c>
      <c r="AA29" s="30">
        <f t="shared" si="16"/>
        <v>31.530180472689544</v>
      </c>
      <c r="AC29" s="3">
        <v>15</v>
      </c>
      <c r="AE29" s="51">
        <f t="shared" si="17"/>
        <v>11.308111816813577</v>
      </c>
      <c r="AG29" s="3">
        <f t="shared" si="18"/>
        <v>11.308111816813577</v>
      </c>
      <c r="AH29" s="29">
        <f t="shared" si="19"/>
        <v>4.7437999217323235</v>
      </c>
      <c r="AI29" s="29">
        <f t="shared" si="7"/>
        <v>15.694252955361282</v>
      </c>
      <c r="AJ29" s="29">
        <f t="shared" si="7"/>
        <v>6.7653791448164995</v>
      </c>
      <c r="AK29" s="29">
        <f t="shared" si="7"/>
        <v>16.475399308724036</v>
      </c>
      <c r="AL29" s="29">
        <f t="shared" si="7"/>
        <v>2.6530609139078254</v>
      </c>
      <c r="AM29" s="30"/>
      <c r="AN29" s="29">
        <f t="shared" si="20"/>
        <v>3.8291834759087955</v>
      </c>
      <c r="AO29" s="31">
        <f t="shared" si="20"/>
        <v>2.8718957743194204</v>
      </c>
      <c r="AP29" s="31">
        <f>IF(Settings!$I$6&gt;69, 0.2*(AO29), 0)</f>
        <v>0.57437915486388413</v>
      </c>
      <c r="AQ29" s="32">
        <f t="shared" si="21"/>
        <v>14.685708063818426</v>
      </c>
      <c r="AR29" s="32">
        <f t="shared" si="8"/>
        <v>8.0913678023373006</v>
      </c>
      <c r="AS29" s="32">
        <f t="shared" si="8"/>
        <v>11.21253543137921</v>
      </c>
      <c r="AT29" s="33" t="e">
        <f t="shared" si="22"/>
        <v>#VALUE!</v>
      </c>
      <c r="AU29" s="33" t="e">
        <f t="shared" si="23"/>
        <v>#VALUE!</v>
      </c>
      <c r="AV29" s="34" t="e">
        <f t="shared" si="24"/>
        <v>#VALUE!</v>
      </c>
      <c r="AW29" s="34" t="e">
        <f t="shared" si="25"/>
        <v>#VALUE!</v>
      </c>
      <c r="AX29" s="35" t="e">
        <f t="shared" si="26"/>
        <v>#VALUE!</v>
      </c>
      <c r="AY29" s="35" t="e">
        <f t="shared" si="27"/>
        <v>#VALUE!</v>
      </c>
      <c r="BA29" s="30">
        <f t="shared" si="28"/>
        <v>6.3294224185255317</v>
      </c>
      <c r="BB29" s="30">
        <f t="shared" si="28"/>
        <v>25.796382787383219</v>
      </c>
      <c r="BD29" s="82">
        <f t="shared" si="29"/>
        <v>2.3637654403509663</v>
      </c>
      <c r="BE29" s="12"/>
      <c r="BF29" s="12"/>
      <c r="BG29" s="12"/>
      <c r="BH29" s="12"/>
      <c r="BI29" s="12"/>
      <c r="BJ29" s="12"/>
      <c r="BK29" s="12"/>
      <c r="BL29" s="12"/>
      <c r="BM29" s="12"/>
      <c r="BN29" s="44"/>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44"/>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row>
    <row r="30" spans="1:257" x14ac:dyDescent="0.25">
      <c r="A30" s="87">
        <v>27</v>
      </c>
      <c r="B30" s="3"/>
      <c r="C30" s="3"/>
      <c r="F30" s="3">
        <v>16</v>
      </c>
      <c r="G30" s="29">
        <f t="shared" si="9"/>
        <v>12.595816669853894</v>
      </c>
      <c r="H30" s="29">
        <f t="shared" si="9"/>
        <v>24.071193158823732</v>
      </c>
      <c r="I30" s="29">
        <f t="shared" si="9"/>
        <v>14.467712278899473</v>
      </c>
      <c r="J30" s="29">
        <f t="shared" si="9"/>
        <v>25.184345109690391</v>
      </c>
      <c r="K30" s="29">
        <f t="shared" si="9"/>
        <v>6.1233183054585849</v>
      </c>
      <c r="L30" s="30"/>
      <c r="M30" s="29">
        <f t="shared" ref="M30:N84" si="32">M$4*(1-EXP(-M$5*$F30))^M$6</f>
        <v>6.7099321645779026</v>
      </c>
      <c r="N30" s="31">
        <f t="shared" si="32"/>
        <v>4.6079818043996132</v>
      </c>
      <c r="O30" s="31">
        <f>IF(Settings!$I$6&gt;69, 0.2*(N30), 0)</f>
        <v>0.92159636087992269</v>
      </c>
      <c r="P30" s="32">
        <f t="shared" si="5"/>
        <v>21.191315723285221</v>
      </c>
      <c r="Q30" s="32">
        <f>Q$4*(1-EXP(-Q$5*$F30))^Q$6</f>
        <v>12.47142757980199</v>
      </c>
      <c r="R30" s="32">
        <f>R$4*(1-EXP(-R$5*$F30))^R$6</f>
        <v>20.495891712475967</v>
      </c>
      <c r="S30" s="33" t="e">
        <f t="shared" si="30"/>
        <v>#VALUE!</v>
      </c>
      <c r="T30" s="33" t="e">
        <f t="shared" si="31"/>
        <v>#VALUE!</v>
      </c>
      <c r="U30" s="34" t="e">
        <f t="shared" si="12"/>
        <v>#VALUE!</v>
      </c>
      <c r="V30" s="34" t="e">
        <f t="shared" si="13"/>
        <v>#VALUE!</v>
      </c>
      <c r="W30" s="35" t="e">
        <f t="shared" si="14"/>
        <v>#VALUE!</v>
      </c>
      <c r="X30" s="35" t="e">
        <f t="shared" si="15"/>
        <v>#VALUE!</v>
      </c>
      <c r="Z30" s="30">
        <f t="shared" si="16"/>
        <v>11.289261558756806</v>
      </c>
      <c r="AA30" s="30">
        <f t="shared" si="16"/>
        <v>32.910544337602175</v>
      </c>
      <c r="AC30" s="3">
        <v>16</v>
      </c>
      <c r="AE30" s="51">
        <f t="shared" si="17"/>
        <v>11.892528289327906</v>
      </c>
      <c r="AG30" s="3">
        <f t="shared" si="18"/>
        <v>11.892528289327906</v>
      </c>
      <c r="AH30" s="29">
        <f t="shared" si="19"/>
        <v>5.5226748407740383</v>
      </c>
      <c r="AI30" s="29">
        <f t="shared" si="19"/>
        <v>16.729805540858976</v>
      </c>
      <c r="AJ30" s="29">
        <f t="shared" si="19"/>
        <v>7.5942596106926503</v>
      </c>
      <c r="AK30" s="29">
        <f t="shared" si="19"/>
        <v>17.554966044871993</v>
      </c>
      <c r="AL30" s="29">
        <f t="shared" si="19"/>
        <v>3.0242613005957919</v>
      </c>
      <c r="AM30" s="30"/>
      <c r="AN30" s="29">
        <f t="shared" si="20"/>
        <v>4.1647480885742461</v>
      </c>
      <c r="AO30" s="31">
        <f t="shared" si="20"/>
        <v>3.0809424210551928</v>
      </c>
      <c r="AP30" s="31">
        <f>IF(Settings!$I$6&gt;69, 0.2*(AO30), 0)</f>
        <v>0.61618848421103856</v>
      </c>
      <c r="AQ30" s="32">
        <f t="shared" si="21"/>
        <v>15.514051799524767</v>
      </c>
      <c r="AR30" s="32">
        <f t="shared" si="21"/>
        <v>8.6411664892114679</v>
      </c>
      <c r="AS30" s="32">
        <f t="shared" si="21"/>
        <v>12.341902081496148</v>
      </c>
      <c r="AT30" s="33" t="e">
        <f t="shared" si="22"/>
        <v>#VALUE!</v>
      </c>
      <c r="AU30" s="33" t="e">
        <f t="shared" si="23"/>
        <v>#VALUE!</v>
      </c>
      <c r="AV30" s="34" t="e">
        <f t="shared" si="24"/>
        <v>#VALUE!</v>
      </c>
      <c r="AW30" s="34" t="e">
        <f t="shared" si="25"/>
        <v>#VALUE!</v>
      </c>
      <c r="AX30" s="35" t="e">
        <f t="shared" si="26"/>
        <v>#VALUE!</v>
      </c>
      <c r="AY30" s="35" t="e">
        <f t="shared" si="27"/>
        <v>#VALUE!</v>
      </c>
      <c r="BA30" s="30">
        <f t="shared" si="28"/>
        <v>6.9375134300911556</v>
      </c>
      <c r="BB30" s="30">
        <f t="shared" si="28"/>
        <v>26.775554798272733</v>
      </c>
      <c r="BD30" s="82">
        <f t="shared" si="29"/>
        <v>2.5130987545695578</v>
      </c>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EB30" s="12"/>
      <c r="EE30" s="13"/>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r="31" spans="1:257" x14ac:dyDescent="0.25">
      <c r="A31" s="87">
        <v>28</v>
      </c>
      <c r="B31" s="3"/>
      <c r="C31" s="3"/>
      <c r="F31" s="3">
        <v>17</v>
      </c>
      <c r="G31" s="29">
        <f t="shared" si="9"/>
        <v>14.668862759659405</v>
      </c>
      <c r="H31" s="29">
        <f t="shared" si="9"/>
        <v>25.853268726465551</v>
      </c>
      <c r="I31" s="29">
        <f t="shared" si="9"/>
        <v>16.36677337454665</v>
      </c>
      <c r="J31" s="29">
        <f t="shared" si="9"/>
        <v>27.030024822823734</v>
      </c>
      <c r="K31" s="29">
        <f t="shared" si="9"/>
        <v>6.9681558917847486</v>
      </c>
      <c r="L31" s="30"/>
      <c r="M31" s="29">
        <f t="shared" si="32"/>
        <v>7.3660788998030817</v>
      </c>
      <c r="N31" s="31">
        <f t="shared" si="32"/>
        <v>4.9898737710914247</v>
      </c>
      <c r="O31" s="31">
        <f>IF(Settings!$I$6&gt;69, 0.2*(N31), 0)</f>
        <v>0.99797475421828497</v>
      </c>
      <c r="P31" s="32">
        <f t="shared" ref="P31:R84" si="33">P$4*(1-EXP(-P$5*$F31))^P$6</f>
        <v>22.525971346835828</v>
      </c>
      <c r="Q31" s="32">
        <f t="shared" si="33"/>
        <v>13.379421983122118</v>
      </c>
      <c r="R31" s="32">
        <f t="shared" si="33"/>
        <v>22.441642865596648</v>
      </c>
      <c r="S31" s="33" t="e">
        <f t="shared" si="30"/>
        <v>#VALUE!</v>
      </c>
      <c r="T31" s="33" t="e">
        <f t="shared" si="31"/>
        <v>#VALUE!</v>
      </c>
      <c r="U31" s="34" t="e">
        <f t="shared" si="12"/>
        <v>#VALUE!</v>
      </c>
      <c r="V31" s="34" t="e">
        <f t="shared" si="13"/>
        <v>#VALUE!</v>
      </c>
      <c r="W31" s="35" t="e">
        <f t="shared" si="14"/>
        <v>#VALUE!</v>
      </c>
      <c r="X31" s="35" t="e">
        <f t="shared" si="15"/>
        <v>#VALUE!</v>
      </c>
      <c r="Z31" s="30">
        <f t="shared" ref="Z31:AA84" si="34">Z$4*(1-EXP(-Z$5*$F31))^Z$6</f>
        <v>12.32203400297508</v>
      </c>
      <c r="AA31" s="30">
        <f t="shared" si="34"/>
        <v>34.223981034334884</v>
      </c>
      <c r="AC31" s="3">
        <v>17</v>
      </c>
      <c r="AE31" s="51">
        <f t="shared" si="17"/>
        <v>12.507148090114805</v>
      </c>
      <c r="AG31" s="3">
        <f t="shared" si="18"/>
        <v>12.507148090114805</v>
      </c>
      <c r="AH31" s="29">
        <f t="shared" si="19"/>
        <v>6.4082677402629979</v>
      </c>
      <c r="AI31" s="29">
        <f t="shared" si="19"/>
        <v>17.823567178148885</v>
      </c>
      <c r="AJ31" s="29">
        <f t="shared" si="19"/>
        <v>8.51054901927691</v>
      </c>
      <c r="AK31" s="29">
        <f t="shared" si="19"/>
        <v>18.694297741106414</v>
      </c>
      <c r="AL31" s="29">
        <f t="shared" si="19"/>
        <v>3.4368224315570637</v>
      </c>
      <c r="AM31" s="30"/>
      <c r="AN31" s="29">
        <f t="shared" si="20"/>
        <v>4.5260507242717845</v>
      </c>
      <c r="AO31" s="31">
        <f t="shared" si="20"/>
        <v>3.3035233650122198</v>
      </c>
      <c r="AP31" s="31">
        <f>IF(Settings!$I$6&gt;69, 0.2*(AO31), 0)</f>
        <v>0.66070467300244395</v>
      </c>
      <c r="AQ31" s="32">
        <f t="shared" si="21"/>
        <v>16.380685277752999</v>
      </c>
      <c r="AR31" s="32">
        <f t="shared" si="21"/>
        <v>9.2197370762381734</v>
      </c>
      <c r="AS31" s="32">
        <f t="shared" si="21"/>
        <v>13.547984261325393</v>
      </c>
      <c r="AT31" s="33" t="e">
        <f t="shared" si="22"/>
        <v>#VALUE!</v>
      </c>
      <c r="AU31" s="33" t="e">
        <f t="shared" si="23"/>
        <v>#VALUE!</v>
      </c>
      <c r="AV31" s="34" t="e">
        <f t="shared" si="24"/>
        <v>#VALUE!</v>
      </c>
      <c r="AW31" s="34" t="e">
        <f t="shared" si="25"/>
        <v>#VALUE!</v>
      </c>
      <c r="AX31" s="35" t="e">
        <f t="shared" si="26"/>
        <v>#VALUE!</v>
      </c>
      <c r="AY31" s="35" t="e">
        <f t="shared" si="27"/>
        <v>#VALUE!</v>
      </c>
      <c r="BA31" s="30">
        <f t="shared" ref="BA31:BB84" si="35">BA$4*(1-EXP(-BA$5*$AG31))^BA$6</f>
        <v>7.5849794185124644</v>
      </c>
      <c r="BB31" s="30">
        <f t="shared" si="35"/>
        <v>27.775104624152981</v>
      </c>
      <c r="BD31" s="82">
        <f t="shared" si="29"/>
        <v>2.6764875718397665</v>
      </c>
    </row>
    <row r="32" spans="1:257" x14ac:dyDescent="0.25">
      <c r="A32" s="87">
        <v>29</v>
      </c>
      <c r="B32" s="3"/>
      <c r="C32" s="3"/>
      <c r="F32" s="3">
        <v>18</v>
      </c>
      <c r="G32" s="29">
        <f t="shared" si="9"/>
        <v>16.843742669459438</v>
      </c>
      <c r="H32" s="29">
        <f t="shared" si="9"/>
        <v>27.62599631747327</v>
      </c>
      <c r="I32" s="29">
        <f t="shared" si="9"/>
        <v>18.332355995367045</v>
      </c>
      <c r="J32" s="29">
        <f t="shared" si="9"/>
        <v>28.86358199607341</v>
      </c>
      <c r="K32" s="29">
        <f t="shared" si="9"/>
        <v>7.8322036727975624</v>
      </c>
      <c r="L32" s="30"/>
      <c r="M32" s="29">
        <f t="shared" si="32"/>
        <v>8.031752753750272</v>
      </c>
      <c r="N32" s="31">
        <f t="shared" si="32"/>
        <v>5.3739141176350049</v>
      </c>
      <c r="O32" s="31">
        <f>IF(Settings!$I$6&gt;69, 0.2*(N32), 0)</f>
        <v>1.0747828235270009</v>
      </c>
      <c r="P32" s="32">
        <f t="shared" si="33"/>
        <v>23.839280755485788</v>
      </c>
      <c r="Q32" s="32">
        <f t="shared" si="33"/>
        <v>14.2729669238994</v>
      </c>
      <c r="R32" s="32">
        <f t="shared" si="33"/>
        <v>24.341537310862392</v>
      </c>
      <c r="S32" s="33" t="e">
        <f t="shared" si="30"/>
        <v>#VALUE!</v>
      </c>
      <c r="T32" s="33" t="e">
        <f t="shared" si="31"/>
        <v>#VALUE!</v>
      </c>
      <c r="U32" s="34" t="e">
        <f t="shared" si="12"/>
        <v>#VALUE!</v>
      </c>
      <c r="V32" s="34" t="e">
        <f t="shared" si="13"/>
        <v>#VALUE!</v>
      </c>
      <c r="W32" s="35" t="e">
        <f t="shared" si="14"/>
        <v>#VALUE!</v>
      </c>
      <c r="X32" s="35" t="e">
        <f t="shared" si="15"/>
        <v>#VALUE!</v>
      </c>
      <c r="Z32" s="30">
        <f t="shared" si="34"/>
        <v>13.329633867407763</v>
      </c>
      <c r="AA32" s="30">
        <f t="shared" si="34"/>
        <v>35.473735537603709</v>
      </c>
      <c r="AC32" s="3">
        <v>18</v>
      </c>
      <c r="AE32" s="51">
        <f t="shared" si="17"/>
        <v>13.1535321625796</v>
      </c>
      <c r="AG32" s="3">
        <f t="shared" si="18"/>
        <v>13.1535321625796</v>
      </c>
      <c r="AH32" s="29">
        <f t="shared" si="19"/>
        <v>7.4105605626455873</v>
      </c>
      <c r="AI32" s="29">
        <f t="shared" si="19"/>
        <v>18.97757769950525</v>
      </c>
      <c r="AJ32" s="29">
        <f t="shared" si="19"/>
        <v>9.5209307166445285</v>
      </c>
      <c r="AK32" s="29">
        <f t="shared" si="19"/>
        <v>19.895371775427627</v>
      </c>
      <c r="AL32" s="29">
        <f t="shared" si="19"/>
        <v>3.8932937980587883</v>
      </c>
      <c r="AM32" s="30"/>
      <c r="AN32" s="29">
        <f t="shared" si="20"/>
        <v>4.9145371570921226</v>
      </c>
      <c r="AO32" s="31">
        <f t="shared" si="20"/>
        <v>3.5402983125659446</v>
      </c>
      <c r="AP32" s="31">
        <f>IF(Settings!$I$6&gt;69, 0.2*(AO32), 0)</f>
        <v>0.70805966251318897</v>
      </c>
      <c r="AQ32" s="32">
        <f t="shared" si="21"/>
        <v>17.286434570071961</v>
      </c>
      <c r="AR32" s="32">
        <f t="shared" si="21"/>
        <v>9.8275219441602886</v>
      </c>
      <c r="AS32" s="32">
        <f t="shared" si="21"/>
        <v>14.830247715420102</v>
      </c>
      <c r="AT32" s="33" t="e">
        <f t="shared" si="22"/>
        <v>#VALUE!</v>
      </c>
      <c r="AU32" s="33" t="e">
        <f t="shared" si="23"/>
        <v>#VALUE!</v>
      </c>
      <c r="AV32" s="34" t="e">
        <f t="shared" si="24"/>
        <v>#VALUE!</v>
      </c>
      <c r="AW32" s="34" t="e">
        <f t="shared" si="25"/>
        <v>#VALUE!</v>
      </c>
      <c r="AX32" s="35" t="e">
        <f t="shared" si="26"/>
        <v>#VALUE!</v>
      </c>
      <c r="AY32" s="35" t="e">
        <f t="shared" si="27"/>
        <v>#VALUE!</v>
      </c>
      <c r="BA32" s="30">
        <f t="shared" si="35"/>
        <v>8.2714985383873501</v>
      </c>
      <c r="BB32" s="30">
        <f t="shared" si="35"/>
        <v>28.793886730661484</v>
      </c>
      <c r="BD32" s="82">
        <f t="shared" si="29"/>
        <v>2.8553303129317946</v>
      </c>
    </row>
    <row r="33" spans="1:95" x14ac:dyDescent="0.25">
      <c r="A33" s="87">
        <v>30</v>
      </c>
      <c r="B33" s="3"/>
      <c r="C33" s="3"/>
      <c r="F33" s="3">
        <v>19</v>
      </c>
      <c r="G33" s="29">
        <f t="shared" si="9"/>
        <v>19.102100232718083</v>
      </c>
      <c r="H33" s="29">
        <f t="shared" si="9"/>
        <v>29.386599029597114</v>
      </c>
      <c r="I33" s="29">
        <f t="shared" si="9"/>
        <v>20.354170141597773</v>
      </c>
      <c r="J33" s="29">
        <f t="shared" si="9"/>
        <v>30.682181863991843</v>
      </c>
      <c r="K33" s="29">
        <f t="shared" si="9"/>
        <v>8.7082587324282947</v>
      </c>
      <c r="L33" s="30"/>
      <c r="M33" s="29">
        <f t="shared" si="32"/>
        <v>8.7049373563595704</v>
      </c>
      <c r="N33" s="31">
        <f t="shared" si="32"/>
        <v>5.7593676191993746</v>
      </c>
      <c r="O33" s="31">
        <f>IF(Settings!$I$6&gt;69, 0.2*(N33), 0)</f>
        <v>1.151873523839875</v>
      </c>
      <c r="P33" s="32">
        <f t="shared" si="33"/>
        <v>25.130344925556997</v>
      </c>
      <c r="Q33" s="32">
        <f t="shared" si="33"/>
        <v>15.150375211083594</v>
      </c>
      <c r="R33" s="32">
        <f t="shared" si="33"/>
        <v>26.185443208823735</v>
      </c>
      <c r="S33" s="33" t="e">
        <f t="shared" si="30"/>
        <v>#VALUE!</v>
      </c>
      <c r="T33" s="33" t="e">
        <f t="shared" si="31"/>
        <v>#VALUE!</v>
      </c>
      <c r="U33" s="34" t="e">
        <f t="shared" si="12"/>
        <v>#VALUE!</v>
      </c>
      <c r="V33" s="34" t="e">
        <f t="shared" si="13"/>
        <v>#VALUE!</v>
      </c>
      <c r="W33" s="35" t="e">
        <f t="shared" si="14"/>
        <v>#VALUE!</v>
      </c>
      <c r="X33" s="35" t="e">
        <f t="shared" si="15"/>
        <v>#VALUE!</v>
      </c>
      <c r="Z33" s="30">
        <f t="shared" si="34"/>
        <v>14.307208460475719</v>
      </c>
      <c r="AA33" s="30">
        <f t="shared" si="34"/>
        <v>36.662895488993847</v>
      </c>
      <c r="AC33" s="3">
        <v>19</v>
      </c>
      <c r="AE33" s="51">
        <f t="shared" si="17"/>
        <v>13.833322121512344</v>
      </c>
      <c r="AG33" s="3">
        <f t="shared" si="18"/>
        <v>13.833322121512344</v>
      </c>
      <c r="AH33" s="29">
        <f t="shared" si="19"/>
        <v>8.5394883152653289</v>
      </c>
      <c r="AI33" s="29">
        <f t="shared" si="19"/>
        <v>20.193791814256208</v>
      </c>
      <c r="AJ33" s="29">
        <f t="shared" si="19"/>
        <v>10.632150085133565</v>
      </c>
      <c r="AK33" s="29">
        <f t="shared" si="19"/>
        <v>21.160061709752444</v>
      </c>
      <c r="AL33" s="29">
        <f t="shared" si="19"/>
        <v>4.3959872945685845</v>
      </c>
      <c r="AM33" s="30"/>
      <c r="AN33" s="29">
        <f t="shared" si="20"/>
        <v>5.3316573383098973</v>
      </c>
      <c r="AO33" s="31">
        <f t="shared" si="20"/>
        <v>3.7919306635481438</v>
      </c>
      <c r="AP33" s="31">
        <f>IF(Settings!$I$6&gt;69, 0.2*(AO33), 0)</f>
        <v>0.75838613270962885</v>
      </c>
      <c r="AQ33" s="32">
        <f t="shared" si="21"/>
        <v>18.23202971224563</v>
      </c>
      <c r="AR33" s="32">
        <f t="shared" si="21"/>
        <v>10.46482648323024</v>
      </c>
      <c r="AS33" s="32">
        <f t="shared" si="21"/>
        <v>16.187173155214133</v>
      </c>
      <c r="AT33" s="33" t="e">
        <f t="shared" si="22"/>
        <v>#VALUE!</v>
      </c>
      <c r="AU33" s="33" t="e">
        <f t="shared" si="23"/>
        <v>#VALUE!</v>
      </c>
      <c r="AV33" s="34" t="e">
        <f t="shared" si="24"/>
        <v>#VALUE!</v>
      </c>
      <c r="AW33" s="34" t="e">
        <f t="shared" si="25"/>
        <v>#VALUE!</v>
      </c>
      <c r="AX33" s="35" t="e">
        <f t="shared" si="26"/>
        <v>#VALUE!</v>
      </c>
      <c r="AY33" s="35" t="e">
        <f t="shared" si="27"/>
        <v>#VALUE!</v>
      </c>
      <c r="BA33" s="30">
        <f t="shared" si="35"/>
        <v>8.9962669021420574</v>
      </c>
      <c r="BB33" s="30">
        <f t="shared" si="35"/>
        <v>29.830591337911695</v>
      </c>
      <c r="BD33" s="82">
        <f t="shared" si="29"/>
        <v>3.0511689266953872</v>
      </c>
    </row>
    <row r="34" spans="1:95" x14ac:dyDescent="0.25">
      <c r="A34" s="18">
        <v>31</v>
      </c>
      <c r="C34" s="3"/>
      <c r="F34" s="3">
        <v>20</v>
      </c>
      <c r="G34" s="29">
        <f t="shared" si="9"/>
        <v>21.425909917426157</v>
      </c>
      <c r="H34" s="29">
        <f t="shared" si="9"/>
        <v>31.132658742345956</v>
      </c>
      <c r="I34" s="29">
        <f t="shared" si="9"/>
        <v>22.422345686484917</v>
      </c>
      <c r="J34" s="29">
        <f t="shared" si="9"/>
        <v>32.483371011963357</v>
      </c>
      <c r="K34" s="29">
        <f t="shared" si="9"/>
        <v>9.589710709387143</v>
      </c>
      <c r="L34" s="30"/>
      <c r="M34" s="29">
        <f t="shared" si="32"/>
        <v>9.3837792948756586</v>
      </c>
      <c r="N34" s="31">
        <f t="shared" si="32"/>
        <v>6.1455707669456672</v>
      </c>
      <c r="O34" s="31">
        <f>IF(Settings!$I$6&gt;69, 0.2*(N34), 0)</f>
        <v>1.2291141533891334</v>
      </c>
      <c r="P34" s="32">
        <f t="shared" si="33"/>
        <v>26.398453630128714</v>
      </c>
      <c r="Q34" s="32">
        <f t="shared" si="33"/>
        <v>16.010267158981193</v>
      </c>
      <c r="R34" s="32">
        <f t="shared" si="33"/>
        <v>27.965520287049991</v>
      </c>
      <c r="S34" s="33" t="e">
        <f t="shared" si="30"/>
        <v>#VALUE!</v>
      </c>
      <c r="T34" s="33" t="e">
        <f t="shared" si="31"/>
        <v>#VALUE!</v>
      </c>
      <c r="U34" s="34" t="e">
        <f t="shared" si="12"/>
        <v>#VALUE!</v>
      </c>
      <c r="V34" s="34" t="e">
        <f t="shared" si="13"/>
        <v>#VALUE!</v>
      </c>
      <c r="W34" s="35" t="e">
        <f t="shared" si="14"/>
        <v>#VALUE!</v>
      </c>
      <c r="X34" s="35" t="e">
        <f t="shared" si="15"/>
        <v>#VALUE!</v>
      </c>
      <c r="Z34" s="30">
        <f t="shared" si="34"/>
        <v>15.251019327063375</v>
      </c>
      <c r="AA34" s="30">
        <f t="shared" si="34"/>
        <v>37.794398825282329</v>
      </c>
      <c r="AC34" s="3">
        <v>20</v>
      </c>
      <c r="AE34" s="51">
        <f t="shared" si="17"/>
        <v>14.548244422279508</v>
      </c>
      <c r="AG34" s="3">
        <f t="shared" si="18"/>
        <v>14.548244422279508</v>
      </c>
      <c r="AH34" s="29">
        <f t="shared" si="19"/>
        <v>9.8047005798940194</v>
      </c>
      <c r="AI34" s="29">
        <f t="shared" si="19"/>
        <v>21.474054214388691</v>
      </c>
      <c r="AJ34" s="29">
        <f t="shared" si="19"/>
        <v>11.850923920487636</v>
      </c>
      <c r="AK34" s="29">
        <f t="shared" si="19"/>
        <v>22.490110636747939</v>
      </c>
      <c r="AL34" s="29">
        <f t="shared" si="19"/>
        <v>4.9468893856574425</v>
      </c>
      <c r="AM34" s="30"/>
      <c r="AN34" s="29">
        <f t="shared" si="20"/>
        <v>5.7788520633001106</v>
      </c>
      <c r="AO34" s="31">
        <f t="shared" si="20"/>
        <v>4.0590830974570178</v>
      </c>
      <c r="AP34" s="31">
        <f>IF(Settings!$I$6&gt;69, 0.2*(AO34), 0)</f>
        <v>0.8118166194914036</v>
      </c>
      <c r="AQ34" s="32">
        <f t="shared" si="21"/>
        <v>19.218088976880171</v>
      </c>
      <c r="AR34" s="32">
        <f t="shared" si="21"/>
        <v>11.131800212551441</v>
      </c>
      <c r="AS34" s="32">
        <f t="shared" si="21"/>
        <v>17.616168305343642</v>
      </c>
      <c r="AT34" s="33" t="e">
        <f t="shared" si="22"/>
        <v>#VALUE!</v>
      </c>
      <c r="AU34" s="33" t="e">
        <f t="shared" si="23"/>
        <v>#VALUE!</v>
      </c>
      <c r="AV34" s="34" t="e">
        <f t="shared" si="24"/>
        <v>#VALUE!</v>
      </c>
      <c r="AW34" s="34" t="e">
        <f t="shared" si="25"/>
        <v>#VALUE!</v>
      </c>
      <c r="AX34" s="35" t="e">
        <f t="shared" si="26"/>
        <v>#VALUE!</v>
      </c>
      <c r="AY34" s="35" t="e">
        <f t="shared" si="27"/>
        <v>#VALUE!</v>
      </c>
      <c r="BA34" s="30">
        <f t="shared" si="35"/>
        <v>9.7579565092893734</v>
      </c>
      <c r="BB34" s="30">
        <f t="shared" si="35"/>
        <v>30.883739026916558</v>
      </c>
      <c r="BD34" s="82">
        <f t="shared" si="29"/>
        <v>3.2657038632729791</v>
      </c>
    </row>
    <row r="35" spans="1:95" x14ac:dyDescent="0.25">
      <c r="A35" s="18">
        <v>32</v>
      </c>
      <c r="C35" s="3"/>
      <c r="F35" s="3">
        <v>21</v>
      </c>
      <c r="G35" s="29">
        <f t="shared" si="9"/>
        <v>23.797827632726456</v>
      </c>
      <c r="H35" s="29">
        <f t="shared" si="9"/>
        <v>32.862072122255618</v>
      </c>
      <c r="I35" s="29">
        <f t="shared" si="9"/>
        <v>24.527498232349743</v>
      </c>
      <c r="J35" s="29">
        <f t="shared" si="9"/>
        <v>34.265030020607945</v>
      </c>
      <c r="K35" s="29">
        <f t="shared" si="9"/>
        <v>10.470590362311079</v>
      </c>
      <c r="L35" s="30"/>
      <c r="M35" s="29">
        <f t="shared" si="32"/>
        <v>10.066577159784188</v>
      </c>
      <c r="N35" s="31">
        <f t="shared" si="32"/>
        <v>6.5319240916786541</v>
      </c>
      <c r="O35" s="31">
        <f>IF(Settings!$I$6&gt;69, 0.2*(N35), 0)</f>
        <v>1.3063848183357309</v>
      </c>
      <c r="P35" s="32">
        <f t="shared" si="33"/>
        <v>27.643057676129793</v>
      </c>
      <c r="Q35" s="32">
        <f t="shared" si="33"/>
        <v>16.851530189534007</v>
      </c>
      <c r="R35" s="32">
        <f t="shared" si="33"/>
        <v>29.675943851364739</v>
      </c>
      <c r="S35" s="33" t="e">
        <f t="shared" si="30"/>
        <v>#VALUE!</v>
      </c>
      <c r="T35" s="33" t="e">
        <f t="shared" si="31"/>
        <v>#VALUE!</v>
      </c>
      <c r="U35" s="34" t="e">
        <f t="shared" si="12"/>
        <v>#VALUE!</v>
      </c>
      <c r="V35" s="34" t="e">
        <f t="shared" si="13"/>
        <v>#VALUE!</v>
      </c>
      <c r="W35" s="35" t="e">
        <f t="shared" si="14"/>
        <v>#VALUE!</v>
      </c>
      <c r="X35" s="35" t="e">
        <f t="shared" si="15"/>
        <v>#VALUE!</v>
      </c>
      <c r="Z35" s="30">
        <f t="shared" si="34"/>
        <v>16.158303011930894</v>
      </c>
      <c r="AA35" s="30">
        <f t="shared" si="34"/>
        <v>38.871041036900081</v>
      </c>
      <c r="AC35" s="3">
        <v>21</v>
      </c>
      <c r="AE35" s="51">
        <f t="shared" si="17"/>
        <v>15.300114745484414</v>
      </c>
      <c r="AG35" s="3">
        <f t="shared" si="18"/>
        <v>15.300114745484414</v>
      </c>
      <c r="AH35" s="29">
        <f t="shared" si="19"/>
        <v>11.215284171905564</v>
      </c>
      <c r="AI35" s="29">
        <f t="shared" si="19"/>
        <v>22.820072364032988</v>
      </c>
      <c r="AJ35" s="29">
        <f t="shared" si="19"/>
        <v>13.183833889388255</v>
      </c>
      <c r="AK35" s="29">
        <f t="shared" si="19"/>
        <v>23.887102219228648</v>
      </c>
      <c r="AL35" s="29">
        <f t="shared" si="19"/>
        <v>5.547567448334255</v>
      </c>
      <c r="AM35" s="30"/>
      <c r="AN35" s="29">
        <f t="shared" si="20"/>
        <v>6.2575376499141822</v>
      </c>
      <c r="AO35" s="31">
        <f t="shared" si="20"/>
        <v>4.3424125191271585</v>
      </c>
      <c r="AP35" s="31">
        <f>IF(Settings!$I$6&gt;69, 0.2*(AO35), 0)</f>
        <v>0.8684825038254318</v>
      </c>
      <c r="AQ35" s="32">
        <f t="shared" si="21"/>
        <v>20.245102179731369</v>
      </c>
      <c r="AR35" s="32">
        <f t="shared" si="21"/>
        <v>11.828417468451246</v>
      </c>
      <c r="AS35" s="32">
        <f t="shared" si="21"/>
        <v>19.113496704195651</v>
      </c>
      <c r="AT35" s="33" t="e">
        <f t="shared" si="22"/>
        <v>#VALUE!</v>
      </c>
      <c r="AU35" s="33" t="e">
        <f t="shared" si="23"/>
        <v>#VALUE!</v>
      </c>
      <c r="AV35" s="34" t="e">
        <f t="shared" si="24"/>
        <v>#VALUE!</v>
      </c>
      <c r="AW35" s="34" t="e">
        <f t="shared" si="25"/>
        <v>#VALUE!</v>
      </c>
      <c r="AX35" s="35" t="e">
        <f t="shared" si="26"/>
        <v>#VALUE!</v>
      </c>
      <c r="AY35" s="35" t="e">
        <f t="shared" si="27"/>
        <v>#VALUE!</v>
      </c>
      <c r="BA35" s="30">
        <f t="shared" si="35"/>
        <v>10.554680760487113</v>
      </c>
      <c r="BB35" s="30">
        <f t="shared" si="35"/>
        <v>31.951676571243887</v>
      </c>
      <c r="BD35" s="82">
        <f t="shared" si="29"/>
        <v>3.5008106222820379</v>
      </c>
    </row>
    <row r="36" spans="1:95" x14ac:dyDescent="0.25">
      <c r="A36" s="18">
        <v>33</v>
      </c>
      <c r="C36" s="3"/>
      <c r="F36" s="3">
        <v>22</v>
      </c>
      <c r="G36" s="29">
        <f t="shared" si="9"/>
        <v>26.201454447932306</v>
      </c>
      <c r="H36" s="29">
        <f t="shared" si="9"/>
        <v>34.573013234556313</v>
      </c>
      <c r="I36" s="29">
        <f t="shared" si="9"/>
        <v>26.660774760572799</v>
      </c>
      <c r="J36" s="29">
        <f t="shared" si="9"/>
        <v>36.025333222851032</v>
      </c>
      <c r="K36" s="29">
        <f t="shared" si="9"/>
        <v>11.345589453493993</v>
      </c>
      <c r="L36" s="30"/>
      <c r="M36" s="29">
        <f t="shared" si="32"/>
        <v>10.751771278349402</v>
      </c>
      <c r="N36" s="31">
        <f t="shared" si="32"/>
        <v>6.9178855726243098</v>
      </c>
      <c r="O36" s="31">
        <f>IF(Settings!$I$6&gt;69, 0.2*(N36), 0)</f>
        <v>1.3835771145248621</v>
      </c>
      <c r="P36" s="32">
        <f t="shared" si="33"/>
        <v>28.863745813732827</v>
      </c>
      <c r="Q36" s="32">
        <f t="shared" si="33"/>
        <v>17.673283941318999</v>
      </c>
      <c r="R36" s="32">
        <f t="shared" si="33"/>
        <v>31.312636674983775</v>
      </c>
      <c r="S36" s="33" t="e">
        <f t="shared" si="30"/>
        <v>#VALUE!</v>
      </c>
      <c r="T36" s="33" t="e">
        <f t="shared" si="31"/>
        <v>#VALUE!</v>
      </c>
      <c r="U36" s="34" t="e">
        <f t="shared" si="12"/>
        <v>#VALUE!</v>
      </c>
      <c r="V36" s="34" t="e">
        <f t="shared" si="13"/>
        <v>#VALUE!</v>
      </c>
      <c r="W36" s="35" t="e">
        <f t="shared" si="14"/>
        <v>#VALUE!</v>
      </c>
      <c r="X36" s="35" t="e">
        <f t="shared" si="15"/>
        <v>#VALUE!</v>
      </c>
      <c r="Z36" s="30">
        <f t="shared" si="34"/>
        <v>17.027138497254757</v>
      </c>
      <c r="AA36" s="30">
        <f t="shared" si="34"/>
        <v>39.895482074466436</v>
      </c>
      <c r="AC36" s="3">
        <v>22</v>
      </c>
      <c r="AE36" s="51">
        <f t="shared" si="17"/>
        <v>16.090842608232069</v>
      </c>
      <c r="AG36" s="3">
        <f t="shared" si="18"/>
        <v>16.090842608232069</v>
      </c>
      <c r="AH36" s="29">
        <f t="shared" si="19"/>
        <v>12.779450042715105</v>
      </c>
      <c r="AI36" s="29">
        <f t="shared" si="19"/>
        <v>24.233386989426897</v>
      </c>
      <c r="AJ36" s="29">
        <f t="shared" si="19"/>
        <v>14.637203759831644</v>
      </c>
      <c r="AK36" s="29">
        <f t="shared" si="19"/>
        <v>25.352429473101672</v>
      </c>
      <c r="AL36" s="29">
        <f t="shared" si="19"/>
        <v>6.1990728051282087</v>
      </c>
      <c r="AM36" s="30"/>
      <c r="AN36" s="29">
        <f t="shared" si="20"/>
        <v>6.7690885453487404</v>
      </c>
      <c r="AO36" s="31">
        <f t="shared" si="20"/>
        <v>4.6425643264136287</v>
      </c>
      <c r="AP36" s="31">
        <f>IF(Settings!$I$6&gt;69, 0.2*(AO36), 0)</f>
        <v>0.92851286528272581</v>
      </c>
      <c r="AQ36" s="32">
        <f t="shared" si="21"/>
        <v>21.313413096598598</v>
      </c>
      <c r="AR36" s="32">
        <f t="shared" si="21"/>
        <v>12.55445795367346</v>
      </c>
      <c r="AS36" s="32">
        <f t="shared" si="21"/>
        <v>20.674228313425331</v>
      </c>
      <c r="AT36" s="33" t="e">
        <f t="shared" si="22"/>
        <v>#VALUE!</v>
      </c>
      <c r="AU36" s="33" t="e">
        <f t="shared" si="23"/>
        <v>#VALUE!</v>
      </c>
      <c r="AV36" s="34" t="e">
        <f t="shared" si="24"/>
        <v>#VALUE!</v>
      </c>
      <c r="AW36" s="34" t="e">
        <f t="shared" si="25"/>
        <v>#VALUE!</v>
      </c>
      <c r="AX36" s="35" t="e">
        <f t="shared" si="26"/>
        <v>#VALUE!</v>
      </c>
      <c r="AY36" s="35" t="e">
        <f t="shared" si="27"/>
        <v>#VALUE!</v>
      </c>
      <c r="BA36" s="30">
        <f t="shared" si="35"/>
        <v>11.383969862045543</v>
      </c>
      <c r="BB36" s="30">
        <f t="shared" si="35"/>
        <v>33.032574232646873</v>
      </c>
      <c r="BD36" s="82">
        <f t="shared" si="29"/>
        <v>3.7585580423099065</v>
      </c>
      <c r="CQ36" s="44"/>
    </row>
    <row r="37" spans="1:95" x14ac:dyDescent="0.25">
      <c r="A37" s="18">
        <v>34</v>
      </c>
      <c r="C37" s="3"/>
      <c r="F37" s="3">
        <v>23</v>
      </c>
      <c r="G37" s="29">
        <f t="shared" si="9"/>
        <v>28.621524217121664</v>
      </c>
      <c r="H37" s="29">
        <f t="shared" si="9"/>
        <v>36.263901509475701</v>
      </c>
      <c r="I37" s="29">
        <f t="shared" si="9"/>
        <v>28.813882699072131</v>
      </c>
      <c r="J37" s="29">
        <f t="shared" si="9"/>
        <v>37.762714230683848</v>
      </c>
      <c r="K37" s="29">
        <f t="shared" si="9"/>
        <v>12.210058490174058</v>
      </c>
      <c r="L37" s="30"/>
      <c r="M37" s="29">
        <f t="shared" si="32"/>
        <v>11.437934093880097</v>
      </c>
      <c r="N37" s="31">
        <f t="shared" si="32"/>
        <v>7.3029649306747766</v>
      </c>
      <c r="O37" s="31">
        <f>IF(Settings!$I$6&gt;69, 0.2*(N37), 0)</f>
        <v>1.4605929861349554</v>
      </c>
      <c r="P37" s="32">
        <f t="shared" si="33"/>
        <v>30.060225365488858</v>
      </c>
      <c r="Q37" s="32">
        <f t="shared" si="33"/>
        <v>18.474850000141977</v>
      </c>
      <c r="R37" s="32">
        <f t="shared" si="33"/>
        <v>32.873016252400532</v>
      </c>
      <c r="S37" s="33" t="e">
        <f t="shared" si="30"/>
        <v>#VALUE!</v>
      </c>
      <c r="T37" s="33" t="e">
        <f t="shared" si="31"/>
        <v>#VALUE!</v>
      </c>
      <c r="U37" s="34" t="e">
        <f t="shared" si="12"/>
        <v>#VALUE!</v>
      </c>
      <c r="V37" s="34" t="e">
        <f t="shared" si="13"/>
        <v>#VALUE!</v>
      </c>
      <c r="W37" s="35" t="e">
        <f t="shared" si="14"/>
        <v>#VALUE!</v>
      </c>
      <c r="X37" s="35" t="e">
        <f t="shared" si="15"/>
        <v>#VALUE!</v>
      </c>
      <c r="Z37" s="30">
        <f t="shared" si="34"/>
        <v>17.856323947284878</v>
      </c>
      <c r="AA37" s="30">
        <f t="shared" si="34"/>
        <v>40.870252920459095</v>
      </c>
      <c r="AC37" s="3">
        <v>23</v>
      </c>
      <c r="AE37" s="51">
        <f t="shared" si="17"/>
        <v>16.922436213709528</v>
      </c>
      <c r="AG37" s="3">
        <f t="shared" si="18"/>
        <v>16.922436213709528</v>
      </c>
      <c r="AH37" s="29">
        <f t="shared" si="19"/>
        <v>14.50419010109602</v>
      </c>
      <c r="AI37" s="29">
        <f t="shared" si="19"/>
        <v>25.715340332215636</v>
      </c>
      <c r="AJ37" s="29">
        <f t="shared" si="19"/>
        <v>16.216960587737766</v>
      </c>
      <c r="AK37" s="29">
        <f t="shared" si="19"/>
        <v>26.887261397377358</v>
      </c>
      <c r="AL37" s="29">
        <f t="shared" si="19"/>
        <v>6.9018436532564165</v>
      </c>
      <c r="AM37" s="30"/>
      <c r="AN37" s="29">
        <f t="shared" si="20"/>
        <v>7.3148178092314486</v>
      </c>
      <c r="AO37" s="31">
        <f t="shared" si="20"/>
        <v>4.9601659674654694</v>
      </c>
      <c r="AP37" s="31">
        <f>IF(Settings!$I$6&gt;69, 0.2*(AO37), 0)</f>
        <v>0.99203319349309393</v>
      </c>
      <c r="AQ37" s="32">
        <f t="shared" si="21"/>
        <v>22.423201097468041</v>
      </c>
      <c r="AR37" s="32">
        <f t="shared" si="21"/>
        <v>13.309487496458077</v>
      </c>
      <c r="AS37" s="32">
        <f t="shared" si="21"/>
        <v>22.292216891069639</v>
      </c>
      <c r="AT37" s="33" t="e">
        <f t="shared" si="22"/>
        <v>#VALUE!</v>
      </c>
      <c r="AU37" s="33" t="e">
        <f t="shared" si="23"/>
        <v>#VALUE!</v>
      </c>
      <c r="AV37" s="34" t="e">
        <f t="shared" si="24"/>
        <v>#VALUE!</v>
      </c>
      <c r="AW37" s="34" t="e">
        <f t="shared" si="25"/>
        <v>#VALUE!</v>
      </c>
      <c r="AX37" s="35" t="e">
        <f t="shared" si="26"/>
        <v>#VALUE!</v>
      </c>
      <c r="AY37" s="35" t="e">
        <f t="shared" si="27"/>
        <v>#VALUE!</v>
      </c>
      <c r="BA37" s="30">
        <f t="shared" si="35"/>
        <v>12.242758407255025</v>
      </c>
      <c r="BB37" s="30">
        <f t="shared" si="35"/>
        <v>34.124424771262724</v>
      </c>
      <c r="BD37" s="82">
        <f t="shared" si="29"/>
        <v>4.0412285156685153</v>
      </c>
    </row>
    <row r="38" spans="1:95" x14ac:dyDescent="0.25">
      <c r="A38" s="18">
        <v>35</v>
      </c>
      <c r="C38" s="3"/>
      <c r="F38" s="3">
        <v>24</v>
      </c>
      <c r="G38" s="29">
        <f t="shared" si="9"/>
        <v>31.044026353511445</v>
      </c>
      <c r="H38" s="29">
        <f t="shared" si="9"/>
        <v>37.933374098393095</v>
      </c>
      <c r="I38" s="29">
        <f t="shared" si="9"/>
        <v>30.979105481499861</v>
      </c>
      <c r="J38" s="29">
        <f t="shared" si="9"/>
        <v>39.475836195603279</v>
      </c>
      <c r="K38" s="29">
        <f t="shared" si="9"/>
        <v>13.059987898522195</v>
      </c>
      <c r="L38" s="30"/>
      <c r="M38" s="29">
        <f t="shared" si="32"/>
        <v>12.123761151364643</v>
      </c>
      <c r="N38" s="31">
        <f t="shared" si="32"/>
        <v>7.686718650836907</v>
      </c>
      <c r="O38" s="31">
        <f>IF(Settings!$I$6&gt;69, 0.2*(N38), 0)</f>
        <v>1.5373437301673816</v>
      </c>
      <c r="P38" s="32">
        <f t="shared" si="33"/>
        <v>31.232305851921428</v>
      </c>
      <c r="Q38" s="32">
        <f t="shared" si="33"/>
        <v>19.255725541246555</v>
      </c>
      <c r="R38" s="32">
        <f t="shared" si="33"/>
        <v>34.355761845436554</v>
      </c>
      <c r="S38" s="33" t="e">
        <f t="shared" si="30"/>
        <v>#VALUE!</v>
      </c>
      <c r="T38" s="33" t="e">
        <f t="shared" si="31"/>
        <v>#VALUE!</v>
      </c>
      <c r="U38" s="34" t="e">
        <f t="shared" si="12"/>
        <v>#VALUE!</v>
      </c>
      <c r="V38" s="34" t="e">
        <f t="shared" si="13"/>
        <v>#VALUE!</v>
      </c>
      <c r="W38" s="35" t="e">
        <f t="shared" si="14"/>
        <v>#VALUE!</v>
      </c>
      <c r="X38" s="35" t="e">
        <f t="shared" si="15"/>
        <v>#VALUE!</v>
      </c>
      <c r="Z38" s="30">
        <f t="shared" si="34"/>
        <v>18.645264181373246</v>
      </c>
      <c r="AA38" s="30">
        <f t="shared" si="34"/>
        <v>41.797761842255589</v>
      </c>
      <c r="AC38" s="3">
        <v>24</v>
      </c>
      <c r="AE38" s="51">
        <f t="shared" si="17"/>
        <v>17.797007551398305</v>
      </c>
      <c r="AG38" s="3">
        <f t="shared" si="18"/>
        <v>17.797007551398305</v>
      </c>
      <c r="AH38" s="29">
        <f t="shared" si="19"/>
        <v>16.394912500504883</v>
      </c>
      <c r="AI38" s="29">
        <f t="shared" si="19"/>
        <v>27.267042283522528</v>
      </c>
      <c r="AJ38" s="29">
        <f t="shared" si="19"/>
        <v>17.928480646415707</v>
      </c>
      <c r="AK38" s="29">
        <f t="shared" si="19"/>
        <v>28.492507615941513</v>
      </c>
      <c r="AL38" s="29">
        <f t="shared" si="19"/>
        <v>7.6556117523238392</v>
      </c>
      <c r="AM38" s="30"/>
      <c r="AN38" s="29">
        <f t="shared" si="20"/>
        <v>7.8959554597761406</v>
      </c>
      <c r="AO38" s="31">
        <f t="shared" si="20"/>
        <v>5.2958197619983025</v>
      </c>
      <c r="AP38" s="31">
        <f>IF(Settings!$I$6&gt;69, 0.2*(AO38), 0)</f>
        <v>1.0591639523996605</v>
      </c>
      <c r="AQ38" s="32">
        <f t="shared" si="21"/>
        <v>23.574462138054415</v>
      </c>
      <c r="AR38" s="32">
        <f t="shared" si="21"/>
        <v>14.092839427401437</v>
      </c>
      <c r="AS38" s="32">
        <f t="shared" si="21"/>
        <v>23.960108697974199</v>
      </c>
      <c r="AT38" s="33" t="e">
        <f t="shared" si="22"/>
        <v>#VALUE!</v>
      </c>
      <c r="AU38" s="33" t="e">
        <f t="shared" si="23"/>
        <v>#VALUE!</v>
      </c>
      <c r="AV38" s="34" t="e">
        <f t="shared" si="24"/>
        <v>#VALUE!</v>
      </c>
      <c r="AW38" s="34" t="e">
        <f t="shared" si="25"/>
        <v>#VALUE!</v>
      </c>
      <c r="AX38" s="35" t="e">
        <f t="shared" si="26"/>
        <v>#VALUE!</v>
      </c>
      <c r="AY38" s="35" t="e">
        <f t="shared" si="27"/>
        <v>#VALUE!</v>
      </c>
      <c r="BA38" s="30">
        <f t="shared" si="35"/>
        <v>13.127387281156377</v>
      </c>
      <c r="BB38" s="30">
        <f t="shared" si="35"/>
        <v>35.225044428929181</v>
      </c>
      <c r="BD38" s="82">
        <f t="shared" si="29"/>
        <v>4.3513403318252486</v>
      </c>
    </row>
    <row r="39" spans="1:95" x14ac:dyDescent="0.25">
      <c r="A39" s="18">
        <v>36</v>
      </c>
      <c r="C39" s="3"/>
      <c r="F39" s="3">
        <v>25</v>
      </c>
      <c r="G39" s="29">
        <f t="shared" si="9"/>
        <v>33.456274607906323</v>
      </c>
      <c r="H39" s="29">
        <f t="shared" si="9"/>
        <v>39.580261865968083</v>
      </c>
      <c r="I39" s="29">
        <f t="shared" si="9"/>
        <v>33.149307199981671</v>
      </c>
      <c r="J39" s="29">
        <f t="shared" si="9"/>
        <v>41.163565992472023</v>
      </c>
      <c r="K39" s="29">
        <f t="shared" si="9"/>
        <v>13.891977282087206</v>
      </c>
      <c r="L39" s="30"/>
      <c r="M39" s="29">
        <f t="shared" si="32"/>
        <v>12.808062652479125</v>
      </c>
      <c r="N39" s="31">
        <f t="shared" si="32"/>
        <v>8.0687456121076977</v>
      </c>
      <c r="O39" s="31">
        <f>IF(Settings!$I$6&gt;69, 0.2*(N39), 0)</f>
        <v>1.6137491224215397</v>
      </c>
      <c r="P39" s="32">
        <f t="shared" si="33"/>
        <v>32.379885056615251</v>
      </c>
      <c r="Q39" s="32">
        <f t="shared" si="33"/>
        <v>20.015560306430316</v>
      </c>
      <c r="R39" s="32">
        <f t="shared" si="33"/>
        <v>35.760603551060164</v>
      </c>
      <c r="S39" s="33" t="e">
        <f t="shared" si="30"/>
        <v>#VALUE!</v>
      </c>
      <c r="T39" s="33" t="e">
        <f t="shared" si="31"/>
        <v>#VALUE!</v>
      </c>
      <c r="U39" s="34" t="e">
        <f t="shared" si="12"/>
        <v>#VALUE!</v>
      </c>
      <c r="V39" s="34" t="e">
        <f t="shared" si="13"/>
        <v>#VALUE!</v>
      </c>
      <c r="W39" s="35" t="e">
        <f t="shared" si="14"/>
        <v>#VALUE!</v>
      </c>
      <c r="X39" s="35" t="e">
        <f t="shared" si="15"/>
        <v>#VALUE!</v>
      </c>
      <c r="Z39" s="30">
        <f t="shared" si="34"/>
        <v>19.39386944339094</v>
      </c>
      <c r="AA39" s="30">
        <f t="shared" si="34"/>
        <v>42.680300341994993</v>
      </c>
      <c r="AC39" s="3">
        <v>25</v>
      </c>
      <c r="AE39" s="51">
        <f t="shared" si="17"/>
        <v>18.716777760871693</v>
      </c>
      <c r="AG39" s="3">
        <f t="shared" si="18"/>
        <v>18.716777760871693</v>
      </c>
      <c r="AH39" s="29">
        <f t="shared" si="19"/>
        <v>18.455066962808509</v>
      </c>
      <c r="AI39" s="29">
        <f t="shared" si="19"/>
        <v>28.889334579530097</v>
      </c>
      <c r="AJ39" s="29">
        <f t="shared" si="19"/>
        <v>19.776421600382982</v>
      </c>
      <c r="AK39" s="29">
        <f t="shared" si="19"/>
        <v>30.168781265869821</v>
      </c>
      <c r="AL39" s="29">
        <f t="shared" si="19"/>
        <v>8.4593173028462516</v>
      </c>
      <c r="AM39" s="30"/>
      <c r="AN39" s="29">
        <f t="shared" si="20"/>
        <v>8.5136247181893836</v>
      </c>
      <c r="AO39" s="31">
        <f t="shared" si="20"/>
        <v>5.6500949698708975</v>
      </c>
      <c r="AP39" s="31">
        <f>IF(Settings!$I$6&gt;69, 0.2*(AO39), 0)</f>
        <v>1.1300189939741796</v>
      </c>
      <c r="AQ39" s="32">
        <f t="shared" si="21"/>
        <v>24.766989286079209</v>
      </c>
      <c r="AR39" s="32">
        <f t="shared" si="21"/>
        <v>14.903597040587403</v>
      </c>
      <c r="AS39" s="32">
        <f t="shared" si="21"/>
        <v>25.66938640427232</v>
      </c>
      <c r="AT39" s="33" t="e">
        <f t="shared" si="22"/>
        <v>#VALUE!</v>
      </c>
      <c r="AU39" s="33" t="e">
        <f t="shared" si="23"/>
        <v>#VALUE!</v>
      </c>
      <c r="AV39" s="34" t="e">
        <f t="shared" si="24"/>
        <v>#VALUE!</v>
      </c>
      <c r="AW39" s="34" t="e">
        <f t="shared" si="25"/>
        <v>#VALUE!</v>
      </c>
      <c r="AX39" s="35" t="e">
        <f t="shared" si="26"/>
        <v>#VALUE!</v>
      </c>
      <c r="AY39" s="35" t="e">
        <f t="shared" si="27"/>
        <v>#VALUE!</v>
      </c>
      <c r="BA39" s="30">
        <f t="shared" si="35"/>
        <v>14.033621758857997</v>
      </c>
      <c r="BB39" s="30">
        <f t="shared" si="35"/>
        <v>36.332076147115444</v>
      </c>
      <c r="BD39" s="82">
        <f t="shared" si="29"/>
        <v>4.691672374457621</v>
      </c>
    </row>
    <row r="40" spans="1:95" x14ac:dyDescent="0.25">
      <c r="A40" s="18">
        <v>37</v>
      </c>
      <c r="C40" s="3"/>
      <c r="F40" s="3">
        <v>26</v>
      </c>
      <c r="G40" s="29">
        <f t="shared" si="9"/>
        <v>35.846931918753882</v>
      </c>
      <c r="H40" s="29">
        <f t="shared" si="9"/>
        <v>41.203568421788226</v>
      </c>
      <c r="I40" s="29">
        <f t="shared" si="9"/>
        <v>35.317928547450542</v>
      </c>
      <c r="J40" s="29">
        <f t="shared" si="9"/>
        <v>42.824951685162581</v>
      </c>
      <c r="K40" s="29">
        <f t="shared" si="9"/>
        <v>14.703196570468874</v>
      </c>
      <c r="L40" s="30"/>
      <c r="M40" s="29">
        <f t="shared" si="32"/>
        <v>13.489755545195734</v>
      </c>
      <c r="N40" s="31">
        <f t="shared" si="32"/>
        <v>8.4486832280823396</v>
      </c>
      <c r="O40" s="31">
        <f>IF(Settings!$I$6&gt;69, 0.2*(N40), 0)</f>
        <v>1.689736645616468</v>
      </c>
      <c r="P40" s="32">
        <f t="shared" si="33"/>
        <v>33.502937096408488</v>
      </c>
      <c r="Q40" s="32">
        <f t="shared" si="33"/>
        <v>20.754136442363201</v>
      </c>
      <c r="R40" s="32">
        <f t="shared" si="33"/>
        <v>37.088134077023788</v>
      </c>
      <c r="S40" s="33" t="e">
        <f t="shared" si="30"/>
        <v>#VALUE!</v>
      </c>
      <c r="T40" s="33" t="e">
        <f t="shared" si="31"/>
        <v>#VALUE!</v>
      </c>
      <c r="U40" s="34" t="e">
        <f t="shared" si="12"/>
        <v>#VALUE!</v>
      </c>
      <c r="V40" s="34" t="e">
        <f t="shared" si="13"/>
        <v>#VALUE!</v>
      </c>
      <c r="W40" s="35" t="e">
        <f t="shared" si="14"/>
        <v>#VALUE!</v>
      </c>
      <c r="X40" s="35" t="e">
        <f t="shared" si="15"/>
        <v>#VALUE!</v>
      </c>
      <c r="Z40" s="30">
        <f t="shared" si="34"/>
        <v>20.102465449240682</v>
      </c>
      <c r="AA40" s="30">
        <f t="shared" si="34"/>
        <v>43.520048817959719</v>
      </c>
      <c r="AC40" s="3">
        <v>26</v>
      </c>
      <c r="AE40" s="51">
        <f t="shared" si="17"/>
        <v>19.684082772799449</v>
      </c>
      <c r="AG40" s="3">
        <f t="shared" si="18"/>
        <v>19.684082772799449</v>
      </c>
      <c r="AH40" s="29">
        <f t="shared" si="19"/>
        <v>20.685774693555324</v>
      </c>
      <c r="AI40" s="29">
        <f t="shared" si="19"/>
        <v>30.582753311554296</v>
      </c>
      <c r="AJ40" s="29">
        <f t="shared" si="19"/>
        <v>21.764543244016906</v>
      </c>
      <c r="AK40" s="29">
        <f t="shared" si="19"/>
        <v>31.91636044607959</v>
      </c>
      <c r="AL40" s="29">
        <f t="shared" si="19"/>
        <v>9.3110368691389205</v>
      </c>
      <c r="AM40" s="30"/>
      <c r="AN40" s="29">
        <f t="shared" si="20"/>
        <v>9.1688162446388048</v>
      </c>
      <c r="AO40" s="31">
        <f t="shared" si="20"/>
        <v>6.0235191014731777</v>
      </c>
      <c r="AP40" s="31">
        <f>IF(Settings!$I$6&gt;69, 0.2*(AO40), 0)</f>
        <v>1.2047038202946356</v>
      </c>
      <c r="AQ40" s="32">
        <f t="shared" si="21"/>
        <v>26.000353000330353</v>
      </c>
      <c r="AR40" s="32">
        <f t="shared" si="21"/>
        <v>15.740577661628702</v>
      </c>
      <c r="AS40" s="32">
        <f t="shared" si="21"/>
        <v>27.410451025090495</v>
      </c>
      <c r="AT40" s="33" t="e">
        <f t="shared" si="22"/>
        <v>#VALUE!</v>
      </c>
      <c r="AU40" s="33" t="e">
        <f t="shared" si="23"/>
        <v>#VALUE!</v>
      </c>
      <c r="AV40" s="34" t="e">
        <f t="shared" si="24"/>
        <v>#VALUE!</v>
      </c>
      <c r="AW40" s="34" t="e">
        <f t="shared" si="25"/>
        <v>#VALUE!</v>
      </c>
      <c r="AX40" s="35" t="e">
        <f t="shared" si="26"/>
        <v>#VALUE!</v>
      </c>
      <c r="AY40" s="35" t="e">
        <f t="shared" si="27"/>
        <v>#VALUE!</v>
      </c>
      <c r="BA40" s="30">
        <f t="shared" si="35"/>
        <v>14.956687244148265</v>
      </c>
      <c r="BB40" s="30">
        <f t="shared" si="35"/>
        <v>37.442995277692269</v>
      </c>
      <c r="BD40" s="82">
        <f t="shared" si="29"/>
        <v>5.0652914208919819</v>
      </c>
    </row>
    <row r="41" spans="1:95" x14ac:dyDescent="0.25">
      <c r="A41" s="18">
        <v>38</v>
      </c>
      <c r="C41" s="3"/>
      <c r="F41" s="3">
        <v>27</v>
      </c>
      <c r="G41" s="29">
        <f t="shared" si="9"/>
        <v>38.206000394791921</v>
      </c>
      <c r="H41" s="29">
        <f t="shared" si="9"/>
        <v>42.802451714248747</v>
      </c>
      <c r="I41" s="29">
        <f t="shared" si="9"/>
        <v>37.478975897514132</v>
      </c>
      <c r="J41" s="29">
        <f t="shared" si="9"/>
        <v>44.459202760089433</v>
      </c>
      <c r="K41" s="29">
        <f t="shared" si="9"/>
        <v>15.491342113202187</v>
      </c>
      <c r="L41" s="30"/>
      <c r="M41" s="29">
        <f t="shared" si="32"/>
        <v>14.167856115308366</v>
      </c>
      <c r="N41" s="31">
        <f t="shared" si="32"/>
        <v>8.8262040206500441</v>
      </c>
      <c r="O41" s="31">
        <f>IF(Settings!$I$6&gt;69, 0.2*(N41), 0)</f>
        <v>1.7652408041300089</v>
      </c>
      <c r="P41" s="32">
        <f t="shared" si="33"/>
        <v>34.601502153946086</v>
      </c>
      <c r="Q41" s="32">
        <f t="shared" si="33"/>
        <v>21.471350807147196</v>
      </c>
      <c r="R41" s="32">
        <f t="shared" si="33"/>
        <v>38.339642859276651</v>
      </c>
      <c r="S41" s="33" t="e">
        <f t="shared" si="30"/>
        <v>#VALUE!</v>
      </c>
      <c r="T41" s="33" t="e">
        <f t="shared" si="31"/>
        <v>#VALUE!</v>
      </c>
      <c r="U41" s="34" t="e">
        <f t="shared" si="12"/>
        <v>#VALUE!</v>
      </c>
      <c r="V41" s="34" t="e">
        <f t="shared" si="13"/>
        <v>#VALUE!</v>
      </c>
      <c r="W41" s="35" t="e">
        <f t="shared" si="14"/>
        <v>#VALUE!</v>
      </c>
      <c r="X41" s="35" t="e">
        <f t="shared" si="15"/>
        <v>#VALUE!</v>
      </c>
      <c r="Z41" s="30">
        <f t="shared" si="34"/>
        <v>20.77171430501458</v>
      </c>
      <c r="AA41" s="30">
        <f t="shared" si="34"/>
        <v>44.319081951464163</v>
      </c>
      <c r="AC41" s="3">
        <v>27</v>
      </c>
      <c r="AE41" s="51">
        <f t="shared" si="17"/>
        <v>20.701379241486222</v>
      </c>
      <c r="AG41" s="3">
        <f t="shared" si="18"/>
        <v>20.701379241486222</v>
      </c>
      <c r="AH41" s="29">
        <f t="shared" si="19"/>
        <v>23.085480150902072</v>
      </c>
      <c r="AI41" s="29">
        <f t="shared" si="19"/>
        <v>32.3474900847256</v>
      </c>
      <c r="AJ41" s="29">
        <f t="shared" si="19"/>
        <v>23.895520032598821</v>
      </c>
      <c r="AK41" s="29">
        <f t="shared" si="19"/>
        <v>33.735148627762548</v>
      </c>
      <c r="AL41" s="29">
        <f t="shared" si="19"/>
        <v>10.207929408415337</v>
      </c>
      <c r="AM41" s="30"/>
      <c r="AN41" s="29">
        <f t="shared" si="20"/>
        <v>9.8623605273709707</v>
      </c>
      <c r="AO41" s="31">
        <f t="shared" si="20"/>
        <v>6.4165684781766297</v>
      </c>
      <c r="AP41" s="31">
        <f>IF(Settings!$I$6&gt;69, 0.2*(AO41), 0)</f>
        <v>1.2833136956353259</v>
      </c>
      <c r="AQ41" s="32">
        <f t="shared" si="21"/>
        <v>27.273881424427827</v>
      </c>
      <c r="AR41" s="32">
        <f t="shared" si="21"/>
        <v>16.60231889627563</v>
      </c>
      <c r="AS41" s="32">
        <f t="shared" si="21"/>
        <v>29.172743348160058</v>
      </c>
      <c r="AT41" s="33" t="e">
        <f t="shared" si="22"/>
        <v>#VALUE!</v>
      </c>
      <c r="AU41" s="33" t="e">
        <f t="shared" si="23"/>
        <v>#VALUE!</v>
      </c>
      <c r="AV41" s="34" t="e">
        <f t="shared" si="24"/>
        <v>#VALUE!</v>
      </c>
      <c r="AW41" s="34" t="e">
        <f t="shared" si="25"/>
        <v>#VALUE!</v>
      </c>
      <c r="AX41" s="35" t="e">
        <f t="shared" si="26"/>
        <v>#VALUE!</v>
      </c>
      <c r="AY41" s="35" t="e">
        <f t="shared" si="27"/>
        <v>#VALUE!</v>
      </c>
      <c r="BA41" s="30">
        <f t="shared" si="35"/>
        <v>15.89132352347759</v>
      </c>
      <c r="BB41" s="30">
        <f t="shared" si="35"/>
        <v>38.555118033997573</v>
      </c>
      <c r="BD41" s="82">
        <f t="shared" si="29"/>
        <v>5.4755823190218242</v>
      </c>
    </row>
    <row r="42" spans="1:95" x14ac:dyDescent="0.25">
      <c r="A42" s="18">
        <v>39</v>
      </c>
      <c r="C42" s="3"/>
      <c r="F42" s="3">
        <v>28</v>
      </c>
      <c r="G42" s="29">
        <f t="shared" si="9"/>
        <v>40.52478438989553</v>
      </c>
      <c r="H42" s="29">
        <f t="shared" si="9"/>
        <v>44.376207800757115</v>
      </c>
      <c r="I42" s="29">
        <f t="shared" si="9"/>
        <v>39.627005071541248</v>
      </c>
      <c r="J42" s="29">
        <f t="shared" si="9"/>
        <v>46.065672711761351</v>
      </c>
      <c r="K42" s="29">
        <f t="shared" si="9"/>
        <v>16.254590123623441</v>
      </c>
      <c r="L42" s="30"/>
      <c r="M42" s="29">
        <f t="shared" si="32"/>
        <v>14.841473049158228</v>
      </c>
      <c r="N42" s="31">
        <f t="shared" si="32"/>
        <v>9.2010125637846087</v>
      </c>
      <c r="O42" s="31">
        <f>IF(Settings!$I$6&gt;69, 0.2*(N42), 0)</f>
        <v>1.8402025127569219</v>
      </c>
      <c r="P42" s="32">
        <f t="shared" si="33"/>
        <v>35.675677599286402</v>
      </c>
      <c r="Q42" s="32">
        <f t="shared" si="33"/>
        <v>22.167199416266193</v>
      </c>
      <c r="R42" s="32">
        <f t="shared" si="33"/>
        <v>39.516971467868785</v>
      </c>
      <c r="S42" s="33" t="e">
        <f t="shared" si="30"/>
        <v>#VALUE!</v>
      </c>
      <c r="T42" s="33" t="e">
        <f t="shared" si="31"/>
        <v>#VALUE!</v>
      </c>
      <c r="U42" s="34" t="e">
        <f t="shared" si="12"/>
        <v>#VALUE!</v>
      </c>
      <c r="V42" s="34" t="e">
        <f t="shared" si="13"/>
        <v>#VALUE!</v>
      </c>
      <c r="W42" s="35" t="e">
        <f t="shared" si="14"/>
        <v>#VALUE!</v>
      </c>
      <c r="X42" s="35" t="e">
        <f t="shared" si="15"/>
        <v>#VALUE!</v>
      </c>
      <c r="Z42" s="30">
        <f t="shared" si="34"/>
        <v>21.402545643368576</v>
      </c>
      <c r="AA42" s="30">
        <f t="shared" si="34"/>
        <v>45.079373832559199</v>
      </c>
      <c r="AC42" s="3">
        <v>28</v>
      </c>
      <c r="AE42" s="51">
        <f t="shared" si="17"/>
        <v>21.771250784010444</v>
      </c>
      <c r="AG42" s="3">
        <f t="shared" si="18"/>
        <v>21.771250784010444</v>
      </c>
      <c r="AH42" s="29">
        <f t="shared" si="19"/>
        <v>25.6496440815122</v>
      </c>
      <c r="AI42" s="29">
        <f t="shared" si="19"/>
        <v>34.183352249032943</v>
      </c>
      <c r="AJ42" s="29">
        <f t="shared" si="19"/>
        <v>26.170749602559727</v>
      </c>
      <c r="AK42" s="29">
        <f t="shared" si="19"/>
        <v>35.624634523646534</v>
      </c>
      <c r="AL42" s="29">
        <f t="shared" si="19"/>
        <v>11.146205401337051</v>
      </c>
      <c r="AM42" s="30"/>
      <c r="AN42" s="29">
        <f t="shared" si="20"/>
        <v>10.594898665005839</v>
      </c>
      <c r="AO42" s="31">
        <f t="shared" si="20"/>
        <v>6.8296580675916898</v>
      </c>
      <c r="AP42" s="31">
        <f>IF(Settings!$I$6&gt;69, 0.2*(AO42), 0)</f>
        <v>1.3659316135183381</v>
      </c>
      <c r="AQ42" s="32">
        <f t="shared" si="21"/>
        <v>28.586641003724122</v>
      </c>
      <c r="AR42" s="32">
        <f t="shared" si="21"/>
        <v>17.487067676009165</v>
      </c>
      <c r="AS42" s="32">
        <f t="shared" si="21"/>
        <v>30.944904652993678</v>
      </c>
      <c r="AT42" s="33" t="e">
        <f t="shared" si="22"/>
        <v>#VALUE!</v>
      </c>
      <c r="AU42" s="33" t="e">
        <f t="shared" si="23"/>
        <v>#VALUE!</v>
      </c>
      <c r="AV42" s="34" t="e">
        <f t="shared" si="24"/>
        <v>#VALUE!</v>
      </c>
      <c r="AW42" s="34" t="e">
        <f t="shared" si="25"/>
        <v>#VALUE!</v>
      </c>
      <c r="AX42" s="35" t="e">
        <f t="shared" si="26"/>
        <v>#VALUE!</v>
      </c>
      <c r="AY42" s="35" t="e">
        <f t="shared" si="27"/>
        <v>#VALUE!</v>
      </c>
      <c r="BA42" s="30">
        <f t="shared" si="35"/>
        <v>16.831857699629808</v>
      </c>
      <c r="BB42" s="30">
        <f t="shared" si="35"/>
        <v>39.665612910080497</v>
      </c>
      <c r="BD42" s="82">
        <f t="shared" si="29"/>
        <v>5.9262813459269532</v>
      </c>
    </row>
    <row r="43" spans="1:95" x14ac:dyDescent="0.25">
      <c r="A43" s="18">
        <v>40</v>
      </c>
      <c r="C43" s="3"/>
      <c r="F43" s="3">
        <v>29</v>
      </c>
      <c r="G43" s="29">
        <f t="shared" si="9"/>
        <v>42.795833518758627</v>
      </c>
      <c r="H43" s="29">
        <f t="shared" si="9"/>
        <v>45.924256479259306</v>
      </c>
      <c r="I43" s="29">
        <f t="shared" si="9"/>
        <v>41.757101087491392</v>
      </c>
      <c r="J43" s="29">
        <f t="shared" si="9"/>
        <v>47.643843640605937</v>
      </c>
      <c r="K43" s="29">
        <f t="shared" si="9"/>
        <v>16.991549325522449</v>
      </c>
      <c r="L43" s="30"/>
      <c r="M43" s="29">
        <f t="shared" si="32"/>
        <v>15.509800938690219</v>
      </c>
      <c r="N43" s="31">
        <f t="shared" si="32"/>
        <v>9.5728427458381979</v>
      </c>
      <c r="O43" s="31">
        <f>IF(Settings!$I$6&gt;69, 0.2*(N43), 0)</f>
        <v>1.9145685491676396</v>
      </c>
      <c r="P43" s="32">
        <f t="shared" si="33"/>
        <v>36.725610280496056</v>
      </c>
      <c r="Q43" s="32">
        <f t="shared" si="33"/>
        <v>22.841763750573378</v>
      </c>
      <c r="R43" s="32">
        <f t="shared" si="33"/>
        <v>40.622388828087942</v>
      </c>
      <c r="S43" s="33" t="e">
        <f t="shared" si="30"/>
        <v>#VALUE!</v>
      </c>
      <c r="T43" s="33" t="e">
        <f t="shared" si="31"/>
        <v>#VALUE!</v>
      </c>
      <c r="U43" s="34" t="e">
        <f t="shared" si="12"/>
        <v>#VALUE!</v>
      </c>
      <c r="V43" s="34" t="e">
        <f t="shared" si="13"/>
        <v>#VALUE!</v>
      </c>
      <c r="W43" s="35" t="e">
        <f t="shared" si="14"/>
        <v>#VALUE!</v>
      </c>
      <c r="X43" s="35" t="e">
        <f t="shared" si="15"/>
        <v>#VALUE!</v>
      </c>
      <c r="Z43" s="30">
        <f t="shared" si="34"/>
        <v>21.996097184849638</v>
      </c>
      <c r="AA43" s="30">
        <f t="shared" si="34"/>
        <v>45.802802837216149</v>
      </c>
      <c r="AC43" s="3">
        <v>29</v>
      </c>
      <c r="AE43" s="51">
        <f t="shared" si="17"/>
        <v>22.896414541809357</v>
      </c>
      <c r="AG43" s="3">
        <f t="shared" si="18"/>
        <v>22.896414541809357</v>
      </c>
      <c r="AH43" s="29">
        <f t="shared" si="19"/>
        <v>28.370498533475796</v>
      </c>
      <c r="AI43" s="29">
        <f t="shared" si="19"/>
        <v>36.089722723851693</v>
      </c>
      <c r="AJ43" s="29">
        <f t="shared" si="19"/>
        <v>28.590162472150379</v>
      </c>
      <c r="AK43" s="29">
        <f t="shared" si="19"/>
        <v>37.583852015539968</v>
      </c>
      <c r="AL43" s="29">
        <f t="shared" si="19"/>
        <v>12.121123684915952</v>
      </c>
      <c r="AM43" s="30"/>
      <c r="AN43" s="29">
        <f t="shared" si="20"/>
        <v>11.366851870212276</v>
      </c>
      <c r="AO43" s="31">
        <f t="shared" si="20"/>
        <v>7.263130637789077</v>
      </c>
      <c r="AP43" s="31">
        <f>IF(Settings!$I$6&gt;69, 0.2*(AO43), 0)</f>
        <v>1.4526261275578154</v>
      </c>
      <c r="AQ43" s="32">
        <f t="shared" si="21"/>
        <v>29.937417782124349</v>
      </c>
      <c r="AR43" s="32">
        <f t="shared" si="21"/>
        <v>18.392772747999594</v>
      </c>
      <c r="AS43" s="32">
        <f t="shared" si="21"/>
        <v>32.714974623806846</v>
      </c>
      <c r="AT43" s="33" t="e">
        <f t="shared" si="22"/>
        <v>#VALUE!</v>
      </c>
      <c r="AU43" s="33" t="e">
        <f t="shared" si="23"/>
        <v>#VALUE!</v>
      </c>
      <c r="AV43" s="34" t="e">
        <f t="shared" si="24"/>
        <v>#VALUE!</v>
      </c>
      <c r="AW43" s="34" t="e">
        <f t="shared" si="25"/>
        <v>#VALUE!</v>
      </c>
      <c r="AX43" s="35" t="e">
        <f t="shared" si="26"/>
        <v>#VALUE!</v>
      </c>
      <c r="AY43" s="35" t="e">
        <f t="shared" si="27"/>
        <v>#VALUE!</v>
      </c>
      <c r="BA43" s="30">
        <f t="shared" si="35"/>
        <v>17.772295141137057</v>
      </c>
      <c r="BB43" s="30">
        <f t="shared" si="35"/>
        <v>40.77151526634588</v>
      </c>
      <c r="BD43" s="82">
        <f t="shared" si="29"/>
        <v>6.4215130846265822</v>
      </c>
    </row>
    <row r="44" spans="1:95" x14ac:dyDescent="0.25">
      <c r="C44" s="3"/>
      <c r="F44" s="3">
        <v>30</v>
      </c>
      <c r="G44" s="29">
        <f t="shared" si="9"/>
        <v>45.012871397019474</v>
      </c>
      <c r="H44" s="29">
        <f t="shared" si="9"/>
        <v>47.446128521704793</v>
      </c>
      <c r="I44" s="29">
        <f t="shared" si="9"/>
        <v>43.86485496705648</v>
      </c>
      <c r="J44" s="29">
        <f t="shared" si="9"/>
        <v>49.193312583077279</v>
      </c>
      <c r="K44" s="29">
        <f t="shared" si="9"/>
        <v>17.701214194839189</v>
      </c>
      <c r="L44" s="30"/>
      <c r="M44" s="29">
        <f t="shared" si="32"/>
        <v>16.172114201709078</v>
      </c>
      <c r="N44" s="31">
        <f t="shared" si="32"/>
        <v>9.9414553077145893</v>
      </c>
      <c r="O44" s="31">
        <f>IF(Settings!$I$6&gt;69, 0.2*(N44), 0)</f>
        <v>1.9882910615429179</v>
      </c>
      <c r="P44" s="32">
        <f t="shared" si="33"/>
        <v>37.751489804452312</v>
      </c>
      <c r="Q44" s="32">
        <f t="shared" si="33"/>
        <v>23.495198690769719</v>
      </c>
      <c r="R44" s="32">
        <f t="shared" si="33"/>
        <v>41.658484556289977</v>
      </c>
      <c r="S44" s="33" t="e">
        <f t="shared" si="30"/>
        <v>#VALUE!</v>
      </c>
      <c r="T44" s="33" t="e">
        <f t="shared" si="31"/>
        <v>#VALUE!</v>
      </c>
      <c r="U44" s="34" t="e">
        <f t="shared" si="12"/>
        <v>#VALUE!</v>
      </c>
      <c r="V44" s="34" t="e">
        <f t="shared" si="13"/>
        <v>#VALUE!</v>
      </c>
      <c r="W44" s="35" t="e">
        <f t="shared" si="14"/>
        <v>#VALUE!</v>
      </c>
      <c r="X44" s="35" t="e">
        <f t="shared" si="15"/>
        <v>#VALUE!</v>
      </c>
      <c r="Z44" s="30">
        <f t="shared" si="34"/>
        <v>22.553663864113378</v>
      </c>
      <c r="AA44" s="30">
        <f t="shared" si="34"/>
        <v>46.491156268039539</v>
      </c>
      <c r="AC44" s="3">
        <v>30</v>
      </c>
      <c r="AE44" s="51">
        <f t="shared" si="17"/>
        <v>24.079728081374313</v>
      </c>
      <c r="AG44" s="3">
        <f t="shared" si="18"/>
        <v>24.079728081374313</v>
      </c>
      <c r="AH44" s="29">
        <f t="shared" si="19"/>
        <v>31.23688470497699</v>
      </c>
      <c r="AI44" s="29">
        <f t="shared" si="19"/>
        <v>38.065520040886447</v>
      </c>
      <c r="AJ44" s="29">
        <f t="shared" si="19"/>
        <v>31.15203908469773</v>
      </c>
      <c r="AK44" s="29">
        <f t="shared" si="19"/>
        <v>39.611340847108842</v>
      </c>
      <c r="AL44" s="29">
        <f t="shared" si="19"/>
        <v>13.127019830431182</v>
      </c>
      <c r="AM44" s="30"/>
      <c r="AN44" s="29">
        <f t="shared" si="20"/>
        <v>12.178390119912828</v>
      </c>
      <c r="AO44" s="31">
        <f t="shared" si="20"/>
        <v>7.717245297081841</v>
      </c>
      <c r="AP44" s="31">
        <f>IF(Settings!$I$6&gt;69, 0.2*(AO44), 0)</f>
        <v>1.5434490594163683</v>
      </c>
      <c r="AQ44" s="32">
        <f t="shared" si="21"/>
        <v>31.324699784773131</v>
      </c>
      <c r="AR44" s="32">
        <f t="shared" si="21"/>
        <v>19.317081272116699</v>
      </c>
      <c r="AS44" s="32">
        <f t="shared" si="21"/>
        <v>34.470622318681997</v>
      </c>
      <c r="AT44" s="33" t="e">
        <f t="shared" si="22"/>
        <v>#VALUE!</v>
      </c>
      <c r="AU44" s="33" t="e">
        <f t="shared" si="23"/>
        <v>#VALUE!</v>
      </c>
      <c r="AV44" s="34" t="e">
        <f t="shared" si="24"/>
        <v>#VALUE!</v>
      </c>
      <c r="AW44" s="34" t="e">
        <f t="shared" si="25"/>
        <v>#VALUE!</v>
      </c>
      <c r="AX44" s="35" t="e">
        <f t="shared" si="26"/>
        <v>#VALUE!</v>
      </c>
      <c r="AY44" s="35" t="e">
        <f t="shared" si="27"/>
        <v>#VALUE!</v>
      </c>
      <c r="BA44" s="30">
        <f t="shared" si="35"/>
        <v>18.706426872384792</v>
      </c>
      <c r="BB44" s="30">
        <f t="shared" si="35"/>
        <v>41.869745238875964</v>
      </c>
      <c r="BD44" s="82">
        <f t="shared" si="29"/>
        <v>6.9658311910241313</v>
      </c>
    </row>
    <row r="45" spans="1:95" x14ac:dyDescent="0.25">
      <c r="C45" s="1"/>
      <c r="F45" s="3">
        <v>31</v>
      </c>
      <c r="G45" s="29">
        <f t="shared" si="9"/>
        <v>47.170714904134627</v>
      </c>
      <c r="H45" s="29">
        <f t="shared" si="9"/>
        <v>48.941454294136904</v>
      </c>
      <c r="I45" s="29">
        <f t="shared" si="9"/>
        <v>45.94633849183576</v>
      </c>
      <c r="J45" s="29">
        <f t="shared" si="9"/>
        <v>50.713779341443868</v>
      </c>
      <c r="K45" s="29">
        <f t="shared" si="9"/>
        <v>18.382919810384184</v>
      </c>
      <c r="L45" s="30"/>
      <c r="M45" s="29">
        <f t="shared" si="32"/>
        <v>16.827761391838319</v>
      </c>
      <c r="N45" s="31">
        <f t="shared" si="32"/>
        <v>10.30663562142181</v>
      </c>
      <c r="O45" s="31">
        <f>IF(Settings!$I$6&gt;69, 0.2*(N45), 0)</f>
        <v>2.0613271242843623</v>
      </c>
      <c r="P45" s="32">
        <f t="shared" si="33"/>
        <v>38.753542661411778</v>
      </c>
      <c r="Q45" s="32">
        <f t="shared" si="33"/>
        <v>24.127721877092476</v>
      </c>
      <c r="R45" s="32">
        <f t="shared" si="33"/>
        <v>42.628078618795925</v>
      </c>
      <c r="S45" s="33" t="e">
        <f t="shared" si="30"/>
        <v>#VALUE!</v>
      </c>
      <c r="T45" s="33" t="e">
        <f t="shared" si="31"/>
        <v>#VALUE!</v>
      </c>
      <c r="U45" s="34" t="e">
        <f t="shared" si="12"/>
        <v>#VALUE!</v>
      </c>
      <c r="V45" s="34" t="e">
        <f t="shared" si="13"/>
        <v>#VALUE!</v>
      </c>
      <c r="W45" s="35" t="e">
        <f t="shared" si="14"/>
        <v>#VALUE!</v>
      </c>
      <c r="X45" s="35" t="e">
        <f t="shared" si="15"/>
        <v>#VALUE!</v>
      </c>
      <c r="Z45" s="30">
        <f t="shared" si="34"/>
        <v>23.076654645708675</v>
      </c>
      <c r="AA45" s="30">
        <f t="shared" si="34"/>
        <v>47.146134769974267</v>
      </c>
      <c r="AC45" s="3">
        <v>31</v>
      </c>
      <c r="AD45" s="1"/>
      <c r="AE45" s="51">
        <f t="shared" si="17"/>
        <v>25.324196651582223</v>
      </c>
      <c r="AG45" s="3">
        <f t="shared" si="18"/>
        <v>25.324196651582223</v>
      </c>
      <c r="AH45" s="29">
        <f t="shared" si="19"/>
        <v>34.234193232222189</v>
      </c>
      <c r="AI45" s="29">
        <f t="shared" si="19"/>
        <v>40.109159338857864</v>
      </c>
      <c r="AJ45" s="29">
        <f t="shared" si="19"/>
        <v>33.852841244032298</v>
      </c>
      <c r="AK45" s="29">
        <f t="shared" si="19"/>
        <v>41.705108899082887</v>
      </c>
      <c r="AL45" s="29">
        <f t="shared" si="19"/>
        <v>14.157368775030513</v>
      </c>
      <c r="AM45" s="30"/>
      <c r="AN45" s="29">
        <f t="shared" si="20"/>
        <v>13.029400481251836</v>
      </c>
      <c r="AO45" s="31">
        <f t="shared" si="20"/>
        <v>8.1921655114615177</v>
      </c>
      <c r="AP45" s="31">
        <f>IF(Settings!$I$6&gt;69, 0.2*(AO45), 0)</f>
        <v>1.6384331022923035</v>
      </c>
      <c r="AQ45" s="32">
        <f t="shared" si="21"/>
        <v>32.746660941191955</v>
      </c>
      <c r="AR45" s="32">
        <f t="shared" si="21"/>
        <v>20.257340183256378</v>
      </c>
      <c r="AS45" s="32">
        <f t="shared" si="21"/>
        <v>36.199403995469041</v>
      </c>
      <c r="AT45" s="33" t="e">
        <f t="shared" si="22"/>
        <v>#VALUE!</v>
      </c>
      <c r="AU45" s="33" t="e">
        <f t="shared" si="23"/>
        <v>#VALUE!</v>
      </c>
      <c r="AV45" s="34" t="e">
        <f t="shared" si="24"/>
        <v>#VALUE!</v>
      </c>
      <c r="AW45" s="34" t="e">
        <f t="shared" si="25"/>
        <v>#VALUE!</v>
      </c>
      <c r="AX45" s="35" t="e">
        <f t="shared" si="26"/>
        <v>#VALUE!</v>
      </c>
      <c r="AY45" s="35" t="e">
        <f t="shared" si="27"/>
        <v>#VALUE!</v>
      </c>
      <c r="BA45" s="30">
        <f t="shared" si="35"/>
        <v>19.627950882793719</v>
      </c>
      <c r="BB45" s="30">
        <f t="shared" si="35"/>
        <v>42.957129076455011</v>
      </c>
      <c r="BD45" s="82">
        <f t="shared" si="29"/>
        <v>7.5642634625014757</v>
      </c>
    </row>
    <row r="46" spans="1:95" x14ac:dyDescent="0.25">
      <c r="C46" s="1"/>
      <c r="F46" s="3">
        <v>32</v>
      </c>
      <c r="G46" s="29">
        <f t="shared" si="9"/>
        <v>49.26518787989086</v>
      </c>
      <c r="H46" s="29">
        <f t="shared" si="9"/>
        <v>50.409953583342187</v>
      </c>
      <c r="I46" s="29">
        <f t="shared" si="9"/>
        <v>47.99807764109422</v>
      </c>
      <c r="J46" s="29">
        <f t="shared" si="9"/>
        <v>52.205035618583878</v>
      </c>
      <c r="K46" s="29">
        <f t="shared" si="9"/>
        <v>19.036299021487483</v>
      </c>
      <c r="L46" s="30"/>
      <c r="M46" s="29">
        <f t="shared" si="32"/>
        <v>17.476159874221711</v>
      </c>
      <c r="N46" s="31">
        <f t="shared" si="32"/>
        <v>10.668191679215376</v>
      </c>
      <c r="O46" s="31">
        <f>IF(Settings!$I$6&gt;69, 0.2*(N46), 0)</f>
        <v>2.1336383358430751</v>
      </c>
      <c r="P46" s="32">
        <f t="shared" si="33"/>
        <v>39.73202707248074</v>
      </c>
      <c r="Q46" s="32">
        <f t="shared" si="33"/>
        <v>24.739604321263649</v>
      </c>
      <c r="R46" s="32">
        <f t="shared" si="33"/>
        <v>43.534145524931908</v>
      </c>
      <c r="S46" s="33" t="e">
        <f t="shared" si="30"/>
        <v>#VALUE!</v>
      </c>
      <c r="T46" s="33" t="e">
        <f t="shared" si="31"/>
        <v>#VALUE!</v>
      </c>
      <c r="U46" s="34" t="e">
        <f t="shared" si="12"/>
        <v>#VALUE!</v>
      </c>
      <c r="V46" s="34" t="e">
        <f t="shared" si="13"/>
        <v>#VALUE!</v>
      </c>
      <c r="W46" s="35" t="e">
        <f t="shared" si="14"/>
        <v>#VALUE!</v>
      </c>
      <c r="X46" s="35" t="e">
        <f t="shared" si="15"/>
        <v>#VALUE!</v>
      </c>
      <c r="Z46" s="30">
        <f t="shared" si="34"/>
        <v>23.566556173690113</v>
      </c>
      <c r="AA46" s="30">
        <f t="shared" si="34"/>
        <v>47.76935653191638</v>
      </c>
      <c r="AC46" s="3">
        <v>32</v>
      </c>
      <c r="AD46" s="1"/>
      <c r="AE46" s="51">
        <f t="shared" si="17"/>
        <v>26.632980816094239</v>
      </c>
      <c r="AG46" s="3">
        <f t="shared" si="18"/>
        <v>26.632980816094239</v>
      </c>
      <c r="AH46" s="29">
        <f t="shared" si="19"/>
        <v>37.344423680016611</v>
      </c>
      <c r="AI46" s="29">
        <f t="shared" si="19"/>
        <v>42.218515153740199</v>
      </c>
      <c r="AJ46" s="29">
        <f t="shared" si="19"/>
        <v>36.68706572539574</v>
      </c>
      <c r="AK46" s="29">
        <f t="shared" si="19"/>
        <v>43.862596974018508</v>
      </c>
      <c r="AL46" s="29">
        <f t="shared" si="19"/>
        <v>15.204882925156314</v>
      </c>
      <c r="AM46" s="30"/>
      <c r="AN46" s="29">
        <f t="shared" si="20"/>
        <v>13.919455751401033</v>
      </c>
      <c r="AO46" s="31">
        <f t="shared" si="20"/>
        <v>8.6879467202567593</v>
      </c>
      <c r="AP46" s="31">
        <f>IF(Settings!$I$6&gt;69, 0.2*(AO46), 0)</f>
        <v>1.7375893440513519</v>
      </c>
      <c r="AQ46" s="32">
        <f t="shared" si="21"/>
        <v>34.201147049903199</v>
      </c>
      <c r="AR46" s="32">
        <f t="shared" si="21"/>
        <v>21.210602949004365</v>
      </c>
      <c r="AS46" s="32">
        <f t="shared" si="21"/>
        <v>37.889039652039905</v>
      </c>
      <c r="AT46" s="33" t="e">
        <f t="shared" si="22"/>
        <v>#VALUE!</v>
      </c>
      <c r="AU46" s="33" t="e">
        <f t="shared" si="23"/>
        <v>#VALUE!</v>
      </c>
      <c r="AV46" s="34" t="e">
        <f t="shared" si="24"/>
        <v>#VALUE!</v>
      </c>
      <c r="AW46" s="34" t="e">
        <f t="shared" si="25"/>
        <v>#VALUE!</v>
      </c>
      <c r="AX46" s="35" t="e">
        <f t="shared" si="26"/>
        <v>#VALUE!</v>
      </c>
      <c r="AY46" s="35" t="e">
        <f t="shared" si="27"/>
        <v>#VALUE!</v>
      </c>
      <c r="BA46" s="30">
        <f t="shared" si="35"/>
        <v>20.530603909789008</v>
      </c>
      <c r="BB46" s="30">
        <f t="shared" si="35"/>
        <v>44.030423943011186</v>
      </c>
      <c r="BD46" s="82">
        <f t="shared" si="29"/>
        <v>8.2223616631950946</v>
      </c>
    </row>
    <row r="47" spans="1:95" x14ac:dyDescent="0.25">
      <c r="C47" s="1"/>
      <c r="F47" s="3">
        <v>33</v>
      </c>
      <c r="G47" s="29">
        <f t="shared" si="9"/>
        <v>51.293032383192021</v>
      </c>
      <c r="H47" s="29">
        <f t="shared" si="9"/>
        <v>51.851426478426916</v>
      </c>
      <c r="I47" s="29">
        <f t="shared" si="9"/>
        <v>50.017025309322342</v>
      </c>
      <c r="J47" s="29">
        <f t="shared" si="9"/>
        <v>53.666955293738248</v>
      </c>
      <c r="K47" s="29">
        <f t="shared" si="9"/>
        <v>19.661242396539237</v>
      </c>
      <c r="L47" s="30"/>
      <c r="M47" s="29">
        <f t="shared" si="32"/>
        <v>18.116790844452133</v>
      </c>
      <c r="N47" s="31">
        <f t="shared" si="32"/>
        <v>11.025952268161667</v>
      </c>
      <c r="O47" s="31">
        <f>IF(Settings!$I$6&gt;69, 0.2*(N47), 0)</f>
        <v>2.2051904536323335</v>
      </c>
      <c r="P47" s="32">
        <f t="shared" si="33"/>
        <v>40.687228459526914</v>
      </c>
      <c r="Q47" s="32">
        <f t="shared" si="33"/>
        <v>25.331162121359029</v>
      </c>
      <c r="R47" s="32">
        <f t="shared" si="33"/>
        <v>44.379751330274054</v>
      </c>
      <c r="S47" s="33" t="e">
        <f t="shared" si="30"/>
        <v>#VALUE!</v>
      </c>
      <c r="T47" s="33" t="e">
        <f t="shared" si="31"/>
        <v>#VALUE!</v>
      </c>
      <c r="U47" s="34" t="e">
        <f t="shared" si="12"/>
        <v>#VALUE!</v>
      </c>
      <c r="V47" s="34" t="e">
        <f t="shared" si="13"/>
        <v>#VALUE!</v>
      </c>
      <c r="W47" s="35" t="e">
        <f t="shared" si="14"/>
        <v>#VALUE!</v>
      </c>
      <c r="X47" s="35" t="e">
        <f t="shared" si="15"/>
        <v>#VALUE!</v>
      </c>
      <c r="Z47" s="30">
        <f t="shared" si="34"/>
        <v>24.024902441473326</v>
      </c>
      <c r="AA47" s="30">
        <f t="shared" si="34"/>
        <v>48.362361284608163</v>
      </c>
      <c r="AC47" s="3">
        <v>33</v>
      </c>
      <c r="AD47" s="1"/>
      <c r="AE47" s="51">
        <f t="shared" si="17"/>
        <v>28.009404480205966</v>
      </c>
      <c r="AG47" s="3">
        <f t="shared" si="18"/>
        <v>28.009404480205966</v>
      </c>
      <c r="AH47" s="29">
        <f t="shared" ref="AH47:AL84" si="36">AH$4*(1-EXP(-AH$5*$AG47))^AH$6</f>
        <v>40.54637550470644</v>
      </c>
      <c r="AI47" s="29">
        <f t="shared" si="36"/>
        <v>44.390886957673878</v>
      </c>
      <c r="AJ47" s="29">
        <f t="shared" si="36"/>
        <v>39.647128347425699</v>
      </c>
      <c r="AK47" s="29">
        <f t="shared" si="36"/>
        <v>46.080647123544843</v>
      </c>
      <c r="AL47" s="29">
        <f t="shared" si="36"/>
        <v>16.261645157933732</v>
      </c>
      <c r="AM47" s="30"/>
      <c r="AN47" s="29">
        <f t="shared" ref="AN47:AO84" si="37">AN$4*(1-EXP(-AN$5*$AG47))^AN$6</f>
        <v>14.847784159634218</v>
      </c>
      <c r="AO47" s="31">
        <f t="shared" si="37"/>
        <v>9.204523701827938</v>
      </c>
      <c r="AP47" s="31">
        <f>IF(Settings!$I$6&gt;69, 0.2*(AO47), 0)</f>
        <v>1.8409047403655876</v>
      </c>
      <c r="AQ47" s="32">
        <f t="shared" ref="AQ47:AS84" si="38">AQ$4*(1-EXP(-AQ$5*$AG47))^AQ$6</f>
        <v>35.685664327854795</v>
      </c>
      <c r="AR47" s="32">
        <f t="shared" si="38"/>
        <v>22.173642296693004</v>
      </c>
      <c r="AS47" s="32">
        <f t="shared" si="38"/>
        <v>39.527698468177562</v>
      </c>
      <c r="AT47" s="33" t="e">
        <f t="shared" si="22"/>
        <v>#VALUE!</v>
      </c>
      <c r="AU47" s="33" t="e">
        <f t="shared" si="23"/>
        <v>#VALUE!</v>
      </c>
      <c r="AV47" s="34" t="e">
        <f t="shared" si="24"/>
        <v>#VALUE!</v>
      </c>
      <c r="AW47" s="34" t="e">
        <f t="shared" si="25"/>
        <v>#VALUE!</v>
      </c>
      <c r="AX47" s="35" t="e">
        <f t="shared" si="26"/>
        <v>#VALUE!</v>
      </c>
      <c r="AY47" s="35" t="e">
        <f t="shared" si="27"/>
        <v>#VALUE!</v>
      </c>
      <c r="BA47" s="30">
        <f t="shared" si="35"/>
        <v>21.408299415478083</v>
      </c>
      <c r="BB47" s="30">
        <f t="shared" si="35"/>
        <v>45.086346143446498</v>
      </c>
      <c r="BD47" s="82">
        <f t="shared" si="29"/>
        <v>8.9462566091792599</v>
      </c>
    </row>
    <row r="48" spans="1:95" x14ac:dyDescent="0.25">
      <c r="C48" s="1"/>
      <c r="F48" s="3">
        <v>34</v>
      </c>
      <c r="G48" s="29">
        <f t="shared" si="9"/>
        <v>53.251819964582332</v>
      </c>
      <c r="H48" s="29">
        <f t="shared" si="9"/>
        <v>53.265745178814313</v>
      </c>
      <c r="I48" s="29">
        <f t="shared" si="9"/>
        <v>52.000533787993959</v>
      </c>
      <c r="J48" s="29">
        <f t="shared" si="9"/>
        <v>55.099485700098299</v>
      </c>
      <c r="K48" s="29">
        <f t="shared" si="9"/>
        <v>20.257861225039374</v>
      </c>
      <c r="L48" s="30"/>
      <c r="M48" s="29">
        <f t="shared" si="32"/>
        <v>18.749194669570745</v>
      </c>
      <c r="N48" s="31">
        <f t="shared" si="32"/>
        <v>11.379765308714802</v>
      </c>
      <c r="O48" s="31">
        <f>IF(Settings!$I$6&gt;69, 0.2*(N48), 0)</f>
        <v>2.2759530617429604</v>
      </c>
      <c r="P48" s="32">
        <f t="shared" si="33"/>
        <v>41.619455453487355</v>
      </c>
      <c r="Q48" s="32">
        <f t="shared" si="33"/>
        <v>25.902749150078531</v>
      </c>
      <c r="R48" s="32">
        <f t="shared" si="33"/>
        <v>45.168001830302877</v>
      </c>
      <c r="S48" s="33" t="e">
        <f t="shared" si="30"/>
        <v>#VALUE!</v>
      </c>
      <c r="T48" s="33" t="e">
        <f t="shared" si="31"/>
        <v>#VALUE!</v>
      </c>
      <c r="U48" s="34" t="e">
        <f t="shared" si="12"/>
        <v>#VALUE!</v>
      </c>
      <c r="V48" s="34" t="e">
        <f t="shared" si="13"/>
        <v>#VALUE!</v>
      </c>
      <c r="W48" s="35" t="e">
        <f t="shared" si="14"/>
        <v>#VALUE!</v>
      </c>
      <c r="X48" s="35" t="e">
        <f t="shared" si="15"/>
        <v>#VALUE!</v>
      </c>
      <c r="Z48" s="30">
        <f t="shared" si="34"/>
        <v>24.453249724146318</v>
      </c>
      <c r="AA48" s="30">
        <f t="shared" si="34"/>
        <v>48.926614104694536</v>
      </c>
      <c r="AC48" s="3">
        <v>34</v>
      </c>
      <c r="AD48" s="1"/>
      <c r="AE48" s="51">
        <f t="shared" si="17"/>
        <v>29.456963332534478</v>
      </c>
      <c r="AG48" s="3">
        <f t="shared" si="18"/>
        <v>29.456963332534478</v>
      </c>
      <c r="AH48" s="29">
        <f t="shared" si="36"/>
        <v>43.815976688769126</v>
      </c>
      <c r="AI48" s="29">
        <f t="shared" si="36"/>
        <v>46.622968503816814</v>
      </c>
      <c r="AJ48" s="29">
        <f t="shared" si="36"/>
        <v>42.723286980366346</v>
      </c>
      <c r="AK48" s="29">
        <f t="shared" si="36"/>
        <v>48.355475648042784</v>
      </c>
      <c r="AL48" s="29">
        <f t="shared" si="36"/>
        <v>17.31927414570503</v>
      </c>
      <c r="AM48" s="30"/>
      <c r="AN48" s="29">
        <f t="shared" si="37"/>
        <v>15.813240987818524</v>
      </c>
      <c r="AO48" s="31">
        <f t="shared" si="37"/>
        <v>9.7416978747536387</v>
      </c>
      <c r="AP48" s="31">
        <f>IF(Settings!$I$6&gt;69, 0.2*(AO48), 0)</f>
        <v>1.9483395749507277</v>
      </c>
      <c r="AQ48" s="32">
        <f t="shared" si="38"/>
        <v>37.197371123728381</v>
      </c>
      <c r="AR48" s="32">
        <f t="shared" si="38"/>
        <v>23.142969396802627</v>
      </c>
      <c r="AS48" s="32">
        <f t="shared" si="38"/>
        <v>41.104282091204709</v>
      </c>
      <c r="AT48" s="33" t="e">
        <f t="shared" si="22"/>
        <v>#VALUE!</v>
      </c>
      <c r="AU48" s="33" t="e">
        <f t="shared" si="23"/>
        <v>#VALUE!</v>
      </c>
      <c r="AV48" s="34" t="e">
        <f t="shared" si="24"/>
        <v>#VALUE!</v>
      </c>
      <c r="AW48" s="34" t="e">
        <f t="shared" si="25"/>
        <v>#VALUE!</v>
      </c>
      <c r="AX48" s="35" t="e">
        <f t="shared" si="26"/>
        <v>#VALUE!</v>
      </c>
      <c r="AY48" s="35" t="e">
        <f t="shared" si="27"/>
        <v>#VALUE!</v>
      </c>
      <c r="BA48" s="30">
        <f t="shared" si="35"/>
        <v>22.255266799978898</v>
      </c>
      <c r="BB48" s="30">
        <f t="shared" si="35"/>
        <v>46.121602637780811</v>
      </c>
      <c r="BD48" s="82">
        <f t="shared" si="29"/>
        <v>9.7427190700807458</v>
      </c>
    </row>
    <row r="49" spans="1:97" x14ac:dyDescent="0.25">
      <c r="C49" s="1"/>
      <c r="F49" s="3">
        <v>35</v>
      </c>
      <c r="G49" s="29">
        <f t="shared" si="9"/>
        <v>55.13986482704</v>
      </c>
      <c r="H49" s="29">
        <f t="shared" si="9"/>
        <v>54.652846619105041</v>
      </c>
      <c r="I49" s="29">
        <f t="shared" si="9"/>
        <v>53.946327399727721</v>
      </c>
      <c r="J49" s="29">
        <f t="shared" si="9"/>
        <v>56.502639785545128</v>
      </c>
      <c r="K49" s="29">
        <f t="shared" si="9"/>
        <v>20.826453698318449</v>
      </c>
      <c r="L49" s="30"/>
      <c r="M49" s="29">
        <f t="shared" si="32"/>
        <v>19.372966531257365</v>
      </c>
      <c r="N49" s="31">
        <f t="shared" si="32"/>
        <v>11.729496338991895</v>
      </c>
      <c r="O49" s="31">
        <f>IF(Settings!$I$6&gt;69, 0.2*(N49), 0)</f>
        <v>2.3458992677983792</v>
      </c>
      <c r="P49" s="32">
        <f t="shared" si="33"/>
        <v>42.529036370330878</v>
      </c>
      <c r="Q49" s="32">
        <f t="shared" si="33"/>
        <v>26.454750603645827</v>
      </c>
      <c r="R49" s="32">
        <f t="shared" si="33"/>
        <v>45.902000451221603</v>
      </c>
      <c r="S49" s="33" t="e">
        <f t="shared" si="30"/>
        <v>#VALUE!</v>
      </c>
      <c r="T49" s="33" t="e">
        <f t="shared" si="31"/>
        <v>#VALUE!</v>
      </c>
      <c r="U49" s="34" t="e">
        <f t="shared" si="12"/>
        <v>#VALUE!</v>
      </c>
      <c r="V49" s="34" t="e">
        <f t="shared" si="13"/>
        <v>#VALUE!</v>
      </c>
      <c r="W49" s="35" t="e">
        <f t="shared" si="14"/>
        <v>#VALUE!</v>
      </c>
      <c r="X49" s="35" t="e">
        <f t="shared" si="15"/>
        <v>#VALUE!</v>
      </c>
      <c r="Z49" s="30">
        <f t="shared" si="34"/>
        <v>24.853156078488485</v>
      </c>
      <c r="AA49" s="30">
        <f t="shared" si="34"/>
        <v>49.463509034339246</v>
      </c>
      <c r="AC49" s="3">
        <v>35</v>
      </c>
      <c r="AD49" s="1"/>
      <c r="AE49" s="51">
        <f t="shared" si="17"/>
        <v>30.979333722981732</v>
      </c>
      <c r="AG49" s="3">
        <f t="shared" si="18"/>
        <v>30.979333722981732</v>
      </c>
      <c r="AH49" s="29">
        <f t="shared" si="36"/>
        <v>47.12674884392591</v>
      </c>
      <c r="AI49" s="29">
        <f t="shared" si="36"/>
        <v>48.910822128533511</v>
      </c>
      <c r="AJ49" s="29">
        <f t="shared" si="36"/>
        <v>45.903611763133135</v>
      </c>
      <c r="AK49" s="29">
        <f t="shared" si="36"/>
        <v>50.682651981528501</v>
      </c>
      <c r="AL49" s="29">
        <f t="shared" si="36"/>
        <v>18.369117346477065</v>
      </c>
      <c r="AM49" s="30"/>
      <c r="AN49" s="29">
        <f t="shared" si="37"/>
        <v>16.814283065442257</v>
      </c>
      <c r="AO49" s="31">
        <f t="shared" si="37"/>
        <v>10.299124755444845</v>
      </c>
      <c r="AP49" s="31">
        <f>IF(Settings!$I$6&gt;69, 0.2*(AO49), 0)</f>
        <v>2.0598249510889692</v>
      </c>
      <c r="AQ49" s="32">
        <f t="shared" si="38"/>
        <v>38.733073400812231</v>
      </c>
      <c r="AR49" s="32">
        <f t="shared" si="38"/>
        <v>24.11485986880653</v>
      </c>
      <c r="AS49" s="32">
        <f t="shared" si="38"/>
        <v>42.608694024390417</v>
      </c>
      <c r="AT49" s="33" t="e">
        <f t="shared" si="22"/>
        <v>#VALUE!</v>
      </c>
      <c r="AU49" s="33" t="e">
        <f t="shared" si="23"/>
        <v>#VALUE!</v>
      </c>
      <c r="AV49" s="34" t="e">
        <f t="shared" si="24"/>
        <v>#VALUE!</v>
      </c>
      <c r="AW49" s="34" t="e">
        <f t="shared" si="25"/>
        <v>#VALUE!</v>
      </c>
      <c r="AX49" s="35" t="e">
        <f t="shared" si="26"/>
        <v>#VALUE!</v>
      </c>
      <c r="AY49" s="35" t="e">
        <f t="shared" si="27"/>
        <v>#VALUE!</v>
      </c>
      <c r="BA49" s="30">
        <f t="shared" si="35"/>
        <v>23.066186441074425</v>
      </c>
      <c r="BB49" s="30">
        <f t="shared" si="35"/>
        <v>47.132925602957478</v>
      </c>
      <c r="BD49" s="82">
        <f t="shared" si="29"/>
        <v>10.619227102597886</v>
      </c>
    </row>
    <row r="50" spans="1:97" x14ac:dyDescent="0.25">
      <c r="C50" s="1"/>
      <c r="F50" s="3">
        <v>36</v>
      </c>
      <c r="G50" s="29">
        <f t="shared" si="9"/>
        <v>56.95614026522842</v>
      </c>
      <c r="H50" s="29">
        <f t="shared" si="9"/>
        <v>56.01272581688167</v>
      </c>
      <c r="I50" s="29">
        <f t="shared" si="9"/>
        <v>55.852475592000246</v>
      </c>
      <c r="J50" s="29">
        <f t="shared" si="9"/>
        <v>57.876489054740951</v>
      </c>
      <c r="K50" s="29">
        <f t="shared" si="9"/>
        <v>21.367474282788496</v>
      </c>
      <c r="L50" s="30"/>
      <c r="M50" s="29">
        <f t="shared" si="32"/>
        <v>19.987752352533608</v>
      </c>
      <c r="N50" s="31">
        <f t="shared" si="32"/>
        <v>12.075027128987475</v>
      </c>
      <c r="O50" s="31">
        <f>IF(Settings!$I$6&gt;69, 0.2*(N50), 0)</f>
        <v>2.4150054257974953</v>
      </c>
      <c r="P50" s="32">
        <f t="shared" si="33"/>
        <v>43.416316094796208</v>
      </c>
      <c r="Q50" s="32">
        <f t="shared" si="33"/>
        <v>26.987577312801591</v>
      </c>
      <c r="R50" s="32">
        <f t="shared" si="33"/>
        <v>46.584814481745092</v>
      </c>
      <c r="S50" s="33" t="e">
        <f t="shared" si="30"/>
        <v>#VALUE!</v>
      </c>
      <c r="T50" s="33" t="e">
        <f t="shared" si="31"/>
        <v>#VALUE!</v>
      </c>
      <c r="U50" s="34" t="e">
        <f t="shared" si="12"/>
        <v>#VALUE!</v>
      </c>
      <c r="V50" s="34" t="e">
        <f t="shared" si="13"/>
        <v>#VALUE!</v>
      </c>
      <c r="W50" s="35" t="e">
        <f t="shared" si="14"/>
        <v>#VALUE!</v>
      </c>
      <c r="X50" s="35" t="e">
        <f t="shared" si="15"/>
        <v>#VALUE!</v>
      </c>
      <c r="Z50" s="30">
        <f t="shared" si="34"/>
        <v>25.226164781720684</v>
      </c>
      <c r="AA50" s="30">
        <f t="shared" si="34"/>
        <v>49.974372525343277</v>
      </c>
      <c r="AC50" s="3">
        <v>36</v>
      </c>
      <c r="AD50" s="1"/>
      <c r="AE50" s="51">
        <f t="shared" si="17"/>
        <v>32.580381999521578</v>
      </c>
      <c r="AG50" s="3">
        <f t="shared" si="18"/>
        <v>32.580381999521578</v>
      </c>
      <c r="AH50" s="29">
        <f t="shared" si="36"/>
        <v>50.450399264318072</v>
      </c>
      <c r="AI50" s="29">
        <f t="shared" si="36"/>
        <v>51.249859240823149</v>
      </c>
      <c r="AJ50" s="29">
        <f t="shared" si="36"/>
        <v>49.17401013682516</v>
      </c>
      <c r="AK50" s="29">
        <f t="shared" si="36"/>
        <v>53.057084736923827</v>
      </c>
      <c r="AL50" s="29">
        <f t="shared" si="36"/>
        <v>19.40246499435754</v>
      </c>
      <c r="AM50" s="30"/>
      <c r="AN50" s="29">
        <f t="shared" si="37"/>
        <v>17.848947181499085</v>
      </c>
      <c r="AO50" s="31">
        <f t="shared" si="37"/>
        <v>10.876301829656763</v>
      </c>
      <c r="AP50" s="31">
        <f>IF(Settings!$I$6&gt;69, 0.2*(AO50), 0)</f>
        <v>2.1752603659313525</v>
      </c>
      <c r="AQ50" s="32">
        <f t="shared" si="38"/>
        <v>40.289224609593084</v>
      </c>
      <c r="AR50" s="32">
        <f t="shared" si="38"/>
        <v>25.085386819521428</v>
      </c>
      <c r="AS50" s="32">
        <f t="shared" si="38"/>
        <v>44.032083361869191</v>
      </c>
      <c r="AT50" s="33" t="e">
        <f t="shared" si="22"/>
        <v>#VALUE!</v>
      </c>
      <c r="AU50" s="33" t="e">
        <f t="shared" si="23"/>
        <v>#VALUE!</v>
      </c>
      <c r="AV50" s="34" t="e">
        <f t="shared" si="24"/>
        <v>#VALUE!</v>
      </c>
      <c r="AW50" s="34" t="e">
        <f t="shared" si="25"/>
        <v>#VALUE!</v>
      </c>
      <c r="AX50" s="35" t="e">
        <f t="shared" si="26"/>
        <v>#VALUE!</v>
      </c>
      <c r="AY50" s="35" t="e">
        <f t="shared" si="27"/>
        <v>#VALUE!</v>
      </c>
      <c r="BA50" s="30">
        <f t="shared" si="35"/>
        <v>23.836314976528119</v>
      </c>
      <c r="BB50" s="30">
        <f t="shared" si="35"/>
        <v>48.117109685073856</v>
      </c>
      <c r="BD50" s="82">
        <f t="shared" si="29"/>
        <v>11.584040496592056</v>
      </c>
      <c r="CQ50" s="44"/>
    </row>
    <row r="51" spans="1:97" x14ac:dyDescent="0.25">
      <c r="C51" s="1"/>
      <c r="F51" s="3">
        <v>37</v>
      </c>
      <c r="G51" s="29">
        <f t="shared" si="9"/>
        <v>58.700199372471765</v>
      </c>
      <c r="H51" s="29">
        <f t="shared" si="9"/>
        <v>57.345429862527034</v>
      </c>
      <c r="I51" s="29">
        <f t="shared" si="9"/>
        <v>57.717366729478108</v>
      </c>
      <c r="J51" s="29">
        <f t="shared" si="9"/>
        <v>59.221157204807312</v>
      </c>
      <c r="K51" s="29">
        <f t="shared" si="9"/>
        <v>21.881506217693399</v>
      </c>
      <c r="L51" s="30"/>
      <c r="M51" s="29">
        <f t="shared" si="32"/>
        <v>20.593244990429646</v>
      </c>
      <c r="N51" s="31">
        <f t="shared" si="32"/>
        <v>12.416254411095849</v>
      </c>
      <c r="O51" s="31">
        <f>IF(Settings!$I$6&gt;69, 0.2*(N51), 0)</f>
        <v>2.4832508822191701</v>
      </c>
      <c r="P51" s="32">
        <f t="shared" si="33"/>
        <v>44.281653320953843</v>
      </c>
      <c r="Q51" s="32">
        <f t="shared" si="33"/>
        <v>27.501660729522396</v>
      </c>
      <c r="R51" s="32">
        <f t="shared" si="33"/>
        <v>47.219448428935216</v>
      </c>
      <c r="S51" s="33" t="e">
        <f t="shared" si="30"/>
        <v>#VALUE!</v>
      </c>
      <c r="T51" s="33" t="e">
        <f t="shared" si="31"/>
        <v>#VALUE!</v>
      </c>
      <c r="U51" s="34" t="e">
        <f t="shared" si="12"/>
        <v>#VALUE!</v>
      </c>
      <c r="V51" s="34" t="e">
        <f t="shared" si="13"/>
        <v>#VALUE!</v>
      </c>
      <c r="W51" s="35" t="e">
        <f t="shared" si="14"/>
        <v>#VALUE!</v>
      </c>
      <c r="X51" s="35" t="e">
        <f t="shared" si="15"/>
        <v>#VALUE!</v>
      </c>
      <c r="Z51" s="30">
        <f t="shared" si="34"/>
        <v>25.573791145413669</v>
      </c>
      <c r="AA51" s="30">
        <f t="shared" si="34"/>
        <v>50.460466716274695</v>
      </c>
      <c r="AC51" s="3">
        <v>37</v>
      </c>
      <c r="AD51" s="1"/>
      <c r="AE51" s="51">
        <f t="shared" si="17"/>
        <v>34.264174327522724</v>
      </c>
      <c r="AG51" s="3">
        <f t="shared" si="18"/>
        <v>34.264174327522724</v>
      </c>
      <c r="AH51" s="29">
        <f t="shared" si="36"/>
        <v>53.757521761568242</v>
      </c>
      <c r="AI51" s="29">
        <f t="shared" si="36"/>
        <v>53.634828285387577</v>
      </c>
      <c r="AJ51" s="29">
        <f t="shared" si="36"/>
        <v>52.518313121229944</v>
      </c>
      <c r="AK51" s="29">
        <f t="shared" si="36"/>
        <v>55.47301622204138</v>
      </c>
      <c r="AL51" s="29">
        <f t="shared" si="36"/>
        <v>20.410776659975987</v>
      </c>
      <c r="AM51" s="30"/>
      <c r="AN51" s="29">
        <f t="shared" si="37"/>
        <v>18.914833521120844</v>
      </c>
      <c r="AO51" s="31">
        <f t="shared" si="37"/>
        <v>11.472557131932373</v>
      </c>
      <c r="AP51" s="31">
        <f>IF(Settings!$I$6&gt;69, 0.2*(AO51), 0)</f>
        <v>2.2945114263864745</v>
      </c>
      <c r="AQ51" s="32">
        <f t="shared" si="38"/>
        <v>41.861930569373044</v>
      </c>
      <c r="AR51" s="32">
        <f t="shared" si="38"/>
        <v>26.05046093293193</v>
      </c>
      <c r="AS51" s="32">
        <f t="shared" si="38"/>
        <v>45.367051826248407</v>
      </c>
      <c r="AT51" s="33" t="e">
        <f t="shared" si="22"/>
        <v>#VALUE!</v>
      </c>
      <c r="AU51" s="33" t="e">
        <f t="shared" si="23"/>
        <v>#VALUE!</v>
      </c>
      <c r="AV51" s="34" t="e">
        <f t="shared" si="24"/>
        <v>#VALUE!</v>
      </c>
      <c r="AW51" s="34" t="e">
        <f t="shared" si="25"/>
        <v>#VALUE!</v>
      </c>
      <c r="AX51" s="35" t="e">
        <f t="shared" si="26"/>
        <v>#VALUE!</v>
      </c>
      <c r="AY51" s="35" t="e">
        <f t="shared" si="27"/>
        <v>#VALUE!</v>
      </c>
      <c r="BA51" s="30">
        <f t="shared" si="35"/>
        <v>24.561595391817949</v>
      </c>
      <c r="BB51" s="30">
        <f t="shared" si="35"/>
        <v>49.071051459625245</v>
      </c>
      <c r="BD51" s="82">
        <f t="shared" si="29"/>
        <v>12.646283086524331</v>
      </c>
      <c r="CQ51" s="44"/>
    </row>
    <row r="52" spans="1:97" x14ac:dyDescent="0.25">
      <c r="C52" s="1"/>
      <c r="F52" s="3">
        <v>38</v>
      </c>
      <c r="G52" s="29">
        <f t="shared" si="9"/>
        <v>60.372100677509842</v>
      </c>
      <c r="H52" s="29">
        <f t="shared" si="9"/>
        <v>58.651052480984809</v>
      </c>
      <c r="I52" s="29">
        <f t="shared" si="9"/>
        <v>59.53968276706437</v>
      </c>
      <c r="J52" s="29">
        <f t="shared" si="9"/>
        <v>60.536814378565346</v>
      </c>
      <c r="K52" s="29">
        <f t="shared" si="9"/>
        <v>22.369237011080969</v>
      </c>
      <c r="L52" s="30"/>
      <c r="M52" s="29">
        <f t="shared" si="32"/>
        <v>21.189180678127212</v>
      </c>
      <c r="N52" s="31">
        <f t="shared" si="32"/>
        <v>12.753088715092215</v>
      </c>
      <c r="O52" s="31">
        <f>IF(Settings!$I$6&gt;69, 0.2*(N52), 0)</f>
        <v>2.5506177430184431</v>
      </c>
      <c r="P52" s="32">
        <f t="shared" si="33"/>
        <v>45.125418106022614</v>
      </c>
      <c r="Q52" s="32">
        <f t="shared" si="33"/>
        <v>27.997448513549234</v>
      </c>
      <c r="R52" s="32">
        <f t="shared" si="33"/>
        <v>47.808823417067146</v>
      </c>
      <c r="S52" s="33" t="e">
        <f t="shared" si="30"/>
        <v>#VALUE!</v>
      </c>
      <c r="T52" s="33" t="e">
        <f t="shared" si="31"/>
        <v>#VALUE!</v>
      </c>
      <c r="U52" s="34" t="e">
        <f t="shared" si="12"/>
        <v>#VALUE!</v>
      </c>
      <c r="V52" s="34" t="e">
        <f t="shared" si="13"/>
        <v>#VALUE!</v>
      </c>
      <c r="W52" s="35" t="e">
        <f t="shared" si="14"/>
        <v>#VALUE!</v>
      </c>
      <c r="X52" s="35" t="e">
        <f t="shared" si="15"/>
        <v>#VALUE!</v>
      </c>
      <c r="Z52" s="30">
        <f t="shared" si="34"/>
        <v>25.897512203965071</v>
      </c>
      <c r="AA52" s="30">
        <f t="shared" si="34"/>
        <v>50.922992550706269</v>
      </c>
      <c r="AC52" s="3">
        <v>38</v>
      </c>
      <c r="AD52" s="1"/>
      <c r="AE52" s="51">
        <f t="shared" si="17"/>
        <v>36.034987016545941</v>
      </c>
      <c r="AG52" s="3">
        <f t="shared" si="18"/>
        <v>36.034987016545941</v>
      </c>
      <c r="AH52" s="29">
        <f t="shared" si="36"/>
        <v>57.018379829052265</v>
      </c>
      <c r="AI52" s="29">
        <f t="shared" si="36"/>
        <v>56.059811493242641</v>
      </c>
      <c r="AJ52" s="29">
        <f t="shared" si="36"/>
        <v>55.918427535909053</v>
      </c>
      <c r="AK52" s="29">
        <f t="shared" si="36"/>
        <v>57.924026737143407</v>
      </c>
      <c r="AL52" s="29">
        <f t="shared" si="36"/>
        <v>21.385910601910766</v>
      </c>
      <c r="AM52" s="30"/>
      <c r="AN52" s="29">
        <f t="shared" si="37"/>
        <v>20.009095272289162</v>
      </c>
      <c r="AO52" s="31">
        <f t="shared" si="37"/>
        <v>12.087038862313994</v>
      </c>
      <c r="AP52" s="31">
        <f>IF(Settings!$I$6&gt;69, 0.2*(AO52), 0)</f>
        <v>2.4174077724627989</v>
      </c>
      <c r="AQ52" s="32">
        <f t="shared" si="38"/>
        <v>43.446959958718899</v>
      </c>
      <c r="AR52" s="32">
        <f t="shared" si="38"/>
        <v>27.005877406376264</v>
      </c>
      <c r="AS52" s="32">
        <f t="shared" si="38"/>
        <v>46.607814508378659</v>
      </c>
      <c r="AT52" s="33" t="e">
        <f t="shared" si="22"/>
        <v>#VALUE!</v>
      </c>
      <c r="AU52" s="33" t="e">
        <f t="shared" si="23"/>
        <v>#VALUE!</v>
      </c>
      <c r="AV52" s="34" t="e">
        <f t="shared" si="24"/>
        <v>#VALUE!</v>
      </c>
      <c r="AW52" s="34" t="e">
        <f t="shared" si="25"/>
        <v>#VALUE!</v>
      </c>
      <c r="AX52" s="35" t="e">
        <f t="shared" si="26"/>
        <v>#VALUE!</v>
      </c>
      <c r="AY52" s="35" t="e">
        <f t="shared" si="27"/>
        <v>#VALUE!</v>
      </c>
      <c r="BA52" s="30">
        <f t="shared" si="35"/>
        <v>25.238746959795051</v>
      </c>
      <c r="BB52" s="30">
        <f t="shared" si="35"/>
        <v>49.99179048698074</v>
      </c>
      <c r="BD52" s="82">
        <f t="shared" si="29"/>
        <v>13.816033760757232</v>
      </c>
    </row>
    <row r="53" spans="1:97" ht="15" customHeight="1" x14ac:dyDescent="0.25">
      <c r="A53" s="55"/>
      <c r="C53" s="1"/>
      <c r="F53" s="3">
        <v>39</v>
      </c>
      <c r="G53" s="29">
        <f t="shared" si="9"/>
        <v>61.972339109956195</v>
      </c>
      <c r="H53" s="29">
        <f t="shared" si="9"/>
        <v>59.929729104518913</v>
      </c>
      <c r="I53" s="29">
        <f t="shared" si="9"/>
        <v>61.318374938283334</v>
      </c>
      <c r="J53" s="29">
        <f t="shared" si="9"/>
        <v>61.823671969192773</v>
      </c>
      <c r="K53" s="29">
        <f t="shared" si="9"/>
        <v>22.83143676823742</v>
      </c>
      <c r="L53" s="30"/>
      <c r="M53" s="29">
        <f t="shared" si="32"/>
        <v>21.775335701089634</v>
      </c>
      <c r="N53" s="31">
        <f t="shared" si="32"/>
        <v>13.085453297224827</v>
      </c>
      <c r="O53" s="31">
        <f>IF(Settings!$I$6&gt;69, 0.2*(N53), 0)</f>
        <v>2.6170906594449654</v>
      </c>
      <c r="P53" s="32">
        <f t="shared" si="33"/>
        <v>45.947989700014844</v>
      </c>
      <c r="Q53" s="32">
        <f t="shared" si="33"/>
        <v>28.475400651827911</v>
      </c>
      <c r="R53" s="32">
        <f t="shared" si="33"/>
        <v>48.355761677463597</v>
      </c>
      <c r="S53" s="33" t="e">
        <f t="shared" si="30"/>
        <v>#VALUE!</v>
      </c>
      <c r="T53" s="33" t="e">
        <f t="shared" si="31"/>
        <v>#VALUE!</v>
      </c>
      <c r="U53" s="34" t="e">
        <f t="shared" si="12"/>
        <v>#VALUE!</v>
      </c>
      <c r="V53" s="34" t="e">
        <f t="shared" si="13"/>
        <v>#VALUE!</v>
      </c>
      <c r="W53" s="35" t="e">
        <f t="shared" si="14"/>
        <v>#VALUE!</v>
      </c>
      <c r="X53" s="35" t="e">
        <f t="shared" si="15"/>
        <v>#VALUE!</v>
      </c>
      <c r="Z53" s="30">
        <f t="shared" si="34"/>
        <v>26.198758836322213</v>
      </c>
      <c r="AA53" s="30">
        <f t="shared" si="34"/>
        <v>51.363092744264883</v>
      </c>
      <c r="AC53" s="3">
        <v>39</v>
      </c>
      <c r="AD53" s="1"/>
      <c r="AE53" s="51">
        <f t="shared" si="17"/>
        <v>37.897317380842225</v>
      </c>
      <c r="AG53" s="3">
        <f t="shared" si="18"/>
        <v>37.897317380842225</v>
      </c>
      <c r="AH53" s="29">
        <f t="shared" si="36"/>
        <v>60.203738522894156</v>
      </c>
      <c r="AI53" s="29">
        <f t="shared" si="36"/>
        <v>58.518231724847517</v>
      </c>
      <c r="AJ53" s="29">
        <f t="shared" si="36"/>
        <v>59.354556604769208</v>
      </c>
      <c r="AK53" s="29">
        <f t="shared" si="36"/>
        <v>60.403049923260973</v>
      </c>
      <c r="AL53" s="29">
        <f t="shared" si="36"/>
        <v>22.320345347723134</v>
      </c>
      <c r="AM53" s="30"/>
      <c r="AN53" s="29">
        <f t="shared" si="37"/>
        <v>21.128435549377834</v>
      </c>
      <c r="AO53" s="31">
        <f t="shared" si="37"/>
        <v>12.718706402133174</v>
      </c>
      <c r="AP53" s="31">
        <f>IF(Settings!$I$6&gt;69, 0.2*(AO53), 0)</f>
        <v>2.5437412804266351</v>
      </c>
      <c r="AQ53" s="32">
        <f t="shared" si="38"/>
        <v>45.039760973045915</v>
      </c>
      <c r="AR53" s="32">
        <f t="shared" si="38"/>
        <v>27.94736927526127</v>
      </c>
      <c r="AS53" s="32">
        <f t="shared" si="38"/>
        <v>47.750306823142644</v>
      </c>
      <c r="AT53" s="33" t="e">
        <f t="shared" si="22"/>
        <v>#VALUE!</v>
      </c>
      <c r="AU53" s="33" t="e">
        <f t="shared" si="23"/>
        <v>#VALUE!</v>
      </c>
      <c r="AV53" s="34" t="e">
        <f t="shared" si="24"/>
        <v>#VALUE!</v>
      </c>
      <c r="AW53" s="34" t="e">
        <f t="shared" si="25"/>
        <v>#VALUE!</v>
      </c>
      <c r="AX53" s="35" t="e">
        <f t="shared" si="26"/>
        <v>#VALUE!</v>
      </c>
      <c r="AY53" s="35" t="e">
        <f t="shared" si="27"/>
        <v>#VALUE!</v>
      </c>
      <c r="BA53" s="30">
        <f t="shared" si="35"/>
        <v>25.86533089090209</v>
      </c>
      <c r="BB53" s="30">
        <f t="shared" si="35"/>
        <v>50.876551219187157</v>
      </c>
      <c r="BD53" s="82">
        <f t="shared" si="29"/>
        <v>15.104427089440025</v>
      </c>
      <c r="BN53" s="131"/>
      <c r="BO53" s="132"/>
      <c r="BP53" s="131"/>
      <c r="BQ53" s="137"/>
      <c r="CE53" s="131"/>
      <c r="CF53" s="132"/>
      <c r="CR53" s="131"/>
      <c r="CS53" s="132"/>
    </row>
    <row r="54" spans="1:97" x14ac:dyDescent="0.25">
      <c r="C54" s="1"/>
      <c r="F54" s="3">
        <v>40</v>
      </c>
      <c r="G54" s="29">
        <f t="shared" si="9"/>
        <v>63.501782485163226</v>
      </c>
      <c r="H54" s="29">
        <f t="shared" si="9"/>
        <v>61.181632403245665</v>
      </c>
      <c r="I54" s="29">
        <f t="shared" si="9"/>
        <v>63.052640554260343</v>
      </c>
      <c r="J54" s="29">
        <f t="shared" si="9"/>
        <v>63.081977918508507</v>
      </c>
      <c r="K54" s="29">
        <f t="shared" si="9"/>
        <v>23.268939162039821</v>
      </c>
      <c r="L54" s="30"/>
      <c r="M54" s="29">
        <f t="shared" si="32"/>
        <v>22.351523292627874</v>
      </c>
      <c r="N54" s="31">
        <f t="shared" si="32"/>
        <v>13.413283154342237</v>
      </c>
      <c r="O54" s="31">
        <f>IF(Settings!$I$6&gt;69, 0.2*(N54), 0)</f>
        <v>2.6826566308684474</v>
      </c>
      <c r="P54" s="32">
        <f t="shared" si="33"/>
        <v>46.749754618922026</v>
      </c>
      <c r="Q54" s="32">
        <f t="shared" si="33"/>
        <v>28.935986051777498</v>
      </c>
      <c r="R54" s="32">
        <f t="shared" si="33"/>
        <v>48.862975297082386</v>
      </c>
      <c r="S54" s="33" t="e">
        <f t="shared" si="30"/>
        <v>#VALUE!</v>
      </c>
      <c r="T54" s="33" t="e">
        <f t="shared" si="31"/>
        <v>#VALUE!</v>
      </c>
      <c r="U54" s="34" t="e">
        <f t="shared" si="12"/>
        <v>#VALUE!</v>
      </c>
      <c r="V54" s="34" t="e">
        <f t="shared" si="13"/>
        <v>#VALUE!</v>
      </c>
      <c r="W54" s="35" t="e">
        <f t="shared" si="14"/>
        <v>#VALUE!</v>
      </c>
      <c r="X54" s="35" t="e">
        <f t="shared" si="15"/>
        <v>#VALUE!</v>
      </c>
      <c r="Z54" s="30">
        <f t="shared" si="34"/>
        <v>26.478909934437972</v>
      </c>
      <c r="AA54" s="30">
        <f t="shared" si="34"/>
        <v>51.78185460782295</v>
      </c>
      <c r="AC54" s="3">
        <v>40</v>
      </c>
      <c r="AD54" s="1"/>
      <c r="AE54" s="51">
        <f t="shared" si="17"/>
        <v>39.855895161134171</v>
      </c>
      <c r="AG54" s="3">
        <f t="shared" si="18"/>
        <v>39.855895161134171</v>
      </c>
      <c r="AH54" s="29">
        <f t="shared" si="36"/>
        <v>63.285706152006185</v>
      </c>
      <c r="AI54" s="29">
        <f t="shared" si="36"/>
        <v>61.002870657771389</v>
      </c>
      <c r="AJ54" s="29">
        <f t="shared" si="36"/>
        <v>62.805488630237271</v>
      </c>
      <c r="AK54" s="29">
        <f t="shared" si="36"/>
        <v>62.90240033910711</v>
      </c>
      <c r="AL54" s="29">
        <f t="shared" si="36"/>
        <v>23.207382840713386</v>
      </c>
      <c r="AM54" s="30"/>
      <c r="AN54" s="29">
        <f t="shared" si="37"/>
        <v>22.269112737814588</v>
      </c>
      <c r="AO54" s="31">
        <f t="shared" si="37"/>
        <v>13.366323118493376</v>
      </c>
      <c r="AP54" s="31">
        <f>IF(Settings!$I$6&gt;69, 0.2*(AO54), 0)</f>
        <v>2.6732646236986755</v>
      </c>
      <c r="AQ54" s="32">
        <f t="shared" si="38"/>
        <v>46.635484640928581</v>
      </c>
      <c r="AR54" s="32">
        <f t="shared" si="38"/>
        <v>28.870666394011483</v>
      </c>
      <c r="AS54" s="32">
        <f t="shared" si="38"/>
        <v>48.792232858491474</v>
      </c>
      <c r="AT54" s="33" t="e">
        <f t="shared" si="22"/>
        <v>#VALUE!</v>
      </c>
      <c r="AU54" s="33" t="e">
        <f t="shared" si="23"/>
        <v>#VALUE!</v>
      </c>
      <c r="AV54" s="34" t="e">
        <f t="shared" si="24"/>
        <v>#VALUE!</v>
      </c>
      <c r="AW54" s="34" t="e">
        <f t="shared" si="25"/>
        <v>#VALUE!</v>
      </c>
      <c r="AX54" s="35" t="e">
        <f t="shared" si="26"/>
        <v>#VALUE!</v>
      </c>
      <c r="AY54" s="35" t="e">
        <f t="shared" si="27"/>
        <v>#VALUE!</v>
      </c>
      <c r="BA54" s="30">
        <f t="shared" si="35"/>
        <v>26.439788655857754</v>
      </c>
      <c r="BB54" s="30">
        <f t="shared" si="35"/>
        <v>51.722784887820467</v>
      </c>
      <c r="BD54" s="82">
        <f t="shared" si="29"/>
        <v>16.52376458924325</v>
      </c>
    </row>
    <row r="55" spans="1:97" x14ac:dyDescent="0.25">
      <c r="C55" s="1"/>
      <c r="F55" s="3">
        <v>41</v>
      </c>
      <c r="G55" s="29">
        <f t="shared" si="9"/>
        <v>64.961613537444578</v>
      </c>
      <c r="H55" s="29">
        <f t="shared" si="9"/>
        <v>62.406968226770346</v>
      </c>
      <c r="I55" s="29">
        <f t="shared" si="9"/>
        <v>64.741900976093305</v>
      </c>
      <c r="J55" s="29">
        <f t="shared" si="9"/>
        <v>64.312012458203696</v>
      </c>
      <c r="K55" s="29">
        <f t="shared" si="9"/>
        <v>23.68262484123527</v>
      </c>
      <c r="L55" s="30"/>
      <c r="M55" s="29">
        <f t="shared" si="32"/>
        <v>22.917590735234125</v>
      </c>
      <c r="N55" s="31">
        <f t="shared" si="32"/>
        <v>13.73652411506265</v>
      </c>
      <c r="O55" s="31">
        <f>IF(Settings!$I$6&gt;69, 0.2*(N55), 0)</f>
        <v>2.7473048230125303</v>
      </c>
      <c r="P55" s="32">
        <f t="shared" si="33"/>
        <v>47.531104933475177</v>
      </c>
      <c r="Q55" s="32">
        <f t="shared" si="33"/>
        <v>29.379679556098903</v>
      </c>
      <c r="R55" s="32">
        <f t="shared" si="33"/>
        <v>49.333058503272852</v>
      </c>
      <c r="S55" s="33" t="e">
        <f t="shared" si="30"/>
        <v>#VALUE!</v>
      </c>
      <c r="T55" s="33" t="e">
        <f t="shared" si="31"/>
        <v>#VALUE!</v>
      </c>
      <c r="U55" s="34" t="e">
        <f t="shared" si="12"/>
        <v>#VALUE!</v>
      </c>
      <c r="V55" s="34" t="e">
        <f t="shared" si="13"/>
        <v>#VALUE!</v>
      </c>
      <c r="W55" s="35" t="e">
        <f t="shared" si="14"/>
        <v>#VALUE!</v>
      </c>
      <c r="X55" s="35" t="e">
        <f t="shared" si="15"/>
        <v>#VALUE!</v>
      </c>
      <c r="Z55" s="30">
        <f t="shared" si="34"/>
        <v>26.739288281951801</v>
      </c>
      <c r="AA55" s="30">
        <f t="shared" si="34"/>
        <v>52.180312733807114</v>
      </c>
      <c r="AC55" s="3">
        <v>41</v>
      </c>
      <c r="AD55" s="1"/>
      <c r="AE55" s="52">
        <f>0.208*12*(1-EXP(-0.0818*(AC55-28)))*91.9*(EXP(-0.1386*$AD$14)*(1+($AD$14^5.31/(4.93*10^7))))</f>
        <v>41.722042020690559</v>
      </c>
      <c r="AG55" s="3">
        <f t="shared" si="18"/>
        <v>41.722042020690559</v>
      </c>
      <c r="AH55" s="29">
        <f t="shared" si="36"/>
        <v>65.973201698549204</v>
      </c>
      <c r="AI55" s="29">
        <f t="shared" si="36"/>
        <v>63.275327055759192</v>
      </c>
      <c r="AJ55" s="29">
        <f t="shared" si="36"/>
        <v>65.93341940361222</v>
      </c>
      <c r="AK55" s="29">
        <f t="shared" si="36"/>
        <v>65.182746038481085</v>
      </c>
      <c r="AL55" s="29">
        <f t="shared" si="36"/>
        <v>23.967030848905058</v>
      </c>
      <c r="AM55" s="30"/>
      <c r="AN55" s="29">
        <f t="shared" si="37"/>
        <v>23.319953966067416</v>
      </c>
      <c r="AO55" s="31">
        <f t="shared" si="37"/>
        <v>13.967039495708823</v>
      </c>
      <c r="AP55" s="31">
        <f>IF(Settings!$I$6&gt;69, 0.2*(AO55), 0)</f>
        <v>2.7934078991417648</v>
      </c>
      <c r="AQ55" s="32">
        <f t="shared" si="38"/>
        <v>48.082804391761904</v>
      </c>
      <c r="AR55" s="32">
        <f t="shared" si="38"/>
        <v>29.689812999963948</v>
      </c>
      <c r="AS55" s="32">
        <f t="shared" si="38"/>
        <v>49.650793681581838</v>
      </c>
      <c r="AT55" s="33" t="e">
        <f t="shared" si="22"/>
        <v>#VALUE!</v>
      </c>
      <c r="AU55" s="33" t="e">
        <f t="shared" si="23"/>
        <v>#VALUE!</v>
      </c>
      <c r="AV55" s="34" t="e">
        <f t="shared" si="24"/>
        <v>#VALUE!</v>
      </c>
      <c r="AW55" s="34" t="e">
        <f t="shared" si="25"/>
        <v>#VALUE!</v>
      </c>
      <c r="AX55" s="35" t="e">
        <f t="shared" si="26"/>
        <v>#VALUE!</v>
      </c>
      <c r="AY55" s="35" t="e">
        <f t="shared" si="27"/>
        <v>#VALUE!</v>
      </c>
      <c r="BA55" s="30">
        <f t="shared" si="35"/>
        <v>26.915715155688986</v>
      </c>
      <c r="BB55" s="30">
        <f t="shared" si="35"/>
        <v>52.455950749117207</v>
      </c>
      <c r="BD55" s="82">
        <f t="shared" si="29"/>
        <v>17.937501950394584</v>
      </c>
    </row>
    <row r="56" spans="1:97" x14ac:dyDescent="0.25">
      <c r="C56" s="1"/>
      <c r="F56" s="3">
        <v>42</v>
      </c>
      <c r="G56" s="29">
        <f t="shared" si="9"/>
        <v>66.353277407697419</v>
      </c>
      <c r="H56" s="29">
        <f t="shared" si="9"/>
        <v>63.605971915859243</v>
      </c>
      <c r="I56" s="29">
        <f t="shared" si="9"/>
        <v>66.385780796824676</v>
      </c>
      <c r="J56" s="29">
        <f t="shared" si="9"/>
        <v>65.514084249410246</v>
      </c>
      <c r="K56" s="29">
        <f t="shared" si="9"/>
        <v>24.073407067802769</v>
      </c>
      <c r="L56" s="30"/>
      <c r="M56" s="29">
        <f t="shared" si="32"/>
        <v>23.473416654843575</v>
      </c>
      <c r="N56" s="31">
        <f t="shared" si="32"/>
        <v>14.055132000919135</v>
      </c>
      <c r="O56" s="31">
        <f>IF(Settings!$I$6&gt;69, 0.2*(N56), 0)</f>
        <v>2.8110264001838274</v>
      </c>
      <c r="P56" s="32">
        <f t="shared" si="33"/>
        <v>48.292436749165134</v>
      </c>
      <c r="Q56" s="32">
        <f t="shared" si="33"/>
        <v>29.806959332765931</v>
      </c>
      <c r="R56" s="32">
        <f t="shared" si="33"/>
        <v>49.768482861136924</v>
      </c>
      <c r="S56" s="33" t="e">
        <f t="shared" si="30"/>
        <v>#VALUE!</v>
      </c>
      <c r="T56" s="33" t="e">
        <f t="shared" si="31"/>
        <v>#VALUE!</v>
      </c>
      <c r="U56" s="34" t="e">
        <f t="shared" si="12"/>
        <v>#VALUE!</v>
      </c>
      <c r="V56" s="34" t="e">
        <f t="shared" si="13"/>
        <v>#VALUE!</v>
      </c>
      <c r="W56" s="35" t="e">
        <f t="shared" si="14"/>
        <v>#VALUE!</v>
      </c>
      <c r="X56" s="35" t="e">
        <f t="shared" si="15"/>
        <v>#VALUE!</v>
      </c>
      <c r="Z56" s="30">
        <f t="shared" si="34"/>
        <v>26.981157851711092</v>
      </c>
      <c r="AA56" s="30">
        <f t="shared" si="34"/>
        <v>52.559451552260654</v>
      </c>
      <c r="AC56" s="3">
        <v>42</v>
      </c>
      <c r="AD56" s="1"/>
      <c r="AE56" s="52">
        <f t="shared" ref="AE56:AE84" si="39">0.208*12*(1-EXP(-0.0818*(AC56-28)))*91.9*(EXP(-0.1386*$AD$14)*(1+($AD$14^5.31/(4.93*10^7))))</f>
        <v>43.450237396356343</v>
      </c>
      <c r="AG56" s="3">
        <f t="shared" si="18"/>
        <v>43.450237396356343</v>
      </c>
      <c r="AH56" s="29">
        <f t="shared" si="36"/>
        <v>68.253840235659723</v>
      </c>
      <c r="AI56" s="29">
        <f t="shared" si="36"/>
        <v>65.298566933597542</v>
      </c>
      <c r="AJ56" s="29">
        <f t="shared" si="36"/>
        <v>68.68881508631307</v>
      </c>
      <c r="AK56" s="29">
        <f t="shared" si="36"/>
        <v>67.208378656829524</v>
      </c>
      <c r="AL56" s="29">
        <f t="shared" si="36"/>
        <v>24.601351230566504</v>
      </c>
      <c r="AM56" s="30"/>
      <c r="AN56" s="29">
        <f t="shared" si="37"/>
        <v>24.261116961614249</v>
      </c>
      <c r="AO56" s="31">
        <f t="shared" si="37"/>
        <v>14.508887962615644</v>
      </c>
      <c r="AP56" s="31">
        <f>IF(Settings!$I$6&gt;69, 0.2*(AO56), 0)</f>
        <v>2.9017775925231288</v>
      </c>
      <c r="AQ56" s="32">
        <f t="shared" si="38"/>
        <v>49.361796735077029</v>
      </c>
      <c r="AR56" s="32">
        <f t="shared" si="38"/>
        <v>30.398433005905847</v>
      </c>
      <c r="AS56" s="32">
        <f t="shared" si="38"/>
        <v>50.343138520082285</v>
      </c>
      <c r="AT56" s="33" t="e">
        <f t="shared" si="22"/>
        <v>#VALUE!</v>
      </c>
      <c r="AU56" s="33" t="e">
        <f t="shared" si="23"/>
        <v>#VALUE!</v>
      </c>
      <c r="AV56" s="34" t="e">
        <f t="shared" si="24"/>
        <v>#VALUE!</v>
      </c>
      <c r="AW56" s="34" t="e">
        <f t="shared" si="25"/>
        <v>#VALUE!</v>
      </c>
      <c r="AX56" s="35" t="e">
        <f t="shared" si="26"/>
        <v>#VALUE!</v>
      </c>
      <c r="AY56" s="35" t="e">
        <f t="shared" si="27"/>
        <v>#VALUE!</v>
      </c>
      <c r="BA56" s="30">
        <f t="shared" si="35"/>
        <v>27.301486792631842</v>
      </c>
      <c r="BB56" s="30">
        <f t="shared" si="35"/>
        <v>53.076871494584637</v>
      </c>
      <c r="BD56" s="82">
        <f t="shared" si="29"/>
        <v>19.300152210473577</v>
      </c>
    </row>
    <row r="57" spans="1:97" x14ac:dyDescent="0.25">
      <c r="C57" s="1"/>
      <c r="F57" s="3">
        <v>43</v>
      </c>
      <c r="G57" s="29">
        <f t="shared" si="9"/>
        <v>67.678434400666788</v>
      </c>
      <c r="H57" s="29">
        <f t="shared" si="9"/>
        <v>64.778904947882651</v>
      </c>
      <c r="I57" s="29">
        <f t="shared" si="9"/>
        <v>67.984088247615702</v>
      </c>
      <c r="J57" s="29">
        <f t="shared" si="9"/>
        <v>66.688526881211885</v>
      </c>
      <c r="K57" s="29">
        <f t="shared" si="9"/>
        <v>24.442219376077489</v>
      </c>
      <c r="L57" s="30"/>
      <c r="M57" s="29">
        <f t="shared" si="32"/>
        <v>24.018908495965011</v>
      </c>
      <c r="N57" s="31">
        <f t="shared" si="32"/>
        <v>14.369071851211</v>
      </c>
      <c r="O57" s="31">
        <f>IF(Settings!$I$6&gt;69, 0.2*(N57), 0)</f>
        <v>2.8738143702422003</v>
      </c>
      <c r="P57" s="32">
        <f t="shared" si="33"/>
        <v>49.034148856309727</v>
      </c>
      <c r="Q57" s="32">
        <f t="shared" si="33"/>
        <v>30.218304599033395</v>
      </c>
      <c r="R57" s="32">
        <f t="shared" si="33"/>
        <v>50.171594848448663</v>
      </c>
      <c r="S57" s="33" t="e">
        <f t="shared" si="30"/>
        <v>#VALUE!</v>
      </c>
      <c r="T57" s="33" t="e">
        <f t="shared" si="31"/>
        <v>#VALUE!</v>
      </c>
      <c r="U57" s="34" t="e">
        <f t="shared" si="12"/>
        <v>#VALUE!</v>
      </c>
      <c r="V57" s="34" t="e">
        <f t="shared" si="13"/>
        <v>#VALUE!</v>
      </c>
      <c r="W57" s="35" t="e">
        <f t="shared" si="14"/>
        <v>#VALUE!</v>
      </c>
      <c r="X57" s="35" t="e">
        <f t="shared" si="15"/>
        <v>#VALUE!</v>
      </c>
      <c r="Z57" s="30">
        <f t="shared" si="34"/>
        <v>27.205722271099848</v>
      </c>
      <c r="AA57" s="30">
        <f t="shared" si="34"/>
        <v>52.920207762974911</v>
      </c>
      <c r="AC57" s="3">
        <v>43</v>
      </c>
      <c r="AD57" s="1"/>
      <c r="AE57" s="52">
        <f t="shared" si="39"/>
        <v>45.042693794538543</v>
      </c>
      <c r="AG57" s="3">
        <f t="shared" si="18"/>
        <v>45.042693794538543</v>
      </c>
      <c r="AH57" s="29">
        <f t="shared" si="36"/>
        <v>70.186469271641869</v>
      </c>
      <c r="AI57" s="29">
        <f t="shared" si="36"/>
        <v>67.095043416241879</v>
      </c>
      <c r="AJ57" s="29">
        <f t="shared" si="36"/>
        <v>71.107368701911668</v>
      </c>
      <c r="AK57" s="29">
        <f t="shared" si="36"/>
        <v>69.003200558968587</v>
      </c>
      <c r="AL57" s="29">
        <f t="shared" si="36"/>
        <v>25.131266382581735</v>
      </c>
      <c r="AM57" s="30"/>
      <c r="AN57" s="29">
        <f t="shared" si="37"/>
        <v>25.100816331709932</v>
      </c>
      <c r="AO57" s="31">
        <f t="shared" si="37"/>
        <v>14.995745975243073</v>
      </c>
      <c r="AP57" s="31">
        <f>IF(Settings!$I$6&gt;69, 0.2*(AO57), 0)</f>
        <v>2.9991491950486147</v>
      </c>
      <c r="AQ57" s="32">
        <f t="shared" si="38"/>
        <v>50.489945181790333</v>
      </c>
      <c r="AR57" s="32">
        <f t="shared" si="38"/>
        <v>31.01103825917896</v>
      </c>
      <c r="AS57" s="32">
        <f t="shared" si="38"/>
        <v>50.903778365971867</v>
      </c>
      <c r="AT57" s="33" t="e">
        <f t="shared" si="22"/>
        <v>#VALUE!</v>
      </c>
      <c r="AU57" s="33" t="e">
        <f t="shared" si="23"/>
        <v>#VALUE!</v>
      </c>
      <c r="AV57" s="34" t="e">
        <f t="shared" si="24"/>
        <v>#VALUE!</v>
      </c>
      <c r="AW57" s="34" t="e">
        <f t="shared" si="25"/>
        <v>#VALUE!</v>
      </c>
      <c r="AX57" s="35" t="e">
        <f t="shared" si="26"/>
        <v>#VALUE!</v>
      </c>
      <c r="AY57" s="35" t="e">
        <f t="shared" si="27"/>
        <v>#VALUE!</v>
      </c>
      <c r="BA57" s="30">
        <f t="shared" si="35"/>
        <v>27.61537938327217</v>
      </c>
      <c r="BB57" s="30">
        <f t="shared" si="35"/>
        <v>53.603680923348342</v>
      </c>
      <c r="BD57" s="82">
        <f t="shared" si="29"/>
        <v>20.601251525203782</v>
      </c>
    </row>
    <row r="58" spans="1:97" x14ac:dyDescent="0.25">
      <c r="F58" s="3">
        <v>44</v>
      </c>
      <c r="G58" s="29">
        <f t="shared" si="9"/>
        <v>68.93891776252066</v>
      </c>
      <c r="H58" s="29">
        <f t="shared" si="9"/>
        <v>65.926051883902275</v>
      </c>
      <c r="I58" s="29">
        <f t="shared" si="9"/>
        <v>69.53679682533317</v>
      </c>
      <c r="J58" s="29">
        <f t="shared" si="9"/>
        <v>67.835695693197096</v>
      </c>
      <c r="K58" s="29">
        <f t="shared" si="9"/>
        <v>24.79000505244036</v>
      </c>
      <c r="L58" s="30"/>
      <c r="M58" s="29">
        <f t="shared" si="32"/>
        <v>24.554000166353354</v>
      </c>
      <c r="N58" s="31">
        <f t="shared" si="32"/>
        <v>14.678317205979726</v>
      </c>
      <c r="O58" s="31">
        <f>IF(Settings!$I$6&gt;69, 0.2*(N58), 0)</f>
        <v>2.9356634411959455</v>
      </c>
      <c r="P58" s="32">
        <f t="shared" si="33"/>
        <v>49.756641531599172</v>
      </c>
      <c r="Q58" s="32">
        <f t="shared" si="33"/>
        <v>30.614193642854374</v>
      </c>
      <c r="R58" s="32">
        <f t="shared" si="33"/>
        <v>50.544615351530545</v>
      </c>
      <c r="S58" s="33" t="e">
        <f t="shared" si="30"/>
        <v>#VALUE!</v>
      </c>
      <c r="T58" s="33" t="e">
        <f t="shared" si="31"/>
        <v>#VALUE!</v>
      </c>
      <c r="U58" s="34" t="e">
        <f t="shared" si="12"/>
        <v>#VALUE!</v>
      </c>
      <c r="V58" s="34" t="e">
        <f t="shared" si="13"/>
        <v>#VALUE!</v>
      </c>
      <c r="W58" s="35" t="e">
        <f t="shared" si="14"/>
        <v>#VALUE!</v>
      </c>
      <c r="X58" s="35" t="e">
        <f t="shared" si="15"/>
        <v>#VALUE!</v>
      </c>
      <c r="Z58" s="30">
        <f t="shared" si="34"/>
        <v>27.414124239951608</v>
      </c>
      <c r="AA58" s="30">
        <f t="shared" si="34"/>
        <v>53.263472649698329</v>
      </c>
      <c r="AC58" s="3">
        <v>44</v>
      </c>
      <c r="AD58"/>
      <c r="AE58" s="52">
        <f t="shared" si="39"/>
        <v>46.510072666059088</v>
      </c>
      <c r="AG58" s="3">
        <f t="shared" si="18"/>
        <v>46.510072666059088</v>
      </c>
      <c r="AH58" s="29">
        <f t="shared" si="36"/>
        <v>71.831204360656599</v>
      </c>
      <c r="AI58" s="29">
        <f t="shared" si="36"/>
        <v>68.693942236692692</v>
      </c>
      <c r="AJ58" s="29">
        <f t="shared" si="36"/>
        <v>73.234464665035887</v>
      </c>
      <c r="AK58" s="29">
        <f t="shared" si="36"/>
        <v>70.597542525217236</v>
      </c>
      <c r="AL58" s="29">
        <f t="shared" si="36"/>
        <v>25.576579149034007</v>
      </c>
      <c r="AM58" s="30"/>
      <c r="AN58" s="29">
        <f t="shared" si="37"/>
        <v>25.851081661218348</v>
      </c>
      <c r="AO58" s="31">
        <f t="shared" si="37"/>
        <v>15.433759577746596</v>
      </c>
      <c r="AP58" s="31">
        <f>IF(Settings!$I$6&gt;69, 0.2*(AO58), 0)</f>
        <v>3.0867519155493195</v>
      </c>
      <c r="AQ58" s="32">
        <f t="shared" si="38"/>
        <v>51.488136083817956</v>
      </c>
      <c r="AR58" s="32">
        <f t="shared" si="38"/>
        <v>31.542954516757753</v>
      </c>
      <c r="AS58" s="32">
        <f t="shared" si="38"/>
        <v>51.361941110816744</v>
      </c>
      <c r="AT58" s="33" t="e">
        <f t="shared" si="22"/>
        <v>#VALUE!</v>
      </c>
      <c r="AU58" s="33" t="e">
        <f t="shared" si="23"/>
        <v>#VALUE!</v>
      </c>
      <c r="AV58" s="34" t="e">
        <f t="shared" si="24"/>
        <v>#VALUE!</v>
      </c>
      <c r="AW58" s="34" t="e">
        <f t="shared" si="25"/>
        <v>#VALUE!</v>
      </c>
      <c r="AX58" s="35" t="e">
        <f t="shared" si="26"/>
        <v>#VALUE!</v>
      </c>
      <c r="AY58" s="35" t="e">
        <f t="shared" si="27"/>
        <v>#VALUE!</v>
      </c>
      <c r="BA58" s="30">
        <f t="shared" si="35"/>
        <v>27.873044326940114</v>
      </c>
      <c r="BB58" s="30">
        <f t="shared" si="35"/>
        <v>54.053552688528832</v>
      </c>
      <c r="BD58" s="82">
        <f t="shared" si="29"/>
        <v>21.838771060157338</v>
      </c>
    </row>
    <row r="59" spans="1:97" x14ac:dyDescent="0.25">
      <c r="F59" s="3">
        <v>45</v>
      </c>
      <c r="G59" s="29">
        <f t="shared" si="9"/>
        <v>70.136696186001146</v>
      </c>
      <c r="H59" s="29">
        <f t="shared" si="9"/>
        <v>67.047717588858518</v>
      </c>
      <c r="I59" s="29">
        <f t="shared" si="9"/>
        <v>71.044028124925234</v>
      </c>
      <c r="J59" s="29">
        <f t="shared" si="9"/>
        <v>68.955964891044502</v>
      </c>
      <c r="K59" s="29">
        <f t="shared" si="9"/>
        <v>25.117708243694771</v>
      </c>
      <c r="L59" s="30"/>
      <c r="M59" s="29">
        <f t="shared" si="32"/>
        <v>25.078649840586738</v>
      </c>
      <c r="N59" s="31">
        <f t="shared" si="32"/>
        <v>14.98284944212417</v>
      </c>
      <c r="O59" s="31">
        <f>IF(Settings!$I$6&gt;69, 0.2*(N59), 0)</f>
        <v>2.9965698884248342</v>
      </c>
      <c r="P59" s="32">
        <f t="shared" si="33"/>
        <v>50.460315474815154</v>
      </c>
      <c r="Q59" s="32">
        <f t="shared" si="33"/>
        <v>30.995102109111194</v>
      </c>
      <c r="R59" s="32">
        <f t="shared" si="33"/>
        <v>50.88964069448874</v>
      </c>
      <c r="S59" s="33" t="e">
        <f t="shared" si="30"/>
        <v>#VALUE!</v>
      </c>
      <c r="T59" s="33" t="e">
        <f t="shared" si="31"/>
        <v>#VALUE!</v>
      </c>
      <c r="U59" s="34" t="e">
        <f t="shared" si="12"/>
        <v>#VALUE!</v>
      </c>
      <c r="V59" s="34" t="e">
        <f t="shared" si="13"/>
        <v>#VALUE!</v>
      </c>
      <c r="W59" s="35" t="e">
        <f t="shared" si="14"/>
        <v>#VALUE!</v>
      </c>
      <c r="X59" s="35" t="e">
        <f t="shared" si="15"/>
        <v>#VALUE!</v>
      </c>
      <c r="Z59" s="30">
        <f t="shared" si="34"/>
        <v>27.60744571739524</v>
      </c>
      <c r="AA59" s="30">
        <f t="shared" si="34"/>
        <v>53.590094282140775</v>
      </c>
      <c r="AC59" s="3">
        <v>45</v>
      </c>
      <c r="AD59"/>
      <c r="AE59" s="52">
        <f t="shared" si="39"/>
        <v>47.862198071214792</v>
      </c>
      <c r="AG59" s="3">
        <f t="shared" si="18"/>
        <v>47.862198071214792</v>
      </c>
      <c r="AH59" s="29">
        <f t="shared" si="36"/>
        <v>73.237233654052744</v>
      </c>
      <c r="AI59" s="29">
        <f t="shared" si="36"/>
        <v>70.120260641498476</v>
      </c>
      <c r="AJ59" s="29">
        <f t="shared" si="36"/>
        <v>75.109412989438454</v>
      </c>
      <c r="AK59" s="29">
        <f t="shared" si="36"/>
        <v>72.01727200071295</v>
      </c>
      <c r="AL59" s="29">
        <f t="shared" si="36"/>
        <v>25.953002005925811</v>
      </c>
      <c r="AM59" s="30"/>
      <c r="AN59" s="29">
        <f t="shared" si="37"/>
        <v>26.522494044724045</v>
      </c>
      <c r="AO59" s="31">
        <f t="shared" si="37"/>
        <v>15.828355949885289</v>
      </c>
      <c r="AP59" s="31">
        <f>IF(Settings!$I$6&gt;69, 0.2*(AO59), 0)</f>
        <v>3.1656711899770578</v>
      </c>
      <c r="AQ59" s="32">
        <f t="shared" si="38"/>
        <v>52.37393368550395</v>
      </c>
      <c r="AR59" s="32">
        <f t="shared" si="38"/>
        <v>32.006737817453661</v>
      </c>
      <c r="AS59" s="32">
        <f t="shared" si="38"/>
        <v>51.739626128961802</v>
      </c>
      <c r="AT59" s="33" t="e">
        <f t="shared" si="22"/>
        <v>#VALUE!</v>
      </c>
      <c r="AU59" s="33" t="e">
        <f t="shared" si="23"/>
        <v>#VALUE!</v>
      </c>
      <c r="AV59" s="34" t="e">
        <f t="shared" si="24"/>
        <v>#VALUE!</v>
      </c>
      <c r="AW59" s="34" t="e">
        <f t="shared" si="25"/>
        <v>#VALUE!</v>
      </c>
      <c r="AX59" s="35" t="e">
        <f t="shared" si="26"/>
        <v>#VALUE!</v>
      </c>
      <c r="AY59" s="35" t="e">
        <f t="shared" si="27"/>
        <v>#VALUE!</v>
      </c>
      <c r="BA59" s="30">
        <f t="shared" si="35"/>
        <v>28.086329247444677</v>
      </c>
      <c r="BB59" s="30">
        <f t="shared" si="35"/>
        <v>54.440026633335712</v>
      </c>
      <c r="BD59" s="82">
        <f t="shared" si="29"/>
        <v>23.011877128178522</v>
      </c>
    </row>
    <row r="60" spans="1:97" x14ac:dyDescent="0.25">
      <c r="F60" s="3">
        <v>46</v>
      </c>
      <c r="G60" s="29">
        <f t="shared" si="9"/>
        <v>71.27384072387963</v>
      </c>
      <c r="H60" s="29">
        <f t="shared" si="9"/>
        <v>68.144224699422097</v>
      </c>
      <c r="I60" s="29">
        <f t="shared" si="9"/>
        <v>72.506035849122526</v>
      </c>
      <c r="J60" s="29">
        <f t="shared" si="9"/>
        <v>70.049724927512756</v>
      </c>
      <c r="K60" s="29">
        <f t="shared" si="9"/>
        <v>25.426266513664039</v>
      </c>
      <c r="L60" s="30"/>
      <c r="M60" s="29">
        <f t="shared" si="32"/>
        <v>25.592837912558185</v>
      </c>
      <c r="N60" s="31">
        <f t="shared" si="32"/>
        <v>15.282657158189254</v>
      </c>
      <c r="O60" s="31">
        <f>IF(Settings!$I$6&gt;69, 0.2*(N60), 0)</f>
        <v>3.0565314316378509</v>
      </c>
      <c r="P60" s="32">
        <f t="shared" si="33"/>
        <v>51.145570866366818</v>
      </c>
      <c r="Q60" s="32">
        <f t="shared" si="33"/>
        <v>31.36150152160419</v>
      </c>
      <c r="R60" s="32">
        <f t="shared" si="33"/>
        <v>51.208644874516843</v>
      </c>
      <c r="S60" s="33" t="e">
        <f t="shared" si="30"/>
        <v>#VALUE!</v>
      </c>
      <c r="T60" s="33" t="e">
        <f t="shared" si="31"/>
        <v>#VALUE!</v>
      </c>
      <c r="U60" s="34" t="e">
        <f t="shared" si="12"/>
        <v>#VALUE!</v>
      </c>
      <c r="V60" s="34" t="e">
        <f t="shared" si="13"/>
        <v>#VALUE!</v>
      </c>
      <c r="W60" s="35" t="e">
        <f t="shared" si="14"/>
        <v>#VALUE!</v>
      </c>
      <c r="X60" s="35" t="e">
        <f t="shared" si="15"/>
        <v>#VALUE!</v>
      </c>
      <c r="Z60" s="30">
        <f t="shared" si="34"/>
        <v>27.786708721655966</v>
      </c>
      <c r="AA60" s="30">
        <f t="shared" si="34"/>
        <v>53.90087961121327</v>
      </c>
      <c r="AC60" s="3">
        <v>46</v>
      </c>
      <c r="AD60"/>
      <c r="AE60" s="52">
        <f t="shared" si="39"/>
        <v>49.108122451584919</v>
      </c>
      <c r="AG60" s="3">
        <f t="shared" si="18"/>
        <v>49.108122451584919</v>
      </c>
      <c r="AH60" s="29">
        <f t="shared" si="36"/>
        <v>74.444680456489436</v>
      </c>
      <c r="AI60" s="29">
        <f t="shared" si="36"/>
        <v>71.395433181572884</v>
      </c>
      <c r="AJ60" s="29">
        <f t="shared" si="36"/>
        <v>76.766024672925653</v>
      </c>
      <c r="AK60" s="29">
        <f t="shared" si="36"/>
        <v>73.284483104166796</v>
      </c>
      <c r="AL60" s="29">
        <f t="shared" si="36"/>
        <v>26.273023253016515</v>
      </c>
      <c r="AM60" s="30"/>
      <c r="AN60" s="29">
        <f t="shared" si="37"/>
        <v>27.124319421723389</v>
      </c>
      <c r="AO60" s="31">
        <f t="shared" si="37"/>
        <v>16.184316430576651</v>
      </c>
      <c r="AP60" s="31">
        <f>IF(Settings!$I$6&gt;69, 0.2*(AO60), 0)</f>
        <v>3.2368632861153301</v>
      </c>
      <c r="AQ60" s="32">
        <f t="shared" si="38"/>
        <v>53.162162118671638</v>
      </c>
      <c r="AR60" s="32">
        <f t="shared" si="38"/>
        <v>32.412714898282658</v>
      </c>
      <c r="AS60" s="32">
        <f t="shared" si="38"/>
        <v>52.053530842582411</v>
      </c>
      <c r="AT60" s="33" t="e">
        <f t="shared" si="22"/>
        <v>#VALUE!</v>
      </c>
      <c r="AU60" s="33" t="e">
        <f t="shared" si="23"/>
        <v>#VALUE!</v>
      </c>
      <c r="AV60" s="34" t="e">
        <f t="shared" si="24"/>
        <v>#VALUE!</v>
      </c>
      <c r="AW60" s="34" t="e">
        <f t="shared" si="25"/>
        <v>#VALUE!</v>
      </c>
      <c r="AX60" s="35" t="e">
        <f t="shared" si="26"/>
        <v>#VALUE!</v>
      </c>
      <c r="AY60" s="35" t="e">
        <f t="shared" si="27"/>
        <v>#VALUE!</v>
      </c>
      <c r="BA60" s="30">
        <f t="shared" si="35"/>
        <v>28.264275025635357</v>
      </c>
      <c r="BB60" s="30">
        <f t="shared" si="35"/>
        <v>54.773870867707814</v>
      </c>
      <c r="BD60" s="82">
        <f t="shared" si="29"/>
        <v>24.120680997479543</v>
      </c>
    </row>
    <row r="61" spans="1:97" x14ac:dyDescent="0.25">
      <c r="F61" s="3">
        <v>47</v>
      </c>
      <c r="G61" s="29">
        <f t="shared" si="9"/>
        <v>72.352495778150654</v>
      </c>
      <c r="H61" s="29">
        <f t="shared" si="9"/>
        <v>69.215911316786304</v>
      </c>
      <c r="I61" s="29">
        <f t="shared" si="9"/>
        <v>73.923190959668304</v>
      </c>
      <c r="J61" s="29">
        <f t="shared" si="9"/>
        <v>71.117380124156441</v>
      </c>
      <c r="K61" s="29">
        <f t="shared" si="9"/>
        <v>25.716604680199417</v>
      </c>
      <c r="L61" s="30"/>
      <c r="M61" s="29">
        <f t="shared" si="32"/>
        <v>26.096565087500636</v>
      </c>
      <c r="N61" s="31">
        <f t="shared" si="32"/>
        <v>15.57773560381607</v>
      </c>
      <c r="O61" s="31">
        <f>IF(Settings!$I$6&gt;69, 0.2*(N61), 0)</f>
        <v>3.1155471207632139</v>
      </c>
      <c r="P61" s="32">
        <f t="shared" si="33"/>
        <v>51.81280653296686</v>
      </c>
      <c r="Q61" s="32">
        <f t="shared" si="33"/>
        <v>31.713858014872578</v>
      </c>
      <c r="R61" s="32">
        <f t="shared" si="33"/>
        <v>51.503482728381648</v>
      </c>
      <c r="S61" s="33" t="e">
        <f t="shared" si="30"/>
        <v>#VALUE!</v>
      </c>
      <c r="T61" s="33" t="e">
        <f t="shared" si="31"/>
        <v>#VALUE!</v>
      </c>
      <c r="U61" s="34" t="e">
        <f t="shared" si="12"/>
        <v>#VALUE!</v>
      </c>
      <c r="V61" s="34" t="e">
        <f t="shared" si="13"/>
        <v>#VALUE!</v>
      </c>
      <c r="W61" s="35" t="e">
        <f t="shared" si="14"/>
        <v>#VALUE!</v>
      </c>
      <c r="X61" s="35" t="e">
        <f t="shared" si="15"/>
        <v>#VALUE!</v>
      </c>
      <c r="Z61" s="30">
        <f t="shared" si="34"/>
        <v>27.952876610968016</v>
      </c>
      <c r="AA61" s="30">
        <f t="shared" si="34"/>
        <v>54.196596462679679</v>
      </c>
      <c r="AC61" s="3">
        <v>47</v>
      </c>
      <c r="AD61"/>
      <c r="AE61" s="52">
        <f t="shared" si="39"/>
        <v>50.256187235873128</v>
      </c>
      <c r="AG61" s="3">
        <f t="shared" si="18"/>
        <v>50.256187235873128</v>
      </c>
      <c r="AH61" s="29">
        <f t="shared" si="36"/>
        <v>75.486263455697724</v>
      </c>
      <c r="AI61" s="29">
        <f t="shared" si="36"/>
        <v>72.537873159350227</v>
      </c>
      <c r="AJ61" s="29">
        <f t="shared" si="36"/>
        <v>78.233270783658085</v>
      </c>
      <c r="AK61" s="29">
        <f t="shared" si="36"/>
        <v>74.418087289422914</v>
      </c>
      <c r="AL61" s="29">
        <f t="shared" si="36"/>
        <v>26.546601642526003</v>
      </c>
      <c r="AM61" s="30"/>
      <c r="AN61" s="29">
        <f t="shared" si="37"/>
        <v>27.6646531293677</v>
      </c>
      <c r="AO61" s="31">
        <f t="shared" si="37"/>
        <v>16.505849346158421</v>
      </c>
      <c r="AP61" s="31">
        <f>IF(Settings!$I$6&gt;69, 0.2*(AO61), 0)</f>
        <v>3.3011698692316842</v>
      </c>
      <c r="AQ61" s="32">
        <f t="shared" si="38"/>
        <v>53.865380587733675</v>
      </c>
      <c r="AR61" s="32">
        <f t="shared" si="38"/>
        <v>32.769415548788004</v>
      </c>
      <c r="AS61" s="32">
        <f t="shared" si="38"/>
        <v>52.316438321787146</v>
      </c>
      <c r="AT61" s="33" t="e">
        <f t="shared" si="22"/>
        <v>#VALUE!</v>
      </c>
      <c r="AU61" s="33" t="e">
        <f t="shared" si="23"/>
        <v>#VALUE!</v>
      </c>
      <c r="AV61" s="34" t="e">
        <f t="shared" si="24"/>
        <v>#VALUE!</v>
      </c>
      <c r="AW61" s="34" t="e">
        <f t="shared" si="25"/>
        <v>#VALUE!</v>
      </c>
      <c r="AX61" s="35" t="e">
        <f t="shared" si="26"/>
        <v>#VALUE!</v>
      </c>
      <c r="AY61" s="35" t="e">
        <f t="shared" si="27"/>
        <v>#VALUE!</v>
      </c>
      <c r="BA61" s="30">
        <f t="shared" si="35"/>
        <v>28.413838496751271</v>
      </c>
      <c r="BB61" s="30">
        <f t="shared" si="35"/>
        <v>55.063719775345056</v>
      </c>
      <c r="BD61" s="82">
        <f t="shared" si="29"/>
        <v>25.166031942398273</v>
      </c>
    </row>
    <row r="62" spans="1:97" x14ac:dyDescent="0.25">
      <c r="F62" s="3">
        <v>48</v>
      </c>
      <c r="G62" s="29">
        <f t="shared" si="9"/>
        <v>73.374853829327094</v>
      </c>
      <c r="H62" s="29">
        <f t="shared" si="9"/>
        <v>70.263128904047832</v>
      </c>
      <c r="I62" s="29">
        <f t="shared" si="9"/>
        <v>75.295967928046835</v>
      </c>
      <c r="J62" s="29">
        <f t="shared" si="9"/>
        <v>72.159346511670591</v>
      </c>
      <c r="K62" s="29">
        <f t="shared" ref="H62:M77" si="40">K$4*(1-EXP(-K$5*$F62))^K$6</f>
        <v>25.989629778041358</v>
      </c>
      <c r="L62" s="30"/>
      <c r="M62" s="29">
        <f t="shared" si="40"/>
        <v>26.589850604736462</v>
      </c>
      <c r="N62" s="31">
        <f t="shared" si="32"/>
        <v>15.868086150239353</v>
      </c>
      <c r="O62" s="31">
        <f>IF(Settings!$I$6&gt;69, 0.2*(N62), 0)</f>
        <v>3.1736172300478707</v>
      </c>
      <c r="P62" s="32">
        <f t="shared" si="33"/>
        <v>52.462419210225839</v>
      </c>
      <c r="Q62" s="32">
        <f t="shared" si="33"/>
        <v>32.052631252694553</v>
      </c>
      <c r="R62" s="32">
        <f t="shared" si="33"/>
        <v>51.775893800503937</v>
      </c>
      <c r="S62" s="33" t="e">
        <f t="shared" si="30"/>
        <v>#VALUE!</v>
      </c>
      <c r="T62" s="33" t="e">
        <f t="shared" si="31"/>
        <v>#VALUE!</v>
      </c>
      <c r="U62" s="34" t="e">
        <f t="shared" si="12"/>
        <v>#VALUE!</v>
      </c>
      <c r="V62" s="34" t="e">
        <f t="shared" si="13"/>
        <v>#VALUE!</v>
      </c>
      <c r="W62" s="35" t="e">
        <f t="shared" si="14"/>
        <v>#VALUE!</v>
      </c>
      <c r="X62" s="35" t="e">
        <f t="shared" si="15"/>
        <v>#VALUE!</v>
      </c>
      <c r="Z62" s="30">
        <f t="shared" si="34"/>
        <v>28.106855734703082</v>
      </c>
      <c r="AA62" s="30">
        <f t="shared" si="34"/>
        <v>54.477975434145883</v>
      </c>
      <c r="AC62" s="3">
        <v>48</v>
      </c>
      <c r="AD62"/>
      <c r="AE62" s="52">
        <f t="shared" si="39"/>
        <v>51.314078685538149</v>
      </c>
      <c r="AG62" s="3">
        <f t="shared" si="18"/>
        <v>51.314078685538149</v>
      </c>
      <c r="AH62" s="29">
        <f t="shared" si="36"/>
        <v>76.38870298751084</v>
      </c>
      <c r="AI62" s="29">
        <f t="shared" si="36"/>
        <v>73.56343454772373</v>
      </c>
      <c r="AJ62" s="29">
        <f t="shared" si="36"/>
        <v>79.535934390871844</v>
      </c>
      <c r="AK62" s="29">
        <f t="shared" si="36"/>
        <v>75.434312942207882</v>
      </c>
      <c r="AL62" s="29">
        <f t="shared" si="36"/>
        <v>26.781713277493541</v>
      </c>
      <c r="AM62" s="30"/>
      <c r="AN62" s="29">
        <f t="shared" si="37"/>
        <v>28.150561390473634</v>
      </c>
      <c r="AO62" s="31">
        <f t="shared" si="37"/>
        <v>16.796658590085226</v>
      </c>
      <c r="AP62" s="31">
        <f>IF(Settings!$I$6&gt;69, 0.2*(AO62), 0)</f>
        <v>3.3593317180170454</v>
      </c>
      <c r="AQ62" s="32">
        <f t="shared" si="38"/>
        <v>54.494270876304157</v>
      </c>
      <c r="AR62" s="32">
        <f t="shared" si="38"/>
        <v>33.083917306302951</v>
      </c>
      <c r="AS62" s="32">
        <f t="shared" si="38"/>
        <v>52.538220125243271</v>
      </c>
      <c r="AT62" s="33" t="e">
        <f t="shared" si="22"/>
        <v>#VALUE!</v>
      </c>
      <c r="AU62" s="33" t="e">
        <f t="shared" si="23"/>
        <v>#VALUE!</v>
      </c>
      <c r="AV62" s="34" t="e">
        <f t="shared" si="24"/>
        <v>#VALUE!</v>
      </c>
      <c r="AW62" s="34" t="e">
        <f t="shared" si="25"/>
        <v>#VALUE!</v>
      </c>
      <c r="AX62" s="35" t="e">
        <f t="shared" si="26"/>
        <v>#VALUE!</v>
      </c>
      <c r="AY62" s="35" t="e">
        <f t="shared" si="27"/>
        <v>#VALUE!</v>
      </c>
      <c r="BA62" s="30">
        <f t="shared" si="35"/>
        <v>28.54041794282919</v>
      </c>
      <c r="BB62" s="30">
        <f t="shared" si="35"/>
        <v>55.31655077877592</v>
      </c>
      <c r="BD62" s="82">
        <f t="shared" si="29"/>
        <v>26.149346579962298</v>
      </c>
    </row>
    <row r="63" spans="1:97" x14ac:dyDescent="0.25">
      <c r="F63" s="3">
        <v>49</v>
      </c>
      <c r="G63" s="29">
        <f t="shared" si="9"/>
        <v>74.343133574860403</v>
      </c>
      <c r="H63" s="29">
        <f t="shared" si="40"/>
        <v>71.286240369905954</v>
      </c>
      <c r="I63" s="29">
        <f t="shared" si="40"/>
        <v>76.624932039183818</v>
      </c>
      <c r="J63" s="29">
        <f t="shared" si="40"/>
        <v>73.176049869033648</v>
      </c>
      <c r="K63" s="29">
        <f t="shared" si="40"/>
        <v>26.246227006342842</v>
      </c>
      <c r="L63" s="30"/>
      <c r="M63" s="29">
        <f t="shared" si="40"/>
        <v>27.072730582880393</v>
      </c>
      <c r="N63" s="31">
        <f t="shared" si="32"/>
        <v>16.153715798568626</v>
      </c>
      <c r="O63" s="31">
        <f>IF(Settings!$I$6&gt;69, 0.2*(N63), 0)</f>
        <v>3.2307431597137253</v>
      </c>
      <c r="P63" s="32">
        <f t="shared" si="33"/>
        <v>53.094802892207696</v>
      </c>
      <c r="Q63" s="32">
        <f t="shared" si="33"/>
        <v>32.378273512575333</v>
      </c>
      <c r="R63" s="32">
        <f t="shared" si="33"/>
        <v>52.027506722017336</v>
      </c>
      <c r="S63" s="33" t="e">
        <f t="shared" si="30"/>
        <v>#VALUE!</v>
      </c>
      <c r="T63" s="33" t="e">
        <f t="shared" si="31"/>
        <v>#VALUE!</v>
      </c>
      <c r="U63" s="34" t="e">
        <f t="shared" si="12"/>
        <v>#VALUE!</v>
      </c>
      <c r="V63" s="34" t="e">
        <f t="shared" si="13"/>
        <v>#VALUE!</v>
      </c>
      <c r="W63" s="35" t="e">
        <f t="shared" si="14"/>
        <v>#VALUE!</v>
      </c>
      <c r="X63" s="35" t="e">
        <f t="shared" si="15"/>
        <v>#VALUE!</v>
      </c>
      <c r="Z63" s="30">
        <f t="shared" si="34"/>
        <v>28.24949736192363</v>
      </c>
      <c r="AA63" s="30">
        <f t="shared" si="34"/>
        <v>54.745711700073144</v>
      </c>
      <c r="AC63" s="3">
        <v>49</v>
      </c>
      <c r="AD63"/>
      <c r="AE63" s="52">
        <f t="shared" si="39"/>
        <v>52.288879354098157</v>
      </c>
      <c r="AG63" s="3">
        <f t="shared" si="18"/>
        <v>52.288879354098157</v>
      </c>
      <c r="AH63" s="29">
        <f t="shared" si="36"/>
        <v>77.173879230250094</v>
      </c>
      <c r="AI63" s="29">
        <f t="shared" si="36"/>
        <v>74.485802786423847</v>
      </c>
      <c r="AJ63" s="29">
        <f t="shared" si="36"/>
        <v>80.695212150909995</v>
      </c>
      <c r="AK63" s="29">
        <f t="shared" si="36"/>
        <v>76.347125027346536</v>
      </c>
      <c r="AL63" s="29">
        <f t="shared" si="36"/>
        <v>26.984778115434619</v>
      </c>
      <c r="AM63" s="30"/>
      <c r="AN63" s="29">
        <f t="shared" si="37"/>
        <v>28.588212676543023</v>
      </c>
      <c r="AO63" s="31">
        <f t="shared" si="37"/>
        <v>17.060006117302073</v>
      </c>
      <c r="AP63" s="31">
        <f>IF(Settings!$I$6&gt;69, 0.2*(AO63), 0)</f>
        <v>3.4120012234604147</v>
      </c>
      <c r="AQ63" s="32">
        <f t="shared" si="38"/>
        <v>55.057953503841063</v>
      </c>
      <c r="AR63" s="32">
        <f t="shared" si="38"/>
        <v>33.362120059295307</v>
      </c>
      <c r="AS63" s="32">
        <f t="shared" si="38"/>
        <v>52.726564988372317</v>
      </c>
      <c r="AT63" s="33" t="e">
        <f t="shared" si="22"/>
        <v>#VALUE!</v>
      </c>
      <c r="AU63" s="33" t="e">
        <f t="shared" si="23"/>
        <v>#VALUE!</v>
      </c>
      <c r="AV63" s="34" t="e">
        <f t="shared" si="24"/>
        <v>#VALUE!</v>
      </c>
      <c r="AW63" s="34" t="e">
        <f t="shared" si="25"/>
        <v>#VALUE!</v>
      </c>
      <c r="AX63" s="35" t="e">
        <f t="shared" si="26"/>
        <v>#VALUE!</v>
      </c>
      <c r="AY63" s="35" t="e">
        <f t="shared" si="27"/>
        <v>#VALUE!</v>
      </c>
      <c r="BA63" s="30">
        <f t="shared" si="35"/>
        <v>28.648237143510663</v>
      </c>
      <c r="BB63" s="30">
        <f t="shared" si="35"/>
        <v>55.538043895543119</v>
      </c>
      <c r="BD63" s="82">
        <f t="shared" si="29"/>
        <v>27.072468619153415</v>
      </c>
    </row>
    <row r="64" spans="1:97" x14ac:dyDescent="0.25">
      <c r="F64" s="3">
        <v>50</v>
      </c>
      <c r="G64" s="29">
        <f t="shared" si="9"/>
        <v>75.259561156061139</v>
      </c>
      <c r="H64" s="29">
        <f t="shared" si="40"/>
        <v>72.285618322242328</v>
      </c>
      <c r="I64" s="29">
        <f t="shared" si="40"/>
        <v>77.910727698539617</v>
      </c>
      <c r="J64" s="29">
        <f t="shared" si="40"/>
        <v>74.167923943614994</v>
      </c>
      <c r="K64" s="29">
        <f t="shared" si="40"/>
        <v>26.487256532791381</v>
      </c>
      <c r="L64" s="30"/>
      <c r="M64" s="29">
        <f t="shared" si="40"/>
        <v>27.54525647973038</v>
      </c>
      <c r="N64" s="31">
        <f t="shared" si="32"/>
        <v>16.434636722898532</v>
      </c>
      <c r="O64" s="31">
        <f>IF(Settings!$I$6&gt;69, 0.2*(N64), 0)</f>
        <v>3.2869273445797065</v>
      </c>
      <c r="P64" s="32">
        <f t="shared" si="33"/>
        <v>53.710348259091354</v>
      </c>
      <c r="Q64" s="32">
        <f t="shared" si="33"/>
        <v>32.691228917719698</v>
      </c>
      <c r="R64" s="32">
        <f t="shared" si="33"/>
        <v>52.259843943563773</v>
      </c>
      <c r="S64" s="33" t="e">
        <f t="shared" si="30"/>
        <v>#VALUE!</v>
      </c>
      <c r="T64" s="33" t="e">
        <f t="shared" si="31"/>
        <v>#VALUE!</v>
      </c>
      <c r="U64" s="34" t="e">
        <f t="shared" si="12"/>
        <v>#VALUE!</v>
      </c>
      <c r="V64" s="34" t="e">
        <f t="shared" si="13"/>
        <v>#VALUE!</v>
      </c>
      <c r="W64" s="35" t="e">
        <f t="shared" si="14"/>
        <v>#VALUE!</v>
      </c>
      <c r="X64" s="35" t="e">
        <f t="shared" si="15"/>
        <v>#VALUE!</v>
      </c>
      <c r="Z64" s="30">
        <f t="shared" si="34"/>
        <v>28.381599810154547</v>
      </c>
      <c r="AA64" s="30">
        <f t="shared" si="34"/>
        <v>55.000466729275018</v>
      </c>
      <c r="AC64" s="3">
        <v>50</v>
      </c>
      <c r="AD64"/>
      <c r="AE64" s="52">
        <f t="shared" si="39"/>
        <v>53.187115504627528</v>
      </c>
      <c r="AG64" s="3">
        <f t="shared" si="18"/>
        <v>53.187115504627528</v>
      </c>
      <c r="AH64" s="29">
        <f t="shared" si="36"/>
        <v>77.859771000767509</v>
      </c>
      <c r="AI64" s="29">
        <f t="shared" si="36"/>
        <v>75.316823837756843</v>
      </c>
      <c r="AJ64" s="29">
        <f t="shared" si="36"/>
        <v>81.729248484066062</v>
      </c>
      <c r="AK64" s="29">
        <f t="shared" si="36"/>
        <v>77.168576256747698</v>
      </c>
      <c r="AL64" s="29">
        <f t="shared" si="36"/>
        <v>27.160991174132409</v>
      </c>
      <c r="AM64" s="30"/>
      <c r="AN64" s="29">
        <f t="shared" si="37"/>
        <v>28.982995980654739</v>
      </c>
      <c r="AO64" s="31">
        <f t="shared" si="37"/>
        <v>17.298767759400452</v>
      </c>
      <c r="AP64" s="31">
        <f>IF(Settings!$I$6&gt;69, 0.2*(AO64), 0)</f>
        <v>3.4597535518800906</v>
      </c>
      <c r="AQ64" s="32">
        <f t="shared" si="38"/>
        <v>55.564246078395001</v>
      </c>
      <c r="AR64" s="32">
        <f t="shared" si="38"/>
        <v>33.608965034774975</v>
      </c>
      <c r="AS64" s="32">
        <f t="shared" si="38"/>
        <v>52.887511791193823</v>
      </c>
      <c r="AT64" s="33" t="e">
        <f t="shared" si="22"/>
        <v>#VALUE!</v>
      </c>
      <c r="AU64" s="33" t="e">
        <f t="shared" si="23"/>
        <v>#VALUE!</v>
      </c>
      <c r="AV64" s="34" t="e">
        <f t="shared" si="24"/>
        <v>#VALUE!</v>
      </c>
      <c r="AW64" s="34" t="e">
        <f t="shared" si="25"/>
        <v>#VALUE!</v>
      </c>
      <c r="AX64" s="35" t="e">
        <f t="shared" si="26"/>
        <v>#VALUE!</v>
      </c>
      <c r="AY64" s="35" t="e">
        <f t="shared" si="27"/>
        <v>#VALUE!</v>
      </c>
      <c r="BA64" s="30">
        <f t="shared" si="35"/>
        <v>28.740627819001276</v>
      </c>
      <c r="BB64" s="30">
        <f t="shared" si="35"/>
        <v>55.732855271845139</v>
      </c>
      <c r="BD64" s="82">
        <f t="shared" si="29"/>
        <v>27.937554067301413</v>
      </c>
    </row>
    <row r="65" spans="6:56" x14ac:dyDescent="0.25">
      <c r="F65" s="3">
        <v>51</v>
      </c>
      <c r="G65" s="29">
        <f t="shared" si="9"/>
        <v>76.126354167292035</v>
      </c>
      <c r="H65" s="29">
        <f t="shared" si="40"/>
        <v>73.261643476762899</v>
      </c>
      <c r="I65" s="29">
        <f t="shared" si="40"/>
        <v>79.154067691145897</v>
      </c>
      <c r="J65" s="29">
        <f t="shared" si="40"/>
        <v>75.135408836176993</v>
      </c>
      <c r="K65" s="29">
        <f t="shared" si="40"/>
        <v>26.713551038904349</v>
      </c>
      <c r="L65" s="30"/>
      <c r="M65" s="29">
        <f t="shared" si="40"/>
        <v>28.007493659555927</v>
      </c>
      <c r="N65" s="31">
        <f t="shared" si="32"/>
        <v>16.710865845567859</v>
      </c>
      <c r="O65" s="31">
        <f>IF(Settings!$I$6&gt;69, 0.2*(N65), 0)</f>
        <v>3.3421731691135719</v>
      </c>
      <c r="P65" s="32">
        <f t="shared" si="33"/>
        <v>54.309442175047295</v>
      </c>
      <c r="Q65" s="32">
        <f t="shared" si="33"/>
        <v>32.991932799933828</v>
      </c>
      <c r="R65" s="32">
        <f t="shared" si="33"/>
        <v>52.474326693043196</v>
      </c>
      <c r="S65" s="33" t="e">
        <f t="shared" si="30"/>
        <v>#VALUE!</v>
      </c>
      <c r="T65" s="33" t="e">
        <f t="shared" si="31"/>
        <v>#VALUE!</v>
      </c>
      <c r="U65" s="34" t="e">
        <f t="shared" si="12"/>
        <v>#VALUE!</v>
      </c>
      <c r="V65" s="34" t="e">
        <f t="shared" si="13"/>
        <v>#VALUE!</v>
      </c>
      <c r="W65" s="35" t="e">
        <f t="shared" si="14"/>
        <v>#VALUE!</v>
      </c>
      <c r="X65" s="35" t="e">
        <f t="shared" si="15"/>
        <v>#VALUE!</v>
      </c>
      <c r="Z65" s="30">
        <f t="shared" si="34"/>
        <v>28.503910710529649</v>
      </c>
      <c r="AA65" s="30">
        <f t="shared" si="34"/>
        <v>55.242869919141299</v>
      </c>
      <c r="AC65" s="3">
        <v>51</v>
      </c>
      <c r="AD65"/>
      <c r="AE65" s="52">
        <f t="shared" si="39"/>
        <v>54.014800802904645</v>
      </c>
      <c r="AG65" s="3">
        <f t="shared" si="18"/>
        <v>54.014800802904645</v>
      </c>
      <c r="AH65" s="29">
        <f t="shared" si="36"/>
        <v>78.461209979636536</v>
      </c>
      <c r="AI65" s="29">
        <f t="shared" si="36"/>
        <v>76.06678058954455</v>
      </c>
      <c r="AJ65" s="29">
        <f t="shared" si="36"/>
        <v>82.653599102567767</v>
      </c>
      <c r="AK65" s="29">
        <f t="shared" si="36"/>
        <v>77.909100462928237</v>
      </c>
      <c r="AL65" s="29">
        <f t="shared" si="36"/>
        <v>27.314579494666766</v>
      </c>
      <c r="AM65" s="30"/>
      <c r="AN65" s="29">
        <f t="shared" si="37"/>
        <v>29.339625299439547</v>
      </c>
      <c r="AO65" s="31">
        <f t="shared" si="37"/>
        <v>17.515482441330327</v>
      </c>
      <c r="AP65" s="31">
        <f>IF(Settings!$I$6&gt;69, 0.2*(AO65), 0)</f>
        <v>3.5030964882660656</v>
      </c>
      <c r="AQ65" s="32">
        <f t="shared" si="38"/>
        <v>56.019874903712783</v>
      </c>
      <c r="AR65" s="32">
        <f t="shared" si="38"/>
        <v>33.828609814989314</v>
      </c>
      <c r="AS65" s="32">
        <f t="shared" si="38"/>
        <v>53.025842202515967</v>
      </c>
      <c r="AT65" s="33" t="e">
        <f t="shared" si="22"/>
        <v>#VALUE!</v>
      </c>
      <c r="AU65" s="33" t="e">
        <f t="shared" si="23"/>
        <v>#VALUE!</v>
      </c>
      <c r="AV65" s="34" t="e">
        <f t="shared" si="24"/>
        <v>#VALUE!</v>
      </c>
      <c r="AW65" s="34" t="e">
        <f t="shared" si="25"/>
        <v>#VALUE!</v>
      </c>
      <c r="AX65" s="35" t="e">
        <f t="shared" si="26"/>
        <v>#VALUE!</v>
      </c>
      <c r="AY65" s="35" t="e">
        <f t="shared" si="27"/>
        <v>#VALUE!</v>
      </c>
      <c r="BA65" s="30">
        <f t="shared" si="35"/>
        <v>28.820238793519973</v>
      </c>
      <c r="BB65" s="30">
        <f t="shared" si="35"/>
        <v>55.904827003018859</v>
      </c>
      <c r="BD65" s="82">
        <f t="shared" si="29"/>
        <v>28.746977714648885</v>
      </c>
    </row>
    <row r="66" spans="6:56" x14ac:dyDescent="0.25">
      <c r="F66" s="3">
        <v>52</v>
      </c>
      <c r="G66" s="29">
        <f t="shared" si="9"/>
        <v>76.945708158322972</v>
      </c>
      <c r="H66" s="29">
        <f t="shared" si="40"/>
        <v>74.214703207316418</v>
      </c>
      <c r="I66" s="29">
        <f t="shared" si="40"/>
        <v>80.355723340231037</v>
      </c>
      <c r="J66" s="29">
        <f t="shared" si="40"/>
        <v>76.078949536264091</v>
      </c>
      <c r="K66" s="29">
        <f t="shared" si="40"/>
        <v>26.925913903054671</v>
      </c>
      <c r="L66" s="30"/>
      <c r="M66" s="29">
        <f t="shared" si="40"/>
        <v>28.4595200609401</v>
      </c>
      <c r="N66" s="31">
        <f t="shared" si="32"/>
        <v>16.982424442130021</v>
      </c>
      <c r="O66" s="31">
        <f>IF(Settings!$I$6&gt;69, 0.2*(N66), 0)</f>
        <v>3.3964848884260044</v>
      </c>
      <c r="P66" s="32">
        <f t="shared" si="33"/>
        <v>54.89246724928271</v>
      </c>
      <c r="Q66" s="32">
        <f t="shared" si="33"/>
        <v>33.28081117863816</v>
      </c>
      <c r="R66" s="32">
        <f t="shared" si="33"/>
        <v>52.672280053701712</v>
      </c>
      <c r="S66" s="33" t="e">
        <f t="shared" si="30"/>
        <v>#VALUE!</v>
      </c>
      <c r="T66" s="33" t="e">
        <f t="shared" si="31"/>
        <v>#VALUE!</v>
      </c>
      <c r="U66" s="34" t="e">
        <f t="shared" si="12"/>
        <v>#VALUE!</v>
      </c>
      <c r="V66" s="34" t="e">
        <f t="shared" si="13"/>
        <v>#VALUE!</v>
      </c>
      <c r="W66" s="35" t="e">
        <f t="shared" si="14"/>
        <v>#VALUE!</v>
      </c>
      <c r="X66" s="35" t="e">
        <f t="shared" si="15"/>
        <v>#VALUE!</v>
      </c>
      <c r="Z66" s="30">
        <f t="shared" si="34"/>
        <v>28.617129356885052</v>
      </c>
      <c r="AA66" s="30">
        <f t="shared" si="34"/>
        <v>55.473520150626157</v>
      </c>
      <c r="AC66" s="3">
        <v>52</v>
      </c>
      <c r="AD66"/>
      <c r="AE66" s="52">
        <f t="shared" si="39"/>
        <v>54.777476578735246</v>
      </c>
      <c r="AG66" s="3">
        <f t="shared" si="18"/>
        <v>54.777476578735246</v>
      </c>
      <c r="AH66" s="29">
        <f t="shared" si="36"/>
        <v>78.990483929441339</v>
      </c>
      <c r="AI66" s="29">
        <f t="shared" si="36"/>
        <v>76.744624839939547</v>
      </c>
      <c r="AJ66" s="29">
        <f t="shared" si="36"/>
        <v>83.481627534453281</v>
      </c>
      <c r="AK66" s="29">
        <f t="shared" si="36"/>
        <v>78.577757628793634</v>
      </c>
      <c r="AL66" s="29">
        <f t="shared" si="36"/>
        <v>27.449001745420897</v>
      </c>
      <c r="AM66" s="30"/>
      <c r="AN66" s="29">
        <f t="shared" si="37"/>
        <v>29.662230819805821</v>
      </c>
      <c r="AO66" s="31">
        <f t="shared" si="37"/>
        <v>17.71239522440808</v>
      </c>
      <c r="AP66" s="31">
        <f>IF(Settings!$I$6&gt;69, 0.2*(AO66), 0)</f>
        <v>3.5424790448816164</v>
      </c>
      <c r="AQ66" s="32">
        <f t="shared" si="38"/>
        <v>56.430648785653347</v>
      </c>
      <c r="AR66" s="32">
        <f t="shared" si="38"/>
        <v>34.024568625339036</v>
      </c>
      <c r="AS66" s="32">
        <f t="shared" si="38"/>
        <v>53.145372144515015</v>
      </c>
      <c r="AT66" s="33" t="e">
        <f t="shared" si="22"/>
        <v>#VALUE!</v>
      </c>
      <c r="AU66" s="33" t="e">
        <f t="shared" si="23"/>
        <v>#VALUE!</v>
      </c>
      <c r="AV66" s="34" t="e">
        <f t="shared" si="24"/>
        <v>#VALUE!</v>
      </c>
      <c r="AW66" s="34" t="e">
        <f t="shared" si="25"/>
        <v>#VALUE!</v>
      </c>
      <c r="AX66" s="35" t="e">
        <f t="shared" si="26"/>
        <v>#VALUE!</v>
      </c>
      <c r="AY66" s="35" t="e">
        <f t="shared" si="27"/>
        <v>#VALUE!</v>
      </c>
      <c r="BA66" s="30">
        <f t="shared" si="35"/>
        <v>28.889192025548578</v>
      </c>
      <c r="BB66" s="30">
        <f t="shared" si="35"/>
        <v>56.057149352635186</v>
      </c>
      <c r="BD66" s="82">
        <f t="shared" si="29"/>
        <v>29.503257375280615</v>
      </c>
    </row>
    <row r="67" spans="6:56" x14ac:dyDescent="0.25">
      <c r="F67" s="3">
        <v>53</v>
      </c>
      <c r="G67" s="29">
        <f t="shared" si="9"/>
        <v>77.719785359536118</v>
      </c>
      <c r="H67" s="29">
        <f t="shared" si="40"/>
        <v>75.145190225777483</v>
      </c>
      <c r="I67" s="29">
        <f t="shared" si="40"/>
        <v>81.516515512957071</v>
      </c>
      <c r="J67" s="29">
        <f t="shared" si="40"/>
        <v>76.998994594859724</v>
      </c>
      <c r="K67" s="29">
        <f t="shared" si="40"/>
        <v>27.125117929002698</v>
      </c>
      <c r="L67" s="30"/>
      <c r="M67" s="29">
        <f t="shared" si="40"/>
        <v>28.901424958751051</v>
      </c>
      <c r="N67" s="31">
        <f t="shared" si="32"/>
        <v>17.249337773814517</v>
      </c>
      <c r="O67" s="31">
        <f>IF(Settings!$I$6&gt;69, 0.2*(N67), 0)</f>
        <v>3.4498675547629034</v>
      </c>
      <c r="P67" s="32">
        <f t="shared" si="33"/>
        <v>55.459801453952224</v>
      </c>
      <c r="Q67" s="32">
        <f t="shared" si="33"/>
        <v>33.558280342723457</v>
      </c>
      <c r="R67" s="32">
        <f t="shared" si="33"/>
        <v>52.854938078378993</v>
      </c>
      <c r="S67" s="33" t="e">
        <f t="shared" si="30"/>
        <v>#VALUE!</v>
      </c>
      <c r="T67" s="33" t="e">
        <f t="shared" si="31"/>
        <v>#VALUE!</v>
      </c>
      <c r="U67" s="34" t="e">
        <f t="shared" si="12"/>
        <v>#VALUE!</v>
      </c>
      <c r="V67" s="34" t="e">
        <f t="shared" si="13"/>
        <v>#VALUE!</v>
      </c>
      <c r="W67" s="35" t="e">
        <f t="shared" si="14"/>
        <v>#VALUE!</v>
      </c>
      <c r="X67" s="35" t="e">
        <f t="shared" si="15"/>
        <v>#VALUE!</v>
      </c>
      <c r="Z67" s="30">
        <f t="shared" si="34"/>
        <v>28.72190909608776</v>
      </c>
      <c r="AA67" s="30">
        <f t="shared" si="34"/>
        <v>55.692987267842589</v>
      </c>
      <c r="AC67" s="3">
        <v>53</v>
      </c>
      <c r="AD67"/>
      <c r="AE67" s="52">
        <f t="shared" si="39"/>
        <v>55.4802489249997</v>
      </c>
      <c r="AG67" s="3">
        <f t="shared" si="18"/>
        <v>55.4802489249997</v>
      </c>
      <c r="AH67" s="29">
        <f t="shared" si="36"/>
        <v>79.457818338586861</v>
      </c>
      <c r="AI67" s="29">
        <f t="shared" si="36"/>
        <v>77.358172056318921</v>
      </c>
      <c r="AJ67" s="29">
        <f t="shared" si="36"/>
        <v>84.224841323469548</v>
      </c>
      <c r="AK67" s="29">
        <f t="shared" si="36"/>
        <v>79.1824386902329</v>
      </c>
      <c r="AL67" s="29">
        <f t="shared" si="36"/>
        <v>27.56710367634906</v>
      </c>
      <c r="AM67" s="30"/>
      <c r="AN67" s="29">
        <f t="shared" si="37"/>
        <v>29.954437885285369</v>
      </c>
      <c r="AO67" s="31">
        <f t="shared" si="37"/>
        <v>17.891494753725443</v>
      </c>
      <c r="AP67" s="31">
        <f>IF(Settings!$I$6&gt;69, 0.2*(AO67), 0)</f>
        <v>3.5782989507450886</v>
      </c>
      <c r="AQ67" s="32">
        <f t="shared" si="38"/>
        <v>56.801602237650698</v>
      </c>
      <c r="AR67" s="32">
        <f t="shared" si="38"/>
        <v>34.199825173826682</v>
      </c>
      <c r="AS67" s="32">
        <f t="shared" si="38"/>
        <v>53.249169824098026</v>
      </c>
      <c r="AT67" s="33" t="e">
        <f t="shared" si="22"/>
        <v>#VALUE!</v>
      </c>
      <c r="AU67" s="33" t="e">
        <f t="shared" si="23"/>
        <v>#VALUE!</v>
      </c>
      <c r="AV67" s="34" t="e">
        <f t="shared" si="24"/>
        <v>#VALUE!</v>
      </c>
      <c r="AW67" s="34" t="e">
        <f t="shared" si="25"/>
        <v>#VALUE!</v>
      </c>
      <c r="AX67" s="35" t="e">
        <f t="shared" si="26"/>
        <v>#VALUE!</v>
      </c>
      <c r="AY67" s="35" t="e">
        <f t="shared" si="27"/>
        <v>#VALUE!</v>
      </c>
      <c r="BA67" s="30">
        <f t="shared" si="35"/>
        <v>28.949199871696756</v>
      </c>
      <c r="BB67" s="30">
        <f t="shared" si="35"/>
        <v>56.192487112114463</v>
      </c>
      <c r="BD67" s="82">
        <f t="shared" si="29"/>
        <v>30.208992918507384</v>
      </c>
    </row>
    <row r="68" spans="6:56" x14ac:dyDescent="0.25">
      <c r="F68" s="3">
        <v>54</v>
      </c>
      <c r="G68" s="29">
        <f t="shared" si="9"/>
        <v>78.450705379326706</v>
      </c>
      <c r="H68" s="29">
        <f t="shared" si="40"/>
        <v>76.053501380514476</v>
      </c>
      <c r="I68" s="29">
        <f t="shared" si="40"/>
        <v>82.637306421291342</v>
      </c>
      <c r="J68" s="29">
        <f t="shared" si="40"/>
        <v>77.895994922426738</v>
      </c>
      <c r="K68" s="29">
        <f t="shared" si="40"/>
        <v>27.311904538107008</v>
      </c>
      <c r="L68" s="30"/>
      <c r="M68" s="29">
        <f t="shared" si="40"/>
        <v>29.333307814213143</v>
      </c>
      <c r="N68" s="31">
        <f t="shared" si="32"/>
        <v>17.511634745452731</v>
      </c>
      <c r="O68" s="31">
        <f>IF(Settings!$I$6&gt;69, 0.2*(N68), 0)</f>
        <v>3.5023269490905466</v>
      </c>
      <c r="P68" s="32">
        <f t="shared" si="33"/>
        <v>56.011817793285921</v>
      </c>
      <c r="Q68" s="32">
        <f t="shared" si="33"/>
        <v>33.824746523367502</v>
      </c>
      <c r="R68" s="32">
        <f t="shared" si="33"/>
        <v>53.023448872943391</v>
      </c>
      <c r="S68" s="33" t="e">
        <f t="shared" si="30"/>
        <v>#VALUE!</v>
      </c>
      <c r="T68" s="33" t="e">
        <f t="shared" si="31"/>
        <v>#VALUE!</v>
      </c>
      <c r="U68" s="34" t="e">
        <f t="shared" si="12"/>
        <v>#VALUE!</v>
      </c>
      <c r="V68" s="34" t="e">
        <f t="shared" si="13"/>
        <v>#VALUE!</v>
      </c>
      <c r="W68" s="35" t="e">
        <f t="shared" si="14"/>
        <v>#VALUE!</v>
      </c>
      <c r="X68" s="35" t="e">
        <f t="shared" si="15"/>
        <v>#VALUE!</v>
      </c>
      <c r="Z68" s="30">
        <f t="shared" si="34"/>
        <v>28.818859725125897</v>
      </c>
      <c r="AA68" s="30">
        <f t="shared" si="34"/>
        <v>55.901813485918382</v>
      </c>
      <c r="AC68" s="3">
        <v>54</v>
      </c>
      <c r="AD68"/>
      <c r="AE68" s="52">
        <f t="shared" si="39"/>
        <v>56.127822882801333</v>
      </c>
      <c r="AG68" s="3">
        <f t="shared" si="18"/>
        <v>56.127822882801333</v>
      </c>
      <c r="AH68" s="29">
        <f t="shared" si="36"/>
        <v>79.871761082922731</v>
      </c>
      <c r="AI68" s="29">
        <f t="shared" si="36"/>
        <v>77.914265053771345</v>
      </c>
      <c r="AJ68" s="29">
        <f t="shared" si="36"/>
        <v>84.89317554359053</v>
      </c>
      <c r="AK68" s="29">
        <f t="shared" si="36"/>
        <v>79.730036959530281</v>
      </c>
      <c r="AL68" s="29">
        <f t="shared" si="36"/>
        <v>27.671239617734376</v>
      </c>
      <c r="AM68" s="30"/>
      <c r="AN68" s="29">
        <f t="shared" si="37"/>
        <v>30.219435045320878</v>
      </c>
      <c r="AO68" s="31">
        <f t="shared" si="37"/>
        <v>18.054545733758065</v>
      </c>
      <c r="AP68" s="31">
        <f>IF(Settings!$I$6&gt;69, 0.2*(AO68), 0)</f>
        <v>3.610909146751613</v>
      </c>
      <c r="AQ68" s="32">
        <f t="shared" si="38"/>
        <v>57.137113867057465</v>
      </c>
      <c r="AR68" s="32">
        <f t="shared" si="38"/>
        <v>34.356923756266774</v>
      </c>
      <c r="AS68" s="32">
        <f t="shared" si="38"/>
        <v>53.339720093085077</v>
      </c>
      <c r="AT68" s="33" t="e">
        <f t="shared" si="22"/>
        <v>#VALUE!</v>
      </c>
      <c r="AU68" s="33" t="e">
        <f t="shared" si="23"/>
        <v>#VALUE!</v>
      </c>
      <c r="AV68" s="34" t="e">
        <f t="shared" si="24"/>
        <v>#VALUE!</v>
      </c>
      <c r="AW68" s="34" t="e">
        <f t="shared" si="25"/>
        <v>#VALUE!</v>
      </c>
      <c r="AX68" s="35" t="e">
        <f t="shared" si="26"/>
        <v>#VALUE!</v>
      </c>
      <c r="AY68" s="35" t="e">
        <f t="shared" si="27"/>
        <v>#VALUE!</v>
      </c>
      <c r="BA68" s="30">
        <f t="shared" si="35"/>
        <v>29.001653875151792</v>
      </c>
      <c r="BB68" s="30">
        <f t="shared" si="35"/>
        <v>56.313078732482388</v>
      </c>
      <c r="BD68" s="82">
        <f t="shared" si="29"/>
        <v>30.866817594879677</v>
      </c>
    </row>
    <row r="69" spans="6:56" x14ac:dyDescent="0.25">
      <c r="F69" s="3">
        <v>55</v>
      </c>
      <c r="G69" s="29">
        <f t="shared" si="9"/>
        <v>79.140537642942078</v>
      </c>
      <c r="H69" s="29">
        <f t="shared" si="40"/>
        <v>76.940036563475104</v>
      </c>
      <c r="I69" s="29">
        <f t="shared" si="40"/>
        <v>83.718992167030294</v>
      </c>
      <c r="J69" s="29">
        <f t="shared" si="40"/>
        <v>78.770402701550864</v>
      </c>
      <c r="K69" s="29">
        <f t="shared" si="40"/>
        <v>27.486983352942232</v>
      </c>
      <c r="L69" s="30"/>
      <c r="M69" s="29">
        <f t="shared" si="40"/>
        <v>29.755277207418771</v>
      </c>
      <c r="N69" s="31">
        <f t="shared" si="32"/>
        <v>17.769347587014476</v>
      </c>
      <c r="O69" s="31">
        <f>IF(Settings!$I$6&gt;69, 0.2*(N69), 0)</f>
        <v>3.5538695174028954</v>
      </c>
      <c r="P69" s="32">
        <f t="shared" si="33"/>
        <v>56.548884018865337</v>
      </c>
      <c r="Q69" s="32">
        <f t="shared" si="33"/>
        <v>34.080605647169556</v>
      </c>
      <c r="R69" s="32">
        <f t="shared" si="33"/>
        <v>53.178879596371978</v>
      </c>
      <c r="S69" s="33" t="e">
        <f t="shared" si="30"/>
        <v>#VALUE!</v>
      </c>
      <c r="T69" s="33" t="e">
        <f t="shared" si="31"/>
        <v>#VALUE!</v>
      </c>
      <c r="U69" s="34" t="e">
        <f t="shared" si="12"/>
        <v>#VALUE!</v>
      </c>
      <c r="V69" s="34" t="e">
        <f t="shared" si="13"/>
        <v>#VALUE!</v>
      </c>
      <c r="W69" s="35" t="e">
        <f t="shared" si="14"/>
        <v>#VALUE!</v>
      </c>
      <c r="X69" s="35" t="e">
        <f t="shared" si="15"/>
        <v>#VALUE!</v>
      </c>
      <c r="Z69" s="30">
        <f t="shared" si="34"/>
        <v>28.908549867446506</v>
      </c>
      <c r="AA69" s="30">
        <f t="shared" si="34"/>
        <v>56.100514730592025</v>
      </c>
      <c r="AC69" s="3">
        <v>55</v>
      </c>
      <c r="AD69"/>
      <c r="AE69" s="52">
        <f t="shared" si="39"/>
        <v>56.724533941584319</v>
      </c>
      <c r="AG69" s="3">
        <f t="shared" si="18"/>
        <v>56.724533941584319</v>
      </c>
      <c r="AH69" s="29">
        <f t="shared" si="36"/>
        <v>80.239490100700039</v>
      </c>
      <c r="AI69" s="29">
        <f t="shared" si="36"/>
        <v>78.418911773530311</v>
      </c>
      <c r="AJ69" s="29">
        <f t="shared" si="36"/>
        <v>85.495231155212366</v>
      </c>
      <c r="AK69" s="29">
        <f t="shared" si="36"/>
        <v>80.226591884274072</v>
      </c>
      <c r="AL69" s="29">
        <f t="shared" si="36"/>
        <v>27.763367834108585</v>
      </c>
      <c r="AM69" s="30"/>
      <c r="AN69" s="29">
        <f t="shared" si="37"/>
        <v>30.460032525830403</v>
      </c>
      <c r="AO69" s="31">
        <f t="shared" si="37"/>
        <v>18.203117043054149</v>
      </c>
      <c r="AP69" s="31">
        <f>IF(Settings!$I$6&gt;69, 0.2*(AO69), 0)</f>
        <v>3.6406234086108302</v>
      </c>
      <c r="AQ69" s="32">
        <f t="shared" si="38"/>
        <v>57.441004583185418</v>
      </c>
      <c r="AR69" s="32">
        <f t="shared" si="38"/>
        <v>34.498043106999972</v>
      </c>
      <c r="AS69" s="32">
        <f t="shared" si="38"/>
        <v>53.419049294847568</v>
      </c>
      <c r="AT69" s="33" t="e">
        <f t="shared" si="22"/>
        <v>#VALUE!</v>
      </c>
      <c r="AU69" s="33" t="e">
        <f t="shared" si="23"/>
        <v>#VALUE!</v>
      </c>
      <c r="AV69" s="34" t="e">
        <f t="shared" si="24"/>
        <v>#VALUE!</v>
      </c>
      <c r="AW69" s="34" t="e">
        <f t="shared" si="25"/>
        <v>#VALUE!</v>
      </c>
      <c r="AX69" s="35" t="e">
        <f t="shared" si="26"/>
        <v>#VALUE!</v>
      </c>
      <c r="AY69" s="35" t="e">
        <f t="shared" si="27"/>
        <v>#VALUE!</v>
      </c>
      <c r="BA69" s="30">
        <f t="shared" si="35"/>
        <v>29.047692490884948</v>
      </c>
      <c r="BB69" s="30">
        <f t="shared" si="35"/>
        <v>56.420814626114534</v>
      </c>
      <c r="BD69" s="82">
        <f t="shared" si="29"/>
        <v>31.479359558382306</v>
      </c>
    </row>
    <row r="70" spans="6:56" x14ac:dyDescent="0.25">
      <c r="F70" s="3">
        <v>56</v>
      </c>
      <c r="G70" s="29">
        <f t="shared" si="9"/>
        <v>79.791295361660659</v>
      </c>
      <c r="H70" s="29">
        <f t="shared" si="40"/>
        <v>77.805197716825575</v>
      </c>
      <c r="I70" s="29">
        <f t="shared" si="40"/>
        <v>84.762495981370151</v>
      </c>
      <c r="J70" s="29">
        <f t="shared" si="40"/>
        <v>79.622670404393048</v>
      </c>
      <c r="K70" s="29">
        <f t="shared" si="40"/>
        <v>27.651032108765602</v>
      </c>
      <c r="L70" s="30"/>
      <c r="M70" s="29">
        <f t="shared" si="40"/>
        <v>30.167449846969681</v>
      </c>
      <c r="N70" s="31">
        <f t="shared" si="32"/>
        <v>18.022511557057687</v>
      </c>
      <c r="O70" s="31">
        <f>IF(Settings!$I$6&gt;69, 0.2*(N70), 0)</f>
        <v>3.6045023114115375</v>
      </c>
      <c r="P70" s="32">
        <f t="shared" si="33"/>
        <v>57.071362386490762</v>
      </c>
      <c r="Q70" s="32">
        <f t="shared" si="33"/>
        <v>34.326243160069197</v>
      </c>
      <c r="R70" s="32">
        <f t="shared" si="33"/>
        <v>53.322221336974252</v>
      </c>
      <c r="S70" s="33" t="e">
        <f t="shared" si="30"/>
        <v>#VALUE!</v>
      </c>
      <c r="T70" s="33" t="e">
        <f t="shared" si="31"/>
        <v>#VALUE!</v>
      </c>
      <c r="U70" s="34" t="e">
        <f t="shared" si="12"/>
        <v>#VALUE!</v>
      </c>
      <c r="V70" s="34" t="e">
        <f t="shared" si="13"/>
        <v>#VALUE!</v>
      </c>
      <c r="W70" s="35" t="e">
        <f t="shared" si="14"/>
        <v>#VALUE!</v>
      </c>
      <c r="X70" s="35" t="e">
        <f t="shared" si="15"/>
        <v>#VALUE!</v>
      </c>
      <c r="Z70" s="30">
        <f t="shared" si="34"/>
        <v>28.991509306882175</v>
      </c>
      <c r="AA70" s="30">
        <f t="shared" si="34"/>
        <v>56.289581912858019</v>
      </c>
      <c r="AC70" s="3">
        <v>56</v>
      </c>
      <c r="AD70"/>
      <c r="AE70" s="52">
        <f t="shared" si="39"/>
        <v>57.274377065113654</v>
      </c>
      <c r="AG70" s="3">
        <f t="shared" si="18"/>
        <v>57.274377065113654</v>
      </c>
      <c r="AH70" s="29">
        <f t="shared" si="36"/>
        <v>80.567060080929707</v>
      </c>
      <c r="AI70" s="29">
        <f t="shared" si="36"/>
        <v>78.877401491216318</v>
      </c>
      <c r="AJ70" s="29">
        <f t="shared" si="36"/>
        <v>86.038475112861192</v>
      </c>
      <c r="AK70" s="29">
        <f t="shared" si="36"/>
        <v>80.677409878682184</v>
      </c>
      <c r="AL70" s="29">
        <f t="shared" si="36"/>
        <v>27.845125698510522</v>
      </c>
      <c r="AM70" s="30"/>
      <c r="AN70" s="29">
        <f t="shared" si="37"/>
        <v>30.678712393262074</v>
      </c>
      <c r="AO70" s="31">
        <f t="shared" si="37"/>
        <v>18.338606056209048</v>
      </c>
      <c r="AP70" s="31">
        <f>IF(Settings!$I$6&gt;69, 0.2*(AO70), 0)</f>
        <v>3.6677212112418101</v>
      </c>
      <c r="AQ70" s="32">
        <f t="shared" si="38"/>
        <v>57.716619354582647</v>
      </c>
      <c r="AR70" s="32">
        <f t="shared" si="38"/>
        <v>34.625056508672529</v>
      </c>
      <c r="AS70" s="32">
        <f t="shared" si="38"/>
        <v>53.488820805763986</v>
      </c>
      <c r="AT70" s="33" t="e">
        <f t="shared" si="22"/>
        <v>#VALUE!</v>
      </c>
      <c r="AU70" s="33" t="e">
        <f t="shared" si="23"/>
        <v>#VALUE!</v>
      </c>
      <c r="AV70" s="34" t="e">
        <f t="shared" si="24"/>
        <v>#VALUE!</v>
      </c>
      <c r="AW70" s="34" t="e">
        <f t="shared" si="25"/>
        <v>#VALUE!</v>
      </c>
      <c r="AX70" s="35" t="e">
        <f t="shared" si="26"/>
        <v>#VALUE!</v>
      </c>
      <c r="AY70" s="35" t="e">
        <f t="shared" si="27"/>
        <v>#VALUE!</v>
      </c>
      <c r="BA70" s="30">
        <f t="shared" si="35"/>
        <v>29.088253119311581</v>
      </c>
      <c r="BB70" s="30">
        <f t="shared" si="35"/>
        <v>56.517299418194057</v>
      </c>
      <c r="BD70" s="82">
        <f t="shared" si="29"/>
        <v>32.049211822138993</v>
      </c>
    </row>
    <row r="71" spans="6:56" x14ac:dyDescent="0.25">
      <c r="F71" s="3">
        <v>57</v>
      </c>
      <c r="G71" s="29">
        <f t="shared" si="9"/>
        <v>80.404930840289424</v>
      </c>
      <c r="H71" s="29">
        <f t="shared" si="40"/>
        <v>78.649387930891862</v>
      </c>
      <c r="I71" s="29">
        <f t="shared" si="40"/>
        <v>85.768762111085735</v>
      </c>
      <c r="J71" s="29">
        <f t="shared" si="40"/>
        <v>80.453249906041179</v>
      </c>
      <c r="K71" s="29">
        <f t="shared" si="40"/>
        <v>27.804696837173282</v>
      </c>
      <c r="L71" s="30"/>
      <c r="M71" s="29">
        <f t="shared" si="40"/>
        <v>30.56994965176451</v>
      </c>
      <c r="N71" s="31">
        <f t="shared" si="32"/>
        <v>18.27116466653364</v>
      </c>
      <c r="O71" s="31">
        <f>IF(Settings!$I$6&gt;69, 0.2*(N71), 0)</f>
        <v>3.6542329333067283</v>
      </c>
      <c r="P71" s="32">
        <f t="shared" si="33"/>
        <v>57.579609450538349</v>
      </c>
      <c r="Q71" s="32">
        <f t="shared" si="33"/>
        <v>34.562033913510525</v>
      </c>
      <c r="R71" s="32">
        <f t="shared" si="33"/>
        <v>53.454393834259321</v>
      </c>
      <c r="S71" s="33" t="e">
        <f t="shared" si="30"/>
        <v>#VALUE!</v>
      </c>
      <c r="T71" s="33" t="e">
        <f t="shared" si="31"/>
        <v>#VALUE!</v>
      </c>
      <c r="U71" s="34" t="e">
        <f t="shared" si="12"/>
        <v>#VALUE!</v>
      </c>
      <c r="V71" s="34" t="e">
        <f t="shared" si="13"/>
        <v>#VALUE!</v>
      </c>
      <c r="W71" s="35" t="e">
        <f t="shared" si="14"/>
        <v>#VALUE!</v>
      </c>
      <c r="X71" s="35" t="e">
        <f t="shared" si="15"/>
        <v>#VALUE!</v>
      </c>
      <c r="Z71" s="30">
        <f t="shared" si="34"/>
        <v>29.068231262413228</v>
      </c>
      <c r="AA71" s="30">
        <f t="shared" si="34"/>
        <v>56.46948214181085</v>
      </c>
      <c r="AC71" s="3">
        <v>57</v>
      </c>
      <c r="AD71"/>
      <c r="AE71" s="52">
        <f t="shared" si="39"/>
        <v>57.78103343764532</v>
      </c>
      <c r="AG71" s="3">
        <f t="shared" si="18"/>
        <v>57.78103343764532</v>
      </c>
      <c r="AH71" s="29">
        <f t="shared" si="36"/>
        <v>80.859600849143078</v>
      </c>
      <c r="AI71" s="29">
        <f t="shared" si="36"/>
        <v>79.294403055093298</v>
      </c>
      <c r="AJ71" s="29">
        <f t="shared" si="36"/>
        <v>86.529408320784725</v>
      </c>
      <c r="AK71" s="29">
        <f t="shared" si="36"/>
        <v>81.087166138284019</v>
      </c>
      <c r="AL71" s="29">
        <f t="shared" si="36"/>
        <v>27.917889240004762</v>
      </c>
      <c r="AM71" s="30"/>
      <c r="AN71" s="29">
        <f t="shared" si="37"/>
        <v>30.877671570622265</v>
      </c>
      <c r="AO71" s="31">
        <f t="shared" si="37"/>
        <v>18.462259685659543</v>
      </c>
      <c r="AP71" s="31">
        <f>IF(Settings!$I$6&gt;69, 0.2*(AO71), 0)</f>
        <v>3.6924519371319087</v>
      </c>
      <c r="AQ71" s="32">
        <f t="shared" si="38"/>
        <v>57.966895514060766</v>
      </c>
      <c r="AR71" s="32">
        <f t="shared" si="38"/>
        <v>34.739580921178202</v>
      </c>
      <c r="AS71" s="32">
        <f t="shared" si="38"/>
        <v>53.550408682586927</v>
      </c>
      <c r="AT71" s="33" t="e">
        <f t="shared" si="22"/>
        <v>#VALUE!</v>
      </c>
      <c r="AU71" s="33" t="e">
        <f t="shared" si="23"/>
        <v>#VALUE!</v>
      </c>
      <c r="AV71" s="34" t="e">
        <f t="shared" si="24"/>
        <v>#VALUE!</v>
      </c>
      <c r="AW71" s="34" t="e">
        <f t="shared" si="25"/>
        <v>#VALUE!</v>
      </c>
      <c r="AX71" s="35" t="e">
        <f t="shared" si="26"/>
        <v>#VALUE!</v>
      </c>
      <c r="AY71" s="35" t="e">
        <f t="shared" si="27"/>
        <v>#VALUE!</v>
      </c>
      <c r="BA71" s="30">
        <f t="shared" si="35"/>
        <v>29.12411236690015</v>
      </c>
      <c r="BB71" s="30">
        <f t="shared" si="35"/>
        <v>56.603901745771459</v>
      </c>
      <c r="BD71" s="82">
        <f t="shared" si="29"/>
        <v>32.578909168559804</v>
      </c>
    </row>
    <row r="72" spans="6:56" x14ac:dyDescent="0.25">
      <c r="F72" s="3">
        <v>58</v>
      </c>
      <c r="G72" s="29">
        <f t="shared" si="9"/>
        <v>80.983331949210466</v>
      </c>
      <c r="H72" s="29">
        <f t="shared" si="40"/>
        <v>79.473010625878388</v>
      </c>
      <c r="I72" s="29">
        <f t="shared" si="40"/>
        <v>86.738750305258392</v>
      </c>
      <c r="J72" s="29">
        <f t="shared" si="40"/>
        <v>81.262591685645532</v>
      </c>
      <c r="K72" s="29">
        <f t="shared" si="40"/>
        <v>27.948592273405637</v>
      </c>
      <c r="L72" s="30"/>
      <c r="M72" s="29">
        <f t="shared" si="40"/>
        <v>30.962906900256108</v>
      </c>
      <c r="N72" s="31">
        <f t="shared" si="32"/>
        <v>18.515347421516299</v>
      </c>
      <c r="O72" s="31">
        <f>IF(Settings!$I$6&gt;69, 0.2*(N72), 0)</f>
        <v>3.7030694843032599</v>
      </c>
      <c r="P72" s="32">
        <f t="shared" si="33"/>
        <v>58.073975892110354</v>
      </c>
      <c r="Q72" s="32">
        <f t="shared" si="33"/>
        <v>34.7883421052043</v>
      </c>
      <c r="R72" s="32">
        <f t="shared" si="33"/>
        <v>53.576250024209195</v>
      </c>
      <c r="S72" s="33" t="e">
        <f t="shared" si="30"/>
        <v>#VALUE!</v>
      </c>
      <c r="T72" s="33" t="e">
        <f t="shared" si="31"/>
        <v>#VALUE!</v>
      </c>
      <c r="U72" s="34" t="e">
        <f t="shared" si="12"/>
        <v>#VALUE!</v>
      </c>
      <c r="V72" s="34" t="e">
        <f t="shared" si="13"/>
        <v>#VALUE!</v>
      </c>
      <c r="W72" s="35" t="e">
        <f t="shared" si="14"/>
        <v>#VALUE!</v>
      </c>
      <c r="X72" s="35" t="e">
        <f t="shared" si="15"/>
        <v>#VALUE!</v>
      </c>
      <c r="Z72" s="30">
        <f t="shared" si="34"/>
        <v>29.139174591104211</v>
      </c>
      <c r="AA72" s="30">
        <f t="shared" si="34"/>
        <v>56.640659878684033</v>
      </c>
      <c r="AC72" s="3">
        <v>58</v>
      </c>
      <c r="AD72"/>
      <c r="AE72" s="52">
        <f t="shared" si="39"/>
        <v>58.247895109351262</v>
      </c>
      <c r="AG72" s="3">
        <f t="shared" si="18"/>
        <v>58.247895109351262</v>
      </c>
      <c r="AH72" s="29">
        <f t="shared" si="36"/>
        <v>81.121477454141314</v>
      </c>
      <c r="AI72" s="29">
        <f t="shared" si="36"/>
        <v>79.674048138874127</v>
      </c>
      <c r="AJ72" s="29">
        <f t="shared" si="36"/>
        <v>86.973706686729514</v>
      </c>
      <c r="AK72" s="29">
        <f t="shared" si="36"/>
        <v>81.459990660255755</v>
      </c>
      <c r="AL72" s="29">
        <f t="shared" si="36"/>
        <v>27.982820543370476</v>
      </c>
      <c r="AM72" s="30"/>
      <c r="AN72" s="29">
        <f t="shared" si="37"/>
        <v>31.05885873303421</v>
      </c>
      <c r="AO72" s="31">
        <f t="shared" si="37"/>
        <v>18.575192596670423</v>
      </c>
      <c r="AP72" s="31">
        <f>IF(Settings!$I$6&gt;69, 0.2*(AO72), 0)</f>
        <v>3.7150385193340849</v>
      </c>
      <c r="AQ72" s="32">
        <f t="shared" si="38"/>
        <v>58.194420028555854</v>
      </c>
      <c r="AR72" s="32">
        <f t="shared" si="38"/>
        <v>34.843017303038494</v>
      </c>
      <c r="AS72" s="32">
        <f t="shared" si="38"/>
        <v>53.604954833801315</v>
      </c>
      <c r="AT72" s="33" t="e">
        <f t="shared" si="22"/>
        <v>#VALUE!</v>
      </c>
      <c r="AU72" s="33" t="e">
        <f t="shared" si="23"/>
        <v>#VALUE!</v>
      </c>
      <c r="AV72" s="34" t="e">
        <f t="shared" si="24"/>
        <v>#VALUE!</v>
      </c>
      <c r="AW72" s="34" t="e">
        <f t="shared" si="25"/>
        <v>#VALUE!</v>
      </c>
      <c r="AX72" s="35" t="e">
        <f t="shared" si="26"/>
        <v>#VALUE!</v>
      </c>
      <c r="AY72" s="35" t="e">
        <f t="shared" si="27"/>
        <v>#VALUE!</v>
      </c>
      <c r="BA72" s="30">
        <f t="shared" si="35"/>
        <v>29.155917411483447</v>
      </c>
      <c r="BB72" s="30">
        <f t="shared" si="35"/>
        <v>56.681794332309721</v>
      </c>
      <c r="BD72" s="82">
        <f t="shared" si="29"/>
        <v>33.070910774285558</v>
      </c>
    </row>
    <row r="73" spans="6:56" x14ac:dyDescent="0.25">
      <c r="F73" s="3">
        <v>59</v>
      </c>
      <c r="G73" s="29">
        <f t="shared" si="9"/>
        <v>81.528319604461899</v>
      </c>
      <c r="H73" s="29">
        <f t="shared" si="40"/>
        <v>80.276468810496112</v>
      </c>
      <c r="I73" s="29">
        <f t="shared" si="40"/>
        <v>87.673430858524085</v>
      </c>
      <c r="J73" s="29">
        <f t="shared" si="40"/>
        <v>82.051144107938711</v>
      </c>
      <c r="K73" s="29">
        <f t="shared" si="40"/>
        <v>28.083302445143669</v>
      </c>
      <c r="L73" s="30"/>
      <c r="M73" s="29">
        <f t="shared" si="40"/>
        <v>31.346457442791795</v>
      </c>
      <c r="N73" s="31">
        <f t="shared" si="32"/>
        <v>18.755102583538871</v>
      </c>
      <c r="O73" s="31">
        <f>IF(Settings!$I$6&gt;69, 0.2*(N73), 0)</f>
        <v>3.7510205167077744</v>
      </c>
      <c r="P73" s="32">
        <f t="shared" si="33"/>
        <v>58.55480637764299</v>
      </c>
      <c r="Q73" s="32">
        <f t="shared" si="33"/>
        <v>35.005521267640745</v>
      </c>
      <c r="R73" s="32">
        <f t="shared" si="33"/>
        <v>53.68858039250663</v>
      </c>
      <c r="S73" s="33" t="e">
        <f t="shared" si="30"/>
        <v>#VALUE!</v>
      </c>
      <c r="T73" s="33" t="e">
        <f t="shared" si="31"/>
        <v>#VALUE!</v>
      </c>
      <c r="U73" s="34" t="e">
        <f t="shared" si="12"/>
        <v>#VALUE!</v>
      </c>
      <c r="V73" s="34" t="e">
        <f t="shared" si="13"/>
        <v>#VALUE!</v>
      </c>
      <c r="W73" s="35" t="e">
        <f t="shared" si="14"/>
        <v>#VALUE!</v>
      </c>
      <c r="X73" s="35" t="e">
        <f t="shared" si="15"/>
        <v>#VALUE!</v>
      </c>
      <c r="Z73" s="30">
        <f t="shared" si="34"/>
        <v>29.204765909948989</v>
      </c>
      <c r="AA73" s="30">
        <f t="shared" si="34"/>
        <v>56.803538034935343</v>
      </c>
      <c r="AC73" s="3">
        <v>59</v>
      </c>
      <c r="AD73"/>
      <c r="AE73" s="52">
        <f t="shared" si="39"/>
        <v>58.678087706000106</v>
      </c>
      <c r="AG73" s="3">
        <f t="shared" si="18"/>
        <v>58.678087706000106</v>
      </c>
      <c r="AH73" s="29">
        <f t="shared" si="36"/>
        <v>81.356419826516301</v>
      </c>
      <c r="AI73" s="29">
        <f t="shared" si="36"/>
        <v>80.020001979577501</v>
      </c>
      <c r="AJ73" s="29">
        <f t="shared" si="36"/>
        <v>87.376339726690063</v>
      </c>
      <c r="AK73" s="29">
        <f t="shared" si="36"/>
        <v>81.799541122302003</v>
      </c>
      <c r="AL73" s="29">
        <f t="shared" si="36"/>
        <v>28.040905665322239</v>
      </c>
      <c r="AM73" s="30"/>
      <c r="AN73" s="29">
        <f t="shared" si="37"/>
        <v>31.224005978946895</v>
      </c>
      <c r="AO73" s="31">
        <f t="shared" si="37"/>
        <v>18.678402991414632</v>
      </c>
      <c r="AP73" s="31">
        <f>IF(Settings!$I$6&gt;69, 0.2*(AO73), 0)</f>
        <v>3.7356805982829266</v>
      </c>
      <c r="AQ73" s="32">
        <f t="shared" si="38"/>
        <v>58.401477687037477</v>
      </c>
      <c r="AR73" s="32">
        <f t="shared" si="38"/>
        <v>34.936583841335683</v>
      </c>
      <c r="AS73" s="32">
        <f t="shared" si="38"/>
        <v>53.653413704003491</v>
      </c>
      <c r="AT73" s="33" t="e">
        <f t="shared" si="22"/>
        <v>#VALUE!</v>
      </c>
      <c r="AU73" s="33" t="e">
        <f t="shared" si="23"/>
        <v>#VALUE!</v>
      </c>
      <c r="AV73" s="34" t="e">
        <f t="shared" si="24"/>
        <v>#VALUE!</v>
      </c>
      <c r="AW73" s="34" t="e">
        <f t="shared" si="25"/>
        <v>#VALUE!</v>
      </c>
      <c r="AX73" s="35" t="e">
        <f t="shared" si="26"/>
        <v>#VALUE!</v>
      </c>
      <c r="AY73" s="35" t="e">
        <f t="shared" si="27"/>
        <v>#VALUE!</v>
      </c>
      <c r="BA73" s="30">
        <f t="shared" si="35"/>
        <v>29.184210600138275</v>
      </c>
      <c r="BB73" s="30">
        <f t="shared" si="35"/>
        <v>56.751986420296475</v>
      </c>
      <c r="BD73" s="82">
        <f t="shared" si="29"/>
        <v>33.527587512300158</v>
      </c>
    </row>
    <row r="74" spans="6:56" x14ac:dyDescent="0.25">
      <c r="F74" s="3">
        <v>60</v>
      </c>
      <c r="G74" s="29">
        <f t="shared" si="9"/>
        <v>82.041646115501933</v>
      </c>
      <c r="H74" s="29">
        <f t="shared" si="40"/>
        <v>81.060164411223042</v>
      </c>
      <c r="I74" s="29">
        <f t="shared" si="40"/>
        <v>88.573780168936452</v>
      </c>
      <c r="J74" s="29">
        <f t="shared" si="40"/>
        <v>82.819352778384072</v>
      </c>
      <c r="K74" s="29">
        <f t="shared" si="40"/>
        <v>28.20938140633632</v>
      </c>
      <c r="L74" s="30"/>
      <c r="M74" s="29">
        <f t="shared" si="40"/>
        <v>31.720741972920646</v>
      </c>
      <c r="N74" s="31">
        <f t="shared" si="32"/>
        <v>18.990474946323772</v>
      </c>
      <c r="O74" s="31">
        <f>IF(Settings!$I$6&gt;69, 0.2*(N74), 0)</f>
        <v>3.7980949892647544</v>
      </c>
      <c r="P74" s="32">
        <f t="shared" si="33"/>
        <v>59.022439444958316</v>
      </c>
      <c r="Q74" s="32">
        <f t="shared" si="33"/>
        <v>35.213914298223841</v>
      </c>
      <c r="R74" s="32">
        <f t="shared" si="33"/>
        <v>53.792117125801582</v>
      </c>
      <c r="S74" s="33" t="e">
        <f t="shared" si="30"/>
        <v>#VALUE!</v>
      </c>
      <c r="T74" s="33" t="e">
        <f t="shared" si="31"/>
        <v>#VALUE!</v>
      </c>
      <c r="U74" s="34" t="e">
        <f t="shared" si="12"/>
        <v>#VALUE!</v>
      </c>
      <c r="V74" s="34" t="e">
        <f t="shared" si="13"/>
        <v>#VALUE!</v>
      </c>
      <c r="W74" s="35" t="e">
        <f t="shared" si="14"/>
        <v>#VALUE!</v>
      </c>
      <c r="X74" s="35" t="e">
        <f t="shared" si="15"/>
        <v>#VALUE!</v>
      </c>
      <c r="Z74" s="30">
        <f t="shared" si="34"/>
        <v>29.265401630161296</v>
      </c>
      <c r="AA74" s="30">
        <f t="shared" si="34"/>
        <v>56.958519017091213</v>
      </c>
      <c r="AC74" s="3">
        <v>60</v>
      </c>
      <c r="AD74"/>
      <c r="AE74" s="52">
        <f t="shared" si="39"/>
        <v>59.074491354933706</v>
      </c>
      <c r="AG74" s="3">
        <f t="shared" si="18"/>
        <v>59.074491354933706</v>
      </c>
      <c r="AH74" s="29">
        <f t="shared" si="36"/>
        <v>81.567628198446656</v>
      </c>
      <c r="AI74" s="29">
        <f t="shared" si="36"/>
        <v>80.335523644636652</v>
      </c>
      <c r="AJ74" s="29">
        <f t="shared" si="36"/>
        <v>87.74167045976283</v>
      </c>
      <c r="AK74" s="29">
        <f t="shared" si="36"/>
        <v>82.109064804567396</v>
      </c>
      <c r="AL74" s="29">
        <f t="shared" si="36"/>
        <v>28.092985114121468</v>
      </c>
      <c r="AM74" s="30"/>
      <c r="AN74" s="29">
        <f t="shared" si="37"/>
        <v>31.374656049764091</v>
      </c>
      <c r="AO74" s="31">
        <f t="shared" si="37"/>
        <v>18.772786304877247</v>
      </c>
      <c r="AP74" s="31">
        <f>IF(Settings!$I$6&gt;69, 0.2*(AO74), 0)</f>
        <v>3.7545572609754494</v>
      </c>
      <c r="AQ74" s="32">
        <f t="shared" si="38"/>
        <v>58.590091789157242</v>
      </c>
      <c r="AR74" s="32">
        <f t="shared" si="38"/>
        <v>35.021343449677552</v>
      </c>
      <c r="AS74" s="32">
        <f t="shared" si="38"/>
        <v>53.69658742885585</v>
      </c>
      <c r="AT74" s="33" t="e">
        <f t="shared" si="22"/>
        <v>#VALUE!</v>
      </c>
      <c r="AU74" s="33" t="e">
        <f t="shared" si="23"/>
        <v>#VALUE!</v>
      </c>
      <c r="AV74" s="34" t="e">
        <f t="shared" si="24"/>
        <v>#VALUE!</v>
      </c>
      <c r="AW74" s="34" t="e">
        <f t="shared" si="25"/>
        <v>#VALUE!</v>
      </c>
      <c r="AX74" s="35" t="e">
        <f t="shared" si="26"/>
        <v>#VALUE!</v>
      </c>
      <c r="AY74" s="35" t="e">
        <f t="shared" si="27"/>
        <v>#VALUE!</v>
      </c>
      <c r="BA74" s="30">
        <f t="shared" si="35"/>
        <v>29.20944886373778</v>
      </c>
      <c r="BB74" s="30">
        <f t="shared" si="35"/>
        <v>56.815350162397976</v>
      </c>
      <c r="BD74" s="82">
        <f t="shared" si="29"/>
        <v>33.951213063935867</v>
      </c>
    </row>
    <row r="75" spans="6:56" x14ac:dyDescent="0.25">
      <c r="F75" s="3">
        <v>61</v>
      </c>
      <c r="G75" s="29">
        <f t="shared" si="9"/>
        <v>82.524994275316942</v>
      </c>
      <c r="H75" s="29">
        <f t="shared" si="40"/>
        <v>81.824497666453624</v>
      </c>
      <c r="I75" s="29">
        <f t="shared" si="40"/>
        <v>89.440776770719566</v>
      </c>
      <c r="J75" s="29">
        <f t="shared" si="40"/>
        <v>83.567659965779782</v>
      </c>
      <c r="K75" s="29">
        <f t="shared" si="40"/>
        <v>28.327354084663099</v>
      </c>
      <c r="L75" s="30"/>
      <c r="M75" s="29">
        <f t="shared" si="40"/>
        <v>32.085905353807171</v>
      </c>
      <c r="N75" s="31">
        <f t="shared" si="32"/>
        <v>19.221511127786208</v>
      </c>
      <c r="O75" s="31">
        <f>IF(Settings!$I$6&gt;69, 0.2*(N75), 0)</f>
        <v>3.8443022255572417</v>
      </c>
      <c r="P75" s="32">
        <f t="shared" si="33"/>
        <v>59.477207414035448</v>
      </c>
      <c r="Q75" s="32">
        <f t="shared" si="33"/>
        <v>35.413853525543296</v>
      </c>
      <c r="R75" s="32">
        <f t="shared" si="33"/>
        <v>53.887538055582397</v>
      </c>
      <c r="S75" s="33" t="e">
        <f t="shared" si="30"/>
        <v>#VALUE!</v>
      </c>
      <c r="T75" s="33" t="e">
        <f t="shared" si="31"/>
        <v>#VALUE!</v>
      </c>
      <c r="U75" s="34" t="e">
        <f t="shared" si="12"/>
        <v>#VALUE!</v>
      </c>
      <c r="V75" s="34" t="e">
        <f t="shared" si="13"/>
        <v>#VALUE!</v>
      </c>
      <c r="W75" s="35" t="e">
        <f t="shared" si="14"/>
        <v>#VALUE!</v>
      </c>
      <c r="X75" s="35" t="e">
        <f t="shared" si="15"/>
        <v>#VALUE!</v>
      </c>
      <c r="Z75" s="30">
        <f t="shared" si="34"/>
        <v>29.321449899746366</v>
      </c>
      <c r="AA75" s="30">
        <f t="shared" si="34"/>
        <v>57.105985720931706</v>
      </c>
      <c r="AC75" s="3">
        <v>61</v>
      </c>
      <c r="AD75"/>
      <c r="AE75" s="52">
        <f t="shared" si="39"/>
        <v>59.439759967438754</v>
      </c>
      <c r="AG75" s="3">
        <f t="shared" si="18"/>
        <v>59.439759967438754</v>
      </c>
      <c r="AH75" s="29">
        <f t="shared" si="36"/>
        <v>81.757859155935236</v>
      </c>
      <c r="AI75" s="29">
        <f t="shared" si="36"/>
        <v>80.623517520371436</v>
      </c>
      <c r="AJ75" s="29">
        <f t="shared" si="36"/>
        <v>88.073539712997842</v>
      </c>
      <c r="AK75" s="29">
        <f t="shared" si="36"/>
        <v>82.391451354877461</v>
      </c>
      <c r="AL75" s="29">
        <f t="shared" si="36"/>
        <v>28.139778470783583</v>
      </c>
      <c r="AM75" s="30"/>
      <c r="AN75" s="29">
        <f t="shared" si="37"/>
        <v>31.512185759302682</v>
      </c>
      <c r="AO75" s="31">
        <f t="shared" si="37"/>
        <v>18.859147107557185</v>
      </c>
      <c r="AP75" s="31">
        <f>IF(Settings!$I$6&gt;69, 0.2*(AO75), 0)</f>
        <v>3.7718294215114372</v>
      </c>
      <c r="AQ75" s="32">
        <f t="shared" si="38"/>
        <v>58.762058620838772</v>
      </c>
      <c r="AR75" s="32">
        <f t="shared" si="38"/>
        <v>35.0982266148729</v>
      </c>
      <c r="AS75" s="32">
        <f t="shared" si="38"/>
        <v>53.735153668631114</v>
      </c>
      <c r="AT75" s="33" t="e">
        <f t="shared" si="22"/>
        <v>#VALUE!</v>
      </c>
      <c r="AU75" s="33" t="e">
        <f t="shared" si="23"/>
        <v>#VALUE!</v>
      </c>
      <c r="AV75" s="34" t="e">
        <f t="shared" si="24"/>
        <v>#VALUE!</v>
      </c>
      <c r="AW75" s="34" t="e">
        <f t="shared" si="25"/>
        <v>#VALUE!</v>
      </c>
      <c r="AX75" s="35" t="e">
        <f t="shared" si="26"/>
        <v>#VALUE!</v>
      </c>
      <c r="AY75" s="35" t="e">
        <f t="shared" si="27"/>
        <v>#VALUE!</v>
      </c>
      <c r="BA75" s="30">
        <f t="shared" si="35"/>
        <v>29.232019135416028</v>
      </c>
      <c r="BB75" s="30">
        <f t="shared" si="35"/>
        <v>56.872642208940967</v>
      </c>
      <c r="BD75" s="82">
        <f t="shared" si="29"/>
        <v>34.343958117062485</v>
      </c>
    </row>
    <row r="76" spans="6:56" x14ac:dyDescent="0.25">
      <c r="F76" s="3">
        <v>62</v>
      </c>
      <c r="G76" s="29">
        <f t="shared" si="9"/>
        <v>82.979977081384192</v>
      </c>
      <c r="H76" s="29">
        <f t="shared" si="40"/>
        <v>82.569866580277989</v>
      </c>
      <c r="I76" s="29">
        <f t="shared" si="40"/>
        <v>90.275397804381242</v>
      </c>
      <c r="J76" s="29">
        <f t="shared" si="40"/>
        <v>84.296504086672201</v>
      </c>
      <c r="K76" s="29">
        <f t="shared" si="40"/>
        <v>28.437717215719985</v>
      </c>
      <c r="L76" s="30"/>
      <c r="M76" s="29">
        <f t="shared" si="40"/>
        <v>32.442095996130483</v>
      </c>
      <c r="N76" s="31">
        <f t="shared" si="32"/>
        <v>19.448259376277004</v>
      </c>
      <c r="O76" s="31">
        <f>IF(Settings!$I$6&gt;69, 0.2*(N76), 0)</f>
        <v>3.8896518752554012</v>
      </c>
      <c r="P76" s="32">
        <f t="shared" si="33"/>
        <v>59.919436320034549</v>
      </c>
      <c r="Q76" s="32">
        <f t="shared" si="33"/>
        <v>35.605660806879897</v>
      </c>
      <c r="R76" s="32">
        <f t="shared" si="33"/>
        <v>53.975470392812746</v>
      </c>
      <c r="S76" s="33" t="e">
        <f t="shared" si="30"/>
        <v>#VALUE!</v>
      </c>
      <c r="T76" s="33" t="e">
        <f t="shared" si="31"/>
        <v>#VALUE!</v>
      </c>
      <c r="U76" s="34" t="e">
        <f t="shared" si="12"/>
        <v>#VALUE!</v>
      </c>
      <c r="V76" s="34" t="e">
        <f t="shared" si="13"/>
        <v>#VALUE!</v>
      </c>
      <c r="W76" s="35" t="e">
        <f t="shared" si="14"/>
        <v>#VALUE!</v>
      </c>
      <c r="X76" s="35" t="e">
        <f t="shared" si="15"/>
        <v>#VALUE!</v>
      </c>
      <c r="Z76" s="30">
        <f t="shared" si="34"/>
        <v>29.373252452060868</v>
      </c>
      <c r="AA76" s="30">
        <f t="shared" si="34"/>
        <v>57.246302477472263</v>
      </c>
      <c r="AC76" s="3">
        <v>62</v>
      </c>
      <c r="AD76"/>
      <c r="AE76" s="52">
        <f t="shared" si="39"/>
        <v>59.776339006608282</v>
      </c>
      <c r="AG76" s="3">
        <f t="shared" si="18"/>
        <v>59.776339006608282</v>
      </c>
      <c r="AH76" s="29">
        <f t="shared" si="36"/>
        <v>81.92949616359904</v>
      </c>
      <c r="AI76" s="29">
        <f t="shared" si="36"/>
        <v>80.886577423829266</v>
      </c>
      <c r="AJ76" s="29">
        <f t="shared" si="36"/>
        <v>88.375337429149127</v>
      </c>
      <c r="AK76" s="29">
        <f t="shared" si="36"/>
        <v>82.649277882968732</v>
      </c>
      <c r="AL76" s="29">
        <f t="shared" si="36"/>
        <v>28.181904373615104</v>
      </c>
      <c r="AM76" s="30"/>
      <c r="AN76" s="29">
        <f t="shared" si="37"/>
        <v>31.637826196357288</v>
      </c>
      <c r="AO76" s="31">
        <f t="shared" si="37"/>
        <v>18.938209467858499</v>
      </c>
      <c r="AP76" s="31">
        <f>IF(Settings!$I$6&gt;69, 0.2*(AO76), 0)</f>
        <v>3.7876418935717</v>
      </c>
      <c r="AQ76" s="32">
        <f t="shared" si="38"/>
        <v>58.918976765234667</v>
      </c>
      <c r="AR76" s="32">
        <f t="shared" si="38"/>
        <v>35.168050454466574</v>
      </c>
      <c r="AS76" s="32">
        <f t="shared" si="38"/>
        <v>53.769687779995692</v>
      </c>
      <c r="AT76" s="33" t="e">
        <f t="shared" si="22"/>
        <v>#VALUE!</v>
      </c>
      <c r="AU76" s="33" t="e">
        <f t="shared" si="23"/>
        <v>#VALUE!</v>
      </c>
      <c r="AV76" s="34" t="e">
        <f t="shared" si="24"/>
        <v>#VALUE!</v>
      </c>
      <c r="AW76" s="34" t="e">
        <f t="shared" si="25"/>
        <v>#VALUE!</v>
      </c>
      <c r="AX76" s="35" t="e">
        <f t="shared" si="26"/>
        <v>#VALUE!</v>
      </c>
      <c r="AY76" s="35" t="e">
        <f t="shared" si="27"/>
        <v>#VALUE!</v>
      </c>
      <c r="BA76" s="30">
        <f t="shared" si="35"/>
        <v>29.252250668631589</v>
      </c>
      <c r="BB76" s="30">
        <f t="shared" si="35"/>
        <v>56.924521454836494</v>
      </c>
      <c r="BD76" s="82">
        <f t="shared" si="29"/>
        <v>34.707887047653507</v>
      </c>
    </row>
    <row r="77" spans="6:56" x14ac:dyDescent="0.25">
      <c r="F77" s="3">
        <v>63</v>
      </c>
      <c r="G77" s="29">
        <f t="shared" si="9"/>
        <v>83.408137988696708</v>
      </c>
      <c r="H77" s="29">
        <f t="shared" si="40"/>
        <v>83.296666431068644</v>
      </c>
      <c r="I77" s="29">
        <f t="shared" si="40"/>
        <v>91.078615888844112</v>
      </c>
      <c r="J77" s="29">
        <f t="shared" si="40"/>
        <v>85.006319246409504</v>
      </c>
      <c r="K77" s="29">
        <f t="shared" si="40"/>
        <v>28.540940340972316</v>
      </c>
      <c r="L77" s="30"/>
      <c r="M77" s="29">
        <f t="shared" si="40"/>
        <v>32.789465284072904</v>
      </c>
      <c r="N77" s="31">
        <f t="shared" si="32"/>
        <v>19.670769390107765</v>
      </c>
      <c r="O77" s="31">
        <f>IF(Settings!$I$6&gt;69, 0.2*(N77), 0)</f>
        <v>3.934153878021553</v>
      </c>
      <c r="P77" s="32">
        <f t="shared" si="33"/>
        <v>60.349445866339124</v>
      </c>
      <c r="Q77" s="32">
        <f t="shared" si="33"/>
        <v>35.789647652561158</v>
      </c>
      <c r="R77" s="32">
        <f t="shared" si="33"/>
        <v>54.056494254348451</v>
      </c>
      <c r="S77" s="33" t="e">
        <f t="shared" si="30"/>
        <v>#VALUE!</v>
      </c>
      <c r="T77" s="33" t="e">
        <f t="shared" si="31"/>
        <v>#VALUE!</v>
      </c>
      <c r="U77" s="34" t="e">
        <f t="shared" si="12"/>
        <v>#VALUE!</v>
      </c>
      <c r="V77" s="34" t="e">
        <f t="shared" si="13"/>
        <v>#VALUE!</v>
      </c>
      <c r="W77" s="35" t="e">
        <f t="shared" si="14"/>
        <v>#VALUE!</v>
      </c>
      <c r="X77" s="35" t="e">
        <f t="shared" si="15"/>
        <v>#VALUE!</v>
      </c>
      <c r="Z77" s="30">
        <f t="shared" si="34"/>
        <v>29.421126359579333</v>
      </c>
      <c r="AA77" s="30">
        <f t="shared" si="34"/>
        <v>57.379815953079309</v>
      </c>
      <c r="AC77" s="3">
        <v>63</v>
      </c>
      <c r="AD77"/>
      <c r="AE77" s="52">
        <f t="shared" si="39"/>
        <v>60.086481859648281</v>
      </c>
      <c r="AG77" s="3">
        <f t="shared" si="18"/>
        <v>60.086481859648281</v>
      </c>
      <c r="AH77" s="29">
        <f t="shared" si="36"/>
        <v>82.084607596378206</v>
      </c>
      <c r="AI77" s="29">
        <f t="shared" si="36"/>
        <v>81.12702450122255</v>
      </c>
      <c r="AJ77" s="29">
        <f t="shared" si="36"/>
        <v>88.650063127353178</v>
      </c>
      <c r="AK77" s="29">
        <f t="shared" si="36"/>
        <v>82.884847611791955</v>
      </c>
      <c r="AL77" s="29">
        <f t="shared" si="36"/>
        <v>28.219896815872822</v>
      </c>
      <c r="AM77" s="30"/>
      <c r="AN77" s="29">
        <f t="shared" si="37"/>
        <v>31.752680178535041</v>
      </c>
      <c r="AO77" s="31">
        <f t="shared" si="37"/>
        <v>19.010625990453502</v>
      </c>
      <c r="AP77" s="31">
        <f>IF(Settings!$I$6&gt;69, 0.2*(AO77), 0)</f>
        <v>3.8021251980907005</v>
      </c>
      <c r="AQ77" s="32">
        <f t="shared" si="38"/>
        <v>59.062272106308058</v>
      </c>
      <c r="AR77" s="32">
        <f t="shared" si="38"/>
        <v>35.23153467548115</v>
      </c>
      <c r="AS77" s="32">
        <f t="shared" si="38"/>
        <v>53.800680581796158</v>
      </c>
      <c r="AT77" s="33" t="e">
        <f t="shared" si="22"/>
        <v>#VALUE!</v>
      </c>
      <c r="AU77" s="33" t="e">
        <f t="shared" si="23"/>
        <v>#VALUE!</v>
      </c>
      <c r="AV77" s="34" t="e">
        <f t="shared" si="24"/>
        <v>#VALUE!</v>
      </c>
      <c r="AW77" s="34" t="e">
        <f t="shared" si="25"/>
        <v>#VALUE!</v>
      </c>
      <c r="AX77" s="35" t="e">
        <f t="shared" si="26"/>
        <v>#VALUE!</v>
      </c>
      <c r="AY77" s="35" t="e">
        <f t="shared" si="27"/>
        <v>#VALUE!</v>
      </c>
      <c r="BA77" s="30">
        <f t="shared" si="35"/>
        <v>29.270424934931768</v>
      </c>
      <c r="BB77" s="30">
        <f t="shared" si="35"/>
        <v>56.971563699712711</v>
      </c>
      <c r="BD77" s="82">
        <f t="shared" si="29"/>
        <v>35.044956583660948</v>
      </c>
    </row>
    <row r="78" spans="6:56" x14ac:dyDescent="0.25">
      <c r="F78" s="3">
        <v>64</v>
      </c>
      <c r="G78" s="29">
        <f t="shared" si="9"/>
        <v>83.810951607635914</v>
      </c>
      <c r="H78" s="29">
        <f t="shared" ref="H78:M78" si="41">H$4*(1-EXP(-H$5*$F78))^H$6</f>
        <v>84.00528933045085</v>
      </c>
      <c r="I78" s="29">
        <f t="shared" si="41"/>
        <v>91.851396362405822</v>
      </c>
      <c r="J78" s="29">
        <f t="shared" si="41"/>
        <v>85.697534832099407</v>
      </c>
      <c r="K78" s="29">
        <f t="shared" si="41"/>
        <v>28.637466849996066</v>
      </c>
      <c r="L78" s="30"/>
      <c r="M78" s="29">
        <f t="shared" si="41"/>
        <v>33.128167046213484</v>
      </c>
      <c r="N78" s="31">
        <f t="shared" si="32"/>
        <v>19.889092149472628</v>
      </c>
      <c r="O78" s="31">
        <f>IF(Settings!$I$6&gt;69, 0.2*(N78), 0)</f>
        <v>3.9778184298945258</v>
      </c>
      <c r="P78" s="32">
        <f t="shared" si="33"/>
        <v>60.767549395590954</v>
      </c>
      <c r="Q78" s="32">
        <f t="shared" si="33"/>
        <v>35.966115373252855</v>
      </c>
      <c r="R78" s="32">
        <f t="shared" si="33"/>
        <v>54.131145984381234</v>
      </c>
      <c r="S78" s="33" t="e">
        <f t="shared" si="30"/>
        <v>#VALUE!</v>
      </c>
      <c r="T78" s="33" t="e">
        <f t="shared" si="31"/>
        <v>#VALUE!</v>
      </c>
      <c r="U78" s="34" t="e">
        <f t="shared" si="12"/>
        <v>#VALUE!</v>
      </c>
      <c r="V78" s="34" t="e">
        <f t="shared" si="13"/>
        <v>#VALUE!</v>
      </c>
      <c r="W78" s="35" t="e">
        <f t="shared" si="14"/>
        <v>#VALUE!</v>
      </c>
      <c r="X78" s="35" t="e">
        <f t="shared" si="15"/>
        <v>#VALUE!</v>
      </c>
      <c r="Z78" s="30">
        <f t="shared" si="34"/>
        <v>29.465365693292995</v>
      </c>
      <c r="AA78" s="30">
        <f t="shared" si="34"/>
        <v>57.506856005943725</v>
      </c>
      <c r="AC78" s="3">
        <v>64</v>
      </c>
      <c r="AD78"/>
      <c r="AE78" s="52">
        <f t="shared" si="39"/>
        <v>60.372264924241762</v>
      </c>
      <c r="AG78" s="3">
        <f t="shared" si="18"/>
        <v>60.372264924241762</v>
      </c>
      <c r="AH78" s="29">
        <f t="shared" si="36"/>
        <v>82.22499468252964</v>
      </c>
      <c r="AI78" s="29">
        <f t="shared" si="36"/>
        <v>81.346939879703285</v>
      </c>
      <c r="AJ78" s="29">
        <f t="shared" si="36"/>
        <v>88.900377297652398</v>
      </c>
      <c r="AK78" s="29">
        <f t="shared" si="36"/>
        <v>83.100223103033102</v>
      </c>
      <c r="AL78" s="29">
        <f t="shared" si="36"/>
        <v>28.254218498161492</v>
      </c>
      <c r="AM78" s="30"/>
      <c r="AN78" s="29">
        <f t="shared" si="37"/>
        <v>31.857737362487772</v>
      </c>
      <c r="AO78" s="31">
        <f t="shared" si="37"/>
        <v>19.07698571532848</v>
      </c>
      <c r="AP78" s="31">
        <f>IF(Settings!$I$6&gt;69, 0.2*(AO78), 0)</f>
        <v>3.8153971430656961</v>
      </c>
      <c r="AQ78" s="32">
        <f t="shared" si="38"/>
        <v>59.193219228182535</v>
      </c>
      <c r="AR78" s="32">
        <f t="shared" si="38"/>
        <v>35.289314989206382</v>
      </c>
      <c r="AS78" s="32">
        <f t="shared" si="38"/>
        <v>53.828552671159876</v>
      </c>
      <c r="AT78" s="33" t="e">
        <f t="shared" si="22"/>
        <v>#VALUE!</v>
      </c>
      <c r="AU78" s="33" t="e">
        <f t="shared" si="23"/>
        <v>#VALUE!</v>
      </c>
      <c r="AV78" s="34" t="e">
        <f t="shared" si="24"/>
        <v>#VALUE!</v>
      </c>
      <c r="AW78" s="34" t="e">
        <f t="shared" si="25"/>
        <v>#VALUE!</v>
      </c>
      <c r="AX78" s="35" t="e">
        <f t="shared" si="26"/>
        <v>#VALUE!</v>
      </c>
      <c r="AY78" s="35" t="e">
        <f t="shared" si="27"/>
        <v>#VALUE!</v>
      </c>
      <c r="BA78" s="30">
        <f t="shared" si="35"/>
        <v>29.286783621077877</v>
      </c>
      <c r="BB78" s="30">
        <f t="shared" si="35"/>
        <v>57.014273814483246</v>
      </c>
      <c r="BD78" s="82">
        <f t="shared" si="29"/>
        <v>35.357016035669893</v>
      </c>
    </row>
    <row r="79" spans="6:56" x14ac:dyDescent="0.25">
      <c r="F79" s="3">
        <v>65</v>
      </c>
      <c r="G79" s="29">
        <f t="shared" ref="G79:M84" si="42">G$4*(1-EXP(-G$5*$F79))^G$6</f>
        <v>84.189824769985293</v>
      </c>
      <c r="H79" s="29">
        <f t="shared" si="42"/>
        <v>84.696123828594096</v>
      </c>
      <c r="I79" s="29">
        <f t="shared" si="42"/>
        <v>92.594694861444225</v>
      </c>
      <c r="J79" s="29">
        <f t="shared" si="42"/>
        <v>86.370575153128414</v>
      </c>
      <c r="K79" s="29">
        <f t="shared" si="42"/>
        <v>28.727715050574531</v>
      </c>
      <c r="L79" s="30"/>
      <c r="M79" s="29">
        <f t="shared" si="42"/>
        <v>33.458357068340717</v>
      </c>
      <c r="N79" s="31">
        <f t="shared" si="32"/>
        <v>20.103279759945359</v>
      </c>
      <c r="O79" s="31">
        <f>IF(Settings!$I$6&gt;69, 0.2*(N79), 0)</f>
        <v>4.0206559519890721</v>
      </c>
      <c r="P79" s="32">
        <f t="shared" si="33"/>
        <v>61.17405387687964</v>
      </c>
      <c r="Q79" s="32">
        <f t="shared" si="33"/>
        <v>36.135355246693194</v>
      </c>
      <c r="R79" s="32">
        <f t="shared" si="33"/>
        <v>54.199921275875468</v>
      </c>
      <c r="S79" s="33" t="e">
        <f t="shared" si="30"/>
        <v>#VALUE!</v>
      </c>
      <c r="T79" s="33" t="e">
        <f t="shared" si="31"/>
        <v>#VALUE!</v>
      </c>
      <c r="U79" s="34" t="e">
        <f t="shared" ref="U79:U84" si="43">(U$7/100*$H79)+((100-U$7)/100*$N79)</f>
        <v>#VALUE!</v>
      </c>
      <c r="V79" s="34" t="e">
        <f t="shared" ref="V79:V84" si="44">(V$7/100*$H79)+((100-V$7)/100*$O79)</f>
        <v>#VALUE!</v>
      </c>
      <c r="W79" s="35" t="e">
        <f t="shared" ref="W79:W84" si="45">$W$7/100*(($W$4*(1-EXP(-$W$5*F79))^$W$6)) + ((100-$W$7)/100*N79)</f>
        <v>#VALUE!</v>
      </c>
      <c r="X79" s="35" t="e">
        <f t="shared" ref="X79:X84" si="46">$X$7/100*(($X$4*(1-EXP(-$X$5*F79))^$X$6)) + ((100-$X$7)/100*O79)</f>
        <v>#VALUE!</v>
      </c>
      <c r="Z79" s="30">
        <f t="shared" si="34"/>
        <v>29.5062430891197</v>
      </c>
      <c r="AA79" s="30">
        <f t="shared" si="34"/>
        <v>57.627736501027925</v>
      </c>
      <c r="AC79" s="3">
        <v>65</v>
      </c>
      <c r="AD79"/>
      <c r="AE79" s="52">
        <f t="shared" si="39"/>
        <v>60.635601509972815</v>
      </c>
      <c r="AG79" s="3">
        <f t="shared" ref="AG79:AG84" si="47">AE79</f>
        <v>60.635601509972815</v>
      </c>
      <c r="AH79" s="29">
        <f t="shared" si="36"/>
        <v>82.35223126898309</v>
      </c>
      <c r="AI79" s="29">
        <f t="shared" si="36"/>
        <v>81.548192877448415</v>
      </c>
      <c r="AJ79" s="29">
        <f t="shared" si="36"/>
        <v>89.128645204287778</v>
      </c>
      <c r="AK79" s="29">
        <f t="shared" si="36"/>
        <v>83.29725490109341</v>
      </c>
      <c r="AL79" s="29">
        <f t="shared" si="36"/>
        <v>28.285271817216341</v>
      </c>
      <c r="AM79" s="30"/>
      <c r="AN79" s="29">
        <f t="shared" si="37"/>
        <v>31.953887353448387</v>
      </c>
      <c r="AO79" s="31">
        <f t="shared" si="37"/>
        <v>19.137821035158137</v>
      </c>
      <c r="AP79" s="31">
        <f>IF(Settings!$I$6&gt;69, 0.2*(AO79), 0)</f>
        <v>3.8275642070316276</v>
      </c>
      <c r="AQ79" s="32">
        <f t="shared" si="38"/>
        <v>59.312959788809444</v>
      </c>
      <c r="AR79" s="32">
        <f t="shared" si="38"/>
        <v>35.341954429633965</v>
      </c>
      <c r="AS79" s="32">
        <f t="shared" si="38"/>
        <v>53.853666022750119</v>
      </c>
      <c r="AT79" s="33" t="e">
        <f t="shared" ref="AT79:AT84" si="48">AT$8*(AT$4*(1-EXP(-AT$5*AG79))^AT$6)</f>
        <v>#VALUE!</v>
      </c>
      <c r="AU79" s="33" t="e">
        <f t="shared" ref="AU79:AU84" si="49">AU$8*(AU$4*(1-EXP(-AU$5*AG79))^AU$6)</f>
        <v>#VALUE!</v>
      </c>
      <c r="AV79" s="34" t="e">
        <f t="shared" ref="AV79:AV84" si="50">(AV$7/100*$AI79)+((100-AV$7)/100*$AO79)</f>
        <v>#VALUE!</v>
      </c>
      <c r="AW79" s="34" t="e">
        <f t="shared" ref="AW79:AW84" si="51">(AW$7/100*$AI79)+((100-AW$7)/100*$AP79)</f>
        <v>#VALUE!</v>
      </c>
      <c r="AX79" s="35" t="e">
        <f t="shared" ref="AX79:AX84" si="52">$W$7/100*(($W$4*(1-EXP(-$W$5*AG79))^$W$6)) + ((100-$W$7)/100*AO79)</f>
        <v>#VALUE!</v>
      </c>
      <c r="AY79" s="35" t="e">
        <f t="shared" ref="AY79:AY84" si="53">$X$7/100*(($X$4*(1-EXP(-$X$5*AG79))^$X$6)) + ((100-$X$7)/100*AP79)</f>
        <v>#VALUE!</v>
      </c>
      <c r="BA79" s="30">
        <f t="shared" si="35"/>
        <v>29.3015351250314</v>
      </c>
      <c r="BB79" s="30">
        <f t="shared" si="35"/>
        <v>57.053095883738756</v>
      </c>
      <c r="BD79" s="82">
        <f t="shared" ref="BD79:BD84" si="54">$BE$4+$BE$5*AE79+$BE$6*AE79^2</f>
        <v>35.645808750653948</v>
      </c>
    </row>
    <row r="80" spans="6:56" x14ac:dyDescent="0.25">
      <c r="F80" s="3">
        <v>66</v>
      </c>
      <c r="G80" s="29">
        <f t="shared" si="42"/>
        <v>84.546097895871284</v>
      </c>
      <c r="H80" s="29">
        <f t="shared" si="42"/>
        <v>85.369554562090713</v>
      </c>
      <c r="I80" s="29">
        <f t="shared" si="42"/>
        <v>93.309455207822509</v>
      </c>
      <c r="J80" s="29">
        <f t="shared" si="42"/>
        <v>87.025859125258492</v>
      </c>
      <c r="K80" s="29">
        <f t="shared" si="42"/>
        <v>28.812079252878473</v>
      </c>
      <c r="L80" s="30"/>
      <c r="M80" s="29">
        <f t="shared" si="42"/>
        <v>33.780192645384957</v>
      </c>
      <c r="N80" s="31">
        <f t="shared" si="32"/>
        <v>20.313385306790323</v>
      </c>
      <c r="O80" s="31">
        <f>IF(Settings!$I$6&gt;69, 0.2*(N80), 0)</f>
        <v>4.0626770613580652</v>
      </c>
      <c r="P80" s="32">
        <f t="shared" si="33"/>
        <v>61.569259907418299</v>
      </c>
      <c r="Q80" s="32">
        <f t="shared" si="33"/>
        <v>36.297648700755566</v>
      </c>
      <c r="R80" s="32">
        <f t="shared" si="33"/>
        <v>54.263278098255654</v>
      </c>
      <c r="S80" s="33" t="e">
        <f t="shared" si="30"/>
        <v>#VALUE!</v>
      </c>
      <c r="T80" s="33" t="e">
        <f t="shared" si="31"/>
        <v>#VALUE!</v>
      </c>
      <c r="U80" s="34" t="e">
        <f t="shared" si="43"/>
        <v>#VALUE!</v>
      </c>
      <c r="V80" s="34" t="e">
        <f t="shared" si="44"/>
        <v>#VALUE!</v>
      </c>
      <c r="W80" s="35" t="e">
        <f t="shared" si="45"/>
        <v>#VALUE!</v>
      </c>
      <c r="X80" s="35" t="e">
        <f t="shared" si="46"/>
        <v>#VALUE!</v>
      </c>
      <c r="Z80" s="30">
        <f t="shared" si="34"/>
        <v>29.544011223443608</v>
      </c>
      <c r="AA80" s="30">
        <f t="shared" si="34"/>
        <v>57.742756085500218</v>
      </c>
      <c r="AC80" s="3">
        <v>66</v>
      </c>
      <c r="AD80"/>
      <c r="AE80" s="52">
        <f t="shared" si="39"/>
        <v>60.87825464788051</v>
      </c>
      <c r="AG80" s="3">
        <f t="shared" si="47"/>
        <v>60.87825464788051</v>
      </c>
      <c r="AH80" s="29">
        <f t="shared" si="36"/>
        <v>82.467696933089456</v>
      </c>
      <c r="AI80" s="29">
        <f t="shared" si="36"/>
        <v>81.732465443722788</v>
      </c>
      <c r="AJ80" s="29">
        <f t="shared" si="36"/>
        <v>89.336974319866655</v>
      </c>
      <c r="AK80" s="29">
        <f t="shared" si="36"/>
        <v>83.477606297853342</v>
      </c>
      <c r="AL80" s="29">
        <f t="shared" si="36"/>
        <v>28.313407949292699</v>
      </c>
      <c r="AM80" s="30"/>
      <c r="AN80" s="29">
        <f t="shared" si="37"/>
        <v>32.041931104232773</v>
      </c>
      <c r="AO80" s="31">
        <f t="shared" si="37"/>
        <v>19.193613765549753</v>
      </c>
      <c r="AP80" s="31">
        <f>IF(Settings!$I$6&gt;69, 0.2*(AO80), 0)</f>
        <v>3.8387227531099506</v>
      </c>
      <c r="AQ80" s="32">
        <f t="shared" si="38"/>
        <v>59.422518345475915</v>
      </c>
      <c r="AR80" s="32">
        <f t="shared" si="38"/>
        <v>35.389952937961397</v>
      </c>
      <c r="AS80" s="32">
        <f t="shared" si="38"/>
        <v>53.876333436184211</v>
      </c>
      <c r="AT80" s="33" t="e">
        <f t="shared" si="48"/>
        <v>#VALUE!</v>
      </c>
      <c r="AU80" s="33" t="e">
        <f t="shared" si="49"/>
        <v>#VALUE!</v>
      </c>
      <c r="AV80" s="34" t="e">
        <f t="shared" si="50"/>
        <v>#VALUE!</v>
      </c>
      <c r="AW80" s="34" t="e">
        <f t="shared" si="51"/>
        <v>#VALUE!</v>
      </c>
      <c r="AX80" s="35" t="e">
        <f t="shared" si="52"/>
        <v>#VALUE!</v>
      </c>
      <c r="AY80" s="35" t="e">
        <f t="shared" si="53"/>
        <v>#VALUE!</v>
      </c>
      <c r="BA80" s="30">
        <f t="shared" si="35"/>
        <v>29.31485985974922</v>
      </c>
      <c r="BB80" s="30">
        <f t="shared" si="35"/>
        <v>57.08842169727744</v>
      </c>
      <c r="BD80" s="82">
        <f t="shared" si="54"/>
        <v>35.912974505442101</v>
      </c>
    </row>
    <row r="81" spans="3:56" x14ac:dyDescent="0.25">
      <c r="F81" s="3">
        <v>67</v>
      </c>
      <c r="G81" s="29">
        <f t="shared" si="42"/>
        <v>84.881046602961064</v>
      </c>
      <c r="H81" s="29">
        <f t="shared" si="42"/>
        <v>86.025961940988083</v>
      </c>
      <c r="I81" s="29">
        <f t="shared" si="42"/>
        <v>93.996607577916592</v>
      </c>
      <c r="J81" s="29">
        <f t="shared" si="42"/>
        <v>87.663799994642005</v>
      </c>
      <c r="K81" s="29">
        <f t="shared" si="42"/>
        <v>28.890930856272547</v>
      </c>
      <c r="L81" s="30"/>
      <c r="M81" s="29">
        <f t="shared" si="42"/>
        <v>34.093832169846664</v>
      </c>
      <c r="N81" s="31">
        <f t="shared" si="32"/>
        <v>20.519462719379561</v>
      </c>
      <c r="O81" s="31">
        <f>IF(Settings!$I$6&gt;69, 0.2*(N81), 0)</f>
        <v>4.1038925438759124</v>
      </c>
      <c r="P81" s="32">
        <f t="shared" si="33"/>
        <v>61.953461727189747</v>
      </c>
      <c r="Q81" s="32">
        <f t="shared" si="33"/>
        <v>36.453267510066752</v>
      </c>
      <c r="R81" s="32">
        <f t="shared" si="33"/>
        <v>54.321639438545063</v>
      </c>
      <c r="S81" s="33" t="e">
        <f t="shared" si="30"/>
        <v>#VALUE!</v>
      </c>
      <c r="T81" s="33" t="e">
        <f t="shared" si="31"/>
        <v>#VALUE!</v>
      </c>
      <c r="U81" s="34" t="e">
        <f t="shared" si="43"/>
        <v>#VALUE!</v>
      </c>
      <c r="V81" s="34" t="e">
        <f t="shared" si="44"/>
        <v>#VALUE!</v>
      </c>
      <c r="W81" s="35" t="e">
        <f t="shared" si="45"/>
        <v>#VALUE!</v>
      </c>
      <c r="X81" s="35" t="e">
        <f t="shared" si="46"/>
        <v>#VALUE!</v>
      </c>
      <c r="Z81" s="30">
        <f t="shared" si="34"/>
        <v>29.578904200466638</v>
      </c>
      <c r="AA81" s="30">
        <f t="shared" si="34"/>
        <v>57.852198926571987</v>
      </c>
      <c r="AC81" s="3">
        <v>67</v>
      </c>
      <c r="AD81"/>
      <c r="AE81" s="52">
        <f t="shared" si="39"/>
        <v>61.101848893902165</v>
      </c>
      <c r="AG81" s="3">
        <f t="shared" si="47"/>
        <v>61.101848893902165</v>
      </c>
      <c r="AH81" s="29">
        <f t="shared" si="36"/>
        <v>82.572604660329972</v>
      </c>
      <c r="AI81" s="29">
        <f t="shared" si="36"/>
        <v>81.901273390586596</v>
      </c>
      <c r="AJ81" s="29">
        <f t="shared" si="36"/>
        <v>89.527246404021511</v>
      </c>
      <c r="AK81" s="29">
        <f t="shared" si="36"/>
        <v>83.642774803872314</v>
      </c>
      <c r="AL81" s="29">
        <f t="shared" si="36"/>
        <v>28.338934390758478</v>
      </c>
      <c r="AM81" s="30"/>
      <c r="AN81" s="29">
        <f t="shared" si="37"/>
        <v>32.122590849299606</v>
      </c>
      <c r="AO81" s="31">
        <f t="shared" si="37"/>
        <v>19.244800483024484</v>
      </c>
      <c r="AP81" s="31">
        <f>IF(Settings!$I$6&gt;69, 0.2*(AO81), 0)</f>
        <v>3.8489600966048969</v>
      </c>
      <c r="AQ81" s="32">
        <f t="shared" si="38"/>
        <v>59.522816027517571</v>
      </c>
      <c r="AR81" s="32">
        <f t="shared" si="38"/>
        <v>35.433755507700326</v>
      </c>
      <c r="AS81" s="32">
        <f t="shared" si="38"/>
        <v>53.896826269792179</v>
      </c>
      <c r="AT81" s="33" t="e">
        <f t="shared" si="48"/>
        <v>#VALUE!</v>
      </c>
      <c r="AU81" s="33" t="e">
        <f t="shared" si="49"/>
        <v>#VALUE!</v>
      </c>
      <c r="AV81" s="34" t="e">
        <f t="shared" si="50"/>
        <v>#VALUE!</v>
      </c>
      <c r="AW81" s="34" t="e">
        <f t="shared" si="51"/>
        <v>#VALUE!</v>
      </c>
      <c r="AX81" s="35" t="e">
        <f t="shared" si="52"/>
        <v>#VALUE!</v>
      </c>
      <c r="AY81" s="35" t="e">
        <f t="shared" si="53"/>
        <v>#VALUE!</v>
      </c>
      <c r="BA81" s="30">
        <f t="shared" si="35"/>
        <v>29.326914605083154</v>
      </c>
      <c r="BB81" s="30">
        <f t="shared" si="35"/>
        <v>57.120597889154148</v>
      </c>
      <c r="BD81" s="82">
        <f t="shared" si="54"/>
        <v>36.160052607036505</v>
      </c>
    </row>
    <row r="82" spans="3:56" x14ac:dyDescent="0.25">
      <c r="F82" s="3">
        <v>68</v>
      </c>
      <c r="G82" s="29">
        <f t="shared" si="42"/>
        <v>85.195883506905631</v>
      </c>
      <c r="H82" s="29">
        <f t="shared" si="42"/>
        <v>86.66572187181481</v>
      </c>
      <c r="I82" s="29">
        <f t="shared" si="42"/>
        <v>94.657066928073036</v>
      </c>
      <c r="J82" s="29">
        <f t="shared" si="42"/>
        <v>88.284805098394699</v>
      </c>
      <c r="K82" s="29">
        <f t="shared" si="42"/>
        <v>28.964619429299574</v>
      </c>
      <c r="L82" s="30"/>
      <c r="M82" s="29">
        <f t="shared" si="42"/>
        <v>34.399434754260717</v>
      </c>
      <c r="N82" s="31">
        <f t="shared" si="32"/>
        <v>20.721566645058729</v>
      </c>
      <c r="O82" s="31">
        <f>IF(Settings!$I$6&gt;69, 0.2*(N82), 0)</f>
        <v>4.1443133290117462</v>
      </c>
      <c r="P82" s="32">
        <f t="shared" si="33"/>
        <v>62.326947245185742</v>
      </c>
      <c r="Q82" s="32">
        <f t="shared" si="33"/>
        <v>36.6024740037141</v>
      </c>
      <c r="R82" s="32">
        <f t="shared" si="33"/>
        <v>54.375395863809565</v>
      </c>
      <c r="S82" s="33" t="e">
        <f t="shared" si="30"/>
        <v>#VALUE!</v>
      </c>
      <c r="T82" s="33" t="e">
        <f t="shared" si="31"/>
        <v>#VALUE!</v>
      </c>
      <c r="U82" s="34" t="e">
        <f t="shared" si="43"/>
        <v>#VALUE!</v>
      </c>
      <c r="V82" s="34" t="e">
        <f t="shared" si="44"/>
        <v>#VALUE!</v>
      </c>
      <c r="W82" s="35" t="e">
        <f t="shared" si="45"/>
        <v>#VALUE!</v>
      </c>
      <c r="X82" s="35" t="e">
        <f t="shared" si="46"/>
        <v>#VALUE!</v>
      </c>
      <c r="Z82" s="30">
        <f t="shared" si="34"/>
        <v>29.611138854469374</v>
      </c>
      <c r="AA82" s="30">
        <f t="shared" si="34"/>
        <v>57.956335413560829</v>
      </c>
      <c r="AC82" s="3">
        <v>68</v>
      </c>
      <c r="AD82"/>
      <c r="AE82" s="52">
        <f t="shared" si="39"/>
        <v>61.307881205229648</v>
      </c>
      <c r="AG82" s="3">
        <f t="shared" si="47"/>
        <v>61.307881205229648</v>
      </c>
      <c r="AH82" s="29">
        <f t="shared" si="36"/>
        <v>82.668024067367782</v>
      </c>
      <c r="AI82" s="29">
        <f t="shared" si="36"/>
        <v>82.055984887002381</v>
      </c>
      <c r="AJ82" s="29">
        <f t="shared" si="36"/>
        <v>89.70114506839262</v>
      </c>
      <c r="AK82" s="29">
        <f t="shared" si="36"/>
        <v>83.794110815577724</v>
      </c>
      <c r="AL82" s="29">
        <f t="shared" si="36"/>
        <v>28.362121244080374</v>
      </c>
      <c r="AM82" s="30"/>
      <c r="AN82" s="29">
        <f t="shared" si="37"/>
        <v>32.196518781876961</v>
      </c>
      <c r="AO82" s="31">
        <f t="shared" si="37"/>
        <v>19.291777228881177</v>
      </c>
      <c r="AP82" s="31">
        <f>IF(Settings!$I$6&gt;69, 0.2*(AO82), 0)</f>
        <v>3.8583554457762355</v>
      </c>
      <c r="AQ82" s="32">
        <f t="shared" si="38"/>
        <v>59.614682384584135</v>
      </c>
      <c r="AR82" s="32">
        <f t="shared" si="38"/>
        <v>35.473759130620799</v>
      </c>
      <c r="AS82" s="32">
        <f t="shared" si="38"/>
        <v>53.915380802468668</v>
      </c>
      <c r="AT82" s="33" t="e">
        <f t="shared" si="48"/>
        <v>#VALUE!</v>
      </c>
      <c r="AU82" s="33" t="e">
        <f t="shared" si="49"/>
        <v>#VALUE!</v>
      </c>
      <c r="AV82" s="34" t="e">
        <f t="shared" si="50"/>
        <v>#VALUE!</v>
      </c>
      <c r="AW82" s="34" t="e">
        <f t="shared" si="51"/>
        <v>#VALUE!</v>
      </c>
      <c r="AX82" s="35" t="e">
        <f t="shared" si="52"/>
        <v>#VALUE!</v>
      </c>
      <c r="AY82" s="35" t="e">
        <f t="shared" si="53"/>
        <v>#VALUE!</v>
      </c>
      <c r="BA82" s="30">
        <f t="shared" si="35"/>
        <v>29.337836095722412</v>
      </c>
      <c r="BB82" s="30">
        <f t="shared" si="35"/>
        <v>57.149931963869285</v>
      </c>
      <c r="BD82" s="82">
        <f t="shared" si="54"/>
        <v>36.388485509213993</v>
      </c>
    </row>
    <row r="83" spans="3:56" x14ac:dyDescent="0.25">
      <c r="F83" s="3">
        <v>69</v>
      </c>
      <c r="G83" s="29">
        <f t="shared" si="42"/>
        <v>85.491760168859273</v>
      </c>
      <c r="H83" s="29">
        <f t="shared" si="42"/>
        <v>87.289205513690021</v>
      </c>
      <c r="I83" s="29">
        <f t="shared" si="42"/>
        <v>95.29173165310452</v>
      </c>
      <c r="J83" s="29">
        <f t="shared" si="42"/>
        <v>88.889275658637061</v>
      </c>
      <c r="K83" s="29">
        <f t="shared" si="42"/>
        <v>29.033473775130847</v>
      </c>
      <c r="L83" s="30"/>
      <c r="M83" s="29">
        <f t="shared" si="42"/>
        <v>34.697159885392118</v>
      </c>
      <c r="N83" s="31">
        <f t="shared" si="32"/>
        <v>20.919752331850113</v>
      </c>
      <c r="O83" s="31">
        <f>IF(Settings!$I$6&gt;69, 0.2*(N83), 0)</f>
        <v>4.1839504663700229</v>
      </c>
      <c r="P83" s="32">
        <f t="shared" si="33"/>
        <v>62.689998075987219</v>
      </c>
      <c r="Q83" s="32">
        <f t="shared" si="33"/>
        <v>36.745521281851218</v>
      </c>
      <c r="R83" s="32">
        <f t="shared" si="33"/>
        <v>54.424907913182707</v>
      </c>
      <c r="S83" s="33" t="e">
        <f t="shared" si="30"/>
        <v>#VALUE!</v>
      </c>
      <c r="T83" s="33" t="e">
        <f t="shared" si="31"/>
        <v>#VALUE!</v>
      </c>
      <c r="U83" s="34" t="e">
        <f t="shared" si="43"/>
        <v>#VALUE!</v>
      </c>
      <c r="V83" s="34" t="e">
        <f t="shared" si="44"/>
        <v>#VALUE!</v>
      </c>
      <c r="W83" s="35" t="e">
        <f t="shared" si="45"/>
        <v>#VALUE!</v>
      </c>
      <c r="X83" s="35" t="e">
        <f t="shared" si="46"/>
        <v>#VALUE!</v>
      </c>
      <c r="Z83" s="30">
        <f t="shared" si="34"/>
        <v>29.640915970374667</v>
      </c>
      <c r="AA83" s="30">
        <f t="shared" si="34"/>
        <v>58.055422825913979</v>
      </c>
      <c r="AC83" s="3">
        <v>69</v>
      </c>
      <c r="AD83"/>
      <c r="AE83" s="52">
        <f t="shared" si="39"/>
        <v>61.497730962395757</v>
      </c>
      <c r="AG83" s="3">
        <f t="shared" si="47"/>
        <v>61.497730962395757</v>
      </c>
      <c r="AH83" s="29">
        <f t="shared" si="36"/>
        <v>82.754900959754238</v>
      </c>
      <c r="AI83" s="29">
        <f t="shared" si="36"/>
        <v>82.19783661082667</v>
      </c>
      <c r="AJ83" s="29">
        <f t="shared" si="36"/>
        <v>89.860179528236003</v>
      </c>
      <c r="AK83" s="29">
        <f t="shared" si="36"/>
        <v>83.932833888683803</v>
      </c>
      <c r="AL83" s="29">
        <f t="shared" si="36"/>
        <v>28.38320647925206</v>
      </c>
      <c r="AM83" s="30"/>
      <c r="AN83" s="29">
        <f t="shared" si="37"/>
        <v>32.264304650508237</v>
      </c>
      <c r="AO83" s="31">
        <f t="shared" si="37"/>
        <v>19.334903662886678</v>
      </c>
      <c r="AP83" s="31">
        <f>IF(Settings!$I$6&gt;69, 0.2*(AO83), 0)</f>
        <v>3.8669807325773355</v>
      </c>
      <c r="AQ83" s="32">
        <f t="shared" si="38"/>
        <v>59.698865683978759</v>
      </c>
      <c r="AR83" s="32">
        <f t="shared" si="38"/>
        <v>35.510318740167875</v>
      </c>
      <c r="AS83" s="32">
        <f t="shared" si="38"/>
        <v>53.932203491631498</v>
      </c>
      <c r="AT83" s="33" t="e">
        <f t="shared" si="48"/>
        <v>#VALUE!</v>
      </c>
      <c r="AU83" s="33" t="e">
        <f t="shared" si="49"/>
        <v>#VALUE!</v>
      </c>
      <c r="AV83" s="34" t="e">
        <f t="shared" si="50"/>
        <v>#VALUE!</v>
      </c>
      <c r="AW83" s="34" t="e">
        <f t="shared" si="51"/>
        <v>#VALUE!</v>
      </c>
      <c r="AX83" s="35" t="e">
        <f t="shared" si="52"/>
        <v>#VALUE!</v>
      </c>
      <c r="AY83" s="35" t="e">
        <f t="shared" si="53"/>
        <v>#VALUE!</v>
      </c>
      <c r="BA83" s="30">
        <f t="shared" si="35"/>
        <v>29.34774399295862</v>
      </c>
      <c r="BB83" s="30">
        <f t="shared" si="35"/>
        <v>57.176697403013634</v>
      </c>
      <c r="BD83" s="82">
        <f t="shared" si="54"/>
        <v>36.59962279019377</v>
      </c>
    </row>
    <row r="84" spans="3:56" x14ac:dyDescent="0.25">
      <c r="F84" s="3">
        <v>70</v>
      </c>
      <c r="G84" s="29">
        <f t="shared" si="42"/>
        <v>85.769769152001331</v>
      </c>
      <c r="H84" s="29">
        <f t="shared" si="42"/>
        <v>87.896779064835755</v>
      </c>
      <c r="I84" s="29">
        <f t="shared" si="42"/>
        <v>95.901482456141949</v>
      </c>
      <c r="J84" s="29">
        <f t="shared" si="42"/>
        <v>89.477606607162741</v>
      </c>
      <c r="K84" s="29">
        <f t="shared" si="42"/>
        <v>29.097802976266394</v>
      </c>
      <c r="L84" s="30"/>
      <c r="M84" s="29">
        <f t="shared" si="42"/>
        <v>34.987167108003028</v>
      </c>
      <c r="N84" s="31">
        <f t="shared" si="32"/>
        <v>21.114075519423295</v>
      </c>
      <c r="O84" s="31">
        <f>IF(Settings!$I$6&gt;69, 0.2*(N84), 0)</f>
        <v>4.2228151038846589</v>
      </c>
      <c r="P84" s="32">
        <f t="shared" si="33"/>
        <v>63.042889585546327</v>
      </c>
      <c r="Q84" s="32">
        <f t="shared" si="33"/>
        <v>36.882653439259713</v>
      </c>
      <c r="R84" s="32">
        <f t="shared" si="33"/>
        <v>54.470508327980063</v>
      </c>
      <c r="S84" s="33" t="e">
        <f t="shared" si="30"/>
        <v>#VALUE!</v>
      </c>
      <c r="T84" s="33" t="e">
        <f t="shared" si="31"/>
        <v>#VALUE!</v>
      </c>
      <c r="U84" s="34" t="e">
        <f t="shared" si="43"/>
        <v>#VALUE!</v>
      </c>
      <c r="V84" s="34" t="e">
        <f t="shared" si="44"/>
        <v>#VALUE!</v>
      </c>
      <c r="W84" s="35" t="e">
        <f t="shared" si="45"/>
        <v>#VALUE!</v>
      </c>
      <c r="X84" s="35" t="e">
        <f t="shared" si="46"/>
        <v>#VALUE!</v>
      </c>
      <c r="Z84" s="30">
        <f t="shared" si="34"/>
        <v>29.668421426203039</v>
      </c>
      <c r="AA84" s="30">
        <f t="shared" si="34"/>
        <v>58.14970596884249</v>
      </c>
      <c r="AC84" s="3">
        <v>70</v>
      </c>
      <c r="AD84"/>
      <c r="AE84" s="52">
        <f t="shared" si="39"/>
        <v>61.672669204188026</v>
      </c>
      <c r="AG84" s="3">
        <f t="shared" si="47"/>
        <v>61.672669204188026</v>
      </c>
      <c r="AH84" s="29">
        <f t="shared" si="36"/>
        <v>82.834073862701487</v>
      </c>
      <c r="AI84" s="29">
        <f t="shared" si="36"/>
        <v>82.327947891730929</v>
      </c>
      <c r="AJ84" s="29">
        <f t="shared" si="36"/>
        <v>90.005705124292888</v>
      </c>
      <c r="AK84" s="29">
        <f t="shared" si="36"/>
        <v>84.060046962483696</v>
      </c>
      <c r="AL84" s="29">
        <f t="shared" si="36"/>
        <v>28.402400355083653</v>
      </c>
      <c r="AM84" s="30"/>
      <c r="AN84" s="29">
        <f t="shared" si="37"/>
        <v>32.326482424717106</v>
      </c>
      <c r="AO84" s="31">
        <f t="shared" si="37"/>
        <v>19.374506738680186</v>
      </c>
      <c r="AP84" s="31">
        <f>IF(Settings!$I$6&gt;69, 0.2*(AO84), 0)</f>
        <v>3.8749013477360372</v>
      </c>
      <c r="AQ84" s="32">
        <f t="shared" si="38"/>
        <v>59.77604188560273</v>
      </c>
      <c r="AR84" s="32">
        <f t="shared" si="38"/>
        <v>35.543752313867188</v>
      </c>
      <c r="AS84" s="32">
        <f t="shared" si="38"/>
        <v>53.947475338586713</v>
      </c>
      <c r="AT84" s="33" t="e">
        <f t="shared" si="48"/>
        <v>#VALUE!</v>
      </c>
      <c r="AU84" s="33" t="e">
        <f t="shared" si="49"/>
        <v>#VALUE!</v>
      </c>
      <c r="AV84" s="34" t="e">
        <f t="shared" si="50"/>
        <v>#VALUE!</v>
      </c>
      <c r="AW84" s="34" t="e">
        <f t="shared" si="51"/>
        <v>#VALUE!</v>
      </c>
      <c r="AX84" s="35" t="e">
        <f t="shared" si="52"/>
        <v>#VALUE!</v>
      </c>
      <c r="AY84" s="35" t="e">
        <f t="shared" si="53"/>
        <v>#VALUE!</v>
      </c>
      <c r="BA84" s="30">
        <f t="shared" si="35"/>
        <v>29.356743357079534</v>
      </c>
      <c r="BB84" s="30">
        <f t="shared" si="35"/>
        <v>57.201138009015963</v>
      </c>
      <c r="BD84" s="82">
        <f t="shared" si="54"/>
        <v>36.794725365649668</v>
      </c>
    </row>
    <row r="85" spans="3:56" x14ac:dyDescent="0.25">
      <c r="Z85" s="3" t="s">
        <v>53</v>
      </c>
      <c r="AA85" s="3" t="s">
        <v>52</v>
      </c>
      <c r="AD85"/>
      <c r="BA85" s="3" t="s">
        <v>53</v>
      </c>
      <c r="BB85" s="3" t="s">
        <v>52</v>
      </c>
    </row>
    <row r="86" spans="3:56" x14ac:dyDescent="0.25">
      <c r="C86" t="s">
        <v>31</v>
      </c>
      <c r="D86" s="3">
        <v>1</v>
      </c>
      <c r="E86" s="12" t="s">
        <v>38</v>
      </c>
      <c r="F86" s="3">
        <v>0</v>
      </c>
      <c r="G86" s="29">
        <f t="shared" ref="G86:G117" si="55">G14*G$12</f>
        <v>0</v>
      </c>
      <c r="H86" s="29">
        <f t="shared" ref="H86:R86" si="56">H14*H$12</f>
        <v>0</v>
      </c>
      <c r="I86" s="29">
        <f t="shared" si="56"/>
        <v>0</v>
      </c>
      <c r="J86" s="29">
        <f t="shared" si="56"/>
        <v>0</v>
      </c>
      <c r="K86" s="29">
        <f t="shared" si="56"/>
        <v>0</v>
      </c>
      <c r="L86" s="30" t="e">
        <f>Z86+L170*(AA86-Z86)</f>
        <v>#VALUE!</v>
      </c>
      <c r="M86" s="29">
        <f t="shared" si="56"/>
        <v>0</v>
      </c>
      <c r="N86" s="31">
        <f t="shared" si="56"/>
        <v>0</v>
      </c>
      <c r="O86" s="31">
        <f t="shared" si="56"/>
        <v>0</v>
      </c>
      <c r="P86" s="32">
        <f t="shared" si="56"/>
        <v>0</v>
      </c>
      <c r="Q86" s="32">
        <f t="shared" si="56"/>
        <v>0</v>
      </c>
      <c r="R86" s="32">
        <f t="shared" si="56"/>
        <v>0</v>
      </c>
      <c r="S86" s="33" t="e">
        <f t="shared" ref="S86:T105" si="57">S14</f>
        <v>#VALUE!</v>
      </c>
      <c r="T86" s="33" t="e">
        <f t="shared" si="57"/>
        <v>#VALUE!</v>
      </c>
      <c r="U86" s="34" t="e">
        <f t="shared" ref="U86:X105" si="58">U14*U$12</f>
        <v>#VALUE!</v>
      </c>
      <c r="V86" s="34" t="e">
        <f t="shared" si="58"/>
        <v>#VALUE!</v>
      </c>
      <c r="W86" s="35" t="e">
        <f t="shared" si="58"/>
        <v>#VALUE!</v>
      </c>
      <c r="X86" s="35" t="e">
        <f t="shared" si="58"/>
        <v>#VALUE!</v>
      </c>
      <c r="Y86" t="e">
        <f>NA()</f>
        <v>#N/A</v>
      </c>
      <c r="Z86" s="30">
        <f>Z14*Z$12</f>
        <v>0</v>
      </c>
      <c r="AA86" s="30">
        <f>AA14*($AM$166/0.778237)</f>
        <v>0</v>
      </c>
      <c r="AD86" t="s">
        <v>31</v>
      </c>
      <c r="AE86" s="3">
        <v>1</v>
      </c>
      <c r="AF86" s="12" t="s">
        <v>38</v>
      </c>
      <c r="AG86" s="3">
        <f>AE14</f>
        <v>5.3104168132392244</v>
      </c>
      <c r="AH86" s="29">
        <f t="shared" ref="AH86:AH117" si="59">AH14*AH$12</f>
        <v>0.35203107675486439</v>
      </c>
      <c r="AI86" s="29">
        <f t="shared" ref="AI86:AS86" si="60">AI14*AI$12</f>
        <v>5.9434571126357811</v>
      </c>
      <c r="AJ86" s="29">
        <f t="shared" si="60"/>
        <v>1.0612311982607576</v>
      </c>
      <c r="AK86" s="29">
        <f t="shared" si="60"/>
        <v>6.1400715373311767</v>
      </c>
      <c r="AL86" s="29">
        <f t="shared" si="60"/>
        <v>0.28899876309456757</v>
      </c>
      <c r="AM86" s="30" t="e">
        <f>BA86+AM170*(BB86-BA86)</f>
        <v>#VALUE!</v>
      </c>
      <c r="AN86" s="29">
        <f t="shared" si="60"/>
        <v>0.97480075023775536</v>
      </c>
      <c r="AO86" s="31">
        <f t="shared" si="60"/>
        <v>1.048898970113872</v>
      </c>
      <c r="AP86" s="31">
        <f t="shared" si="60"/>
        <v>0.20977979402277441</v>
      </c>
      <c r="AQ86" s="32">
        <f t="shared" si="60"/>
        <v>7.4041405178180479</v>
      </c>
      <c r="AR86" s="32">
        <f t="shared" si="60"/>
        <v>2.8638509216519736</v>
      </c>
      <c r="AS86" s="32">
        <f t="shared" si="60"/>
        <v>2.6525840752428875</v>
      </c>
      <c r="AT86" s="33" t="e">
        <f t="shared" ref="AT86:AU105" si="61">AT14</f>
        <v>#VALUE!</v>
      </c>
      <c r="AU86" s="33" t="e">
        <f t="shared" si="61"/>
        <v>#VALUE!</v>
      </c>
      <c r="AV86" s="34" t="e">
        <f t="shared" ref="AV86:AY105" si="62">AV14*AV$12</f>
        <v>#VALUE!</v>
      </c>
      <c r="AW86" s="34" t="e">
        <f t="shared" si="62"/>
        <v>#VALUE!</v>
      </c>
      <c r="AX86" s="35" t="e">
        <f t="shared" si="62"/>
        <v>#VALUE!</v>
      </c>
      <c r="AY86" s="35" t="e">
        <f t="shared" si="62"/>
        <v>#VALUE!</v>
      </c>
      <c r="AZ86" t="e">
        <f>NA()</f>
        <v>#N/A</v>
      </c>
      <c r="BA86" s="30">
        <f>BA14*BA$12</f>
        <v>1.2833721570927312</v>
      </c>
      <c r="BB86" s="30">
        <f>BB14*($AM$166/0.778237)</f>
        <v>15.769723206694245</v>
      </c>
    </row>
    <row r="87" spans="3:56" x14ac:dyDescent="0.25">
      <c r="D87" s="3">
        <v>2</v>
      </c>
      <c r="F87" s="3">
        <v>1</v>
      </c>
      <c r="G87" s="29">
        <f t="shared" si="55"/>
        <v>3.5280912373217608E-4</v>
      </c>
      <c r="H87" s="29">
        <f t="shared" ref="H87:K106" si="63">H15*H$12</f>
        <v>0.53131464597736933</v>
      </c>
      <c r="I87" s="29">
        <f t="shared" si="63"/>
        <v>9.3797044606231412E-3</v>
      </c>
      <c r="J87" s="29">
        <f t="shared" si="63"/>
        <v>0.55078714784593885</v>
      </c>
      <c r="K87" s="29">
        <f t="shared" si="63"/>
        <v>6.4831111040349347E-4</v>
      </c>
      <c r="L87" s="30" t="e">
        <f t="shared" ref="L87:L150" si="64">Z87+L171*(AA87-Z87)</f>
        <v>#VALUE!</v>
      </c>
      <c r="M87" s="29">
        <f t="shared" ref="M87:R87" si="65">M15*M$12</f>
        <v>3.9340401454650988E-2</v>
      </c>
      <c r="N87" s="31">
        <f t="shared" si="65"/>
        <v>7.8496120610892645E-2</v>
      </c>
      <c r="O87" s="31">
        <f t="shared" si="65"/>
        <v>1.5699224122178529E-2</v>
      </c>
      <c r="P87" s="32">
        <f t="shared" si="65"/>
        <v>0.91702658518625291</v>
      </c>
      <c r="Q87" s="32">
        <f t="shared" si="65"/>
        <v>0.19602950674622238</v>
      </c>
      <c r="R87" s="32">
        <f t="shared" si="65"/>
        <v>2.1915525959237837E-2</v>
      </c>
      <c r="S87" s="33" t="e">
        <f t="shared" si="57"/>
        <v>#VALUE!</v>
      </c>
      <c r="T87" s="33" t="e">
        <f t="shared" si="57"/>
        <v>#VALUE!</v>
      </c>
      <c r="U87" s="34" t="e">
        <f t="shared" si="58"/>
        <v>#VALUE!</v>
      </c>
      <c r="V87" s="34" t="e">
        <f t="shared" si="58"/>
        <v>#VALUE!</v>
      </c>
      <c r="W87" s="35" t="e">
        <f t="shared" si="58"/>
        <v>#VALUE!</v>
      </c>
      <c r="X87" s="35" t="e">
        <f t="shared" si="58"/>
        <v>#VALUE!</v>
      </c>
      <c r="Y87" t="e">
        <f>NA()</f>
        <v>#N/A</v>
      </c>
      <c r="Z87" s="30">
        <f t="shared" ref="Z87:Z150" si="66">Z15*Z$12</f>
        <v>1.4065975475878074E-2</v>
      </c>
      <c r="AA87" s="30">
        <f t="shared" ref="AA87:AA150" si="67">AA15*($AM$166/0.778237)</f>
        <v>3.2960921504960474</v>
      </c>
      <c r="AD87"/>
      <c r="AE87" s="3">
        <v>2</v>
      </c>
      <c r="AG87" s="3">
        <f t="shared" ref="AG87:AG150" si="68">AE15</f>
        <v>5.5848653782914033</v>
      </c>
      <c r="AH87" s="29">
        <f t="shared" si="59"/>
        <v>0.4252829489840409</v>
      </c>
      <c r="AI87" s="29">
        <f t="shared" ref="AI87:AL106" si="69">AI15*AI$12</f>
        <v>6.3739536491205433</v>
      </c>
      <c r="AJ87" s="29">
        <f t="shared" si="69"/>
        <v>1.2129526494276084</v>
      </c>
      <c r="AK87" s="29">
        <f t="shared" si="69"/>
        <v>6.5833962430203012</v>
      </c>
      <c r="AL87" s="29">
        <f t="shared" si="69"/>
        <v>0.34108768416269314</v>
      </c>
      <c r="AM87" s="30" t="e">
        <f t="shared" ref="AM87:AM150" si="70">BA87+AM171*(BB87-BA87)</f>
        <v>#VALUE!</v>
      </c>
      <c r="AN87" s="29">
        <f t="shared" ref="AN87:AS87" si="71">AN15*AN$12</f>
        <v>1.0694225467785081</v>
      </c>
      <c r="AO87" s="31">
        <f t="shared" si="71"/>
        <v>1.1313125601897502</v>
      </c>
      <c r="AP87" s="31">
        <f t="shared" si="71"/>
        <v>0.22626251203795003</v>
      </c>
      <c r="AQ87" s="32">
        <f t="shared" si="71"/>
        <v>7.8647515949471378</v>
      </c>
      <c r="AR87" s="32">
        <f t="shared" si="71"/>
        <v>3.0895283012101</v>
      </c>
      <c r="AS87" s="32">
        <f t="shared" si="71"/>
        <v>3.0135239289571087</v>
      </c>
      <c r="AT87" s="33" t="e">
        <f t="shared" si="61"/>
        <v>#VALUE!</v>
      </c>
      <c r="AU87" s="33" t="e">
        <f t="shared" si="61"/>
        <v>#VALUE!</v>
      </c>
      <c r="AV87" s="34" t="e">
        <f t="shared" si="62"/>
        <v>#VALUE!</v>
      </c>
      <c r="AW87" s="34" t="e">
        <f t="shared" si="62"/>
        <v>#VALUE!</v>
      </c>
      <c r="AX87" s="35" t="e">
        <f t="shared" si="62"/>
        <v>#VALUE!</v>
      </c>
      <c r="AY87" s="35" t="e">
        <f t="shared" si="62"/>
        <v>#VALUE!</v>
      </c>
      <c r="AZ87" t="e">
        <f>NA()</f>
        <v>#N/A</v>
      </c>
      <c r="BA87" s="30">
        <f t="shared" ref="BA87:BA150" si="72">BA15*BA$12</f>
        <v>1.4478966197575189</v>
      </c>
      <c r="BB87" s="30">
        <f t="shared" ref="BB87:BB150" si="73">BB15*($AM$166/0.778237)</f>
        <v>16.477061121701261</v>
      </c>
    </row>
    <row r="88" spans="3:56" x14ac:dyDescent="0.25">
      <c r="D88" s="3">
        <v>3</v>
      </c>
      <c r="F88" s="3">
        <v>2</v>
      </c>
      <c r="G88" s="29">
        <f t="shared" si="55"/>
        <v>6.9148969193776576E-3</v>
      </c>
      <c r="H88" s="29">
        <f t="shared" si="63"/>
        <v>1.471554012556259</v>
      </c>
      <c r="I88" s="29">
        <f t="shared" si="63"/>
        <v>7.0254825489059453E-2</v>
      </c>
      <c r="J88" s="29">
        <f t="shared" si="63"/>
        <v>1.5242460371665616</v>
      </c>
      <c r="K88" s="29">
        <f t="shared" si="63"/>
        <v>9.0451860364488042E-3</v>
      </c>
      <c r="L88" s="30" t="e">
        <f t="shared" si="64"/>
        <v>#VALUE!</v>
      </c>
      <c r="M88" s="29">
        <f t="shared" ref="M88:R88" si="74">M16*M$12</f>
        <v>0.15267003099060614</v>
      </c>
      <c r="N88" s="31">
        <f t="shared" si="74"/>
        <v>0.23360515984308566</v>
      </c>
      <c r="O88" s="31">
        <f t="shared" si="74"/>
        <v>4.6721031968617141E-2</v>
      </c>
      <c r="P88" s="32">
        <f t="shared" si="74"/>
        <v>2.2151294703586677</v>
      </c>
      <c r="Q88" s="32">
        <f t="shared" si="74"/>
        <v>0.61387605036133086</v>
      </c>
      <c r="R88" s="32">
        <f t="shared" si="74"/>
        <v>0.17686283497987812</v>
      </c>
      <c r="S88" s="33" t="e">
        <f t="shared" si="57"/>
        <v>#VALUE!</v>
      </c>
      <c r="T88" s="33" t="e">
        <f t="shared" si="57"/>
        <v>#VALUE!</v>
      </c>
      <c r="U88" s="34" t="e">
        <f t="shared" si="58"/>
        <v>#VALUE!</v>
      </c>
      <c r="V88" s="34" t="e">
        <f t="shared" si="58"/>
        <v>#VALUE!</v>
      </c>
      <c r="W88" s="35" t="e">
        <f t="shared" si="58"/>
        <v>#VALUE!</v>
      </c>
      <c r="X88" s="35" t="e">
        <f t="shared" si="58"/>
        <v>#VALUE!</v>
      </c>
      <c r="Y88" t="e">
        <f>NA()</f>
        <v>#N/A</v>
      </c>
      <c r="Z88" s="30">
        <f t="shared" si="66"/>
        <v>0.10004296025981393</v>
      </c>
      <c r="AA88" s="30">
        <f t="shared" si="67"/>
        <v>6.4323727329699505</v>
      </c>
      <c r="AD88"/>
      <c r="AE88" s="3">
        <v>3</v>
      </c>
      <c r="AG88" s="3">
        <f t="shared" si="68"/>
        <v>5.8734977668565307</v>
      </c>
      <c r="AH88" s="29">
        <f t="shared" si="59"/>
        <v>0.51284213735251227</v>
      </c>
      <c r="AI88" s="29">
        <f t="shared" si="69"/>
        <v>6.8336892152380457</v>
      </c>
      <c r="AJ88" s="29">
        <f t="shared" si="69"/>
        <v>1.3851643152866253</v>
      </c>
      <c r="AK88" s="29">
        <f t="shared" si="69"/>
        <v>7.0566499762613395</v>
      </c>
      <c r="AL88" s="29">
        <f t="shared" si="69"/>
        <v>0.40187253321970307</v>
      </c>
      <c r="AM88" s="30" t="e">
        <f t="shared" si="70"/>
        <v>#VALUE!</v>
      </c>
      <c r="AN88" s="29">
        <f t="shared" ref="AN88:AS88" si="75">AN16*AN$12</f>
        <v>1.1727504356678637</v>
      </c>
      <c r="AO88" s="31">
        <f t="shared" si="75"/>
        <v>1.2198942045030798</v>
      </c>
      <c r="AP88" s="31">
        <f t="shared" si="75"/>
        <v>0.243978840900616</v>
      </c>
      <c r="AQ88" s="32">
        <f t="shared" si="75"/>
        <v>8.3518564885922402</v>
      </c>
      <c r="AR88" s="32">
        <f t="shared" si="75"/>
        <v>3.3313732022313935</v>
      </c>
      <c r="AS88" s="32">
        <f t="shared" si="75"/>
        <v>3.4181282391226491</v>
      </c>
      <c r="AT88" s="33" t="e">
        <f t="shared" si="61"/>
        <v>#VALUE!</v>
      </c>
      <c r="AU88" s="33" t="e">
        <f t="shared" si="61"/>
        <v>#VALUE!</v>
      </c>
      <c r="AV88" s="34" t="e">
        <f t="shared" si="62"/>
        <v>#VALUE!</v>
      </c>
      <c r="AW88" s="34" t="e">
        <f t="shared" si="62"/>
        <v>#VALUE!</v>
      </c>
      <c r="AX88" s="35" t="e">
        <f t="shared" si="62"/>
        <v>#VALUE!</v>
      </c>
      <c r="AY88" s="35" t="e">
        <f t="shared" si="62"/>
        <v>#VALUE!</v>
      </c>
      <c r="AZ88" t="e">
        <f>NA()</f>
        <v>#N/A</v>
      </c>
      <c r="BA88" s="30">
        <f t="shared" si="72"/>
        <v>1.631145600352397</v>
      </c>
      <c r="BB88" s="30">
        <f t="shared" si="73"/>
        <v>17.210619195620442</v>
      </c>
    </row>
    <row r="89" spans="3:56" x14ac:dyDescent="0.25">
      <c r="D89" s="3">
        <v>4</v>
      </c>
      <c r="F89" s="3">
        <v>3</v>
      </c>
      <c r="G89" s="29">
        <f t="shared" si="55"/>
        <v>3.7195694058401708E-2</v>
      </c>
      <c r="H89" s="29">
        <f t="shared" si="63"/>
        <v>2.6474982753142382</v>
      </c>
      <c r="I89" s="29">
        <f t="shared" si="63"/>
        <v>0.22210631360797445</v>
      </c>
      <c r="J89" s="29">
        <f t="shared" si="63"/>
        <v>2.7400900951048324</v>
      </c>
      <c r="K89" s="29">
        <f t="shared" si="63"/>
        <v>3.9994398160098456E-2</v>
      </c>
      <c r="L89" s="30" t="e">
        <f t="shared" si="64"/>
        <v>#VALUE!</v>
      </c>
      <c r="M89" s="29">
        <f t="shared" ref="M89:R89" si="76">M17*M$12</f>
        <v>0.33331790811454515</v>
      </c>
      <c r="N89" s="31">
        <f t="shared" si="76"/>
        <v>0.43877901994841623</v>
      </c>
      <c r="O89" s="31">
        <f t="shared" si="76"/>
        <v>8.7755803989683259E-2</v>
      </c>
      <c r="P89" s="32">
        <f t="shared" si="76"/>
        <v>3.6816071062636393</v>
      </c>
      <c r="Q89" s="32">
        <f t="shared" si="76"/>
        <v>1.1791310236227011</v>
      </c>
      <c r="R89" s="32">
        <f t="shared" si="76"/>
        <v>0.56952406245517284</v>
      </c>
      <c r="S89" s="33" t="e">
        <f t="shared" si="57"/>
        <v>#VALUE!</v>
      </c>
      <c r="T89" s="33" t="e">
        <f t="shared" si="57"/>
        <v>#VALUE!</v>
      </c>
      <c r="U89" s="34" t="e">
        <f t="shared" si="58"/>
        <v>#VALUE!</v>
      </c>
      <c r="V89" s="34" t="e">
        <f t="shared" si="58"/>
        <v>#VALUE!</v>
      </c>
      <c r="W89" s="35" t="e">
        <f t="shared" si="58"/>
        <v>#VALUE!</v>
      </c>
      <c r="X89" s="35" t="e">
        <f t="shared" si="58"/>
        <v>#VALUE!</v>
      </c>
      <c r="Y89" t="e">
        <f>NA()</f>
        <v>#N/A</v>
      </c>
      <c r="Z89" s="30">
        <f t="shared" si="66"/>
        <v>0.30066366567027475</v>
      </c>
      <c r="AA89" s="30">
        <f t="shared" si="67"/>
        <v>9.4165902374843604</v>
      </c>
      <c r="AD89"/>
      <c r="AE89" s="3">
        <v>4</v>
      </c>
      <c r="AG89" s="3">
        <f t="shared" si="68"/>
        <v>6.1770470155581005</v>
      </c>
      <c r="AH89" s="29">
        <f t="shared" si="59"/>
        <v>0.61725289237107306</v>
      </c>
      <c r="AI89" s="29">
        <f t="shared" si="69"/>
        <v>7.3244006627294658</v>
      </c>
      <c r="AJ89" s="29">
        <f t="shared" si="69"/>
        <v>1.5803916654731256</v>
      </c>
      <c r="AK89" s="29">
        <f t="shared" si="69"/>
        <v>7.5615871098592082</v>
      </c>
      <c r="AL89" s="29">
        <f t="shared" si="69"/>
        <v>0.47263965927311669</v>
      </c>
      <c r="AM89" s="30" t="e">
        <f t="shared" si="70"/>
        <v>#VALUE!</v>
      </c>
      <c r="AN89" s="29">
        <f t="shared" ref="AN89:AS89" si="77">AN17*AN$12</f>
        <v>1.2855118220342976</v>
      </c>
      <c r="AO89" s="31">
        <f t="shared" si="77"/>
        <v>1.3150641884854659</v>
      </c>
      <c r="AP89" s="31">
        <f t="shared" si="77"/>
        <v>0.26301283769709316</v>
      </c>
      <c r="AQ89" s="32">
        <f t="shared" si="77"/>
        <v>8.8667250547326848</v>
      </c>
      <c r="AR89" s="32">
        <f t="shared" si="77"/>
        <v>3.5903258051155977</v>
      </c>
      <c r="AS89" s="32">
        <f t="shared" si="77"/>
        <v>3.8706262241828346</v>
      </c>
      <c r="AT89" s="33" t="e">
        <f t="shared" si="61"/>
        <v>#VALUE!</v>
      </c>
      <c r="AU89" s="33" t="e">
        <f t="shared" si="61"/>
        <v>#VALUE!</v>
      </c>
      <c r="AV89" s="34" t="e">
        <f t="shared" si="62"/>
        <v>#VALUE!</v>
      </c>
      <c r="AW89" s="34" t="e">
        <f t="shared" si="62"/>
        <v>#VALUE!</v>
      </c>
      <c r="AX89" s="35" t="e">
        <f t="shared" si="62"/>
        <v>#VALUE!</v>
      </c>
      <c r="AY89" s="35" t="e">
        <f t="shared" si="62"/>
        <v>#VALUE!</v>
      </c>
      <c r="AZ89" t="e">
        <f>NA()</f>
        <v>#N/A</v>
      </c>
      <c r="BA89" s="30">
        <f t="shared" si="72"/>
        <v>1.8348114986471094</v>
      </c>
      <c r="BB89" s="30">
        <f t="shared" si="73"/>
        <v>17.970819505071283</v>
      </c>
    </row>
    <row r="90" spans="3:56" x14ac:dyDescent="0.25">
      <c r="D90" s="3">
        <v>5</v>
      </c>
      <c r="F90" s="3">
        <v>4</v>
      </c>
      <c r="G90" s="29">
        <f t="shared" si="55"/>
        <v>0.11794999315118387</v>
      </c>
      <c r="H90" s="29">
        <f t="shared" si="63"/>
        <v>3.9921746823847286</v>
      </c>
      <c r="I90" s="29">
        <f t="shared" si="63"/>
        <v>0.49340315906305321</v>
      </c>
      <c r="J90" s="29">
        <f t="shared" si="63"/>
        <v>4.1285011861368348</v>
      </c>
      <c r="K90" s="29">
        <f t="shared" si="63"/>
        <v>0.1105789485005209</v>
      </c>
      <c r="L90" s="30" t="e">
        <f t="shared" si="64"/>
        <v>#VALUE!</v>
      </c>
      <c r="M90" s="29">
        <f t="shared" ref="M90:R90" si="78">M18*M$12</f>
        <v>0.57507668618775709</v>
      </c>
      <c r="N90" s="31">
        <f t="shared" si="78"/>
        <v>0.6826473364572786</v>
      </c>
      <c r="O90" s="31">
        <f t="shared" si="78"/>
        <v>0.13652946729145571</v>
      </c>
      <c r="P90" s="32">
        <f t="shared" si="78"/>
        <v>5.2507213248411553</v>
      </c>
      <c r="Q90" s="32">
        <f t="shared" si="78"/>
        <v>1.8543942933408692</v>
      </c>
      <c r="R90" s="32">
        <f t="shared" si="78"/>
        <v>1.2603550559503247</v>
      </c>
      <c r="S90" s="33" t="e">
        <f t="shared" si="57"/>
        <v>#VALUE!</v>
      </c>
      <c r="T90" s="33" t="e">
        <f t="shared" si="57"/>
        <v>#VALUE!</v>
      </c>
      <c r="U90" s="34" t="e">
        <f t="shared" si="58"/>
        <v>#VALUE!</v>
      </c>
      <c r="V90" s="34" t="e">
        <f t="shared" si="58"/>
        <v>#VALUE!</v>
      </c>
      <c r="W90" s="35" t="e">
        <f t="shared" si="58"/>
        <v>#VALUE!</v>
      </c>
      <c r="X90" s="35" t="e">
        <f t="shared" si="58"/>
        <v>#VALUE!</v>
      </c>
      <c r="Y90" t="e">
        <f>NA()</f>
        <v>#N/A</v>
      </c>
      <c r="Z90" s="30">
        <f t="shared" si="66"/>
        <v>0.63563914195728666</v>
      </c>
      <c r="AA90" s="30">
        <f t="shared" si="67"/>
        <v>12.25611746729156</v>
      </c>
      <c r="AD90"/>
      <c r="AE90" s="3">
        <v>5</v>
      </c>
      <c r="AG90" s="3">
        <f t="shared" si="68"/>
        <v>6.4962840452114623</v>
      </c>
      <c r="AH90" s="29">
        <f t="shared" si="59"/>
        <v>0.74144681019170267</v>
      </c>
      <c r="AI90" s="29">
        <f t="shared" si="69"/>
        <v>7.8478958147901663</v>
      </c>
      <c r="AJ90" s="29">
        <f t="shared" si="69"/>
        <v>1.801423473974175</v>
      </c>
      <c r="AK90" s="29">
        <f t="shared" si="69"/>
        <v>8.1000304801103145</v>
      </c>
      <c r="AL90" s="29">
        <f t="shared" si="69"/>
        <v>0.55482726788536574</v>
      </c>
      <c r="AM90" s="30" t="e">
        <f t="shared" si="70"/>
        <v>#VALUE!</v>
      </c>
      <c r="AN90" s="29">
        <f t="shared" ref="AN90:AS90" si="79">AN18*AN$12</f>
        <v>1.4084835836218708</v>
      </c>
      <c r="AO90" s="31">
        <f t="shared" si="79"/>
        <v>1.4172658522475359</v>
      </c>
      <c r="AP90" s="31">
        <f t="shared" si="79"/>
        <v>0.28345317044950719</v>
      </c>
      <c r="AQ90" s="32">
        <f t="shared" si="79"/>
        <v>9.4106576062839782</v>
      </c>
      <c r="AR90" s="32">
        <f t="shared" si="79"/>
        <v>3.8673512204958329</v>
      </c>
      <c r="AS90" s="32">
        <f t="shared" si="79"/>
        <v>4.3754571661799471</v>
      </c>
      <c r="AT90" s="33" t="e">
        <f t="shared" si="61"/>
        <v>#VALUE!</v>
      </c>
      <c r="AU90" s="33" t="e">
        <f t="shared" si="61"/>
        <v>#VALUE!</v>
      </c>
      <c r="AV90" s="34" t="e">
        <f t="shared" si="62"/>
        <v>#VALUE!</v>
      </c>
      <c r="AW90" s="34" t="e">
        <f t="shared" si="62"/>
        <v>#VALUE!</v>
      </c>
      <c r="AX90" s="35" t="e">
        <f t="shared" si="62"/>
        <v>#VALUE!</v>
      </c>
      <c r="AY90" s="35" t="e">
        <f t="shared" si="62"/>
        <v>#VALUE!</v>
      </c>
      <c r="AZ90" t="e">
        <f>NA()</f>
        <v>#N/A</v>
      </c>
      <c r="BA90" s="30">
        <f t="shared" si="72"/>
        <v>2.0606596653961833</v>
      </c>
      <c r="BB90" s="30">
        <f t="shared" si="73"/>
        <v>18.758030828558116</v>
      </c>
    </row>
    <row r="91" spans="3:56" x14ac:dyDescent="0.25">
      <c r="D91" s="3">
        <v>6</v>
      </c>
      <c r="F91" s="3">
        <v>5</v>
      </c>
      <c r="G91" s="29">
        <f t="shared" si="55"/>
        <v>0.28019317838484198</v>
      </c>
      <c r="H91" s="29">
        <f t="shared" si="63"/>
        <v>5.4649154131350839</v>
      </c>
      <c r="I91" s="29">
        <f t="shared" si="63"/>
        <v>0.90358803979653801</v>
      </c>
      <c r="J91" s="29">
        <f t="shared" si="63"/>
        <v>5.6470739056107098</v>
      </c>
      <c r="K91" s="29">
        <f t="shared" si="63"/>
        <v>0.23655458997345349</v>
      </c>
      <c r="L91" s="30" t="e">
        <f t="shared" si="64"/>
        <v>#VALUE!</v>
      </c>
      <c r="M91" s="29">
        <f t="shared" ref="M91:R91" si="80">M19*M$12</f>
        <v>0.87217314734653228</v>
      </c>
      <c r="N91" s="31">
        <f t="shared" si="80"/>
        <v>0.95792639979538452</v>
      </c>
      <c r="O91" s="31">
        <f t="shared" si="80"/>
        <v>0.1915852799590769</v>
      </c>
      <c r="P91" s="32">
        <f t="shared" si="80"/>
        <v>6.8865963775104397</v>
      </c>
      <c r="Q91" s="32">
        <f t="shared" si="80"/>
        <v>2.6140333101304534</v>
      </c>
      <c r="R91" s="32">
        <f t="shared" si="80"/>
        <v>2.2728633615567588</v>
      </c>
      <c r="S91" s="33" t="e">
        <f t="shared" si="57"/>
        <v>#VALUE!</v>
      </c>
      <c r="T91" s="33" t="e">
        <f t="shared" si="57"/>
        <v>#VALUE!</v>
      </c>
      <c r="U91" s="34" t="e">
        <f t="shared" si="58"/>
        <v>#VALUE!</v>
      </c>
      <c r="V91" s="34" t="e">
        <f t="shared" si="58"/>
        <v>#VALUE!</v>
      </c>
      <c r="W91" s="35" t="e">
        <f t="shared" si="58"/>
        <v>#VALUE!</v>
      </c>
      <c r="X91" s="35" t="e">
        <f t="shared" si="58"/>
        <v>#VALUE!</v>
      </c>
      <c r="Y91" t="e">
        <f>NA()</f>
        <v>#N/A</v>
      </c>
      <c r="Z91" s="30">
        <f t="shared" si="66"/>
        <v>1.1090354750937348</v>
      </c>
      <c r="AA91" s="30">
        <f t="shared" si="67"/>
        <v>14.957969754070001</v>
      </c>
      <c r="AD91"/>
      <c r="AE91" s="3">
        <v>6</v>
      </c>
      <c r="AG91" s="3">
        <f t="shared" si="68"/>
        <v>6.8320196187232742</v>
      </c>
      <c r="AH91" s="29">
        <f t="shared" si="59"/>
        <v>0.88878524202190967</v>
      </c>
      <c r="AI91" s="29">
        <f t="shared" si="69"/>
        <v>8.4060519490432561</v>
      </c>
      <c r="AJ91" s="29">
        <f t="shared" si="69"/>
        <v>2.0513297719095931</v>
      </c>
      <c r="AK91" s="29">
        <f t="shared" si="69"/>
        <v>8.6738693263375257</v>
      </c>
      <c r="AL91" s="29">
        <f t="shared" si="69"/>
        <v>0.65003452658309036</v>
      </c>
      <c r="AM91" s="30" t="e">
        <f t="shared" si="70"/>
        <v>#VALUE!</v>
      </c>
      <c r="AN91" s="29">
        <f t="shared" ref="AN91:AS91" si="81">AN19*AN$12</f>
        <v>1.5424936628097878</v>
      </c>
      <c r="AO91" s="31">
        <f t="shared" si="81"/>
        <v>1.5269660767957363</v>
      </c>
      <c r="AP91" s="31">
        <f t="shared" si="81"/>
        <v>0.30539321535914726</v>
      </c>
      <c r="AQ91" s="32">
        <f t="shared" si="81"/>
        <v>9.9849816072408508</v>
      </c>
      <c r="AR91" s="32">
        <f t="shared" si="81"/>
        <v>4.1634356560555918</v>
      </c>
      <c r="AS91" s="32">
        <f t="shared" si="81"/>
        <v>4.9372409564247546</v>
      </c>
      <c r="AT91" s="33" t="e">
        <f t="shared" si="61"/>
        <v>#VALUE!</v>
      </c>
      <c r="AU91" s="33" t="e">
        <f t="shared" si="61"/>
        <v>#VALUE!</v>
      </c>
      <c r="AV91" s="34" t="e">
        <f t="shared" si="62"/>
        <v>#VALUE!</v>
      </c>
      <c r="AW91" s="34" t="e">
        <f t="shared" si="62"/>
        <v>#VALUE!</v>
      </c>
      <c r="AX91" s="35" t="e">
        <f t="shared" si="62"/>
        <v>#VALUE!</v>
      </c>
      <c r="AY91" s="35" t="e">
        <f t="shared" si="62"/>
        <v>#VALUE!</v>
      </c>
      <c r="AZ91" t="e">
        <f>NA()</f>
        <v>#N/A</v>
      </c>
      <c r="BA91" s="30">
        <f t="shared" si="72"/>
        <v>2.3105159680247138</v>
      </c>
      <c r="BB91" s="30">
        <f t="shared" si="73"/>
        <v>19.572561246691595</v>
      </c>
    </row>
    <row r="92" spans="3:56" x14ac:dyDescent="0.25">
      <c r="D92" s="3">
        <v>7</v>
      </c>
      <c r="F92" s="3">
        <v>6</v>
      </c>
      <c r="G92" s="29">
        <f t="shared" si="55"/>
        <v>0.55477910263363783</v>
      </c>
      <c r="H92" s="29">
        <f t="shared" si="63"/>
        <v>7.0373204892042915</v>
      </c>
      <c r="I92" s="29">
        <f t="shared" si="63"/>
        <v>1.4647591809114708</v>
      </c>
      <c r="J92" s="29">
        <f t="shared" si="63"/>
        <v>7.2662098019088424</v>
      </c>
      <c r="K92" s="29">
        <f t="shared" si="63"/>
        <v>0.43050107221926043</v>
      </c>
      <c r="L92" s="30" t="e">
        <f t="shared" si="64"/>
        <v>#VALUE!</v>
      </c>
      <c r="M92" s="29">
        <f t="shared" ref="M92:R92" si="82">M20*M$12</f>
        <v>1.2192405055813285</v>
      </c>
      <c r="N92" s="31">
        <f t="shared" si="82"/>
        <v>1.2593110193306316</v>
      </c>
      <c r="O92" s="31">
        <f t="shared" si="82"/>
        <v>0.25186220386612629</v>
      </c>
      <c r="P92" s="32">
        <f t="shared" si="82"/>
        <v>8.566123832391412</v>
      </c>
      <c r="Q92" s="32">
        <f t="shared" si="82"/>
        <v>3.4387372773776175</v>
      </c>
      <c r="R92" s="32">
        <f t="shared" si="82"/>
        <v>3.603385823029829</v>
      </c>
      <c r="S92" s="33" t="e">
        <f t="shared" si="57"/>
        <v>#VALUE!</v>
      </c>
      <c r="T92" s="33" t="e">
        <f t="shared" si="57"/>
        <v>#VALUE!</v>
      </c>
      <c r="U92" s="34" t="e">
        <f t="shared" si="58"/>
        <v>#VALUE!</v>
      </c>
      <c r="V92" s="34" t="e">
        <f t="shared" si="58"/>
        <v>#VALUE!</v>
      </c>
      <c r="W92" s="35" t="e">
        <f t="shared" si="58"/>
        <v>#VALUE!</v>
      </c>
      <c r="X92" s="35" t="e">
        <f t="shared" si="58"/>
        <v>#VALUE!</v>
      </c>
      <c r="Y92" t="e">
        <f>NA()</f>
        <v>#N/A</v>
      </c>
      <c r="Z92" s="30">
        <f t="shared" si="66"/>
        <v>1.7146806804093504</v>
      </c>
      <c r="AA92" s="30">
        <f t="shared" si="67"/>
        <v>17.528822289992181</v>
      </c>
      <c r="AD92"/>
      <c r="AE92" s="3">
        <v>7</v>
      </c>
      <c r="AG92" s="3">
        <f t="shared" si="68"/>
        <v>7.185106400177478</v>
      </c>
      <c r="AH92" s="29">
        <f t="shared" si="59"/>
        <v>1.0631020812369099</v>
      </c>
      <c r="AI92" s="29">
        <f t="shared" si="69"/>
        <v>9.0008134962223316</v>
      </c>
      <c r="AJ92" s="29">
        <f t="shared" si="69"/>
        <v>2.333479040935496</v>
      </c>
      <c r="AK92" s="29">
        <f t="shared" si="69"/>
        <v>9.2850563848463956</v>
      </c>
      <c r="AL92" s="29">
        <f t="shared" si="69"/>
        <v>0.76002904597591825</v>
      </c>
      <c r="AM92" s="30" t="e">
        <f t="shared" si="70"/>
        <v>#VALUE!</v>
      </c>
      <c r="AN92" s="29">
        <f t="shared" ref="AN92:AS92" si="83">AN20*AN$12</f>
        <v>1.6884223976016848</v>
      </c>
      <c r="AO92" s="31">
        <f t="shared" si="83"/>
        <v>1.6446556552635423</v>
      </c>
      <c r="AP92" s="31">
        <f t="shared" si="83"/>
        <v>0.32893113105270844</v>
      </c>
      <c r="AQ92" s="32">
        <f t="shared" si="83"/>
        <v>10.591047713257483</v>
      </c>
      <c r="AR92" s="32">
        <f t="shared" si="83"/>
        <v>4.4795817807095553</v>
      </c>
      <c r="AS92" s="32">
        <f t="shared" si="83"/>
        <v>5.5607390384533391</v>
      </c>
      <c r="AT92" s="33" t="e">
        <f t="shared" si="61"/>
        <v>#VALUE!</v>
      </c>
      <c r="AU92" s="33" t="e">
        <f t="shared" si="61"/>
        <v>#VALUE!</v>
      </c>
      <c r="AV92" s="34" t="e">
        <f t="shared" si="62"/>
        <v>#VALUE!</v>
      </c>
      <c r="AW92" s="34" t="e">
        <f t="shared" si="62"/>
        <v>#VALUE!</v>
      </c>
      <c r="AX92" s="35" t="e">
        <f t="shared" si="62"/>
        <v>#VALUE!</v>
      </c>
      <c r="AY92" s="35" t="e">
        <f t="shared" si="62"/>
        <v>#VALUE!</v>
      </c>
      <c r="AZ92" t="e">
        <f>NA()</f>
        <v>#N/A</v>
      </c>
      <c r="BA92" s="30">
        <f t="shared" si="72"/>
        <v>2.586250786479634</v>
      </c>
      <c r="BB92" s="30">
        <f t="shared" si="73"/>
        <v>20.414650295800595</v>
      </c>
    </row>
    <row r="93" spans="3:56" x14ac:dyDescent="0.25">
      <c r="D93" s="3">
        <v>8</v>
      </c>
      <c r="F93" s="3">
        <v>7</v>
      </c>
      <c r="G93" s="29">
        <f t="shared" si="55"/>
        <v>0.96918872427974279</v>
      </c>
      <c r="H93" s="29">
        <f t="shared" si="63"/>
        <v>8.688056565760629</v>
      </c>
      <c r="I93" s="29">
        <f t="shared" si="63"/>
        <v>2.1830912621502012</v>
      </c>
      <c r="J93" s="29">
        <f t="shared" si="63"/>
        <v>8.9636985546224519</v>
      </c>
      <c r="K93" s="29">
        <f t="shared" si="63"/>
        <v>0.70109426694573629</v>
      </c>
      <c r="L93" s="30" t="e">
        <f t="shared" si="64"/>
        <v>#VALUE!</v>
      </c>
      <c r="M93" s="29">
        <f t="shared" ref="M93:R93" si="84">M21*M$12</f>
        <v>1.6112924091069831</v>
      </c>
      <c r="N93" s="31">
        <f t="shared" si="84"/>
        <v>1.5826681827302242</v>
      </c>
      <c r="O93" s="31">
        <f t="shared" si="84"/>
        <v>0.31653363654604488</v>
      </c>
      <c r="P93" s="32">
        <f t="shared" si="84"/>
        <v>10.273080905596643</v>
      </c>
      <c r="Q93" s="32">
        <f t="shared" si="84"/>
        <v>4.3132628384408607</v>
      </c>
      <c r="R93" s="32">
        <f t="shared" si="84"/>
        <v>5.2297876663657474</v>
      </c>
      <c r="S93" s="33" t="e">
        <f t="shared" si="57"/>
        <v>#VALUE!</v>
      </c>
      <c r="T93" s="33" t="e">
        <f t="shared" si="57"/>
        <v>#VALUE!</v>
      </c>
      <c r="U93" s="34" t="e">
        <f t="shared" si="58"/>
        <v>#VALUE!</v>
      </c>
      <c r="V93" s="34" t="e">
        <f t="shared" si="58"/>
        <v>#VALUE!</v>
      </c>
      <c r="W93" s="35" t="e">
        <f t="shared" si="58"/>
        <v>#VALUE!</v>
      </c>
      <c r="X93" s="35" t="e">
        <f t="shared" si="58"/>
        <v>#VALUE!</v>
      </c>
      <c r="Y93" t="e">
        <f>NA()</f>
        <v>#N/A</v>
      </c>
      <c r="Z93" s="30">
        <f t="shared" si="66"/>
        <v>2.4400830351308946</v>
      </c>
      <c r="AA93" s="30">
        <f t="shared" si="67"/>
        <v>19.975026619444275</v>
      </c>
      <c r="AD93"/>
      <c r="AE93" s="3">
        <v>8</v>
      </c>
      <c r="AG93" s="3">
        <f t="shared" si="68"/>
        <v>7.5564411203372481</v>
      </c>
      <c r="AH93" s="29">
        <f t="shared" si="59"/>
        <v>1.26874561129443</v>
      </c>
      <c r="AI93" s="29">
        <f t="shared" si="69"/>
        <v>9.6341888498197239</v>
      </c>
      <c r="AJ93" s="29">
        <f t="shared" si="69"/>
        <v>2.6515541080907181</v>
      </c>
      <c r="AK93" s="29">
        <f t="shared" si="69"/>
        <v>9.9356040293219579</v>
      </c>
      <c r="AL93" s="29">
        <f t="shared" si="69"/>
        <v>0.88675208097776836</v>
      </c>
      <c r="AM93" s="30" t="e">
        <f t="shared" si="70"/>
        <v>#VALUE!</v>
      </c>
      <c r="AN93" s="29">
        <f t="shared" ref="AN93:AS93" si="85">AN21*AN$12</f>
        <v>1.8472035243749785</v>
      </c>
      <c r="AO93" s="31">
        <f t="shared" si="85"/>
        <v>1.7708495258029235</v>
      </c>
      <c r="AP93" s="31">
        <f t="shared" si="85"/>
        <v>0.35416990516058472</v>
      </c>
      <c r="AQ93" s="32">
        <f t="shared" si="85"/>
        <v>11.230225095905361</v>
      </c>
      <c r="AR93" s="32">
        <f t="shared" si="85"/>
        <v>4.8168032112347188</v>
      </c>
      <c r="AS93" s="32">
        <f t="shared" si="85"/>
        <v>6.2508047309489454</v>
      </c>
      <c r="AT93" s="33" t="e">
        <f t="shared" si="61"/>
        <v>#VALUE!</v>
      </c>
      <c r="AU93" s="33" t="e">
        <f t="shared" si="61"/>
        <v>#VALUE!</v>
      </c>
      <c r="AV93" s="34" t="e">
        <f t="shared" si="62"/>
        <v>#VALUE!</v>
      </c>
      <c r="AW93" s="34" t="e">
        <f t="shared" si="62"/>
        <v>#VALUE!</v>
      </c>
      <c r="AX93" s="35" t="e">
        <f t="shared" si="62"/>
        <v>#VALUE!</v>
      </c>
      <c r="AY93" s="35" t="e">
        <f t="shared" si="62"/>
        <v>#VALUE!</v>
      </c>
      <c r="AZ93" t="e">
        <f>NA()</f>
        <v>#N/A</v>
      </c>
      <c r="BA93" s="30">
        <f t="shared" si="72"/>
        <v>2.8897590973750447</v>
      </c>
      <c r="BB93" s="30">
        <f t="shared" si="73"/>
        <v>21.284460693214086</v>
      </c>
    </row>
    <row r="94" spans="3:56" x14ac:dyDescent="0.25">
      <c r="D94" s="3">
        <v>9</v>
      </c>
      <c r="F94" s="3">
        <v>8</v>
      </c>
      <c r="G94" s="29">
        <f t="shared" si="55"/>
        <v>1.5455346479887357</v>
      </c>
      <c r="H94" s="29">
        <f t="shared" si="63"/>
        <v>10.400369586742961</v>
      </c>
      <c r="I94" s="29">
        <f t="shared" si="63"/>
        <v>3.0600324392868807</v>
      </c>
      <c r="J94" s="29">
        <f t="shared" si="63"/>
        <v>10.72212324959064</v>
      </c>
      <c r="K94" s="29">
        <f t="shared" si="63"/>
        <v>1.0530625903464257</v>
      </c>
      <c r="L94" s="30" t="e">
        <f t="shared" si="64"/>
        <v>#VALUE!</v>
      </c>
      <c r="M94" s="29">
        <f t="shared" ref="M94:R94" si="86">M22*M$12</f>
        <v>2.043698539654712</v>
      </c>
      <c r="N94" s="31">
        <f t="shared" si="86"/>
        <v>1.9246427028261222</v>
      </c>
      <c r="O94" s="31">
        <f t="shared" si="86"/>
        <v>0.38492854056522446</v>
      </c>
      <c r="P94" s="32">
        <f t="shared" si="86"/>
        <v>11.995467662986558</v>
      </c>
      <c r="Q94" s="32">
        <f t="shared" si="86"/>
        <v>5.2252502631277986</v>
      </c>
      <c r="R94" s="32">
        <f t="shared" si="86"/>
        <v>7.1184344722005086</v>
      </c>
      <c r="S94" s="33" t="e">
        <f t="shared" si="57"/>
        <v>#VALUE!</v>
      </c>
      <c r="T94" s="33" t="e">
        <f t="shared" si="57"/>
        <v>#VALUE!</v>
      </c>
      <c r="U94" s="34" t="e">
        <f t="shared" si="58"/>
        <v>#VALUE!</v>
      </c>
      <c r="V94" s="34" t="e">
        <f t="shared" si="58"/>
        <v>#VALUE!</v>
      </c>
      <c r="W94" s="35" t="e">
        <f t="shared" si="58"/>
        <v>#VALUE!</v>
      </c>
      <c r="X94" s="35" t="e">
        <f t="shared" si="58"/>
        <v>#VALUE!</v>
      </c>
      <c r="Y94" t="e">
        <f>NA()</f>
        <v>#N/A</v>
      </c>
      <c r="Z94" s="30">
        <f t="shared" si="66"/>
        <v>3.2692302119738521</v>
      </c>
      <c r="AA94" s="30">
        <f t="shared" si="67"/>
        <v>22.302626331142147</v>
      </c>
      <c r="AD94"/>
      <c r="AE94" s="3">
        <v>9</v>
      </c>
      <c r="AG94" s="3">
        <f t="shared" si="68"/>
        <v>7.9469668540626248</v>
      </c>
      <c r="AH94" s="29">
        <f t="shared" si="59"/>
        <v>1.5106177297486485</v>
      </c>
      <c r="AI94" s="29">
        <f t="shared" si="69"/>
        <v>10.308246174779677</v>
      </c>
      <c r="AJ94" s="29">
        <f t="shared" si="69"/>
        <v>3.0095661011733719</v>
      </c>
      <c r="AK94" s="29">
        <f t="shared" si="69"/>
        <v>10.627579342968493</v>
      </c>
      <c r="AL94" s="29">
        <f t="shared" si="69"/>
        <v>1.0323206999643399</v>
      </c>
      <c r="AM94" s="30" t="e">
        <f t="shared" si="70"/>
        <v>#VALUE!</v>
      </c>
      <c r="AN94" s="29">
        <f t="shared" ref="AN94:AS94" si="87">AN22*AN$12</f>
        <v>2.0198247768099109</v>
      </c>
      <c r="AO94" s="31">
        <f t="shared" si="87"/>
        <v>1.9060868402200772</v>
      </c>
      <c r="AP94" s="31">
        <f t="shared" si="87"/>
        <v>0.38121736804401546</v>
      </c>
      <c r="AQ94" s="32">
        <f t="shared" si="87"/>
        <v>11.903895985973804</v>
      </c>
      <c r="AR94" s="32">
        <f t="shared" si="87"/>
        <v>5.1761180473828823</v>
      </c>
      <c r="AS94" s="32">
        <f t="shared" si="87"/>
        <v>7.0123220374352506</v>
      </c>
      <c r="AT94" s="33" t="e">
        <f t="shared" si="61"/>
        <v>#VALUE!</v>
      </c>
      <c r="AU94" s="33" t="e">
        <f t="shared" si="61"/>
        <v>#VALUE!</v>
      </c>
      <c r="AV94" s="34" t="e">
        <f t="shared" si="62"/>
        <v>#VALUE!</v>
      </c>
      <c r="AW94" s="34" t="e">
        <f t="shared" si="62"/>
        <v>#VALUE!</v>
      </c>
      <c r="AX94" s="35" t="e">
        <f t="shared" si="62"/>
        <v>#VALUE!</v>
      </c>
      <c r="AY94" s="35" t="e">
        <f t="shared" si="62"/>
        <v>#VALUE!</v>
      </c>
      <c r="AZ94" t="e">
        <f>NA()</f>
        <v>#N/A</v>
      </c>
      <c r="BA94" s="30">
        <f t="shared" si="72"/>
        <v>3.2229363523377001</v>
      </c>
      <c r="BB94" s="30">
        <f t="shared" si="73"/>
        <v>22.182069661737074</v>
      </c>
    </row>
    <row r="95" spans="3:56" x14ac:dyDescent="0.25">
      <c r="D95" s="3">
        <v>10</v>
      </c>
      <c r="F95" s="3">
        <v>9</v>
      </c>
      <c r="G95" s="29">
        <f t="shared" si="55"/>
        <v>2.2995800237468664</v>
      </c>
      <c r="H95" s="29">
        <f t="shared" si="63"/>
        <v>12.160707140968873</v>
      </c>
      <c r="I95" s="29">
        <f t="shared" si="63"/>
        <v>4.093309531111041</v>
      </c>
      <c r="J95" s="29">
        <f t="shared" si="63"/>
        <v>12.527421412923893</v>
      </c>
      <c r="K95" s="29">
        <f t="shared" si="63"/>
        <v>1.487533346938825</v>
      </c>
      <c r="L95" s="30" t="e">
        <f t="shared" si="64"/>
        <v>#VALUE!</v>
      </c>
      <c r="M95" s="29">
        <f t="shared" ref="M95:R95" si="88">M23*M$12</f>
        <v>2.5121617124289433</v>
      </c>
      <c r="N95" s="31">
        <f t="shared" si="88"/>
        <v>2.2824348906214169</v>
      </c>
      <c r="O95" s="31">
        <f t="shared" si="88"/>
        <v>0.4564869781242834</v>
      </c>
      <c r="P95" s="32">
        <f t="shared" si="88"/>
        <v>13.724097420082002</v>
      </c>
      <c r="Q95" s="32">
        <f t="shared" si="88"/>
        <v>6.1645099147938884</v>
      </c>
      <c r="R95" s="32">
        <f t="shared" si="88"/>
        <v>9.2294842115987805</v>
      </c>
      <c r="S95" s="33" t="e">
        <f t="shared" si="57"/>
        <v>#VALUE!</v>
      </c>
      <c r="T95" s="33" t="e">
        <f t="shared" si="57"/>
        <v>#VALUE!</v>
      </c>
      <c r="U95" s="34" t="e">
        <f t="shared" si="58"/>
        <v>#VALUE!</v>
      </c>
      <c r="V95" s="34" t="e">
        <f t="shared" si="58"/>
        <v>#VALUE!</v>
      </c>
      <c r="W95" s="35" t="e">
        <f t="shared" si="58"/>
        <v>#VALUE!</v>
      </c>
      <c r="X95" s="35" t="e">
        <f t="shared" si="58"/>
        <v>#VALUE!</v>
      </c>
      <c r="Y95" t="e">
        <f>NA()</f>
        <v>#N/A</v>
      </c>
      <c r="Z95" s="30">
        <f t="shared" si="66"/>
        <v>4.1845519420785875</v>
      </c>
      <c r="AA95" s="30">
        <f t="shared" si="67"/>
        <v>24.517371989412435</v>
      </c>
      <c r="AD95"/>
      <c r="AE95" s="3">
        <v>10</v>
      </c>
      <c r="AG95" s="3">
        <f t="shared" si="68"/>
        <v>8.3576754154277619</v>
      </c>
      <c r="AH95" s="29">
        <f t="shared" si="59"/>
        <v>1.7942084594854899</v>
      </c>
      <c r="AI95" s="29">
        <f t="shared" si="69"/>
        <v>11.025108096588783</v>
      </c>
      <c r="AJ95" s="29">
        <f t="shared" si="69"/>
        <v>3.4118657148793057</v>
      </c>
      <c r="AK95" s="29">
        <f t="shared" si="69"/>
        <v>11.363098001601035</v>
      </c>
      <c r="AL95" s="29">
        <f t="shared" si="69"/>
        <v>1.1990260792593002</v>
      </c>
      <c r="AM95" s="30" t="e">
        <f t="shared" si="70"/>
        <v>#VALUE!</v>
      </c>
      <c r="AN95" s="29">
        <f t="shared" ref="AN95:AS95" si="89">AN23*AN$12</f>
        <v>2.2073279967303776</v>
      </c>
      <c r="AO95" s="31">
        <f t="shared" si="89"/>
        <v>2.0509308397724149</v>
      </c>
      <c r="AP95" s="31">
        <f t="shared" si="89"/>
        <v>0.41018616795448298</v>
      </c>
      <c r="AQ95" s="32">
        <f t="shared" si="89"/>
        <v>12.613449369990658</v>
      </c>
      <c r="AR95" s="32">
        <f t="shared" si="89"/>
        <v>5.5585413843000335</v>
      </c>
      <c r="AS95" s="32">
        <f t="shared" si="89"/>
        <v>7.8501322436189644</v>
      </c>
      <c r="AT95" s="33" t="e">
        <f t="shared" si="61"/>
        <v>#VALUE!</v>
      </c>
      <c r="AU95" s="33" t="e">
        <f t="shared" si="61"/>
        <v>#VALUE!</v>
      </c>
      <c r="AV95" s="34" t="e">
        <f t="shared" si="62"/>
        <v>#VALUE!</v>
      </c>
      <c r="AW95" s="34" t="e">
        <f t="shared" si="62"/>
        <v>#VALUE!</v>
      </c>
      <c r="AX95" s="35" t="e">
        <f t="shared" si="62"/>
        <v>#VALUE!</v>
      </c>
      <c r="AY95" s="35" t="e">
        <f t="shared" si="62"/>
        <v>#VALUE!</v>
      </c>
      <c r="AZ95" t="e">
        <f>NA()</f>
        <v>#N/A</v>
      </c>
      <c r="BA95" s="30">
        <f t="shared" si="72"/>
        <v>3.5876499281165937</v>
      </c>
      <c r="BB95" s="30">
        <f t="shared" si="73"/>
        <v>23.107459891429841</v>
      </c>
    </row>
    <row r="96" spans="3:56" x14ac:dyDescent="0.25">
      <c r="D96" s="3">
        <v>11</v>
      </c>
      <c r="F96" s="3">
        <v>10</v>
      </c>
      <c r="G96" s="29">
        <f t="shared" si="55"/>
        <v>3.2405226994994885</v>
      </c>
      <c r="H96" s="29">
        <f t="shared" si="63"/>
        <v>13.957877135123395</v>
      </c>
      <c r="I96" s="29">
        <f t="shared" si="63"/>
        <v>5.2777690683897909</v>
      </c>
      <c r="J96" s="29">
        <f t="shared" si="63"/>
        <v>14.36800511258628</v>
      </c>
      <c r="K96" s="29">
        <f t="shared" si="63"/>
        <v>2.0025747633313462</v>
      </c>
      <c r="L96" s="30" t="e">
        <f t="shared" si="64"/>
        <v>#VALUE!</v>
      </c>
      <c r="M96" s="29">
        <f t="shared" ref="M96:R96" si="90">M24*M$12</f>
        <v>3.0126963862209841</v>
      </c>
      <c r="N96" s="31">
        <f t="shared" si="90"/>
        <v>2.6536627367088705</v>
      </c>
      <c r="O96" s="31">
        <f t="shared" si="90"/>
        <v>0.53073254734177411</v>
      </c>
      <c r="P96" s="32">
        <f t="shared" si="90"/>
        <v>15.451769166271024</v>
      </c>
      <c r="Q96" s="32">
        <f t="shared" si="90"/>
        <v>7.122551197973805</v>
      </c>
      <c r="R96" s="32">
        <f t="shared" si="90"/>
        <v>11.520742317307462</v>
      </c>
      <c r="S96" s="33" t="e">
        <f t="shared" si="57"/>
        <v>#VALUE!</v>
      </c>
      <c r="T96" s="33" t="e">
        <f t="shared" si="57"/>
        <v>#VALUE!</v>
      </c>
      <c r="U96" s="34" t="e">
        <f t="shared" si="58"/>
        <v>#VALUE!</v>
      </c>
      <c r="V96" s="34" t="e">
        <f t="shared" si="58"/>
        <v>#VALUE!</v>
      </c>
      <c r="W96" s="35" t="e">
        <f t="shared" si="58"/>
        <v>#VALUE!</v>
      </c>
      <c r="X96" s="35" t="e">
        <f t="shared" si="58"/>
        <v>#VALUE!</v>
      </c>
      <c r="Y96" t="e">
        <f>NA()</f>
        <v>#N/A</v>
      </c>
      <c r="Z96" s="30">
        <f t="shared" si="66"/>
        <v>5.1682619567365915</v>
      </c>
      <c r="AA96" s="30">
        <f t="shared" si="67"/>
        <v>26.624735341528101</v>
      </c>
      <c r="AD96"/>
      <c r="AE96" s="3">
        <v>11</v>
      </c>
      <c r="AG96" s="3">
        <f t="shared" si="68"/>
        <v>8.7896098766206254</v>
      </c>
      <c r="AH96" s="29">
        <f t="shared" si="59"/>
        <v>2.1256232291943773</v>
      </c>
      <c r="AI96" s="29">
        <f t="shared" si="69"/>
        <v>11.786945146089144</v>
      </c>
      <c r="AJ96" s="29">
        <f t="shared" si="69"/>
        <v>3.8631509240725208</v>
      </c>
      <c r="AK96" s="29">
        <f t="shared" si="69"/>
        <v>12.144316841703892</v>
      </c>
      <c r="AL96" s="29">
        <f t="shared" si="69"/>
        <v>1.3893270030606644</v>
      </c>
      <c r="AM96" s="30" t="e">
        <f t="shared" si="70"/>
        <v>#VALUE!</v>
      </c>
      <c r="AN96" s="29">
        <f t="shared" ref="AN96:AS96" si="91">AN24*AN$12</f>
        <v>2.4108086637289587</v>
      </c>
      <c r="AO96" s="31">
        <f t="shared" si="91"/>
        <v>2.2059685068018107</v>
      </c>
      <c r="AP96" s="31">
        <f t="shared" si="91"/>
        <v>0.44119370136036218</v>
      </c>
      <c r="AQ96" s="32">
        <f t="shared" si="91"/>
        <v>13.360273773819815</v>
      </c>
      <c r="AR96" s="32">
        <f t="shared" si="91"/>
        <v>5.9650767360975303</v>
      </c>
      <c r="AS96" s="32">
        <f t="shared" si="91"/>
        <v>8.7689478771522023</v>
      </c>
      <c r="AT96" s="33" t="e">
        <f t="shared" si="61"/>
        <v>#VALUE!</v>
      </c>
      <c r="AU96" s="33" t="e">
        <f t="shared" si="61"/>
        <v>#VALUE!</v>
      </c>
      <c r="AV96" s="34" t="e">
        <f t="shared" si="62"/>
        <v>#VALUE!</v>
      </c>
      <c r="AW96" s="34" t="e">
        <f t="shared" si="62"/>
        <v>#VALUE!</v>
      </c>
      <c r="AX96" s="35" t="e">
        <f t="shared" si="62"/>
        <v>#VALUE!</v>
      </c>
      <c r="AY96" s="35" t="e">
        <f t="shared" si="62"/>
        <v>#VALUE!</v>
      </c>
      <c r="AZ96" t="e">
        <f>NA()</f>
        <v>#N/A</v>
      </c>
      <c r="BA96" s="30">
        <f t="shared" si="72"/>
        <v>3.9857060247369489</v>
      </c>
      <c r="BB96" s="30">
        <f t="shared" si="73"/>
        <v>24.06051018879019</v>
      </c>
    </row>
    <row r="97" spans="4:54" x14ac:dyDescent="0.25">
      <c r="D97" s="3">
        <v>12</v>
      </c>
      <c r="F97" s="3">
        <v>11</v>
      </c>
      <c r="G97" s="29">
        <f t="shared" si="55"/>
        <v>4.3713111809707597</v>
      </c>
      <c r="H97" s="29">
        <f t="shared" si="63"/>
        <v>15.782496584484491</v>
      </c>
      <c r="I97" s="29">
        <f t="shared" si="63"/>
        <v>6.6060781197945726</v>
      </c>
      <c r="J97" s="29">
        <f t="shared" si="63"/>
        <v>16.234183760674842</v>
      </c>
      <c r="K97" s="29">
        <f t="shared" si="63"/>
        <v>2.5938092922758238</v>
      </c>
      <c r="L97" s="30" t="e">
        <f t="shared" si="64"/>
        <v>#VALUE!</v>
      </c>
      <c r="M97" s="29">
        <f t="shared" ref="M97:R97" si="92">M25*M$12</f>
        <v>3.5416084985785892</v>
      </c>
      <c r="N97" s="31">
        <f t="shared" si="92"/>
        <v>3.0362704247595147</v>
      </c>
      <c r="O97" s="31">
        <f t="shared" si="92"/>
        <v>0.60725408495190303</v>
      </c>
      <c r="P97" s="32">
        <f t="shared" si="92"/>
        <v>17.172744258725544</v>
      </c>
      <c r="Q97" s="32">
        <f t="shared" si="92"/>
        <v>8.0922509350973151</v>
      </c>
      <c r="R97" s="32">
        <f t="shared" si="92"/>
        <v>13.950358383031965</v>
      </c>
      <c r="S97" s="33" t="e">
        <f t="shared" si="57"/>
        <v>#VALUE!</v>
      </c>
      <c r="T97" s="33" t="e">
        <f t="shared" si="57"/>
        <v>#VALUE!</v>
      </c>
      <c r="U97" s="34" t="e">
        <f t="shared" si="58"/>
        <v>#VALUE!</v>
      </c>
      <c r="V97" s="34" t="e">
        <f t="shared" si="58"/>
        <v>#VALUE!</v>
      </c>
      <c r="W97" s="35" t="e">
        <f t="shared" si="58"/>
        <v>#VALUE!</v>
      </c>
      <c r="X97" s="35" t="e">
        <f t="shared" si="58"/>
        <v>#VALUE!</v>
      </c>
      <c r="Y97" t="e">
        <f>NA()</f>
        <v>#N/A</v>
      </c>
      <c r="Z97" s="30">
        <f t="shared" si="66"/>
        <v>6.2032432657104142</v>
      </c>
      <c r="AA97" s="30">
        <f t="shared" si="67"/>
        <v>28.629922836198965</v>
      </c>
      <c r="AD97"/>
      <c r="AE97" s="3">
        <v>12</v>
      </c>
      <c r="AG97" s="3">
        <f t="shared" si="68"/>
        <v>9.2438672170224123</v>
      </c>
      <c r="AH97" s="29">
        <f t="shared" si="59"/>
        <v>2.5115999684903101</v>
      </c>
      <c r="AI97" s="29">
        <f t="shared" si="69"/>
        <v>12.595967830307043</v>
      </c>
      <c r="AJ97" s="29">
        <f t="shared" si="69"/>
        <v>4.3684701647119848</v>
      </c>
      <c r="AK97" s="29">
        <f t="shared" si="69"/>
        <v>12.973424983503586</v>
      </c>
      <c r="AL97" s="29">
        <f t="shared" si="69"/>
        <v>1.6058375934114471</v>
      </c>
      <c r="AM97" s="30" t="e">
        <f t="shared" si="70"/>
        <v>#VALUE!</v>
      </c>
      <c r="AN97" s="29">
        <f t="shared" ref="AN97:AS97" si="93">AN25*AN$12</f>
        <v>2.6314147416071938</v>
      </c>
      <c r="AO97" s="31">
        <f t="shared" si="93"/>
        <v>2.3718099581019993</v>
      </c>
      <c r="AP97" s="31">
        <f t="shared" si="93"/>
        <v>0.47436199162039994</v>
      </c>
      <c r="AQ97" s="32">
        <f t="shared" si="93"/>
        <v>14.145749067941766</v>
      </c>
      <c r="AR97" s="32">
        <f t="shared" si="93"/>
        <v>6.3967063120680114</v>
      </c>
      <c r="AS97" s="32">
        <f t="shared" si="93"/>
        <v>9.7732539664221942</v>
      </c>
      <c r="AT97" s="33" t="e">
        <f t="shared" si="61"/>
        <v>#VALUE!</v>
      </c>
      <c r="AU97" s="33" t="e">
        <f t="shared" si="61"/>
        <v>#VALUE!</v>
      </c>
      <c r="AV97" s="34" t="e">
        <f t="shared" si="62"/>
        <v>#VALUE!</v>
      </c>
      <c r="AW97" s="34" t="e">
        <f t="shared" si="62"/>
        <v>#VALUE!</v>
      </c>
      <c r="AX97" s="35" t="e">
        <f t="shared" si="62"/>
        <v>#VALUE!</v>
      </c>
      <c r="AY97" s="35" t="e">
        <f t="shared" si="62"/>
        <v>#VALUE!</v>
      </c>
      <c r="AZ97" t="e">
        <f>NA()</f>
        <v>#N/A</v>
      </c>
      <c r="BA97" s="30">
        <f t="shared" si="72"/>
        <v>4.4188120163558322</v>
      </c>
      <c r="BB97" s="30">
        <f t="shared" si="73"/>
        <v>25.040985876878029</v>
      </c>
    </row>
    <row r="98" spans="4:54" x14ac:dyDescent="0.25">
      <c r="D98" s="3">
        <v>13</v>
      </c>
      <c r="F98" s="3">
        <v>12</v>
      </c>
      <c r="G98" s="29">
        <f t="shared" si="55"/>
        <v>5.6892973907732305</v>
      </c>
      <c r="H98" s="29">
        <f t="shared" si="63"/>
        <v>17.626610762570895</v>
      </c>
      <c r="I98" s="29">
        <f t="shared" si="63"/>
        <v>8.0693055280694939</v>
      </c>
      <c r="J98" s="29">
        <f t="shared" si="63"/>
        <v>18.11776483185756</v>
      </c>
      <c r="K98" s="29">
        <f t="shared" si="63"/>
        <v>3.2550218298300906</v>
      </c>
      <c r="L98" s="30" t="e">
        <f t="shared" si="64"/>
        <v>#VALUE!</v>
      </c>
      <c r="M98" s="29">
        <f t="shared" ref="M98:R98" si="94">M26*M$12</f>
        <v>4.0954765460162195</v>
      </c>
      <c r="N98" s="31">
        <f t="shared" si="94"/>
        <v>3.4284643635256993</v>
      </c>
      <c r="O98" s="31">
        <f t="shared" si="94"/>
        <v>0.6856928727051399</v>
      </c>
      <c r="P98" s="32">
        <f t="shared" si="94"/>
        <v>18.882396450964823</v>
      </c>
      <c r="Q98" s="32">
        <f t="shared" si="94"/>
        <v>9.0676085835485214</v>
      </c>
      <c r="R98" s="32">
        <f t="shared" si="94"/>
        <v>16.478622584325848</v>
      </c>
      <c r="S98" s="33" t="e">
        <f t="shared" si="57"/>
        <v>#VALUE!</v>
      </c>
      <c r="T98" s="33" t="e">
        <f t="shared" si="57"/>
        <v>#VALUE!</v>
      </c>
      <c r="U98" s="34" t="e">
        <f t="shared" si="58"/>
        <v>#VALUE!</v>
      </c>
      <c r="V98" s="34" t="e">
        <f t="shared" si="58"/>
        <v>#VALUE!</v>
      </c>
      <c r="W98" s="35" t="e">
        <f t="shared" si="58"/>
        <v>#VALUE!</v>
      </c>
      <c r="X98" s="35" t="e">
        <f t="shared" si="58"/>
        <v>#VALUE!</v>
      </c>
      <c r="Y98" t="e">
        <f>NA()</f>
        <v>#N/A</v>
      </c>
      <c r="Z98" s="30">
        <f t="shared" si="66"/>
        <v>7.2736010154818631</v>
      </c>
      <c r="AA98" s="30">
        <f t="shared" si="67"/>
        <v>30.537888486616019</v>
      </c>
      <c r="AD98"/>
      <c r="AE98" s="3">
        <v>13</v>
      </c>
      <c r="AG98" s="3">
        <f t="shared" si="68"/>
        <v>9.7216011091944612</v>
      </c>
      <c r="AH98" s="29">
        <f t="shared" si="59"/>
        <v>2.9595126434077605</v>
      </c>
      <c r="AI98" s="29">
        <f t="shared" si="69"/>
        <v>13.454417195895653</v>
      </c>
      <c r="AJ98" s="29">
        <f t="shared" si="69"/>
        <v>4.9332198892107844</v>
      </c>
      <c r="AK98" s="29">
        <f t="shared" si="69"/>
        <v>13.852633376738611</v>
      </c>
      <c r="AL98" s="29">
        <f t="shared" si="69"/>
        <v>1.8513082711936799</v>
      </c>
      <c r="AM98" s="30" t="e">
        <f t="shared" si="70"/>
        <v>#VALUE!</v>
      </c>
      <c r="AN98" s="29">
        <f t="shared" ref="AN98:AS98" si="95">AN26*AN$12</f>
        <v>2.8703447310813166</v>
      </c>
      <c r="AO98" s="31">
        <f t="shared" si="95"/>
        <v>2.5490875431568205</v>
      </c>
      <c r="AP98" s="31">
        <f t="shared" si="95"/>
        <v>0.5098175086313641</v>
      </c>
      <c r="AQ98" s="32">
        <f t="shared" si="95"/>
        <v>14.971237231071493</v>
      </c>
      <c r="AR98" s="32">
        <f t="shared" si="95"/>
        <v>6.8543800977404974</v>
      </c>
      <c r="AS98" s="32">
        <f t="shared" si="95"/>
        <v>10.867196989988431</v>
      </c>
      <c r="AT98" s="33" t="e">
        <f t="shared" si="61"/>
        <v>#VALUE!</v>
      </c>
      <c r="AU98" s="33" t="e">
        <f t="shared" si="61"/>
        <v>#VALUE!</v>
      </c>
      <c r="AV98" s="34" t="e">
        <f t="shared" si="62"/>
        <v>#VALUE!</v>
      </c>
      <c r="AW98" s="34" t="e">
        <f t="shared" si="62"/>
        <v>#VALUE!</v>
      </c>
      <c r="AX98" s="35" t="e">
        <f t="shared" si="62"/>
        <v>#VALUE!</v>
      </c>
      <c r="AY98" s="35" t="e">
        <f t="shared" si="62"/>
        <v>#VALUE!</v>
      </c>
      <c r="AZ98" t="e">
        <f>NA()</f>
        <v>#N/A</v>
      </c>
      <c r="BA98" s="30">
        <f t="shared" si="72"/>
        <v>4.8885344191833324</v>
      </c>
      <c r="BB98" s="30">
        <f t="shared" si="73"/>
        <v>26.048529024823875</v>
      </c>
    </row>
    <row r="99" spans="4:54" x14ac:dyDescent="0.25">
      <c r="D99" s="3">
        <v>14</v>
      </c>
      <c r="F99" s="3">
        <v>13</v>
      </c>
      <c r="G99" s="29">
        <f t="shared" si="55"/>
        <v>7.1870743593729971</v>
      </c>
      <c r="H99" s="29">
        <f t="shared" si="63"/>
        <v>19.483418871398097</v>
      </c>
      <c r="I99" s="29">
        <f t="shared" si="63"/>
        <v>9.6574013429836594</v>
      </c>
      <c r="J99" s="29">
        <f t="shared" si="63"/>
        <v>20.011765936658517</v>
      </c>
      <c r="K99" s="29">
        <f t="shared" si="63"/>
        <v>3.9787190591328701</v>
      </c>
      <c r="L99" s="30" t="e">
        <f t="shared" si="64"/>
        <v>#VALUE!</v>
      </c>
      <c r="M99" s="29">
        <f t="shared" ref="M99:R99" si="96">M27*M$12</f>
        <v>4.671133834033939</v>
      </c>
      <c r="N99" s="31">
        <f t="shared" si="96"/>
        <v>3.8286665969695171</v>
      </c>
      <c r="O99" s="31">
        <f t="shared" si="96"/>
        <v>0.76573331939390343</v>
      </c>
      <c r="P99" s="32">
        <f t="shared" si="96"/>
        <v>20.576967359431396</v>
      </c>
      <c r="Q99" s="32">
        <f t="shared" si="96"/>
        <v>10.043558954593488</v>
      </c>
      <c r="R99" s="32">
        <f t="shared" si="96"/>
        <v>19.069081618912897</v>
      </c>
      <c r="S99" s="33" t="e">
        <f t="shared" si="57"/>
        <v>#VALUE!</v>
      </c>
      <c r="T99" s="33" t="e">
        <f t="shared" si="57"/>
        <v>#VALUE!</v>
      </c>
      <c r="U99" s="34" t="e">
        <f t="shared" si="58"/>
        <v>#VALUE!</v>
      </c>
      <c r="V99" s="34" t="e">
        <f t="shared" si="58"/>
        <v>#VALUE!</v>
      </c>
      <c r="W99" s="35" t="e">
        <f t="shared" si="58"/>
        <v>#VALUE!</v>
      </c>
      <c r="X99" s="35" t="e">
        <f t="shared" si="58"/>
        <v>#VALUE!</v>
      </c>
      <c r="Y99" t="e">
        <f>NA()</f>
        <v>#N/A</v>
      </c>
      <c r="Z99" s="30">
        <f t="shared" si="66"/>
        <v>8.3649765730196659</v>
      </c>
      <c r="AA99" s="30">
        <f t="shared" si="67"/>
        <v>32.353346109828905</v>
      </c>
      <c r="AD99"/>
      <c r="AE99" s="3">
        <v>14</v>
      </c>
      <c r="AG99" s="3">
        <f t="shared" si="68"/>
        <v>10.224024848848265</v>
      </c>
      <c r="AH99" s="29">
        <f t="shared" si="59"/>
        <v>3.4773574872898485</v>
      </c>
      <c r="AI99" s="29">
        <f t="shared" si="69"/>
        <v>14.364553749834092</v>
      </c>
      <c r="AJ99" s="29">
        <f t="shared" si="69"/>
        <v>5.5631352966304464</v>
      </c>
      <c r="AK99" s="29">
        <f t="shared" si="69"/>
        <v>14.784162636477221</v>
      </c>
      <c r="AL99" s="29">
        <f t="shared" si="69"/>
        <v>2.1285989687515485</v>
      </c>
      <c r="AM99" s="30" t="e">
        <f t="shared" si="70"/>
        <v>#VALUE!</v>
      </c>
      <c r="AN99" s="29">
        <f t="shared" ref="AN99:AS99" si="97">AN27*AN$12</f>
        <v>3.1288448101855066</v>
      </c>
      <c r="AO99" s="31">
        <f t="shared" si="97"/>
        <v>2.738454607704552</v>
      </c>
      <c r="AP99" s="31">
        <f t="shared" si="97"/>
        <v>0.54769092154091037</v>
      </c>
      <c r="AQ99" s="32">
        <f t="shared" si="97"/>
        <v>15.838072012366885</v>
      </c>
      <c r="AR99" s="32">
        <f t="shared" si="97"/>
        <v>7.3390037071610932</v>
      </c>
      <c r="AS99" s="32">
        <f t="shared" si="97"/>
        <v>12.054462457515291</v>
      </c>
      <c r="AT99" s="33" t="e">
        <f t="shared" si="61"/>
        <v>#VALUE!</v>
      </c>
      <c r="AU99" s="33" t="e">
        <f t="shared" si="61"/>
        <v>#VALUE!</v>
      </c>
      <c r="AV99" s="34" t="e">
        <f t="shared" si="62"/>
        <v>#VALUE!</v>
      </c>
      <c r="AW99" s="34" t="e">
        <f t="shared" si="62"/>
        <v>#VALUE!</v>
      </c>
      <c r="AX99" s="35" t="e">
        <f t="shared" si="62"/>
        <v>#VALUE!</v>
      </c>
      <c r="AY99" s="35" t="e">
        <f t="shared" si="62"/>
        <v>#VALUE!</v>
      </c>
      <c r="AZ99" t="e">
        <f>NA()</f>
        <v>#N/A</v>
      </c>
      <c r="BA99" s="30">
        <f t="shared" si="72"/>
        <v>5.3962528321972361</v>
      </c>
      <c r="BB99" s="30">
        <f t="shared" si="73"/>
        <v>27.08264860150538</v>
      </c>
    </row>
    <row r="100" spans="4:54" x14ac:dyDescent="0.25">
      <c r="D100" s="3">
        <v>15</v>
      </c>
      <c r="F100" s="3">
        <v>14</v>
      </c>
      <c r="G100" s="29">
        <f t="shared" si="55"/>
        <v>8.8533869341639928</v>
      </c>
      <c r="H100" s="29">
        <f t="shared" si="63"/>
        <v>21.347069716925468</v>
      </c>
      <c r="I100" s="29">
        <f t="shared" si="63"/>
        <v>11.359589769407227</v>
      </c>
      <c r="J100" s="29">
        <f t="shared" si="63"/>
        <v>21.910200150504444</v>
      </c>
      <c r="K100" s="29">
        <f t="shared" si="63"/>
        <v>4.7566177572453965</v>
      </c>
      <c r="L100" s="30" t="e">
        <f t="shared" si="64"/>
        <v>#VALUE!</v>
      </c>
      <c r="M100" s="29">
        <f t="shared" ref="M100:R100" si="98">M28*M$12</f>
        <v>5.2656518262115197</v>
      </c>
      <c r="N100" s="31">
        <f t="shared" si="98"/>
        <v>4.2354797362033958</v>
      </c>
      <c r="O100" s="31">
        <f t="shared" si="98"/>
        <v>0.84709594724067927</v>
      </c>
      <c r="P100" s="32">
        <f t="shared" si="98"/>
        <v>22.253389483091127</v>
      </c>
      <c r="Q100" s="32">
        <f t="shared" si="98"/>
        <v>11.015824894687466</v>
      </c>
      <c r="R100" s="32">
        <f t="shared" si="98"/>
        <v>21.689153097887484</v>
      </c>
      <c r="S100" s="33" t="e">
        <f t="shared" si="57"/>
        <v>#VALUE!</v>
      </c>
      <c r="T100" s="33" t="e">
        <f t="shared" si="57"/>
        <v>#VALUE!</v>
      </c>
      <c r="U100" s="34" t="e">
        <f t="shared" si="58"/>
        <v>#VALUE!</v>
      </c>
      <c r="V100" s="34" t="e">
        <f t="shared" si="58"/>
        <v>#VALUE!</v>
      </c>
      <c r="W100" s="35" t="e">
        <f t="shared" si="58"/>
        <v>#VALUE!</v>
      </c>
      <c r="X100" s="35" t="e">
        <f t="shared" si="58"/>
        <v>#VALUE!</v>
      </c>
      <c r="Y100" t="e">
        <f>NA()</f>
        <v>#N/A</v>
      </c>
      <c r="Z100" s="30">
        <f t="shared" si="66"/>
        <v>9.4646930255830437</v>
      </c>
      <c r="AA100" s="30">
        <f t="shared" si="67"/>
        <v>34.080780972695194</v>
      </c>
      <c r="AD100"/>
      <c r="AE100" s="3">
        <v>15</v>
      </c>
      <c r="AG100" s="3">
        <f t="shared" si="68"/>
        <v>10.752414436239738</v>
      </c>
      <c r="AH100" s="29">
        <f t="shared" si="59"/>
        <v>4.0737179004475159</v>
      </c>
      <c r="AI100" s="29">
        <f t="shared" si="69"/>
        <v>15.328644602257491</v>
      </c>
      <c r="AJ100" s="29">
        <f t="shared" si="69"/>
        <v>6.2642729457109603</v>
      </c>
      <c r="AK100" s="29">
        <f t="shared" si="69"/>
        <v>15.770229038523711</v>
      </c>
      <c r="AL100" s="29">
        <f t="shared" si="69"/>
        <v>2.4406436898167247</v>
      </c>
      <c r="AM100" s="30" t="e">
        <f t="shared" si="70"/>
        <v>#VALUE!</v>
      </c>
      <c r="AN100" s="29">
        <f t="shared" ref="AN100:AS100" si="99">AN28*AN$12</f>
        <v>3.4082049367160638</v>
      </c>
      <c r="AO100" s="31">
        <f t="shared" si="99"/>
        <v>2.940583880560367</v>
      </c>
      <c r="AP100" s="31">
        <f t="shared" si="99"/>
        <v>0.58811677611207336</v>
      </c>
      <c r="AQ100" s="32">
        <f t="shared" si="99"/>
        <v>16.747547437906647</v>
      </c>
      <c r="AR100" s="32">
        <f t="shared" si="99"/>
        <v>7.8514249909010507</v>
      </c>
      <c r="AS100" s="32">
        <f t="shared" si="99"/>
        <v>13.338142701925017</v>
      </c>
      <c r="AT100" s="33" t="e">
        <f t="shared" si="61"/>
        <v>#VALUE!</v>
      </c>
      <c r="AU100" s="33" t="e">
        <f t="shared" si="61"/>
        <v>#VALUE!</v>
      </c>
      <c r="AV100" s="34" t="e">
        <f t="shared" si="62"/>
        <v>#VALUE!</v>
      </c>
      <c r="AW100" s="34" t="e">
        <f t="shared" si="62"/>
        <v>#VALUE!</v>
      </c>
      <c r="AX100" s="35" t="e">
        <f t="shared" si="62"/>
        <v>#VALUE!</v>
      </c>
      <c r="AY100" s="35" t="e">
        <f t="shared" si="62"/>
        <v>#VALUE!</v>
      </c>
      <c r="AZ100" t="e">
        <f>NA()</f>
        <v>#N/A</v>
      </c>
      <c r="BA100" s="30">
        <f t="shared" si="72"/>
        <v>5.9431104279400691</v>
      </c>
      <c r="BB100" s="30">
        <f t="shared" si="73"/>
        <v>28.142710665887964</v>
      </c>
    </row>
    <row r="101" spans="4:54" x14ac:dyDescent="0.25">
      <c r="D101" s="3">
        <v>16</v>
      </c>
      <c r="F101" s="3">
        <v>15</v>
      </c>
      <c r="G101" s="29">
        <f t="shared" si="55"/>
        <v>10.674037366828902</v>
      </c>
      <c r="H101" s="29">
        <f t="shared" si="63"/>
        <v>23.212505295197221</v>
      </c>
      <c r="I101" s="29">
        <f t="shared" si="63"/>
        <v>13.164688809962813</v>
      </c>
      <c r="J101" s="29">
        <f t="shared" si="63"/>
        <v>23.807911529374497</v>
      </c>
      <c r="K101" s="29">
        <f t="shared" si="63"/>
        <v>5.5800538613792385</v>
      </c>
      <c r="L101" s="30" t="e">
        <f t="shared" si="64"/>
        <v>#VALUE!</v>
      </c>
      <c r="M101" s="29">
        <f t="shared" ref="M101:R101" si="100">M29*M$12</f>
        <v>5.8763245258755044</v>
      </c>
      <c r="N101" s="31">
        <f t="shared" si="100"/>
        <v>4.6476598396143736</v>
      </c>
      <c r="O101" s="31">
        <f t="shared" si="100"/>
        <v>0.92953196792287462</v>
      </c>
      <c r="P101" s="32">
        <f t="shared" si="100"/>
        <v>23.909154367181863</v>
      </c>
      <c r="Q101" s="32">
        <f t="shared" si="100"/>
        <v>11.980798845059747</v>
      </c>
      <c r="R101" s="32">
        <f t="shared" si="100"/>
        <v>24.310379861322023</v>
      </c>
      <c r="S101" s="33" t="e">
        <f t="shared" si="57"/>
        <v>#VALUE!</v>
      </c>
      <c r="T101" s="33" t="e">
        <f t="shared" si="57"/>
        <v>#VALUE!</v>
      </c>
      <c r="U101" s="34" t="e">
        <f t="shared" si="58"/>
        <v>#VALUE!</v>
      </c>
      <c r="V101" s="34" t="e">
        <f t="shared" si="58"/>
        <v>#VALUE!</v>
      </c>
      <c r="W101" s="35" t="e">
        <f t="shared" si="58"/>
        <v>#VALUE!</v>
      </c>
      <c r="X101" s="35" t="e">
        <f t="shared" si="58"/>
        <v>#VALUE!</v>
      </c>
      <c r="Y101" t="e">
        <f>NA()</f>
        <v>#N/A</v>
      </c>
      <c r="Z101" s="30">
        <f t="shared" si="66"/>
        <v>10.561784359110618</v>
      </c>
      <c r="AA101" s="30">
        <f t="shared" si="67"/>
        <v>35.724460873173911</v>
      </c>
      <c r="AD101"/>
      <c r="AE101" s="3">
        <v>16</v>
      </c>
      <c r="AG101" s="3">
        <f t="shared" si="68"/>
        <v>11.308111816813577</v>
      </c>
      <c r="AH101" s="29">
        <f t="shared" si="59"/>
        <v>4.7577038470384529</v>
      </c>
      <c r="AI101" s="29">
        <f t="shared" si="69"/>
        <v>16.34894869922821</v>
      </c>
      <c r="AJ101" s="29">
        <f t="shared" si="69"/>
        <v>7.0429838882951188</v>
      </c>
      <c r="AK101" s="29">
        <f t="shared" si="69"/>
        <v>16.813028549206091</v>
      </c>
      <c r="AL101" s="29">
        <f t="shared" si="69"/>
        <v>2.790405655246651</v>
      </c>
      <c r="AM101" s="30" t="e">
        <f t="shared" si="70"/>
        <v>#VALUE!</v>
      </c>
      <c r="AN101" s="29">
        <f t="shared" ref="AN101:AS101" si="101">AN29*AN$12</f>
        <v>3.7097537813399155</v>
      </c>
      <c r="AO101" s="31">
        <f t="shared" si="101"/>
        <v>3.1561654393582712</v>
      </c>
      <c r="AP101" s="31">
        <f t="shared" si="101"/>
        <v>0.63123308787165422</v>
      </c>
      <c r="AQ101" s="32">
        <f t="shared" si="101"/>
        <v>17.700905114667158</v>
      </c>
      <c r="AR101" s="32">
        <f t="shared" si="101"/>
        <v>8.3924194067462921</v>
      </c>
      <c r="AS101" s="32">
        <f t="shared" si="101"/>
        <v>14.720597179423358</v>
      </c>
      <c r="AT101" s="33" t="e">
        <f t="shared" si="61"/>
        <v>#VALUE!</v>
      </c>
      <c r="AU101" s="33" t="e">
        <f t="shared" si="61"/>
        <v>#VALUE!</v>
      </c>
      <c r="AV101" s="34" t="e">
        <f t="shared" si="62"/>
        <v>#VALUE!</v>
      </c>
      <c r="AW101" s="34" t="e">
        <f t="shared" si="62"/>
        <v>#VALUE!</v>
      </c>
      <c r="AX101" s="35" t="e">
        <f t="shared" si="62"/>
        <v>#VALUE!</v>
      </c>
      <c r="AY101" s="35" t="e">
        <f t="shared" si="62"/>
        <v>#VALUE!</v>
      </c>
      <c r="AZ101" t="e">
        <f>NA()</f>
        <v>#N/A</v>
      </c>
      <c r="BA101" s="30">
        <f t="shared" si="72"/>
        <v>6.5299618187412429</v>
      </c>
      <c r="BB101" s="30">
        <f t="shared" si="73"/>
        <v>29.22792872547992</v>
      </c>
    </row>
    <row r="102" spans="4:54" x14ac:dyDescent="0.25">
      <c r="D102" s="3">
        <v>17</v>
      </c>
      <c r="F102" s="3">
        <v>16</v>
      </c>
      <c r="G102" s="29">
        <f t="shared" si="55"/>
        <v>12.632734604218083</v>
      </c>
      <c r="H102" s="29">
        <f t="shared" si="63"/>
        <v>25.075338291166403</v>
      </c>
      <c r="I102" s="29">
        <f t="shared" si="63"/>
        <v>15.061367929223753</v>
      </c>
      <c r="J102" s="29">
        <f t="shared" si="63"/>
        <v>25.700446185730485</v>
      </c>
      <c r="K102" s="29">
        <f t="shared" si="63"/>
        <v>6.4403127492686769</v>
      </c>
      <c r="L102" s="30" t="e">
        <f t="shared" si="64"/>
        <v>#VALUE!</v>
      </c>
      <c r="M102" s="29">
        <f t="shared" ref="M102:R102" si="102">M30*M$12</f>
        <v>6.5006538278162376</v>
      </c>
      <c r="N102" s="31">
        <f t="shared" si="102"/>
        <v>5.0640949599517917</v>
      </c>
      <c r="O102" s="31">
        <f t="shared" si="102"/>
        <v>1.0128189919903583</v>
      </c>
      <c r="P102" s="32">
        <f t="shared" si="102"/>
        <v>25.542212009306063</v>
      </c>
      <c r="Q102" s="32">
        <f t="shared" si="102"/>
        <v>12.9354459477577</v>
      </c>
      <c r="R102" s="32">
        <f t="shared" si="102"/>
        <v>26.908433652577351</v>
      </c>
      <c r="S102" s="33" t="e">
        <f t="shared" si="57"/>
        <v>#VALUE!</v>
      </c>
      <c r="T102" s="33" t="e">
        <f t="shared" si="57"/>
        <v>#VALUE!</v>
      </c>
      <c r="U102" s="34" t="e">
        <f t="shared" si="58"/>
        <v>#VALUE!</v>
      </c>
      <c r="V102" s="34" t="e">
        <f t="shared" si="58"/>
        <v>#VALUE!</v>
      </c>
      <c r="W102" s="35" t="e">
        <f t="shared" si="58"/>
        <v>#VALUE!</v>
      </c>
      <c r="X102" s="35" t="e">
        <f t="shared" si="58"/>
        <v>#VALUE!</v>
      </c>
      <c r="Y102" t="e">
        <f>NA()</f>
        <v>#N/A</v>
      </c>
      <c r="Z102" s="30">
        <f t="shared" si="66"/>
        <v>11.646946919627185</v>
      </c>
      <c r="AA102" s="30">
        <f t="shared" si="67"/>
        <v>37.288446684340691</v>
      </c>
      <c r="AD102"/>
      <c r="AE102" s="3">
        <v>17</v>
      </c>
      <c r="AG102" s="3">
        <f t="shared" si="68"/>
        <v>11.892528289327906</v>
      </c>
      <c r="AH102" s="29">
        <f t="shared" si="59"/>
        <v>5.5388616234678842</v>
      </c>
      <c r="AI102" s="29">
        <f t="shared" si="69"/>
        <v>17.427700019460463</v>
      </c>
      <c r="AJ102" s="29">
        <f t="shared" si="69"/>
        <v>7.9058759216205656</v>
      </c>
      <c r="AK102" s="29">
        <f t="shared" si="69"/>
        <v>17.914718773249259</v>
      </c>
      <c r="AL102" s="29">
        <f t="shared" si="69"/>
        <v>3.1808224952121398</v>
      </c>
      <c r="AM102" s="30" t="e">
        <f t="shared" si="70"/>
        <v>#VALUE!</v>
      </c>
      <c r="AN102" s="29">
        <f t="shared" ref="AN102:AS102" si="103">AN30*AN$12</f>
        <v>4.0348523561539809</v>
      </c>
      <c r="AO102" s="31">
        <f t="shared" si="103"/>
        <v>3.3859042089685776</v>
      </c>
      <c r="AP102" s="31">
        <f t="shared" si="103"/>
        <v>0.67718084179371552</v>
      </c>
      <c r="AQ102" s="32">
        <f t="shared" si="103"/>
        <v>18.699320295218858</v>
      </c>
      <c r="AR102" s="32">
        <f t="shared" si="103"/>
        <v>8.962674187179525</v>
      </c>
      <c r="AS102" s="32">
        <f t="shared" si="103"/>
        <v>16.203308349077268</v>
      </c>
      <c r="AT102" s="33" t="e">
        <f t="shared" si="61"/>
        <v>#VALUE!</v>
      </c>
      <c r="AU102" s="33" t="e">
        <f t="shared" si="61"/>
        <v>#VALUE!</v>
      </c>
      <c r="AV102" s="34" t="e">
        <f t="shared" si="62"/>
        <v>#VALUE!</v>
      </c>
      <c r="AW102" s="34" t="e">
        <f t="shared" si="62"/>
        <v>#VALUE!</v>
      </c>
      <c r="AX102" s="35" t="e">
        <f t="shared" si="62"/>
        <v>#VALUE!</v>
      </c>
      <c r="AY102" s="35" t="e">
        <f t="shared" si="62"/>
        <v>#VALUE!</v>
      </c>
      <c r="AZ102" t="e">
        <f>NA()</f>
        <v>#N/A</v>
      </c>
      <c r="BA102" s="30">
        <f t="shared" si="72"/>
        <v>7.1573193918779525</v>
      </c>
      <c r="BB102" s="30">
        <f t="shared" si="73"/>
        <v>30.337354414350568</v>
      </c>
    </row>
    <row r="103" spans="4:54" x14ac:dyDescent="0.25">
      <c r="D103" s="3">
        <v>18</v>
      </c>
      <c r="F103" s="3">
        <v>17</v>
      </c>
      <c r="G103" s="29">
        <f t="shared" si="55"/>
        <v>14.711856725573062</v>
      </c>
      <c r="H103" s="29">
        <f t="shared" si="63"/>
        <v>26.931754274545295</v>
      </c>
      <c r="I103" s="29">
        <f t="shared" si="63"/>
        <v>17.038353462958231</v>
      </c>
      <c r="J103" s="29">
        <f t="shared" si="63"/>
        <v>27.583949288029782</v>
      </c>
      <c r="K103" s="29">
        <f t="shared" si="63"/>
        <v>7.3288862329347824</v>
      </c>
      <c r="L103" s="30" t="e">
        <f t="shared" si="64"/>
        <v>#VALUE!</v>
      </c>
      <c r="M103" s="29">
        <f t="shared" ref="M103:R103" si="104">M31*M$12</f>
        <v>7.1363357812744077</v>
      </c>
      <c r="N103" s="31">
        <f t="shared" si="104"/>
        <v>5.4837878463090233</v>
      </c>
      <c r="O103" s="31">
        <f t="shared" si="104"/>
        <v>1.0967575692618048</v>
      </c>
      <c r="P103" s="32">
        <f t="shared" si="104"/>
        <v>27.150892533974179</v>
      </c>
      <c r="Q103" s="32">
        <f t="shared" si="104"/>
        <v>13.877223659239267</v>
      </c>
      <c r="R103" s="32">
        <f t="shared" si="104"/>
        <v>29.462951237987099</v>
      </c>
      <c r="S103" s="33" t="e">
        <f t="shared" si="57"/>
        <v>#VALUE!</v>
      </c>
      <c r="T103" s="33" t="e">
        <f t="shared" si="57"/>
        <v>#VALUE!</v>
      </c>
      <c r="U103" s="34" t="e">
        <f t="shared" si="58"/>
        <v>#VALUE!</v>
      </c>
      <c r="V103" s="34" t="e">
        <f t="shared" si="58"/>
        <v>#VALUE!</v>
      </c>
      <c r="W103" s="35" t="e">
        <f t="shared" si="58"/>
        <v>#VALUE!</v>
      </c>
      <c r="X103" s="35" t="e">
        <f t="shared" si="58"/>
        <v>#VALUE!</v>
      </c>
      <c r="Y103" t="e">
        <f>NA()</f>
        <v>#N/A</v>
      </c>
      <c r="Z103" s="30">
        <f t="shared" si="66"/>
        <v>12.712441396414601</v>
      </c>
      <c r="AA103" s="30">
        <f t="shared" si="67"/>
        <v>38.776602387174698</v>
      </c>
      <c r="AD103"/>
      <c r="AE103" s="3">
        <v>18</v>
      </c>
      <c r="AG103" s="3">
        <f t="shared" si="68"/>
        <v>12.507148090114805</v>
      </c>
      <c r="AH103" s="29">
        <f t="shared" si="59"/>
        <v>6.4270501673198623</v>
      </c>
      <c r="AI103" s="29">
        <f t="shared" si="69"/>
        <v>18.567088619102474</v>
      </c>
      <c r="AJ103" s="29">
        <f t="shared" si="69"/>
        <v>8.8597635609583971</v>
      </c>
      <c r="AK103" s="29">
        <f t="shared" si="69"/>
        <v>19.077398716651992</v>
      </c>
      <c r="AL103" s="29">
        <f t="shared" si="69"/>
        <v>3.614741259359024</v>
      </c>
      <c r="AM103" s="30" t="e">
        <f t="shared" si="70"/>
        <v>#VALUE!</v>
      </c>
      <c r="AN103" s="29">
        <f t="shared" ref="AN103:AS103" si="105">AN31*AN$12</f>
        <v>4.3848862021213408</v>
      </c>
      <c r="AO103" s="31">
        <f t="shared" si="105"/>
        <v>3.6305169449385617</v>
      </c>
      <c r="AP103" s="31">
        <f t="shared" si="105"/>
        <v>0.72610338898771232</v>
      </c>
      <c r="AQ103" s="32">
        <f t="shared" si="105"/>
        <v>19.74388667912417</v>
      </c>
      <c r="AR103" s="32">
        <f t="shared" si="105"/>
        <v>9.5627713699244392</v>
      </c>
      <c r="AS103" s="32">
        <f t="shared" si="105"/>
        <v>17.786737007403772</v>
      </c>
      <c r="AT103" s="33" t="e">
        <f t="shared" si="61"/>
        <v>#VALUE!</v>
      </c>
      <c r="AU103" s="33" t="e">
        <f t="shared" si="61"/>
        <v>#VALUE!</v>
      </c>
      <c r="AV103" s="34" t="e">
        <f t="shared" si="62"/>
        <v>#VALUE!</v>
      </c>
      <c r="AW103" s="34" t="e">
        <f t="shared" si="62"/>
        <v>#VALUE!</v>
      </c>
      <c r="AX103" s="35" t="e">
        <f t="shared" si="62"/>
        <v>#VALUE!</v>
      </c>
      <c r="AY103" s="35" t="e">
        <f t="shared" si="62"/>
        <v>#VALUE!</v>
      </c>
      <c r="AZ103" t="e">
        <f>NA()</f>
        <v>#N/A</v>
      </c>
      <c r="BA103" s="30">
        <f t="shared" si="72"/>
        <v>7.825299486072649</v>
      </c>
      <c r="BB103" s="30">
        <f t="shared" si="73"/>
        <v>31.469868662925077</v>
      </c>
    </row>
    <row r="104" spans="4:54" x14ac:dyDescent="0.25">
      <c r="D104" s="3">
        <v>19</v>
      </c>
      <c r="F104" s="3">
        <v>18</v>
      </c>
      <c r="G104" s="29">
        <f t="shared" si="55"/>
        <v>16.893111138580352</v>
      </c>
      <c r="H104" s="29">
        <f t="shared" si="63"/>
        <v>28.77843232449931</v>
      </c>
      <c r="I104" s="29">
        <f t="shared" si="63"/>
        <v>19.084590108861157</v>
      </c>
      <c r="J104" s="29">
        <f t="shared" si="63"/>
        <v>29.455081424057866</v>
      </c>
      <c r="K104" s="29">
        <f t="shared" si="63"/>
        <v>8.237664392494688</v>
      </c>
      <c r="L104" s="30" t="e">
        <f t="shared" si="64"/>
        <v>#VALUE!</v>
      </c>
      <c r="M104" s="29">
        <f t="shared" ref="M104:R104" si="106">M32*M$12</f>
        <v>7.7812477089363776</v>
      </c>
      <c r="N104" s="31">
        <f t="shared" si="106"/>
        <v>5.9058417662035438</v>
      </c>
      <c r="O104" s="31">
        <f t="shared" si="106"/>
        <v>1.1811683532407087</v>
      </c>
      <c r="P104" s="32">
        <f t="shared" si="106"/>
        <v>28.733844144321541</v>
      </c>
      <c r="Q104" s="32">
        <f t="shared" si="106"/>
        <v>14.804014294020822</v>
      </c>
      <c r="R104" s="32">
        <f t="shared" si="106"/>
        <v>31.95726494458297</v>
      </c>
      <c r="S104" s="33" t="e">
        <f t="shared" si="57"/>
        <v>#VALUE!</v>
      </c>
      <c r="T104" s="33" t="e">
        <f t="shared" si="57"/>
        <v>#VALUE!</v>
      </c>
      <c r="U104" s="34" t="e">
        <f t="shared" si="58"/>
        <v>#VALUE!</v>
      </c>
      <c r="V104" s="34" t="e">
        <f t="shared" si="58"/>
        <v>#VALUE!</v>
      </c>
      <c r="W104" s="35" t="e">
        <f t="shared" si="58"/>
        <v>#VALUE!</v>
      </c>
      <c r="X104" s="35" t="e">
        <f t="shared" si="58"/>
        <v>#VALUE!</v>
      </c>
      <c r="Y104" t="e">
        <f>NA()</f>
        <v>#N/A</v>
      </c>
      <c r="Z104" s="30">
        <f t="shared" si="66"/>
        <v>13.751965733430966</v>
      </c>
      <c r="AA104" s="30">
        <f t="shared" si="67"/>
        <v>40.192604616904141</v>
      </c>
      <c r="AD104"/>
      <c r="AE104" s="3">
        <v>19</v>
      </c>
      <c r="AG104" s="3">
        <f t="shared" si="68"/>
        <v>13.1535321625796</v>
      </c>
      <c r="AH104" s="29">
        <f t="shared" si="59"/>
        <v>7.4322806777936874</v>
      </c>
      <c r="AI104" s="29">
        <f t="shared" si="69"/>
        <v>19.769239423329175</v>
      </c>
      <c r="AJ104" s="29">
        <f t="shared" si="69"/>
        <v>9.9116043910529861</v>
      </c>
      <c r="AK104" s="29">
        <f t="shared" si="69"/>
        <v>20.303086279687854</v>
      </c>
      <c r="AL104" s="29">
        <f t="shared" si="69"/>
        <v>4.0948434220600021</v>
      </c>
      <c r="AM104" s="30" t="e">
        <f t="shared" si="70"/>
        <v>#VALUE!</v>
      </c>
      <c r="AN104" s="29">
        <f t="shared" ref="AN104:AS104" si="107">AN32*AN$12</f>
        <v>4.7612560005971014</v>
      </c>
      <c r="AO104" s="31">
        <f t="shared" si="107"/>
        <v>3.8907286535448837</v>
      </c>
      <c r="AP104" s="31">
        <f t="shared" si="107"/>
        <v>0.77814573070897686</v>
      </c>
      <c r="AQ104" s="32">
        <f t="shared" si="107"/>
        <v>20.835599942886699</v>
      </c>
      <c r="AR104" s="32">
        <f t="shared" si="107"/>
        <v>10.193169795170027</v>
      </c>
      <c r="AS104" s="32">
        <f t="shared" si="107"/>
        <v>19.470181746655079</v>
      </c>
      <c r="AT104" s="33" t="e">
        <f t="shared" si="61"/>
        <v>#VALUE!</v>
      </c>
      <c r="AU104" s="33" t="e">
        <f t="shared" si="61"/>
        <v>#VALUE!</v>
      </c>
      <c r="AV104" s="34" t="e">
        <f t="shared" si="62"/>
        <v>#VALUE!</v>
      </c>
      <c r="AW104" s="34" t="e">
        <f t="shared" si="62"/>
        <v>#VALUE!</v>
      </c>
      <c r="AX104" s="35" t="e">
        <f t="shared" si="62"/>
        <v>#VALUE!</v>
      </c>
      <c r="AY104" s="35" t="e">
        <f t="shared" si="62"/>
        <v>#VALUE!</v>
      </c>
      <c r="AZ104" t="e">
        <f>NA()</f>
        <v>#N/A</v>
      </c>
      <c r="BA104" s="30">
        <f t="shared" si="72"/>
        <v>8.5335700586762027</v>
      </c>
      <c r="BB104" s="30">
        <f t="shared" si="73"/>
        <v>32.624173552926493</v>
      </c>
    </row>
    <row r="105" spans="4:54" x14ac:dyDescent="0.25">
      <c r="D105" s="3">
        <v>20</v>
      </c>
      <c r="F105" s="3">
        <v>19</v>
      </c>
      <c r="G105" s="29">
        <f t="shared" si="55"/>
        <v>19.158087875369109</v>
      </c>
      <c r="H105" s="29">
        <f t="shared" si="63"/>
        <v>30.612479698535161</v>
      </c>
      <c r="I105" s="29">
        <f t="shared" si="63"/>
        <v>21.189365636178096</v>
      </c>
      <c r="J105" s="29">
        <f t="shared" si="63"/>
        <v>31.31094973571113</v>
      </c>
      <c r="K105" s="29">
        <f t="shared" si="63"/>
        <v>9.1590714283777572</v>
      </c>
      <c r="L105" s="30" t="e">
        <f t="shared" si="64"/>
        <v>#VALUE!</v>
      </c>
      <c r="M105" s="29">
        <f t="shared" ref="M105:R105" si="108">M33*M$12</f>
        <v>8.4334361299879301</v>
      </c>
      <c r="N105" s="31">
        <f t="shared" si="108"/>
        <v>6.3294487198386884</v>
      </c>
      <c r="O105" s="31">
        <f t="shared" si="108"/>
        <v>1.2658897439677377</v>
      </c>
      <c r="P105" s="32">
        <f t="shared" si="108"/>
        <v>30.289983233568488</v>
      </c>
      <c r="Q105" s="32">
        <f t="shared" si="108"/>
        <v>15.714067886551566</v>
      </c>
      <c r="R105" s="32">
        <f t="shared" si="108"/>
        <v>34.378072988113317</v>
      </c>
      <c r="S105" s="33" t="e">
        <f t="shared" si="57"/>
        <v>#VALUE!</v>
      </c>
      <c r="T105" s="33" t="e">
        <f t="shared" si="57"/>
        <v>#VALUE!</v>
      </c>
      <c r="U105" s="34" t="e">
        <f t="shared" si="58"/>
        <v>#VALUE!</v>
      </c>
      <c r="V105" s="34" t="e">
        <f t="shared" si="58"/>
        <v>#VALUE!</v>
      </c>
      <c r="W105" s="35" t="e">
        <f t="shared" si="58"/>
        <v>#VALUE!</v>
      </c>
      <c r="X105" s="35" t="e">
        <f t="shared" si="58"/>
        <v>#VALUE!</v>
      </c>
      <c r="Y105" t="e">
        <f>NA()</f>
        <v>#N/A</v>
      </c>
      <c r="Z105" s="30">
        <f t="shared" si="66"/>
        <v>14.760513487965625</v>
      </c>
      <c r="AA105" s="30">
        <f t="shared" si="67"/>
        <v>41.53995174649571</v>
      </c>
      <c r="AD105"/>
      <c r="AE105" s="3">
        <v>20</v>
      </c>
      <c r="AG105" s="3">
        <f t="shared" si="68"/>
        <v>13.833322121512344</v>
      </c>
      <c r="AH105" s="29">
        <f t="shared" si="59"/>
        <v>8.5645172814205157</v>
      </c>
      <c r="AI105" s="29">
        <f t="shared" si="69"/>
        <v>21.036188683411552</v>
      </c>
      <c r="AJ105" s="29">
        <f t="shared" si="69"/>
        <v>11.06842057845412</v>
      </c>
      <c r="AK105" s="29">
        <f t="shared" si="69"/>
        <v>21.593693419050929</v>
      </c>
      <c r="AL105" s="29">
        <f t="shared" si="69"/>
        <v>4.6235605608800503</v>
      </c>
      <c r="AM105" s="30" t="e">
        <f t="shared" si="70"/>
        <v>#VALUE!</v>
      </c>
      <c r="AN105" s="29">
        <f t="shared" ref="AN105:AS105" si="109">AN33*AN$12</f>
        <v>5.1653664798366936</v>
      </c>
      <c r="AO105" s="31">
        <f t="shared" si="109"/>
        <v>4.167268400110963</v>
      </c>
      <c r="AP105" s="31">
        <f t="shared" si="109"/>
        <v>0.83345368002219278</v>
      </c>
      <c r="AQ105" s="32">
        <f t="shared" si="109"/>
        <v>21.975340009608026</v>
      </c>
      <c r="AR105" s="32">
        <f t="shared" si="109"/>
        <v>10.854186215675986</v>
      </c>
      <c r="AS105" s="32">
        <f t="shared" si="109"/>
        <v>21.251647939022131</v>
      </c>
      <c r="AT105" s="33" t="e">
        <f t="shared" si="61"/>
        <v>#VALUE!</v>
      </c>
      <c r="AU105" s="33" t="e">
        <f t="shared" si="61"/>
        <v>#VALUE!</v>
      </c>
      <c r="AV105" s="34" t="e">
        <f t="shared" si="62"/>
        <v>#VALUE!</v>
      </c>
      <c r="AW105" s="34" t="e">
        <f t="shared" si="62"/>
        <v>#VALUE!</v>
      </c>
      <c r="AX105" s="35" t="e">
        <f t="shared" si="62"/>
        <v>#VALUE!</v>
      </c>
      <c r="AY105" s="35" t="e">
        <f t="shared" si="62"/>
        <v>#VALUE!</v>
      </c>
      <c r="AZ105" t="e">
        <f>NA()</f>
        <v>#N/A</v>
      </c>
      <c r="BA105" s="30">
        <f t="shared" si="72"/>
        <v>9.2813017519974874</v>
      </c>
      <c r="BB105" s="30">
        <f t="shared" si="73"/>
        <v>33.798785071906806</v>
      </c>
    </row>
    <row r="106" spans="4:54" x14ac:dyDescent="0.25">
      <c r="D106" s="3">
        <v>21</v>
      </c>
      <c r="F106" s="3">
        <v>20</v>
      </c>
      <c r="G106" s="29">
        <f t="shared" si="55"/>
        <v>21.488708571674412</v>
      </c>
      <c r="H106" s="29">
        <f t="shared" si="63"/>
        <v>32.43137740272747</v>
      </c>
      <c r="I106" s="29">
        <f t="shared" si="63"/>
        <v>23.342404915871153</v>
      </c>
      <c r="J106" s="29">
        <f t="shared" si="63"/>
        <v>33.149050530714597</v>
      </c>
      <c r="K106" s="29">
        <f t="shared" si="63"/>
        <v>10.086154771410177</v>
      </c>
      <c r="L106" s="30" t="e">
        <f t="shared" si="64"/>
        <v>#VALUE!</v>
      </c>
      <c r="M106" s="29">
        <f t="shared" ref="M106:R106" si="110">M34*M$12</f>
        <v>9.0911054383891141</v>
      </c>
      <c r="N106" s="31">
        <f t="shared" si="110"/>
        <v>6.7538795220940671</v>
      </c>
      <c r="O106" s="31">
        <f t="shared" si="110"/>
        <v>1.3507759044188135</v>
      </c>
      <c r="P106" s="32">
        <f t="shared" si="110"/>
        <v>31.818453754510539</v>
      </c>
      <c r="Q106" s="32">
        <f t="shared" si="110"/>
        <v>16.605953417840364</v>
      </c>
      <c r="R106" s="32">
        <f t="shared" si="110"/>
        <v>36.715082113057541</v>
      </c>
      <c r="S106" s="33" t="e">
        <f t="shared" ref="S106:T125" si="111">S34</f>
        <v>#VALUE!</v>
      </c>
      <c r="T106" s="33" t="e">
        <f t="shared" si="111"/>
        <v>#VALUE!</v>
      </c>
      <c r="U106" s="34" t="e">
        <f t="shared" ref="U106:X125" si="112">U34*U$12</f>
        <v>#VALUE!</v>
      </c>
      <c r="V106" s="34" t="e">
        <f t="shared" si="112"/>
        <v>#VALUE!</v>
      </c>
      <c r="W106" s="35" t="e">
        <f t="shared" si="112"/>
        <v>#VALUE!</v>
      </c>
      <c r="X106" s="35" t="e">
        <f t="shared" si="112"/>
        <v>#VALUE!</v>
      </c>
      <c r="Y106" t="e">
        <f>NA()</f>
        <v>#N/A</v>
      </c>
      <c r="Z106" s="30">
        <f t="shared" si="66"/>
        <v>15.734227756884051</v>
      </c>
      <c r="AA106" s="30">
        <f t="shared" si="67"/>
        <v>42.821972529729607</v>
      </c>
      <c r="AD106"/>
      <c r="AE106" s="3">
        <v>21</v>
      </c>
      <c r="AG106" s="3">
        <f t="shared" si="68"/>
        <v>14.548244422279508</v>
      </c>
      <c r="AH106" s="29">
        <f t="shared" si="59"/>
        <v>9.8334378425865889</v>
      </c>
      <c r="AI106" s="29">
        <f t="shared" si="69"/>
        <v>22.369858043836036</v>
      </c>
      <c r="AJ106" s="29">
        <f t="shared" si="69"/>
        <v>12.337204530119433</v>
      </c>
      <c r="AK106" s="29">
        <f t="shared" si="69"/>
        <v>22.950998948488085</v>
      </c>
      <c r="AL106" s="29">
        <f t="shared" si="69"/>
        <v>5.2029819764996699</v>
      </c>
      <c r="AM106" s="30" t="e">
        <f t="shared" si="70"/>
        <v>#VALUE!</v>
      </c>
      <c r="AN106" s="29">
        <f t="shared" ref="AN106:AS106" si="113">AN34*AN$12</f>
        <v>5.5986134977623561</v>
      </c>
      <c r="AO106" s="31">
        <f t="shared" si="113"/>
        <v>4.4608644583256627</v>
      </c>
      <c r="AP106" s="31">
        <f t="shared" si="113"/>
        <v>0.89217289166513258</v>
      </c>
      <c r="AQ106" s="32">
        <f t="shared" si="113"/>
        <v>23.163852092572327</v>
      </c>
      <c r="AR106" s="32">
        <f t="shared" si="113"/>
        <v>11.545975713630618</v>
      </c>
      <c r="AS106" s="32">
        <f t="shared" si="113"/>
        <v>23.127732264921882</v>
      </c>
      <c r="AT106" s="33" t="e">
        <f t="shared" ref="AT106:AU125" si="114">AT34</f>
        <v>#VALUE!</v>
      </c>
      <c r="AU106" s="33" t="e">
        <f t="shared" si="114"/>
        <v>#VALUE!</v>
      </c>
      <c r="AV106" s="34" t="e">
        <f t="shared" ref="AV106:AY125" si="115">AV34*AV$12</f>
        <v>#VALUE!</v>
      </c>
      <c r="AW106" s="34" t="e">
        <f t="shared" si="115"/>
        <v>#VALUE!</v>
      </c>
      <c r="AX106" s="35" t="e">
        <f t="shared" si="115"/>
        <v>#VALUE!</v>
      </c>
      <c r="AY106" s="35" t="e">
        <f t="shared" si="115"/>
        <v>#VALUE!</v>
      </c>
      <c r="AZ106" t="e">
        <f>NA()</f>
        <v>#N/A</v>
      </c>
      <c r="BA106" s="30">
        <f t="shared" si="72"/>
        <v>10.067124489605616</v>
      </c>
      <c r="BB106" s="30">
        <f t="shared" si="73"/>
        <v>34.992027002193751</v>
      </c>
    </row>
    <row r="107" spans="4:54" x14ac:dyDescent="0.25">
      <c r="D107" s="3">
        <v>22</v>
      </c>
      <c r="F107" s="3">
        <v>21</v>
      </c>
      <c r="G107" s="29">
        <f t="shared" si="55"/>
        <v>23.86757830166545</v>
      </c>
      <c r="H107" s="29">
        <f t="shared" ref="H107:K126" si="116">H35*H$12</f>
        <v>34.232934361718833</v>
      </c>
      <c r="I107" s="29">
        <f t="shared" si="116"/>
        <v>25.533938478966316</v>
      </c>
      <c r="J107" s="29">
        <f t="shared" si="116"/>
        <v>34.967220956570671</v>
      </c>
      <c r="K107" s="29">
        <f t="shared" si="116"/>
        <v>11.012636162103211</v>
      </c>
      <c r="L107" s="30" t="e">
        <f t="shared" si="64"/>
        <v>#VALUE!</v>
      </c>
      <c r="M107" s="29">
        <f t="shared" ref="M107:R107" si="117">M35*M$12</f>
        <v>9.7526072904606096</v>
      </c>
      <c r="N107" s="31">
        <f t="shared" si="117"/>
        <v>7.1784753663469418</v>
      </c>
      <c r="O107" s="31">
        <f t="shared" si="117"/>
        <v>1.4356950732693885</v>
      </c>
      <c r="P107" s="32">
        <f t="shared" si="117"/>
        <v>33.3185937564675</v>
      </c>
      <c r="Q107" s="32">
        <f t="shared" si="117"/>
        <v>17.478516914675868</v>
      </c>
      <c r="R107" s="32">
        <f t="shared" si="117"/>
        <v>38.960645255360475</v>
      </c>
      <c r="S107" s="33" t="e">
        <f t="shared" si="111"/>
        <v>#VALUE!</v>
      </c>
      <c r="T107" s="33" t="e">
        <f t="shared" si="111"/>
        <v>#VALUE!</v>
      </c>
      <c r="U107" s="34" t="e">
        <f t="shared" si="112"/>
        <v>#VALUE!</v>
      </c>
      <c r="V107" s="34" t="e">
        <f t="shared" si="112"/>
        <v>#VALUE!</v>
      </c>
      <c r="W107" s="35" t="e">
        <f t="shared" si="112"/>
        <v>#VALUE!</v>
      </c>
      <c r="X107" s="35" t="e">
        <f t="shared" si="112"/>
        <v>#VALUE!</v>
      </c>
      <c r="Y107" t="e">
        <f>NA()</f>
        <v>#N/A</v>
      </c>
      <c r="Z107" s="30">
        <f t="shared" si="66"/>
        <v>16.670257528512391</v>
      </c>
      <c r="AA107" s="30">
        <f t="shared" si="67"/>
        <v>44.041834325213486</v>
      </c>
      <c r="AD107"/>
      <c r="AE107" s="3">
        <v>22</v>
      </c>
      <c r="AG107" s="3">
        <f t="shared" si="68"/>
        <v>15.300114745484414</v>
      </c>
      <c r="AH107" s="29">
        <f t="shared" si="59"/>
        <v>11.24815580983001</v>
      </c>
      <c r="AI107" s="29">
        <f t="shared" ref="AI107:AL126" si="118">AI35*AI$12</f>
        <v>23.772026196685086</v>
      </c>
      <c r="AJ107" s="29">
        <f t="shared" si="118"/>
        <v>13.724807979174855</v>
      </c>
      <c r="AK107" s="29">
        <f t="shared" si="118"/>
        <v>24.376618984708486</v>
      </c>
      <c r="AL107" s="29">
        <f t="shared" si="118"/>
        <v>5.8347561865411262</v>
      </c>
      <c r="AM107" s="30" t="e">
        <f t="shared" si="70"/>
        <v>#VALUE!</v>
      </c>
      <c r="AN107" s="29">
        <f t="shared" ref="AN107:AS107" si="119">AN35*AN$12</f>
        <v>6.0623691982104804</v>
      </c>
      <c r="AO107" s="31">
        <f t="shared" si="119"/>
        <v>4.7722387556190871</v>
      </c>
      <c r="AP107" s="31">
        <f t="shared" si="119"/>
        <v>0.95444775112381752</v>
      </c>
      <c r="AQ107" s="32">
        <f t="shared" si="119"/>
        <v>24.401726574087295</v>
      </c>
      <c r="AR107" s="32">
        <f t="shared" si="119"/>
        <v>12.268511670505434</v>
      </c>
      <c r="AS107" s="32">
        <f t="shared" si="119"/>
        <v>25.093529237400222</v>
      </c>
      <c r="AT107" s="33" t="e">
        <f t="shared" si="114"/>
        <v>#VALUE!</v>
      </c>
      <c r="AU107" s="33" t="e">
        <f t="shared" si="114"/>
        <v>#VALUE!</v>
      </c>
      <c r="AV107" s="34" t="e">
        <f t="shared" si="115"/>
        <v>#VALUE!</v>
      </c>
      <c r="AW107" s="34" t="e">
        <f t="shared" si="115"/>
        <v>#VALUE!</v>
      </c>
      <c r="AX107" s="35" t="e">
        <f t="shared" si="115"/>
        <v>#VALUE!</v>
      </c>
      <c r="AY107" s="35" t="e">
        <f t="shared" si="115"/>
        <v>#VALUE!</v>
      </c>
      <c r="AZ107" t="e">
        <f>NA()</f>
        <v>#N/A</v>
      </c>
      <c r="BA107" s="30">
        <f t="shared" si="72"/>
        <v>10.889091897746848</v>
      </c>
      <c r="BB107" s="30">
        <f t="shared" si="73"/>
        <v>36.202026198055023</v>
      </c>
    </row>
    <row r="108" spans="4:54" x14ac:dyDescent="0.25">
      <c r="D108" s="3">
        <v>23</v>
      </c>
      <c r="F108" s="3">
        <v>22</v>
      </c>
      <c r="G108" s="29">
        <f t="shared" si="55"/>
        <v>26.27825006991608</v>
      </c>
      <c r="H108" s="29">
        <f t="shared" si="116"/>
        <v>36.015248470709224</v>
      </c>
      <c r="I108" s="29">
        <f t="shared" si="116"/>
        <v>27.754750039699719</v>
      </c>
      <c r="J108" s="29">
        <f t="shared" si="116"/>
        <v>36.763597932933259</v>
      </c>
      <c r="K108" s="29">
        <f t="shared" si="116"/>
        <v>11.932932563732425</v>
      </c>
      <c r="L108" s="30" t="e">
        <f t="shared" si="64"/>
        <v>#VALUE!</v>
      </c>
      <c r="M108" s="29">
        <f t="shared" ref="M108:R108" si="120">M36*M$12</f>
        <v>10.416430658625513</v>
      </c>
      <c r="N108" s="31">
        <f t="shared" si="120"/>
        <v>7.6026405808289654</v>
      </c>
      <c r="O108" s="31">
        <f t="shared" si="120"/>
        <v>1.5205281161657933</v>
      </c>
      <c r="P108" s="32">
        <f t="shared" si="120"/>
        <v>34.789907553828456</v>
      </c>
      <c r="Q108" s="32">
        <f t="shared" si="120"/>
        <v>18.330845260453799</v>
      </c>
      <c r="R108" s="32">
        <f t="shared" si="120"/>
        <v>41.109409547825706</v>
      </c>
      <c r="S108" s="33" t="e">
        <f t="shared" si="111"/>
        <v>#VALUE!</v>
      </c>
      <c r="T108" s="33" t="e">
        <f t="shared" si="111"/>
        <v>#VALUE!</v>
      </c>
      <c r="U108" s="34" t="e">
        <f t="shared" si="112"/>
        <v>#VALUE!</v>
      </c>
      <c r="V108" s="34" t="e">
        <f t="shared" si="112"/>
        <v>#VALUE!</v>
      </c>
      <c r="W108" s="35" t="e">
        <f t="shared" si="112"/>
        <v>#VALUE!</v>
      </c>
      <c r="X108" s="35" t="e">
        <f t="shared" si="112"/>
        <v>#VALUE!</v>
      </c>
      <c r="Y108" t="e">
        <f>NA()</f>
        <v>#N/A</v>
      </c>
      <c r="Z108" s="30">
        <f t="shared" si="66"/>
        <v>17.566620920111401</v>
      </c>
      <c r="AA108" s="30">
        <f t="shared" si="67"/>
        <v>45.202550921653923</v>
      </c>
      <c r="AD108"/>
      <c r="AE108" s="3">
        <v>23</v>
      </c>
      <c r="AG108" s="3">
        <f t="shared" si="68"/>
        <v>16.090842608232069</v>
      </c>
      <c r="AH108" s="29">
        <f t="shared" si="59"/>
        <v>12.816906200600963</v>
      </c>
      <c r="AI108" s="29">
        <f t="shared" si="118"/>
        <v>25.244298140571445</v>
      </c>
      <c r="AJ108" s="29">
        <f t="shared" si="118"/>
        <v>15.237814177668405</v>
      </c>
      <c r="AK108" s="29">
        <f t="shared" si="118"/>
        <v>25.871975090599733</v>
      </c>
      <c r="AL108" s="29">
        <f t="shared" si="118"/>
        <v>6.5199889388278294</v>
      </c>
      <c r="AM108" s="30" t="e">
        <f t="shared" si="70"/>
        <v>#VALUE!</v>
      </c>
      <c r="AN108" s="29">
        <f t="shared" ref="AN108:AS108" si="121">AN36*AN$12</f>
        <v>6.5579651602806388</v>
      </c>
      <c r="AO108" s="31">
        <f t="shared" si="121"/>
        <v>5.1021005734432308</v>
      </c>
      <c r="AP108" s="31">
        <f t="shared" si="121"/>
        <v>1.0204201146886462</v>
      </c>
      <c r="AQ108" s="32">
        <f t="shared" si="121"/>
        <v>25.689377812301622</v>
      </c>
      <c r="AR108" s="32">
        <f t="shared" si="121"/>
        <v>13.021565592550887</v>
      </c>
      <c r="AS108" s="32">
        <f t="shared" si="121"/>
        <v>27.142566358867516</v>
      </c>
      <c r="AT108" s="33" t="e">
        <f t="shared" si="114"/>
        <v>#VALUE!</v>
      </c>
      <c r="AU108" s="33" t="e">
        <f t="shared" si="114"/>
        <v>#VALUE!</v>
      </c>
      <c r="AV108" s="34" t="e">
        <f t="shared" si="115"/>
        <v>#VALUE!</v>
      </c>
      <c r="AW108" s="34" t="e">
        <f t="shared" si="115"/>
        <v>#VALUE!</v>
      </c>
      <c r="AX108" s="35" t="e">
        <f t="shared" si="115"/>
        <v>#VALUE!</v>
      </c>
      <c r="AY108" s="35" t="e">
        <f t="shared" si="115"/>
        <v>#VALUE!</v>
      </c>
      <c r="AZ108" t="e">
        <f>NA()</f>
        <v>#N/A</v>
      </c>
      <c r="BA108" s="30">
        <f t="shared" si="72"/>
        <v>11.74465593057629</v>
      </c>
      <c r="BB108" s="30">
        <f t="shared" si="73"/>
        <v>37.426709521581913</v>
      </c>
    </row>
    <row r="109" spans="4:54" x14ac:dyDescent="0.25">
      <c r="D109" s="3">
        <v>24</v>
      </c>
      <c r="F109" s="3">
        <v>23</v>
      </c>
      <c r="G109" s="29">
        <f t="shared" si="55"/>
        <v>28.705412985920564</v>
      </c>
      <c r="H109" s="29">
        <f t="shared" si="116"/>
        <v>37.776673225452967</v>
      </c>
      <c r="I109" s="29">
        <f t="shared" si="116"/>
        <v>29.996206755725709</v>
      </c>
      <c r="J109" s="29">
        <f t="shared" si="116"/>
        <v>38.53658297191037</v>
      </c>
      <c r="K109" s="29">
        <f t="shared" si="116"/>
        <v>12.842153786695075</v>
      </c>
      <c r="L109" s="30" t="e">
        <f t="shared" si="64"/>
        <v>#VALUE!</v>
      </c>
      <c r="M109" s="29">
        <f t="shared" ref="M109:R109" si="122">M37*M$12</f>
        <v>11.081192510739614</v>
      </c>
      <c r="N109" s="31">
        <f t="shared" si="122"/>
        <v>8.0258363569978162</v>
      </c>
      <c r="O109" s="31">
        <f t="shared" si="122"/>
        <v>1.6051672713995635</v>
      </c>
      <c r="P109" s="32">
        <f t="shared" si="122"/>
        <v>36.232042378056079</v>
      </c>
      <c r="Q109" s="32">
        <f t="shared" si="122"/>
        <v>19.162234799551488</v>
      </c>
      <c r="R109" s="32">
        <f t="shared" si="122"/>
        <v>43.157984497419022</v>
      </c>
      <c r="S109" s="33" t="e">
        <f t="shared" si="111"/>
        <v>#VALUE!</v>
      </c>
      <c r="T109" s="33" t="e">
        <f t="shared" si="111"/>
        <v>#VALUE!</v>
      </c>
      <c r="U109" s="34" t="e">
        <f t="shared" si="112"/>
        <v>#VALUE!</v>
      </c>
      <c r="V109" s="34" t="e">
        <f t="shared" si="112"/>
        <v>#VALUE!</v>
      </c>
      <c r="W109" s="35" t="e">
        <f t="shared" si="112"/>
        <v>#VALUE!</v>
      </c>
      <c r="X109" s="35" t="e">
        <f t="shared" si="112"/>
        <v>#VALUE!</v>
      </c>
      <c r="Y109" t="e">
        <f>NA()</f>
        <v>#N/A</v>
      </c>
      <c r="Z109" s="30">
        <f t="shared" si="66"/>
        <v>18.422078017350586</v>
      </c>
      <c r="AA109" s="30">
        <f t="shared" si="67"/>
        <v>46.306989983718225</v>
      </c>
      <c r="AD109"/>
      <c r="AE109" s="3">
        <v>24</v>
      </c>
      <c r="AG109" s="3">
        <f t="shared" si="68"/>
        <v>16.922436213709528</v>
      </c>
      <c r="AH109" s="29">
        <f t="shared" si="59"/>
        <v>14.546701416733022</v>
      </c>
      <c r="AI109" s="29">
        <f t="shared" si="118"/>
        <v>26.788072109604244</v>
      </c>
      <c r="AJ109" s="29">
        <f t="shared" si="118"/>
        <v>16.882393387230032</v>
      </c>
      <c r="AK109" s="29">
        <f t="shared" si="118"/>
        <v>27.438260221389594</v>
      </c>
      <c r="AL109" s="29">
        <f t="shared" si="118"/>
        <v>7.2591411153494603</v>
      </c>
      <c r="AM109" s="30" t="e">
        <f t="shared" si="70"/>
        <v>#VALUE!</v>
      </c>
      <c r="AN109" s="29">
        <f t="shared" ref="AN109:AS109" si="123">AN37*AN$12</f>
        <v>7.086673490141024</v>
      </c>
      <c r="AO109" s="31">
        <f t="shared" si="123"/>
        <v>5.45113946682328</v>
      </c>
      <c r="AP109" s="31">
        <f t="shared" si="123"/>
        <v>1.0902278933646561</v>
      </c>
      <c r="AQ109" s="32">
        <f t="shared" si="123"/>
        <v>27.027022004561186</v>
      </c>
      <c r="AR109" s="32">
        <f t="shared" si="123"/>
        <v>13.8046871539885</v>
      </c>
      <c r="AS109" s="32">
        <f t="shared" si="123"/>
        <v>29.266774414946791</v>
      </c>
      <c r="AT109" s="33" t="e">
        <f t="shared" si="114"/>
        <v>#VALUE!</v>
      </c>
      <c r="AU109" s="33" t="e">
        <f t="shared" si="114"/>
        <v>#VALUE!</v>
      </c>
      <c r="AV109" s="34" t="e">
        <f t="shared" si="115"/>
        <v>#VALUE!</v>
      </c>
      <c r="AW109" s="34" t="e">
        <f t="shared" si="115"/>
        <v>#VALUE!</v>
      </c>
      <c r="AX109" s="35" t="e">
        <f t="shared" si="115"/>
        <v>#VALUE!</v>
      </c>
      <c r="AY109" s="35" t="e">
        <f t="shared" si="115"/>
        <v>#VALUE!</v>
      </c>
      <c r="AZ109" t="e">
        <f>NA()</f>
        <v>#N/A</v>
      </c>
      <c r="BA109" s="30">
        <f t="shared" si="72"/>
        <v>12.630654058016269</v>
      </c>
      <c r="BB109" s="30">
        <f t="shared" si="73"/>
        <v>38.663802721220314</v>
      </c>
    </row>
    <row r="110" spans="4:54" x14ac:dyDescent="0.25">
      <c r="D110" s="3">
        <v>25</v>
      </c>
      <c r="F110" s="3">
        <v>24</v>
      </c>
      <c r="G110" s="29">
        <f t="shared" si="55"/>
        <v>31.135015398315662</v>
      </c>
      <c r="H110" s="29">
        <f t="shared" si="116"/>
        <v>39.515788925232378</v>
      </c>
      <c r="I110" s="29">
        <f t="shared" si="116"/>
        <v>32.250275425756122</v>
      </c>
      <c r="J110" s="29">
        <f t="shared" si="116"/>
        <v>40.284811829053204</v>
      </c>
      <c r="K110" s="29">
        <f t="shared" si="116"/>
        <v>13.736082687905927</v>
      </c>
      <c r="L110" s="30" t="e">
        <f t="shared" si="64"/>
        <v>#VALUE!</v>
      </c>
      <c r="M110" s="29">
        <f t="shared" ref="M110:R110" si="124">M38*M$12</f>
        <v>11.74562907687848</v>
      </c>
      <c r="N110" s="31">
        <f t="shared" si="124"/>
        <v>8.4475752792913692</v>
      </c>
      <c r="O110" s="31">
        <f t="shared" si="124"/>
        <v>1.6895150558582741</v>
      </c>
      <c r="P110" s="32">
        <f t="shared" si="124"/>
        <v>37.644768641368536</v>
      </c>
      <c r="Q110" s="32">
        <f t="shared" si="124"/>
        <v>19.972163998855283</v>
      </c>
      <c r="R110" s="32">
        <f t="shared" si="124"/>
        <v>45.104636147104252</v>
      </c>
      <c r="S110" s="33" t="e">
        <f t="shared" si="111"/>
        <v>#VALUE!</v>
      </c>
      <c r="T110" s="33" t="e">
        <f t="shared" si="111"/>
        <v>#VALUE!</v>
      </c>
      <c r="U110" s="34" t="e">
        <f t="shared" si="112"/>
        <v>#VALUE!</v>
      </c>
      <c r="V110" s="34" t="e">
        <f t="shared" si="112"/>
        <v>#VALUE!</v>
      </c>
      <c r="W110" s="35" t="e">
        <f t="shared" si="112"/>
        <v>#VALUE!</v>
      </c>
      <c r="X110" s="35" t="e">
        <f t="shared" si="112"/>
        <v>#VALUE!</v>
      </c>
      <c r="Y110" t="e">
        <f>NA()</f>
        <v>#N/A</v>
      </c>
      <c r="Z110" s="30">
        <f t="shared" si="66"/>
        <v>19.236014782068199</v>
      </c>
      <c r="AA110" s="30">
        <f t="shared" si="67"/>
        <v>47.357880136882393</v>
      </c>
      <c r="AD110"/>
      <c r="AE110" s="3">
        <v>25</v>
      </c>
      <c r="AG110" s="3">
        <f t="shared" si="68"/>
        <v>17.797007551398305</v>
      </c>
      <c r="AH110" s="29">
        <f t="shared" si="59"/>
        <v>16.442965462806953</v>
      </c>
      <c r="AI110" s="29">
        <f t="shared" si="118"/>
        <v>28.404504294720933</v>
      </c>
      <c r="AJ110" s="29">
        <f t="shared" si="118"/>
        <v>18.664142486539319</v>
      </c>
      <c r="AK110" s="29">
        <f t="shared" si="118"/>
        <v>29.076402641824469</v>
      </c>
      <c r="AL110" s="29">
        <f t="shared" si="118"/>
        <v>8.0519305893326152</v>
      </c>
      <c r="AM110" s="30" t="e">
        <f t="shared" si="70"/>
        <v>#VALUE!</v>
      </c>
      <c r="AN110" s="29">
        <f t="shared" ref="AN110:AS110" si="125">AN38*AN$12</f>
        <v>7.6496858425526568</v>
      </c>
      <c r="AO110" s="31">
        <f t="shared" si="125"/>
        <v>5.8200173750562278</v>
      </c>
      <c r="AP110" s="31">
        <f t="shared" si="125"/>
        <v>1.1640034750112456</v>
      </c>
      <c r="AQ110" s="32">
        <f t="shared" si="125"/>
        <v>28.414654276228024</v>
      </c>
      <c r="AR110" s="32">
        <f t="shared" si="125"/>
        <v>14.617184880968871</v>
      </c>
      <c r="AS110" s="32">
        <f t="shared" si="125"/>
        <v>31.456498904877119</v>
      </c>
      <c r="AT110" s="33" t="e">
        <f t="shared" si="114"/>
        <v>#VALUE!</v>
      </c>
      <c r="AU110" s="33" t="e">
        <f t="shared" si="114"/>
        <v>#VALUE!</v>
      </c>
      <c r="AV110" s="34" t="e">
        <f t="shared" si="115"/>
        <v>#VALUE!</v>
      </c>
      <c r="AW110" s="34" t="e">
        <f t="shared" si="115"/>
        <v>#VALUE!</v>
      </c>
      <c r="AX110" s="35" t="e">
        <f t="shared" si="115"/>
        <v>#VALUE!</v>
      </c>
      <c r="AY110" s="35" t="e">
        <f t="shared" si="115"/>
        <v>#VALUE!</v>
      </c>
      <c r="AZ110" t="e">
        <f>NA()</f>
        <v>#N/A</v>
      </c>
      <c r="BA110" s="30">
        <f t="shared" si="72"/>
        <v>13.543311230876851</v>
      </c>
      <c r="BB110" s="30">
        <f t="shared" si="73"/>
        <v>39.910831545892229</v>
      </c>
    </row>
    <row r="111" spans="4:54" x14ac:dyDescent="0.25">
      <c r="D111" s="3">
        <v>26</v>
      </c>
      <c r="F111" s="3">
        <v>25</v>
      </c>
      <c r="G111" s="29">
        <f t="shared" si="55"/>
        <v>33.554333874916857</v>
      </c>
      <c r="H111" s="29">
        <f t="shared" si="116"/>
        <v>41.231377663482718</v>
      </c>
      <c r="I111" s="29">
        <f t="shared" si="116"/>
        <v>34.509527333216269</v>
      </c>
      <c r="J111" s="29">
        <f t="shared" si="116"/>
        <v>42.00712815816788</v>
      </c>
      <c r="K111" s="29">
        <f t="shared" si="116"/>
        <v>14.611142837801015</v>
      </c>
      <c r="L111" s="30" t="e">
        <f t="shared" si="64"/>
        <v>#VALUE!</v>
      </c>
      <c r="M111" s="29">
        <f t="shared" ref="M111:R111" si="126">M39*M$12</f>
        <v>12.408587667739297</v>
      </c>
      <c r="N111" s="31">
        <f t="shared" si="126"/>
        <v>8.8674165224338601</v>
      </c>
      <c r="O111" s="31">
        <f t="shared" si="126"/>
        <v>1.7734833044867722</v>
      </c>
      <c r="P111" s="32">
        <f t="shared" si="126"/>
        <v>39.027963140780976</v>
      </c>
      <c r="Q111" s="32">
        <f t="shared" si="126"/>
        <v>20.760269568275412</v>
      </c>
      <c r="R111" s="32">
        <f t="shared" si="126"/>
        <v>46.949010149389608</v>
      </c>
      <c r="S111" s="33" t="e">
        <f t="shared" si="111"/>
        <v>#VALUE!</v>
      </c>
      <c r="T111" s="33" t="e">
        <f t="shared" si="111"/>
        <v>#VALUE!</v>
      </c>
      <c r="U111" s="34" t="e">
        <f t="shared" si="112"/>
        <v>#VALUE!</v>
      </c>
      <c r="V111" s="34" t="e">
        <f t="shared" si="112"/>
        <v>#VALUE!</v>
      </c>
      <c r="W111" s="35" t="e">
        <f t="shared" si="112"/>
        <v>#VALUE!</v>
      </c>
      <c r="X111" s="35" t="e">
        <f t="shared" si="112"/>
        <v>#VALUE!</v>
      </c>
      <c r="Y111" t="e">
        <f>NA()</f>
        <v>#N/A</v>
      </c>
      <c r="Z111" s="30">
        <f t="shared" si="66"/>
        <v>20.008338614330782</v>
      </c>
      <c r="AA111" s="30">
        <f t="shared" si="67"/>
        <v>48.357817708769069</v>
      </c>
      <c r="AD111"/>
      <c r="AE111" s="3">
        <v>26</v>
      </c>
      <c r="AG111" s="3">
        <f t="shared" si="68"/>
        <v>18.716777760871693</v>
      </c>
      <c r="AH111" s="29">
        <f t="shared" si="59"/>
        <v>18.509158171713629</v>
      </c>
      <c r="AI111" s="29">
        <f t="shared" si="118"/>
        <v>30.094471545664248</v>
      </c>
      <c r="AJ111" s="29">
        <f t="shared" si="118"/>
        <v>20.587910258709794</v>
      </c>
      <c r="AK111" s="29">
        <f t="shared" si="118"/>
        <v>30.787028053956544</v>
      </c>
      <c r="AL111" s="29">
        <f t="shared" si="118"/>
        <v>8.8972426971603742</v>
      </c>
      <c r="AM111" s="30" t="e">
        <f t="shared" si="70"/>
        <v>#VALUE!</v>
      </c>
      <c r="AN111" s="29">
        <f t="shared" ref="AN111:AS111" si="127">AN39*AN$12</f>
        <v>8.2480904061971625</v>
      </c>
      <c r="AO111" s="31">
        <f t="shared" si="127"/>
        <v>6.2093599052091308</v>
      </c>
      <c r="AP111" s="31">
        <f t="shared" si="127"/>
        <v>1.2418719810418262</v>
      </c>
      <c r="AQ111" s="32">
        <f t="shared" si="127"/>
        <v>29.852025208710188</v>
      </c>
      <c r="AR111" s="32">
        <f t="shared" si="127"/>
        <v>15.458107960142669</v>
      </c>
      <c r="AS111" s="32">
        <f t="shared" si="127"/>
        <v>33.700557684996248</v>
      </c>
      <c r="AT111" s="33" t="e">
        <f t="shared" si="114"/>
        <v>#VALUE!</v>
      </c>
      <c r="AU111" s="33" t="e">
        <f t="shared" si="114"/>
        <v>#VALUE!</v>
      </c>
      <c r="AV111" s="34" t="e">
        <f t="shared" si="115"/>
        <v>#VALUE!</v>
      </c>
      <c r="AW111" s="34" t="e">
        <f t="shared" si="115"/>
        <v>#VALUE!</v>
      </c>
      <c r="AX111" s="35" t="e">
        <f t="shared" si="115"/>
        <v>#VALUE!</v>
      </c>
      <c r="AY111" s="35" t="e">
        <f t="shared" si="115"/>
        <v>#VALUE!</v>
      </c>
      <c r="AZ111" t="e">
        <f>NA()</f>
        <v>#N/A</v>
      </c>
      <c r="BA111" s="30">
        <f t="shared" si="72"/>
        <v>14.478258552594246</v>
      </c>
      <c r="BB111" s="30">
        <f t="shared" si="73"/>
        <v>41.165125390989722</v>
      </c>
    </row>
    <row r="112" spans="4:54" x14ac:dyDescent="0.25">
      <c r="D112" s="3">
        <v>27</v>
      </c>
      <c r="F112" s="3">
        <v>26</v>
      </c>
      <c r="G112" s="29">
        <f t="shared" si="55"/>
        <v>35.951998125608213</v>
      </c>
      <c r="H112" s="29">
        <f t="shared" si="116"/>
        <v>42.922401484731779</v>
      </c>
      <c r="I112" s="29">
        <f t="shared" si="116"/>
        <v>36.76713402207988</v>
      </c>
      <c r="J112" s="29">
        <f t="shared" si="116"/>
        <v>43.7025605151644</v>
      </c>
      <c r="K112" s="29">
        <f t="shared" si="116"/>
        <v>15.464357657739377</v>
      </c>
      <c r="L112" s="30" t="e">
        <f t="shared" si="64"/>
        <v>#VALUE!</v>
      </c>
      <c r="M112" s="29">
        <f t="shared" ref="M112:R112" si="128">M40*M$12</f>
        <v>13.069019010969146</v>
      </c>
      <c r="N112" s="31">
        <f t="shared" si="128"/>
        <v>9.2849616100286614</v>
      </c>
      <c r="O112" s="31">
        <f t="shared" si="128"/>
        <v>1.8569923220057323</v>
      </c>
      <c r="P112" s="32">
        <f t="shared" si="128"/>
        <v>40.3815946789286</v>
      </c>
      <c r="Q112" s="32">
        <f t="shared" si="128"/>
        <v>21.526325548918425</v>
      </c>
      <c r="R112" s="32">
        <f t="shared" si="128"/>
        <v>48.691884652279334</v>
      </c>
      <c r="S112" s="33" t="e">
        <f t="shared" si="111"/>
        <v>#VALUE!</v>
      </c>
      <c r="T112" s="33" t="e">
        <f t="shared" si="111"/>
        <v>#VALUE!</v>
      </c>
      <c r="U112" s="34" t="e">
        <f t="shared" si="112"/>
        <v>#VALUE!</v>
      </c>
      <c r="V112" s="34" t="e">
        <f t="shared" si="112"/>
        <v>#VALUE!</v>
      </c>
      <c r="W112" s="35" t="e">
        <f t="shared" si="112"/>
        <v>#VALUE!</v>
      </c>
      <c r="X112" s="35" t="e">
        <f t="shared" si="112"/>
        <v>#VALUE!</v>
      </c>
      <c r="Y112" t="e">
        <f>NA()</f>
        <v>#N/A</v>
      </c>
      <c r="Z112" s="30">
        <f t="shared" si="66"/>
        <v>20.739385549919774</v>
      </c>
      <c r="AA112" s="30">
        <f t="shared" si="67"/>
        <v>49.309273143630726</v>
      </c>
      <c r="AD112"/>
      <c r="AE112" s="3">
        <v>27</v>
      </c>
      <c r="AG112" s="3">
        <f t="shared" si="68"/>
        <v>19.684082772799449</v>
      </c>
      <c r="AH112" s="29">
        <f t="shared" si="59"/>
        <v>20.746404035218958</v>
      </c>
      <c r="AI112" s="29">
        <f t="shared" si="118"/>
        <v>31.858532317140348</v>
      </c>
      <c r="AJ112" s="29">
        <f t="shared" si="118"/>
        <v>22.657610774284421</v>
      </c>
      <c r="AK112" s="29">
        <f t="shared" si="118"/>
        <v>32.57042025576537</v>
      </c>
      <c r="AL112" s="29">
        <f t="shared" si="118"/>
        <v>9.7930544299436253</v>
      </c>
      <c r="AM112" s="30" t="e">
        <f t="shared" si="70"/>
        <v>#VALUE!</v>
      </c>
      <c r="AN112" s="29">
        <f t="shared" ref="AN112:AS112" si="129">AN40*AN$12</f>
        <v>8.8828469432081612</v>
      </c>
      <c r="AO112" s="31">
        <f t="shared" si="129"/>
        <v>6.6197467823808109</v>
      </c>
      <c r="AP112" s="31">
        <f t="shared" si="129"/>
        <v>1.3239493564761622</v>
      </c>
      <c r="AQ112" s="32">
        <f t="shared" si="129"/>
        <v>31.338617069515333</v>
      </c>
      <c r="AR112" s="32">
        <f t="shared" si="129"/>
        <v>16.32622971392928</v>
      </c>
      <c r="AS112" s="32">
        <f t="shared" si="129"/>
        <v>35.986348539639479</v>
      </c>
      <c r="AT112" s="33" t="e">
        <f t="shared" si="114"/>
        <v>#VALUE!</v>
      </c>
      <c r="AU112" s="33" t="e">
        <f t="shared" si="114"/>
        <v>#VALUE!</v>
      </c>
      <c r="AV112" s="34" t="e">
        <f t="shared" si="115"/>
        <v>#VALUE!</v>
      </c>
      <c r="AW112" s="34" t="e">
        <f t="shared" si="115"/>
        <v>#VALUE!</v>
      </c>
      <c r="AX112" s="35" t="e">
        <f t="shared" si="115"/>
        <v>#VALUE!</v>
      </c>
      <c r="AY112" s="35" t="e">
        <f t="shared" si="115"/>
        <v>#VALUE!</v>
      </c>
      <c r="AZ112" t="e">
        <f>NA()</f>
        <v>#N/A</v>
      </c>
      <c r="BA112" s="30">
        <f t="shared" si="72"/>
        <v>15.430570150174024</v>
      </c>
      <c r="BB112" s="30">
        <f t="shared" si="73"/>
        <v>42.423823768816256</v>
      </c>
    </row>
    <row r="113" spans="4:54" x14ac:dyDescent="0.25">
      <c r="D113" s="3">
        <v>28</v>
      </c>
      <c r="F113" s="3">
        <v>27</v>
      </c>
      <c r="G113" s="29">
        <f t="shared" si="55"/>
        <v>38.317980955629146</v>
      </c>
      <c r="H113" s="29">
        <f t="shared" si="116"/>
        <v>44.587983210656517</v>
      </c>
      <c r="I113" s="29">
        <f t="shared" si="116"/>
        <v>39.016855928649179</v>
      </c>
      <c r="J113" s="29">
        <f t="shared" si="116"/>
        <v>45.370302186515971</v>
      </c>
      <c r="K113" s="29">
        <f t="shared" si="116"/>
        <v>16.293304240937534</v>
      </c>
      <c r="L113" s="30" t="e">
        <f t="shared" si="64"/>
        <v>#VALUE!</v>
      </c>
      <c r="M113" s="29">
        <f t="shared" ref="M113:R113" si="130">M41*M$12</f>
        <v>13.725970073755986</v>
      </c>
      <c r="N113" s="31">
        <f t="shared" si="130"/>
        <v>9.6998506491072796</v>
      </c>
      <c r="O113" s="31">
        <f t="shared" si="130"/>
        <v>1.9399701298214562</v>
      </c>
      <c r="P113" s="32">
        <f t="shared" si="130"/>
        <v>41.705711688558566</v>
      </c>
      <c r="Q113" s="32">
        <f t="shared" si="130"/>
        <v>22.270224961335657</v>
      </c>
      <c r="R113" s="32">
        <f t="shared" si="130"/>
        <v>50.334952517063684</v>
      </c>
      <c r="S113" s="33" t="e">
        <f t="shared" si="111"/>
        <v>#VALUE!</v>
      </c>
      <c r="T113" s="33" t="e">
        <f t="shared" si="111"/>
        <v>#VALUE!</v>
      </c>
      <c r="U113" s="34" t="e">
        <f t="shared" si="112"/>
        <v>#VALUE!</v>
      </c>
      <c r="V113" s="34" t="e">
        <f t="shared" si="112"/>
        <v>#VALUE!</v>
      </c>
      <c r="W113" s="35" t="e">
        <f t="shared" si="112"/>
        <v>#VALUE!</v>
      </c>
      <c r="X113" s="35" t="e">
        <f t="shared" si="112"/>
        <v>#VALUE!</v>
      </c>
      <c r="Y113" t="e">
        <f>NA()</f>
        <v>#N/A</v>
      </c>
      <c r="Z113" s="30">
        <f t="shared" si="66"/>
        <v>21.429838672885435</v>
      </c>
      <c r="AA113" s="30">
        <f t="shared" si="67"/>
        <v>50.214597105825419</v>
      </c>
      <c r="AD113"/>
      <c r="AE113" s="3">
        <v>28</v>
      </c>
      <c r="AG113" s="3">
        <f t="shared" si="68"/>
        <v>20.701379241486222</v>
      </c>
      <c r="AH113" s="29">
        <f t="shared" si="59"/>
        <v>23.153142952236465</v>
      </c>
      <c r="AI113" s="29">
        <f t="shared" si="118"/>
        <v>33.696886207209594</v>
      </c>
      <c r="AJ113" s="29">
        <f t="shared" si="118"/>
        <v>24.876028229840106</v>
      </c>
      <c r="AK113" s="29">
        <f t="shared" si="118"/>
        <v>34.426480740284369</v>
      </c>
      <c r="AL113" s="29">
        <f t="shared" si="118"/>
        <v>10.736377668632141</v>
      </c>
      <c r="AM113" s="30" t="e">
        <f t="shared" si="70"/>
        <v>#VALUE!</v>
      </c>
      <c r="AN113" s="29">
        <f t="shared" ref="AN113:AS113" si="131">AN41*AN$12</f>
        <v>9.5547600394542744</v>
      </c>
      <c r="AO113" s="31">
        <f t="shared" si="131"/>
        <v>7.051701475794685</v>
      </c>
      <c r="AP113" s="31">
        <f t="shared" si="131"/>
        <v>1.410340295158937</v>
      </c>
      <c r="AQ113" s="32">
        <f t="shared" si="131"/>
        <v>32.873620060029616</v>
      </c>
      <c r="AR113" s="32">
        <f t="shared" si="131"/>
        <v>17.220033337484161</v>
      </c>
      <c r="AS113" s="32">
        <f t="shared" si="131"/>
        <v>38.300008599762585</v>
      </c>
      <c r="AT113" s="33" t="e">
        <f t="shared" si="114"/>
        <v>#VALUE!</v>
      </c>
      <c r="AU113" s="33" t="e">
        <f t="shared" si="114"/>
        <v>#VALUE!</v>
      </c>
      <c r="AV113" s="34" t="e">
        <f t="shared" si="115"/>
        <v>#VALUE!</v>
      </c>
      <c r="AW113" s="34" t="e">
        <f t="shared" si="115"/>
        <v>#VALUE!</v>
      </c>
      <c r="AX113" s="35" t="e">
        <f t="shared" si="115"/>
        <v>#VALUE!</v>
      </c>
      <c r="AY113" s="35" t="e">
        <f t="shared" si="115"/>
        <v>#VALUE!</v>
      </c>
      <c r="AZ113" t="e">
        <f>NA()</f>
        <v>#N/A</v>
      </c>
      <c r="BA113" s="30">
        <f t="shared" si="72"/>
        <v>16.394819147139</v>
      </c>
      <c r="BB113" s="30">
        <f t="shared" si="73"/>
        <v>43.683885883849442</v>
      </c>
    </row>
    <row r="114" spans="4:54" x14ac:dyDescent="0.25">
      <c r="D114" s="3">
        <v>29</v>
      </c>
      <c r="F114" s="3">
        <v>28</v>
      </c>
      <c r="G114" s="29">
        <f t="shared" si="55"/>
        <v>40.643561232195061</v>
      </c>
      <c r="H114" s="29">
        <f t="shared" si="116"/>
        <v>46.227389533251454</v>
      </c>
      <c r="I114" s="29">
        <f t="shared" si="116"/>
        <v>41.25302548255393</v>
      </c>
      <c r="J114" s="29">
        <f t="shared" si="116"/>
        <v>47.00969341793818</v>
      </c>
      <c r="K114" s="29">
        <f t="shared" si="116"/>
        <v>17.096064386198648</v>
      </c>
      <c r="L114" s="30" t="e">
        <f t="shared" si="64"/>
        <v>#VALUE!</v>
      </c>
      <c r="M114" s="29">
        <f t="shared" ref="M114:R114" si="132">M42*M$12</f>
        <v>14.378577341923267</v>
      </c>
      <c r="N114" s="31">
        <f t="shared" si="132"/>
        <v>10.111758971406292</v>
      </c>
      <c r="O114" s="31">
        <f t="shared" si="132"/>
        <v>2.022351794281259</v>
      </c>
      <c r="P114" s="32">
        <f t="shared" si="132"/>
        <v>43.000431531268724</v>
      </c>
      <c r="Q114" s="32">
        <f t="shared" si="132"/>
        <v>22.991963672761031</v>
      </c>
      <c r="R114" s="32">
        <f t="shared" si="132"/>
        <v>51.880631485122379</v>
      </c>
      <c r="S114" s="33" t="e">
        <f t="shared" si="111"/>
        <v>#VALUE!</v>
      </c>
      <c r="T114" s="33" t="e">
        <f t="shared" si="111"/>
        <v>#VALUE!</v>
      </c>
      <c r="U114" s="34" t="e">
        <f t="shared" si="112"/>
        <v>#VALUE!</v>
      </c>
      <c r="V114" s="34" t="e">
        <f t="shared" si="112"/>
        <v>#VALUE!</v>
      </c>
      <c r="W114" s="35" t="e">
        <f t="shared" si="112"/>
        <v>#VALUE!</v>
      </c>
      <c r="X114" s="35" t="e">
        <f t="shared" si="112"/>
        <v>#VALUE!</v>
      </c>
      <c r="Y114" t="e">
        <f>NA()</f>
        <v>#N/A</v>
      </c>
      <c r="Z114" s="30">
        <f t="shared" si="66"/>
        <v>22.080657070068135</v>
      </c>
      <c r="AA114" s="30">
        <f t="shared" si="67"/>
        <v>51.076026287364591</v>
      </c>
      <c r="AD114"/>
      <c r="AE114" s="3">
        <v>29</v>
      </c>
      <c r="AG114" s="3">
        <f t="shared" si="68"/>
        <v>21.771250784010444</v>
      </c>
      <c r="AH114" s="29">
        <f t="shared" si="59"/>
        <v>25.724822365023773</v>
      </c>
      <c r="AI114" s="29">
        <f t="shared" si="118"/>
        <v>35.609332529343177</v>
      </c>
      <c r="AJ114" s="29">
        <f t="shared" si="118"/>
        <v>27.244617611217922</v>
      </c>
      <c r="AK114" s="29">
        <f t="shared" si="118"/>
        <v>36.35468774246597</v>
      </c>
      <c r="AL114" s="29">
        <f t="shared" si="118"/>
        <v>11.723226716502092</v>
      </c>
      <c r="AM114" s="30" t="e">
        <f t="shared" si="70"/>
        <v>#VALUE!</v>
      </c>
      <c r="AN114" s="29">
        <f t="shared" ref="AN114:AS114" si="133">AN42*AN$12</f>
        <v>10.264450798114433</v>
      </c>
      <c r="AO114" s="31">
        <f t="shared" si="133"/>
        <v>7.5056800279165765</v>
      </c>
      <c r="AP114" s="31">
        <f t="shared" si="133"/>
        <v>1.5011360055833156</v>
      </c>
      <c r="AQ114" s="32">
        <f t="shared" si="133"/>
        <v>34.455908952775879</v>
      </c>
      <c r="AR114" s="32">
        <f t="shared" si="133"/>
        <v>18.13770053671665</v>
      </c>
      <c r="AS114" s="32">
        <f t="shared" si="133"/>
        <v>40.626625346266643</v>
      </c>
      <c r="AT114" s="33" t="e">
        <f t="shared" si="114"/>
        <v>#VALUE!</v>
      </c>
      <c r="AU114" s="33" t="e">
        <f t="shared" si="114"/>
        <v>#VALUE!</v>
      </c>
      <c r="AV114" s="34" t="e">
        <f t="shared" si="115"/>
        <v>#VALUE!</v>
      </c>
      <c r="AW114" s="34" t="e">
        <f t="shared" si="115"/>
        <v>#VALUE!</v>
      </c>
      <c r="AX114" s="35" t="e">
        <f t="shared" si="115"/>
        <v>#VALUE!</v>
      </c>
      <c r="AY114" s="35" t="e">
        <f t="shared" si="115"/>
        <v>#VALUE!</v>
      </c>
      <c r="AZ114" t="e">
        <f>NA()</f>
        <v>#N/A</v>
      </c>
      <c r="BA114" s="30">
        <f t="shared" si="72"/>
        <v>17.365152908007808</v>
      </c>
      <c r="BB114" s="30">
        <f t="shared" si="73"/>
        <v>44.942103571022116</v>
      </c>
    </row>
    <row r="115" spans="4:54" x14ac:dyDescent="0.25">
      <c r="D115" s="3">
        <v>30</v>
      </c>
      <c r="F115" s="3">
        <v>29</v>
      </c>
      <c r="G115" s="29">
        <f t="shared" si="55"/>
        <v>42.92126673315969</v>
      </c>
      <c r="H115" s="29">
        <f t="shared" si="116"/>
        <v>47.840016046964841</v>
      </c>
      <c r="I115" s="29">
        <f t="shared" si="116"/>
        <v>43.470526024611935</v>
      </c>
      <c r="J115" s="29">
        <f t="shared" si="116"/>
        <v>48.62020569657782</v>
      </c>
      <c r="K115" s="29">
        <f t="shared" si="116"/>
        <v>17.871174793157248</v>
      </c>
      <c r="L115" s="30" t="e">
        <f t="shared" si="64"/>
        <v>#VALUE!</v>
      </c>
      <c r="M115" s="29">
        <f t="shared" ref="M115:R115" si="134">M43*M$12</f>
        <v>15.026060527559284</v>
      </c>
      <c r="N115" s="31">
        <f t="shared" si="134"/>
        <v>10.520394124673977</v>
      </c>
      <c r="O115" s="31">
        <f t="shared" si="134"/>
        <v>2.1040788249347955</v>
      </c>
      <c r="P115" s="32">
        <f t="shared" si="134"/>
        <v>44.265931205245487</v>
      </c>
      <c r="Q115" s="32">
        <f t="shared" si="134"/>
        <v>23.691626195666391</v>
      </c>
      <c r="R115" s="32">
        <f t="shared" si="134"/>
        <v>53.331900359545557</v>
      </c>
      <c r="S115" s="33" t="e">
        <f t="shared" si="111"/>
        <v>#VALUE!</v>
      </c>
      <c r="T115" s="33" t="e">
        <f t="shared" si="111"/>
        <v>#VALUE!</v>
      </c>
      <c r="U115" s="34" t="e">
        <f t="shared" si="112"/>
        <v>#VALUE!</v>
      </c>
      <c r="V115" s="34" t="e">
        <f t="shared" si="112"/>
        <v>#VALUE!</v>
      </c>
      <c r="W115" s="35" t="e">
        <f t="shared" si="112"/>
        <v>#VALUE!</v>
      </c>
      <c r="X115" s="35" t="e">
        <f t="shared" si="112"/>
        <v>#VALUE!</v>
      </c>
      <c r="Y115" t="e">
        <f>NA()</f>
        <v>#N/A</v>
      </c>
      <c r="Z115" s="30">
        <f t="shared" si="66"/>
        <v>22.693014509189609</v>
      </c>
      <c r="AA115" s="30">
        <f t="shared" si="67"/>
        <v>51.895688933881054</v>
      </c>
      <c r="AD115"/>
      <c r="AE115" s="3">
        <v>30</v>
      </c>
      <c r="AG115" s="3">
        <f t="shared" si="68"/>
        <v>22.896414541809357</v>
      </c>
      <c r="AH115" s="29">
        <f t="shared" si="59"/>
        <v>28.453651554053245</v>
      </c>
      <c r="AI115" s="29">
        <f t="shared" si="118"/>
        <v>37.595228461005739</v>
      </c>
      <c r="AJ115" s="29">
        <f t="shared" si="118"/>
        <v>29.763306585614345</v>
      </c>
      <c r="AK115" s="29">
        <f t="shared" si="118"/>
        <v>38.354055345524046</v>
      </c>
      <c r="AL115" s="29">
        <f t="shared" si="118"/>
        <v>12.748614968102725</v>
      </c>
      <c r="AM115" s="30" t="e">
        <f t="shared" si="70"/>
        <v>#VALUE!</v>
      </c>
      <c r="AN115" s="29">
        <f t="shared" ref="AN115:AS115" si="135">AN43*AN$12</f>
        <v>11.012327294513545</v>
      </c>
      <c r="AO115" s="31">
        <f t="shared" si="135"/>
        <v>7.9820591351253016</v>
      </c>
      <c r="AP115" s="31">
        <f t="shared" si="135"/>
        <v>1.5964118270250605</v>
      </c>
      <c r="AQ115" s="32">
        <f t="shared" si="135"/>
        <v>36.08402054818923</v>
      </c>
      <c r="AR115" s="32">
        <f t="shared" si="135"/>
        <v>19.077103738826111</v>
      </c>
      <c r="AS115" s="32">
        <f t="shared" si="135"/>
        <v>42.950496443860956</v>
      </c>
      <c r="AT115" s="33" t="e">
        <f t="shared" si="114"/>
        <v>#VALUE!</v>
      </c>
      <c r="AU115" s="33" t="e">
        <f t="shared" si="114"/>
        <v>#VALUE!</v>
      </c>
      <c r="AV115" s="34" t="e">
        <f t="shared" si="115"/>
        <v>#VALUE!</v>
      </c>
      <c r="AW115" s="34" t="e">
        <f t="shared" si="115"/>
        <v>#VALUE!</v>
      </c>
      <c r="AX115" s="35" t="e">
        <f t="shared" si="115"/>
        <v>#VALUE!</v>
      </c>
      <c r="AY115" s="35" t="e">
        <f t="shared" si="115"/>
        <v>#VALUE!</v>
      </c>
      <c r="AZ115" t="e">
        <f>NA()</f>
        <v>#N/A</v>
      </c>
      <c r="BA115" s="30">
        <f t="shared" si="72"/>
        <v>18.335386869322026</v>
      </c>
      <c r="BB115" s="30">
        <f t="shared" si="73"/>
        <v>46.195117821612087</v>
      </c>
    </row>
    <row r="116" spans="4:54" x14ac:dyDescent="0.25">
      <c r="D116" s="3">
        <v>31</v>
      </c>
      <c r="F116" s="3">
        <v>30</v>
      </c>
      <c r="G116" s="29">
        <f t="shared" si="55"/>
        <v>45.144802678280179</v>
      </c>
      <c r="H116" s="29">
        <f t="shared" si="116"/>
        <v>49.425373949599603</v>
      </c>
      <c r="I116" s="29">
        <f t="shared" si="116"/>
        <v>45.664767662294913</v>
      </c>
      <c r="J116" s="29">
        <f t="shared" si="116"/>
        <v>50.201427800984369</v>
      </c>
      <c r="K116" s="29">
        <f t="shared" si="116"/>
        <v>18.617577883372952</v>
      </c>
      <c r="L116" s="30" t="e">
        <f t="shared" si="64"/>
        <v>#VALUE!</v>
      </c>
      <c r="M116" s="29">
        <f t="shared" ref="M116:R116" si="136">M44*M$12</f>
        <v>15.667716678896523</v>
      </c>
      <c r="N116" s="31">
        <f t="shared" si="136"/>
        <v>10.925493167163875</v>
      </c>
      <c r="O116" s="31">
        <f t="shared" si="136"/>
        <v>2.1850986334327751</v>
      </c>
      <c r="P116" s="32">
        <f t="shared" si="136"/>
        <v>45.502439246513745</v>
      </c>
      <c r="Q116" s="32">
        <f t="shared" si="136"/>
        <v>24.369373173323961</v>
      </c>
      <c r="R116" s="32">
        <f t="shared" si="136"/>
        <v>54.69215896898546</v>
      </c>
      <c r="S116" s="33" t="e">
        <f t="shared" si="111"/>
        <v>#VALUE!</v>
      </c>
      <c r="T116" s="33" t="e">
        <f t="shared" si="111"/>
        <v>#VALUE!</v>
      </c>
      <c r="U116" s="34" t="e">
        <f t="shared" si="112"/>
        <v>#VALUE!</v>
      </c>
      <c r="V116" s="34" t="e">
        <f t="shared" si="112"/>
        <v>#VALUE!</v>
      </c>
      <c r="W116" s="35" t="e">
        <f t="shared" si="112"/>
        <v>#VALUE!</v>
      </c>
      <c r="X116" s="35" t="e">
        <f t="shared" si="112"/>
        <v>#VALUE!</v>
      </c>
      <c r="Y116" t="e">
        <f>NA()</f>
        <v>#N/A</v>
      </c>
      <c r="Z116" s="30">
        <f t="shared" si="66"/>
        <v>23.268246953201889</v>
      </c>
      <c r="AA116" s="30">
        <f t="shared" si="67"/>
        <v>52.675610102669324</v>
      </c>
      <c r="AD116"/>
      <c r="AE116" s="3">
        <v>31</v>
      </c>
      <c r="AG116" s="3">
        <f t="shared" si="68"/>
        <v>24.079728081374313</v>
      </c>
      <c r="AH116" s="29">
        <f t="shared" si="59"/>
        <v>31.328439011419068</v>
      </c>
      <c r="AI116" s="29">
        <f t="shared" si="118"/>
        <v>39.653447419764092</v>
      </c>
      <c r="AJ116" s="29">
        <f t="shared" si="118"/>
        <v>32.43030503754818</v>
      </c>
      <c r="AK116" s="29">
        <f t="shared" si="118"/>
        <v>40.423093368190585</v>
      </c>
      <c r="AL116" s="29">
        <f t="shared" si="118"/>
        <v>13.806584756252875</v>
      </c>
      <c r="AM116" s="30" t="e">
        <f t="shared" si="70"/>
        <v>#VALUE!</v>
      </c>
      <c r="AN116" s="29">
        <f t="shared" ref="AN116:AS116" si="137">AN44*AN$12</f>
        <v>11.79855420410661</v>
      </c>
      <c r="AO116" s="31">
        <f t="shared" si="137"/>
        <v>8.4811235531247444</v>
      </c>
      <c r="AP116" s="31">
        <f t="shared" si="137"/>
        <v>1.6962247106249488</v>
      </c>
      <c r="AQ116" s="32">
        <f t="shared" si="137"/>
        <v>37.75613244020424</v>
      </c>
      <c r="AR116" s="32">
        <f t="shared" si="137"/>
        <v>20.035802562698713</v>
      </c>
      <c r="AS116" s="32">
        <f t="shared" si="137"/>
        <v>45.255432973462739</v>
      </c>
      <c r="AT116" s="33" t="e">
        <f t="shared" si="114"/>
        <v>#VALUE!</v>
      </c>
      <c r="AU116" s="33" t="e">
        <f t="shared" si="114"/>
        <v>#VALUE!</v>
      </c>
      <c r="AV116" s="34" t="e">
        <f t="shared" si="115"/>
        <v>#VALUE!</v>
      </c>
      <c r="AW116" s="34" t="e">
        <f t="shared" si="115"/>
        <v>#VALUE!</v>
      </c>
      <c r="AX116" s="35" t="e">
        <f t="shared" si="115"/>
        <v>#VALUE!</v>
      </c>
      <c r="AY116" s="35" t="e">
        <f t="shared" si="115"/>
        <v>#VALUE!</v>
      </c>
      <c r="AZ116" t="e">
        <f>NA()</f>
        <v>#N/A</v>
      </c>
      <c r="BA116" s="30">
        <f t="shared" si="72"/>
        <v>19.299115332264993</v>
      </c>
      <c r="BB116" s="30">
        <f t="shared" si="73"/>
        <v>47.439439074938903</v>
      </c>
    </row>
    <row r="117" spans="4:54" x14ac:dyDescent="0.25">
      <c r="D117" s="3">
        <v>32</v>
      </c>
      <c r="F117" s="3">
        <v>31</v>
      </c>
      <c r="G117" s="29">
        <f t="shared" si="55"/>
        <v>47.308970755453146</v>
      </c>
      <c r="H117" s="29">
        <f t="shared" si="116"/>
        <v>50.983078187683461</v>
      </c>
      <c r="I117" s="29">
        <f t="shared" si="116"/>
        <v>47.831660990070091</v>
      </c>
      <c r="J117" s="29">
        <f t="shared" si="116"/>
        <v>51.753053381494567</v>
      </c>
      <c r="K117" s="29">
        <f t="shared" si="116"/>
        <v>19.33457431374449</v>
      </c>
      <c r="L117" s="30" t="e">
        <f t="shared" si="64"/>
        <v>#VALUE!</v>
      </c>
      <c r="M117" s="29">
        <f t="shared" ref="M117:R117" si="138">M45*M$12</f>
        <v>16.302914667739191</v>
      </c>
      <c r="N117" s="31">
        <f t="shared" si="138"/>
        <v>11.326820226301276</v>
      </c>
      <c r="O117" s="31">
        <f t="shared" si="138"/>
        <v>2.2653640452602555</v>
      </c>
      <c r="P117" s="32">
        <f t="shared" si="138"/>
        <v>46.710228647191016</v>
      </c>
      <c r="Q117" s="32">
        <f t="shared" si="138"/>
        <v>25.025430343605937</v>
      </c>
      <c r="R117" s="32">
        <f t="shared" si="138"/>
        <v>55.96510956156655</v>
      </c>
      <c r="S117" s="33" t="e">
        <f t="shared" si="111"/>
        <v>#VALUE!</v>
      </c>
      <c r="T117" s="33" t="e">
        <f t="shared" si="111"/>
        <v>#VALUE!</v>
      </c>
      <c r="U117" s="34" t="e">
        <f t="shared" si="112"/>
        <v>#VALUE!</v>
      </c>
      <c r="V117" s="34" t="e">
        <f t="shared" si="112"/>
        <v>#VALUE!</v>
      </c>
      <c r="W117" s="35" t="e">
        <f t="shared" si="112"/>
        <v>#VALUE!</v>
      </c>
      <c r="X117" s="35" t="e">
        <f t="shared" si="112"/>
        <v>#VALUE!</v>
      </c>
      <c r="Y117" t="e">
        <f>NA()</f>
        <v>#N/A</v>
      </c>
      <c r="Z117" s="30">
        <f t="shared" si="66"/>
        <v>23.807808007837028</v>
      </c>
      <c r="AA117" s="30">
        <f t="shared" si="67"/>
        <v>53.417716665789207</v>
      </c>
      <c r="AD117"/>
      <c r="AE117" s="3">
        <v>32</v>
      </c>
      <c r="AG117" s="3">
        <f t="shared" si="68"/>
        <v>25.324196651582223</v>
      </c>
      <c r="AH117" s="29">
        <f t="shared" si="59"/>
        <v>34.334532553751295</v>
      </c>
      <c r="AI117" s="29">
        <f t="shared" si="118"/>
        <v>41.782338430842636</v>
      </c>
      <c r="AJ117" s="29">
        <f t="shared" si="118"/>
        <v>35.241929587554381</v>
      </c>
      <c r="AK117" s="29">
        <f t="shared" si="118"/>
        <v>42.559768866830233</v>
      </c>
      <c r="AL117" s="29">
        <f t="shared" si="118"/>
        <v>14.890273225980668</v>
      </c>
      <c r="AM117" s="30" t="e">
        <f t="shared" si="70"/>
        <v>#VALUE!</v>
      </c>
      <c r="AN117" s="29">
        <f t="shared" ref="AN117:AS117" si="139">AN45*AN$12</f>
        <v>12.623022116338879</v>
      </c>
      <c r="AO117" s="31">
        <f t="shared" si="139"/>
        <v>9.0030529283065324</v>
      </c>
      <c r="AP117" s="31">
        <f t="shared" si="139"/>
        <v>1.8006105856613066</v>
      </c>
      <c r="AQ117" s="32">
        <f t="shared" si="139"/>
        <v>39.470043638570225</v>
      </c>
      <c r="AR117" s="32">
        <f t="shared" si="139"/>
        <v>21.011045231921504</v>
      </c>
      <c r="AS117" s="32">
        <f t="shared" si="139"/>
        <v>47.52509792399033</v>
      </c>
      <c r="AT117" s="33" t="e">
        <f t="shared" si="114"/>
        <v>#VALUE!</v>
      </c>
      <c r="AU117" s="33" t="e">
        <f t="shared" si="114"/>
        <v>#VALUE!</v>
      </c>
      <c r="AV117" s="34" t="e">
        <f t="shared" si="115"/>
        <v>#VALUE!</v>
      </c>
      <c r="AW117" s="34" t="e">
        <f t="shared" si="115"/>
        <v>#VALUE!</v>
      </c>
      <c r="AX117" s="35" t="e">
        <f t="shared" si="115"/>
        <v>#VALUE!</v>
      </c>
      <c r="AY117" s="35" t="e">
        <f t="shared" si="115"/>
        <v>#VALUE!</v>
      </c>
      <c r="AZ117" t="e">
        <f>NA()</f>
        <v>#N/A</v>
      </c>
      <c r="BA117" s="30">
        <f t="shared" si="72"/>
        <v>20.249836615365165</v>
      </c>
      <c r="BB117" s="30">
        <f t="shared" si="73"/>
        <v>48.671471393731423</v>
      </c>
    </row>
    <row r="118" spans="4:54" x14ac:dyDescent="0.25">
      <c r="D118" s="3">
        <v>33</v>
      </c>
      <c r="F118" s="3">
        <v>32</v>
      </c>
      <c r="G118" s="29">
        <f t="shared" ref="G118:G149" si="140">G46*G$12</f>
        <v>49.409582564273819</v>
      </c>
      <c r="H118" s="29">
        <f t="shared" si="116"/>
        <v>52.512836858730545</v>
      </c>
      <c r="I118" s="29">
        <f t="shared" si="116"/>
        <v>49.967589437226415</v>
      </c>
      <c r="J118" s="29">
        <f t="shared" si="116"/>
        <v>53.274869872367809</v>
      </c>
      <c r="K118" s="29">
        <f t="shared" si="116"/>
        <v>20.021777926796016</v>
      </c>
      <c r="L118" s="30" t="e">
        <f t="shared" si="64"/>
        <v>#VALUE!</v>
      </c>
      <c r="M118" s="29">
        <f t="shared" ref="M118:R118" si="141">M46*M$12</f>
        <v>16.931090031226042</v>
      </c>
      <c r="N118" s="31">
        <f t="shared" si="141"/>
        <v>11.724164288785262</v>
      </c>
      <c r="O118" s="31">
        <f t="shared" si="141"/>
        <v>2.3448328577570523</v>
      </c>
      <c r="P118" s="32">
        <f t="shared" si="141"/>
        <v>47.889610645065851</v>
      </c>
      <c r="Q118" s="32">
        <f t="shared" si="141"/>
        <v>25.660078801636253</v>
      </c>
      <c r="R118" s="32">
        <f t="shared" si="141"/>
        <v>57.154657280230353</v>
      </c>
      <c r="S118" s="33" t="e">
        <f t="shared" si="111"/>
        <v>#VALUE!</v>
      </c>
      <c r="T118" s="33" t="e">
        <f t="shared" si="111"/>
        <v>#VALUE!</v>
      </c>
      <c r="U118" s="34" t="e">
        <f t="shared" si="112"/>
        <v>#VALUE!</v>
      </c>
      <c r="V118" s="34" t="e">
        <f t="shared" si="112"/>
        <v>#VALUE!</v>
      </c>
      <c r="W118" s="35" t="e">
        <f t="shared" si="112"/>
        <v>#VALUE!</v>
      </c>
      <c r="X118" s="35" t="e">
        <f t="shared" si="112"/>
        <v>#VALUE!</v>
      </c>
      <c r="Y118" t="e">
        <f>NA()</f>
        <v>#N/A</v>
      </c>
      <c r="Z118" s="30">
        <f t="shared" si="66"/>
        <v>24.313231419505453</v>
      </c>
      <c r="AA118" s="30">
        <f t="shared" si="67"/>
        <v>54.1238420705929</v>
      </c>
      <c r="AD118"/>
      <c r="AE118" s="3">
        <v>33</v>
      </c>
      <c r="AG118" s="3">
        <f t="shared" si="68"/>
        <v>26.632980816094239</v>
      </c>
      <c r="AH118" s="29">
        <f t="shared" ref="AH118:AH149" si="142">AH46*AH$12</f>
        <v>37.453878987157346</v>
      </c>
      <c r="AI118" s="29">
        <f t="shared" si="118"/>
        <v>43.979687365131944</v>
      </c>
      <c r="AJ118" s="29">
        <f t="shared" si="118"/>
        <v>38.192451196287628</v>
      </c>
      <c r="AK118" s="29">
        <f t="shared" si="118"/>
        <v>44.761470198539783</v>
      </c>
      <c r="AL118" s="29">
        <f t="shared" si="118"/>
        <v>15.992015516607726</v>
      </c>
      <c r="AM118" s="30" t="e">
        <f t="shared" si="70"/>
        <v>#VALUE!</v>
      </c>
      <c r="AN118" s="29">
        <f t="shared" ref="AN118:AS118" si="143">AN46*AN$12</f>
        <v>13.485317152555146</v>
      </c>
      <c r="AO118" s="31">
        <f t="shared" si="143"/>
        <v>9.5479081875659428</v>
      </c>
      <c r="AP118" s="31">
        <f t="shared" si="143"/>
        <v>1.9095816375131884</v>
      </c>
      <c r="AQ118" s="32">
        <f t="shared" si="143"/>
        <v>41.223157651801195</v>
      </c>
      <c r="AR118" s="32">
        <f t="shared" si="143"/>
        <v>21.999775583875234</v>
      </c>
      <c r="AS118" s="32">
        <f t="shared" si="143"/>
        <v>49.743369253663246</v>
      </c>
      <c r="AT118" s="33" t="e">
        <f t="shared" si="114"/>
        <v>#VALUE!</v>
      </c>
      <c r="AU118" s="33" t="e">
        <f t="shared" si="114"/>
        <v>#VALUE!</v>
      </c>
      <c r="AV118" s="34" t="e">
        <f t="shared" si="115"/>
        <v>#VALUE!</v>
      </c>
      <c r="AW118" s="34" t="e">
        <f t="shared" si="115"/>
        <v>#VALUE!</v>
      </c>
      <c r="AX118" s="35" t="e">
        <f t="shared" si="115"/>
        <v>#VALUE!</v>
      </c>
      <c r="AY118" s="35" t="e">
        <f t="shared" si="115"/>
        <v>#VALUE!</v>
      </c>
      <c r="AZ118" t="e">
        <f>NA()</f>
        <v>#N/A</v>
      </c>
      <c r="BA118" s="30">
        <f t="shared" si="72"/>
        <v>21.181089012834878</v>
      </c>
      <c r="BB118" s="30">
        <f t="shared" si="73"/>
        <v>49.887540565897311</v>
      </c>
    </row>
    <row r="119" spans="4:54" x14ac:dyDescent="0.25">
      <c r="D119" s="3">
        <v>34</v>
      </c>
      <c r="F119" s="3">
        <v>33</v>
      </c>
      <c r="G119" s="29">
        <f t="shared" si="140"/>
        <v>51.443370614725268</v>
      </c>
      <c r="H119" s="29">
        <f t="shared" si="116"/>
        <v>54.014441712437048</v>
      </c>
      <c r="I119" s="29">
        <f t="shared" si="116"/>
        <v>52.069380865950151</v>
      </c>
      <c r="J119" s="29">
        <f t="shared" si="116"/>
        <v>54.766748568260859</v>
      </c>
      <c r="K119" s="29">
        <f t="shared" si="116"/>
        <v>20.679073625817392</v>
      </c>
      <c r="L119" s="30" t="e">
        <f t="shared" si="64"/>
        <v>#VALUE!</v>
      </c>
      <c r="M119" s="29">
        <f t="shared" ref="M119:R119" si="144">M47*M$12</f>
        <v>17.551740146115542</v>
      </c>
      <c r="N119" s="31">
        <f t="shared" si="144"/>
        <v>12.11733719446438</v>
      </c>
      <c r="O119" s="31">
        <f t="shared" si="144"/>
        <v>2.4234674388928759</v>
      </c>
      <c r="P119" s="32">
        <f t="shared" si="144"/>
        <v>49.040929263414206</v>
      </c>
      <c r="Q119" s="32">
        <f t="shared" si="144"/>
        <v>26.273646406398765</v>
      </c>
      <c r="R119" s="32">
        <f t="shared" si="144"/>
        <v>58.264827456209225</v>
      </c>
      <c r="S119" s="33" t="e">
        <f t="shared" si="111"/>
        <v>#VALUE!</v>
      </c>
      <c r="T119" s="33" t="e">
        <f t="shared" si="111"/>
        <v>#VALUE!</v>
      </c>
      <c r="U119" s="34" t="e">
        <f t="shared" si="112"/>
        <v>#VALUE!</v>
      </c>
      <c r="V119" s="34" t="e">
        <f t="shared" si="112"/>
        <v>#VALUE!</v>
      </c>
      <c r="W119" s="35" t="e">
        <f t="shared" si="112"/>
        <v>#VALUE!</v>
      </c>
      <c r="X119" s="35" t="e">
        <f t="shared" si="112"/>
        <v>#VALUE!</v>
      </c>
      <c r="Y119" t="e">
        <f>NA()</f>
        <v>#N/A</v>
      </c>
      <c r="Z119" s="30">
        <f t="shared" si="66"/>
        <v>24.786099784180688</v>
      </c>
      <c r="AA119" s="30">
        <f t="shared" si="67"/>
        <v>54.795730869437342</v>
      </c>
      <c r="AD119"/>
      <c r="AE119" s="3">
        <v>34</v>
      </c>
      <c r="AG119" s="3">
        <f t="shared" si="68"/>
        <v>28.009404480205966</v>
      </c>
      <c r="AH119" s="29">
        <f t="shared" si="142"/>
        <v>40.66521562987046</v>
      </c>
      <c r="AI119" s="29">
        <f t="shared" si="118"/>
        <v>46.24268104053521</v>
      </c>
      <c r="AJ119" s="29">
        <f t="shared" si="118"/>
        <v>41.27397447961679</v>
      </c>
      <c r="AK119" s="29">
        <f t="shared" si="118"/>
        <v>47.024974699326613</v>
      </c>
      <c r="AL119" s="29">
        <f t="shared" si="118"/>
        <v>17.103484648407552</v>
      </c>
      <c r="AM119" s="30" t="e">
        <f t="shared" si="70"/>
        <v>#VALUE!</v>
      </c>
      <c r="AN119" s="29">
        <f t="shared" ref="AN119:AS119" si="145">AN47*AN$12</f>
        <v>14.384691613046614</v>
      </c>
      <c r="AO119" s="31">
        <f t="shared" si="145"/>
        <v>10.115617653411491</v>
      </c>
      <c r="AP119" s="31">
        <f t="shared" si="145"/>
        <v>2.0231235306822981</v>
      </c>
      <c r="AQ119" s="32">
        <f t="shared" si="145"/>
        <v>43.012468685624974</v>
      </c>
      <c r="AR119" s="32">
        <f t="shared" si="145"/>
        <v>22.998646270320581</v>
      </c>
      <c r="AS119" s="32">
        <f t="shared" si="145"/>
        <v>51.894714637987796</v>
      </c>
      <c r="AT119" s="33" t="e">
        <f t="shared" si="114"/>
        <v>#VALUE!</v>
      </c>
      <c r="AU119" s="33" t="e">
        <f t="shared" si="114"/>
        <v>#VALUE!</v>
      </c>
      <c r="AV119" s="34" t="e">
        <f t="shared" si="115"/>
        <v>#VALUE!</v>
      </c>
      <c r="AW119" s="34" t="e">
        <f t="shared" si="115"/>
        <v>#VALUE!</v>
      </c>
      <c r="AX119" s="35" t="e">
        <f t="shared" si="115"/>
        <v>#VALUE!</v>
      </c>
      <c r="AY119" s="35" t="e">
        <f t="shared" si="115"/>
        <v>#VALUE!</v>
      </c>
      <c r="AZ119" t="e">
        <f>NA()</f>
        <v>#N/A</v>
      </c>
      <c r="BA119" s="30">
        <f t="shared" si="72"/>
        <v>22.086593142857154</v>
      </c>
      <c r="BB119" s="30">
        <f t="shared" si="73"/>
        <v>51.083926085074431</v>
      </c>
    </row>
    <row r="120" spans="4:54" x14ac:dyDescent="0.25">
      <c r="D120" s="3">
        <v>35</v>
      </c>
      <c r="F120" s="3">
        <v>34</v>
      </c>
      <c r="G120" s="29">
        <f t="shared" si="140"/>
        <v>53.40789933964431</v>
      </c>
      <c r="H120" s="29">
        <f t="shared" si="116"/>
        <v>55.487759616943862</v>
      </c>
      <c r="I120" s="29">
        <f t="shared" si="116"/>
        <v>54.134278923922906</v>
      </c>
      <c r="J120" s="29">
        <f t="shared" si="116"/>
        <v>56.228635723067711</v>
      </c>
      <c r="K120" s="29">
        <f t="shared" si="116"/>
        <v>21.306578461588856</v>
      </c>
      <c r="L120" s="30" t="e">
        <f t="shared" si="64"/>
        <v>#VALUE!</v>
      </c>
      <c r="M120" s="29">
        <f t="shared" ref="M120:R120" si="146">M48*M$12</f>
        <v>18.164419715096184</v>
      </c>
      <c r="N120" s="31">
        <f t="shared" si="146"/>
        <v>12.506171810460396</v>
      </c>
      <c r="O120" s="31">
        <f t="shared" si="146"/>
        <v>2.5012343620920792</v>
      </c>
      <c r="P120" s="32">
        <f t="shared" si="146"/>
        <v>50.164556499752898</v>
      </c>
      <c r="Q120" s="32">
        <f t="shared" si="146"/>
        <v>26.866500196963607</v>
      </c>
      <c r="R120" s="32">
        <f t="shared" si="146"/>
        <v>59.29969759404888</v>
      </c>
      <c r="S120" s="33" t="e">
        <f t="shared" si="111"/>
        <v>#VALUE!</v>
      </c>
      <c r="T120" s="33" t="e">
        <f t="shared" si="111"/>
        <v>#VALUE!</v>
      </c>
      <c r="U120" s="34" t="e">
        <f t="shared" si="112"/>
        <v>#VALUE!</v>
      </c>
      <c r="V120" s="34" t="e">
        <f t="shared" si="112"/>
        <v>#VALUE!</v>
      </c>
      <c r="W120" s="35" t="e">
        <f t="shared" si="112"/>
        <v>#VALUE!</v>
      </c>
      <c r="X120" s="35" t="e">
        <f t="shared" si="112"/>
        <v>#VALUE!</v>
      </c>
      <c r="Y120" t="e">
        <f>NA()</f>
        <v>#N/A</v>
      </c>
      <c r="Z120" s="30">
        <f t="shared" si="66"/>
        <v>25.228018685474019</v>
      </c>
      <c r="AA120" s="30">
        <f t="shared" si="67"/>
        <v>55.435043029772537</v>
      </c>
      <c r="AD120"/>
      <c r="AE120" s="3">
        <v>35</v>
      </c>
      <c r="AG120" s="3">
        <f t="shared" si="68"/>
        <v>29.456963332534478</v>
      </c>
      <c r="AH120" s="29">
        <f t="shared" si="142"/>
        <v>43.944399910057371</v>
      </c>
      <c r="AI120" s="29">
        <f t="shared" si="118"/>
        <v>48.567875288020488</v>
      </c>
      <c r="AJ120" s="29">
        <f t="shared" si="118"/>
        <v>44.476357557620702</v>
      </c>
      <c r="AK120" s="29">
        <f t="shared" si="118"/>
        <v>49.346421130471974</v>
      </c>
      <c r="AL120" s="29">
        <f t="shared" si="118"/>
        <v>18.215865405727907</v>
      </c>
      <c r="AM120" s="30" t="e">
        <f t="shared" si="70"/>
        <v>#VALUE!</v>
      </c>
      <c r="AN120" s="29">
        <f t="shared" ref="AN120:AS120" si="147">AN48*AN$12</f>
        <v>15.320036482680248</v>
      </c>
      <c r="AO120" s="31">
        <f t="shared" si="147"/>
        <v>10.705963088181225</v>
      </c>
      <c r="AP120" s="31">
        <f t="shared" si="147"/>
        <v>2.141192617636245</v>
      </c>
      <c r="AQ120" s="32">
        <f t="shared" si="147"/>
        <v>44.834551654908672</v>
      </c>
      <c r="AR120" s="32">
        <f t="shared" si="147"/>
        <v>24.004038654547038</v>
      </c>
      <c r="AS120" s="32">
        <f t="shared" si="147"/>
        <v>53.964563386854024</v>
      </c>
      <c r="AT120" s="33" t="e">
        <f t="shared" si="114"/>
        <v>#VALUE!</v>
      </c>
      <c r="AU120" s="33" t="e">
        <f t="shared" si="114"/>
        <v>#VALUE!</v>
      </c>
      <c r="AV120" s="34" t="e">
        <f t="shared" si="115"/>
        <v>#VALUE!</v>
      </c>
      <c r="AW120" s="34" t="e">
        <f t="shared" si="115"/>
        <v>#VALUE!</v>
      </c>
      <c r="AX120" s="35" t="e">
        <f t="shared" si="115"/>
        <v>#VALUE!</v>
      </c>
      <c r="AY120" s="35" t="e">
        <f t="shared" si="115"/>
        <v>#VALUE!</v>
      </c>
      <c r="AZ120" t="e">
        <f>NA()</f>
        <v>#N/A</v>
      </c>
      <c r="BA120" s="30">
        <f t="shared" si="72"/>
        <v>22.960395571704659</v>
      </c>
      <c r="BB120" s="30">
        <f t="shared" si="73"/>
        <v>52.256896856922047</v>
      </c>
    </row>
    <row r="121" spans="4:54" x14ac:dyDescent="0.25">
      <c r="D121" s="3">
        <v>36</v>
      </c>
      <c r="F121" s="3">
        <v>35</v>
      </c>
      <c r="G121" s="29">
        <f t="shared" si="140"/>
        <v>55.301478000992176</v>
      </c>
      <c r="H121" s="29">
        <f t="shared" si="116"/>
        <v>56.932724876038385</v>
      </c>
      <c r="I121" s="29">
        <f t="shared" si="116"/>
        <v>56.159914555576798</v>
      </c>
      <c r="J121" s="29">
        <f t="shared" si="116"/>
        <v>57.660544550009504</v>
      </c>
      <c r="K121" s="29">
        <f t="shared" si="116"/>
        <v>21.904606062331585</v>
      </c>
      <c r="L121" s="30" t="e">
        <f t="shared" si="64"/>
        <v>#VALUE!</v>
      </c>
      <c r="M121" s="29">
        <f t="shared" ref="M121:R121" si="148">M49*M$12</f>
        <v>18.768736545862872</v>
      </c>
      <c r="N121" s="31">
        <f t="shared" si="148"/>
        <v>12.890520365412151</v>
      </c>
      <c r="O121" s="31">
        <f t="shared" si="148"/>
        <v>2.5781040730824305</v>
      </c>
      <c r="P121" s="32">
        <f t="shared" si="148"/>
        <v>51.260888078263996</v>
      </c>
      <c r="Q121" s="32">
        <f t="shared" si="148"/>
        <v>27.439039701363857</v>
      </c>
      <c r="R121" s="32">
        <f t="shared" si="148"/>
        <v>60.263342087742821</v>
      </c>
      <c r="S121" s="33" t="e">
        <f t="shared" si="111"/>
        <v>#VALUE!</v>
      </c>
      <c r="T121" s="33" t="e">
        <f t="shared" si="111"/>
        <v>#VALUE!</v>
      </c>
      <c r="U121" s="34" t="e">
        <f t="shared" si="112"/>
        <v>#VALUE!</v>
      </c>
      <c r="V121" s="34" t="e">
        <f t="shared" si="112"/>
        <v>#VALUE!</v>
      </c>
      <c r="W121" s="35" t="e">
        <f t="shared" si="112"/>
        <v>#VALUE!</v>
      </c>
      <c r="X121" s="35" t="e">
        <f t="shared" si="112"/>
        <v>#VALUE!</v>
      </c>
      <c r="Y121" t="e">
        <f>NA()</f>
        <v>#N/A</v>
      </c>
      <c r="Z121" s="30">
        <f t="shared" si="66"/>
        <v>25.64059554513868</v>
      </c>
      <c r="AA121" s="30">
        <f t="shared" si="67"/>
        <v>56.043358035254705</v>
      </c>
      <c r="AD121"/>
      <c r="AE121" s="3">
        <v>36</v>
      </c>
      <c r="AG121" s="3">
        <f t="shared" si="68"/>
        <v>30.979333722981732</v>
      </c>
      <c r="AH121" s="29">
        <f t="shared" si="142"/>
        <v>47.264875832133164</v>
      </c>
      <c r="AI121" s="29">
        <f t="shared" si="118"/>
        <v>50.951168181809294</v>
      </c>
      <c r="AJ121" s="29">
        <f t="shared" si="118"/>
        <v>47.787181049565547</v>
      </c>
      <c r="AK121" s="29">
        <f t="shared" si="118"/>
        <v>51.721288130703876</v>
      </c>
      <c r="AL121" s="29">
        <f t="shared" si="118"/>
        <v>19.320057318246622</v>
      </c>
      <c r="AM121" s="30" t="e">
        <f t="shared" si="70"/>
        <v>#VALUE!</v>
      </c>
      <c r="AN121" s="29">
        <f t="shared" ref="AN121:AS121" si="149">AN49*AN$12</f>
        <v>16.28985672140977</v>
      </c>
      <c r="AO121" s="31">
        <f t="shared" si="149"/>
        <v>11.318565910170403</v>
      </c>
      <c r="AP121" s="31">
        <f t="shared" si="149"/>
        <v>2.2637131820340808</v>
      </c>
      <c r="AQ121" s="32">
        <f t="shared" si="149"/>
        <v>46.685556739097422</v>
      </c>
      <c r="AR121" s="32">
        <f t="shared" si="149"/>
        <v>25.0120897848048</v>
      </c>
      <c r="AS121" s="32">
        <f t="shared" si="149"/>
        <v>55.939660116391877</v>
      </c>
      <c r="AT121" s="33" t="e">
        <f t="shared" si="114"/>
        <v>#VALUE!</v>
      </c>
      <c r="AU121" s="33" t="e">
        <f t="shared" si="114"/>
        <v>#VALUE!</v>
      </c>
      <c r="AV121" s="34" t="e">
        <f t="shared" si="115"/>
        <v>#VALUE!</v>
      </c>
      <c r="AW121" s="34" t="e">
        <f t="shared" si="115"/>
        <v>#VALUE!</v>
      </c>
      <c r="AX121" s="35" t="e">
        <f t="shared" si="115"/>
        <v>#VALUE!</v>
      </c>
      <c r="AY121" s="35" t="e">
        <f t="shared" si="115"/>
        <v>#VALUE!</v>
      </c>
      <c r="AZ121" t="e">
        <f>NA()</f>
        <v>#N/A</v>
      </c>
      <c r="BA121" s="30">
        <f t="shared" si="72"/>
        <v>23.797008131947507</v>
      </c>
      <c r="BB121" s="30">
        <f t="shared" si="73"/>
        <v>53.402750358486678</v>
      </c>
    </row>
    <row r="122" spans="4:54" x14ac:dyDescent="0.25">
      <c r="D122" s="3">
        <v>37</v>
      </c>
      <c r="F122" s="3">
        <v>36</v>
      </c>
      <c r="G122" s="29">
        <f t="shared" si="140"/>
        <v>57.123076884191896</v>
      </c>
      <c r="H122" s="29">
        <f t="shared" si="116"/>
        <v>58.349332299458489</v>
      </c>
      <c r="I122" s="29">
        <f t="shared" si="116"/>
        <v>58.14427799175823</v>
      </c>
      <c r="J122" s="29">
        <f t="shared" si="116"/>
        <v>59.062548019088652</v>
      </c>
      <c r="K122" s="29">
        <f t="shared" si="116"/>
        <v>22.473634421460513</v>
      </c>
      <c r="L122" s="30" t="e">
        <f t="shared" si="64"/>
        <v>#VALUE!</v>
      </c>
      <c r="M122" s="29">
        <f t="shared" ref="M122:R122" si="150">M50*M$12</f>
        <v>19.364347604863489</v>
      </c>
      <c r="N122" s="31">
        <f t="shared" si="150"/>
        <v>13.270252926520378</v>
      </c>
      <c r="O122" s="31">
        <f t="shared" si="150"/>
        <v>2.6540505853040761</v>
      </c>
      <c r="P122" s="32">
        <f t="shared" si="150"/>
        <v>52.330339693717477</v>
      </c>
      <c r="Q122" s="32">
        <f t="shared" si="150"/>
        <v>27.991691035920653</v>
      </c>
      <c r="R122" s="32">
        <f t="shared" si="150"/>
        <v>61.159787887473804</v>
      </c>
      <c r="S122" s="33" t="e">
        <f t="shared" si="111"/>
        <v>#VALUE!</v>
      </c>
      <c r="T122" s="33" t="e">
        <f t="shared" si="111"/>
        <v>#VALUE!</v>
      </c>
      <c r="U122" s="34" t="e">
        <f t="shared" si="112"/>
        <v>#VALUE!</v>
      </c>
      <c r="V122" s="34" t="e">
        <f t="shared" si="112"/>
        <v>#VALUE!</v>
      </c>
      <c r="W122" s="35" t="e">
        <f t="shared" si="112"/>
        <v>#VALUE!</v>
      </c>
      <c r="X122" s="35" t="e">
        <f t="shared" si="112"/>
        <v>#VALUE!</v>
      </c>
      <c r="Y122" t="e">
        <f>NA()</f>
        <v>#N/A</v>
      </c>
      <c r="Z122" s="30">
        <f t="shared" si="66"/>
        <v>26.025422537098532</v>
      </c>
      <c r="AA122" s="30">
        <f t="shared" si="67"/>
        <v>56.622178788016157</v>
      </c>
      <c r="AD122"/>
      <c r="AE122" s="3">
        <v>37</v>
      </c>
      <c r="AG122" s="3">
        <f t="shared" si="68"/>
        <v>32.580381999521578</v>
      </c>
      <c r="AH122" s="29">
        <f t="shared" si="142"/>
        <v>50.598267765226382</v>
      </c>
      <c r="AI122" s="29">
        <f t="shared" si="118"/>
        <v>53.387779714908795</v>
      </c>
      <c r="AJ122" s="29">
        <f t="shared" si="118"/>
        <v>51.191774134620829</v>
      </c>
      <c r="AK122" s="29">
        <f t="shared" si="118"/>
        <v>54.144379975494097</v>
      </c>
      <c r="AL122" s="29">
        <f t="shared" si="118"/>
        <v>20.406899729352183</v>
      </c>
      <c r="AM122" s="30" t="e">
        <f t="shared" si="70"/>
        <v>#VALUE!</v>
      </c>
      <c r="AN122" s="29">
        <f t="shared" ref="AN122:AS122" si="151">AN50*AN$12</f>
        <v>17.292250349478888</v>
      </c>
      <c r="AO122" s="31">
        <f t="shared" si="151"/>
        <v>11.952873864625776</v>
      </c>
      <c r="AP122" s="31">
        <f t="shared" si="151"/>
        <v>2.390574772925155</v>
      </c>
      <c r="AQ122" s="32">
        <f t="shared" si="151"/>
        <v>48.56120922864735</v>
      </c>
      <c r="AR122" s="32">
        <f t="shared" si="151"/>
        <v>26.018726661897102</v>
      </c>
      <c r="AS122" s="32">
        <f t="shared" si="151"/>
        <v>57.808384741142866</v>
      </c>
      <c r="AT122" s="33" t="e">
        <f t="shared" si="114"/>
        <v>#VALUE!</v>
      </c>
      <c r="AU122" s="33" t="e">
        <f t="shared" si="114"/>
        <v>#VALUE!</v>
      </c>
      <c r="AV122" s="34" t="e">
        <f t="shared" si="115"/>
        <v>#VALUE!</v>
      </c>
      <c r="AW122" s="34" t="e">
        <f t="shared" si="115"/>
        <v>#VALUE!</v>
      </c>
      <c r="AX122" s="35" t="e">
        <f t="shared" si="115"/>
        <v>#VALUE!</v>
      </c>
      <c r="AY122" s="35" t="e">
        <f t="shared" si="115"/>
        <v>#VALUE!</v>
      </c>
      <c r="AZ122" t="e">
        <f>NA()</f>
        <v>#N/A</v>
      </c>
      <c r="BA122" s="30">
        <f t="shared" si="72"/>
        <v>24.591537174173645</v>
      </c>
      <c r="BB122" s="30">
        <f t="shared" si="73"/>
        <v>54.517854845884749</v>
      </c>
    </row>
    <row r="123" spans="4:54" x14ac:dyDescent="0.25">
      <c r="D123" s="3">
        <v>38</v>
      </c>
      <c r="F123" s="3">
        <v>37</v>
      </c>
      <c r="G123" s="29">
        <f t="shared" si="140"/>
        <v>58.872247772698508</v>
      </c>
      <c r="H123" s="29">
        <f t="shared" si="116"/>
        <v>59.737630941992279</v>
      </c>
      <c r="I123" s="29">
        <f t="shared" si="116"/>
        <v>60.08569146667697</v>
      </c>
      <c r="J123" s="29">
        <f t="shared" si="116"/>
        <v>60.434772362343423</v>
      </c>
      <c r="K123" s="29">
        <f t="shared" si="116"/>
        <v>23.014276971586995</v>
      </c>
      <c r="L123" s="30" t="e">
        <f t="shared" si="64"/>
        <v>#VALUE!</v>
      </c>
      <c r="M123" s="29">
        <f t="shared" ref="M123:R123" si="152">M51*M$12</f>
        <v>19.95095532871386</v>
      </c>
      <c r="N123" s="31">
        <f t="shared" si="152"/>
        <v>13.645256004413003</v>
      </c>
      <c r="O123" s="31">
        <f t="shared" si="152"/>
        <v>2.7290512008826009</v>
      </c>
      <c r="P123" s="32">
        <f t="shared" si="152"/>
        <v>53.373343685478901</v>
      </c>
      <c r="Q123" s="32">
        <f t="shared" si="152"/>
        <v>28.524901705435372</v>
      </c>
      <c r="R123" s="32">
        <f t="shared" si="152"/>
        <v>61.992979519299411</v>
      </c>
      <c r="S123" s="33" t="e">
        <f t="shared" si="111"/>
        <v>#VALUE!</v>
      </c>
      <c r="T123" s="33" t="e">
        <f t="shared" si="111"/>
        <v>#VALUE!</v>
      </c>
      <c r="U123" s="34" t="e">
        <f t="shared" si="112"/>
        <v>#VALUE!</v>
      </c>
      <c r="V123" s="34" t="e">
        <f t="shared" si="112"/>
        <v>#VALUE!</v>
      </c>
      <c r="W123" s="35" t="e">
        <f t="shared" si="112"/>
        <v>#VALUE!</v>
      </c>
      <c r="X123" s="35" t="e">
        <f t="shared" si="112"/>
        <v>#VALUE!</v>
      </c>
      <c r="Y123" t="e">
        <f>NA()</f>
        <v>#N/A</v>
      </c>
      <c r="Z123" s="30">
        <f t="shared" si="66"/>
        <v>26.384062983572612</v>
      </c>
      <c r="AA123" s="30">
        <f t="shared" si="67"/>
        <v>57.17293532173305</v>
      </c>
      <c r="AD123"/>
      <c r="AE123" s="3">
        <v>38</v>
      </c>
      <c r="AG123" s="3">
        <f t="shared" si="68"/>
        <v>34.264174327522724</v>
      </c>
      <c r="AH123" s="29">
        <f t="shared" si="142"/>
        <v>53.915083332365384</v>
      </c>
      <c r="AI123" s="29">
        <f t="shared" si="118"/>
        <v>55.872239260051479</v>
      </c>
      <c r="AJ123" s="29">
        <f t="shared" si="118"/>
        <v>54.673304368559997</v>
      </c>
      <c r="AK123" s="29">
        <f t="shared" si="118"/>
        <v>56.609820980659819</v>
      </c>
      <c r="AL123" s="29">
        <f t="shared" si="118"/>
        <v>21.467410085237152</v>
      </c>
      <c r="AM123" s="30" t="e">
        <f t="shared" si="70"/>
        <v>#VALUE!</v>
      </c>
      <c r="AN123" s="29">
        <f t="shared" ref="AN123:AS123" si="153">AN51*AN$12</f>
        <v>18.324892400654544</v>
      </c>
      <c r="AO123" s="31">
        <f t="shared" si="153"/>
        <v>12.608148472744995</v>
      </c>
      <c r="AP123" s="31">
        <f t="shared" si="153"/>
        <v>2.5216296945489987</v>
      </c>
      <c r="AQ123" s="32">
        <f t="shared" si="153"/>
        <v>50.456815408911993</v>
      </c>
      <c r="AR123" s="32">
        <f t="shared" si="153"/>
        <v>27.019707820607398</v>
      </c>
      <c r="AS123" s="32">
        <f t="shared" si="153"/>
        <v>59.56102428744596</v>
      </c>
      <c r="AT123" s="33" t="e">
        <f t="shared" si="114"/>
        <v>#VALUE!</v>
      </c>
      <c r="AU123" s="33" t="e">
        <f t="shared" si="114"/>
        <v>#VALUE!</v>
      </c>
      <c r="AV123" s="34" t="e">
        <f t="shared" si="115"/>
        <v>#VALUE!</v>
      </c>
      <c r="AW123" s="34" t="e">
        <f t="shared" si="115"/>
        <v>#VALUE!</v>
      </c>
      <c r="AX123" s="35" t="e">
        <f t="shared" si="115"/>
        <v>#VALUE!</v>
      </c>
      <c r="AY123" s="35" t="e">
        <f t="shared" si="115"/>
        <v>#VALUE!</v>
      </c>
      <c r="AZ123" t="e">
        <f>NA()</f>
        <v>#N/A</v>
      </c>
      <c r="BA123" s="30">
        <f t="shared" si="72"/>
        <v>25.3397971427075</v>
      </c>
      <c r="BB123" s="30">
        <f t="shared" si="73"/>
        <v>55.598694063718128</v>
      </c>
    </row>
    <row r="124" spans="4:54" x14ac:dyDescent="0.25">
      <c r="D124" s="3">
        <v>39</v>
      </c>
      <c r="F124" s="3">
        <v>38</v>
      </c>
      <c r="G124" s="29">
        <f t="shared" si="140"/>
        <v>60.549049366797675</v>
      </c>
      <c r="H124" s="29">
        <f t="shared" si="116"/>
        <v>61.097718438379061</v>
      </c>
      <c r="I124" s="29">
        <f t="shared" si="116"/>
        <v>61.982782851708272</v>
      </c>
      <c r="J124" s="29">
        <f t="shared" si="116"/>
        <v>61.777391209320228</v>
      </c>
      <c r="K124" s="29">
        <f t="shared" si="116"/>
        <v>23.527256811956352</v>
      </c>
      <c r="L124" s="30" t="e">
        <f t="shared" si="64"/>
        <v>#VALUE!</v>
      </c>
      <c r="M124" s="29">
        <f t="shared" ref="M124:R124" si="154">M52*M$12</f>
        <v>20.528304177307948</v>
      </c>
      <c r="N124" s="31">
        <f t="shared" si="154"/>
        <v>14.015431272808863</v>
      </c>
      <c r="O124" s="31">
        <f t="shared" si="154"/>
        <v>2.8030862545617725</v>
      </c>
      <c r="P124" s="32">
        <f t="shared" si="154"/>
        <v>54.390346089087657</v>
      </c>
      <c r="Q124" s="32">
        <f t="shared" si="154"/>
        <v>29.03913602550826</v>
      </c>
      <c r="R124" s="32">
        <f t="shared" si="154"/>
        <v>62.766752038549356</v>
      </c>
      <c r="S124" s="33" t="e">
        <f t="shared" si="111"/>
        <v>#VALUE!</v>
      </c>
      <c r="T124" s="33" t="e">
        <f t="shared" si="111"/>
        <v>#VALUE!</v>
      </c>
      <c r="U124" s="34" t="e">
        <f t="shared" si="112"/>
        <v>#VALUE!</v>
      </c>
      <c r="V124" s="34" t="e">
        <f t="shared" si="112"/>
        <v>#VALUE!</v>
      </c>
      <c r="W124" s="35" t="e">
        <f t="shared" si="112"/>
        <v>#VALUE!</v>
      </c>
      <c r="X124" s="35" t="e">
        <f t="shared" si="112"/>
        <v>#VALUE!</v>
      </c>
      <c r="Y124" t="e">
        <f>NA()</f>
        <v>#N/A</v>
      </c>
      <c r="Z124" s="30">
        <f t="shared" si="66"/>
        <v>26.718040716845092</v>
      </c>
      <c r="AA124" s="30">
        <f t="shared" si="67"/>
        <v>57.696988334664418</v>
      </c>
      <c r="AD124"/>
      <c r="AE124" s="3">
        <v>39</v>
      </c>
      <c r="AG124" s="3">
        <f t="shared" si="68"/>
        <v>36.034987016545941</v>
      </c>
      <c r="AH124" s="29">
        <f t="shared" si="142"/>
        <v>57.185498870179565</v>
      </c>
      <c r="AI124" s="29">
        <f t="shared" si="118"/>
        <v>58.398382184756223</v>
      </c>
      <c r="AJ124" s="29">
        <f t="shared" si="118"/>
        <v>58.212936150955024</v>
      </c>
      <c r="AK124" s="29">
        <f t="shared" si="118"/>
        <v>59.111059887992027</v>
      </c>
      <c r="AL124" s="29">
        <f t="shared" si="118"/>
        <v>22.49302515948354</v>
      </c>
      <c r="AM124" s="30" t="e">
        <f t="shared" si="70"/>
        <v>#VALUE!</v>
      </c>
      <c r="AN124" s="29">
        <f t="shared" ref="AN124:AS124" si="155">AN52*AN$12</f>
        <v>19.385024853098301</v>
      </c>
      <c r="AO124" s="31">
        <f t="shared" si="155"/>
        <v>13.283453620616227</v>
      </c>
      <c r="AP124" s="31">
        <f t="shared" si="155"/>
        <v>2.6566907241232451</v>
      </c>
      <c r="AQ124" s="32">
        <f t="shared" si="155"/>
        <v>52.367275204438862</v>
      </c>
      <c r="AR124" s="32">
        <f t="shared" si="155"/>
        <v>28.010672012217022</v>
      </c>
      <c r="AS124" s="32">
        <f t="shared" si="155"/>
        <v>61.189983923799474</v>
      </c>
      <c r="AT124" s="33" t="e">
        <f t="shared" si="114"/>
        <v>#VALUE!</v>
      </c>
      <c r="AU124" s="33" t="e">
        <f t="shared" si="114"/>
        <v>#VALUE!</v>
      </c>
      <c r="AV124" s="34" t="e">
        <f t="shared" si="115"/>
        <v>#VALUE!</v>
      </c>
      <c r="AW124" s="34" t="e">
        <f t="shared" si="115"/>
        <v>#VALUE!</v>
      </c>
      <c r="AX124" s="35" t="e">
        <f t="shared" si="115"/>
        <v>#VALUE!</v>
      </c>
      <c r="AY124" s="35" t="e">
        <f t="shared" si="115"/>
        <v>#VALUE!</v>
      </c>
      <c r="AZ124" t="e">
        <f>NA()</f>
        <v>#N/A</v>
      </c>
      <c r="BA124" s="30">
        <f t="shared" si="72"/>
        <v>26.038403364888087</v>
      </c>
      <c r="BB124" s="30">
        <f t="shared" si="73"/>
        <v>56.641913761926212</v>
      </c>
    </row>
    <row r="125" spans="4:54" x14ac:dyDescent="0.25">
      <c r="D125" s="3">
        <v>40</v>
      </c>
      <c r="F125" s="3">
        <v>39</v>
      </c>
      <c r="G125" s="29">
        <f t="shared" si="140"/>
        <v>62.153978046725754</v>
      </c>
      <c r="H125" s="29">
        <f t="shared" si="116"/>
        <v>62.429735870525782</v>
      </c>
      <c r="I125" s="29">
        <f t="shared" si="116"/>
        <v>63.834460346195776</v>
      </c>
      <c r="J125" s="29">
        <f t="shared" si="116"/>
        <v>63.090620285262858</v>
      </c>
      <c r="K125" s="29">
        <f t="shared" si="116"/>
        <v>24.013383914979887</v>
      </c>
      <c r="L125" s="30" t="e">
        <f t="shared" si="64"/>
        <v>#VALUE!</v>
      </c>
      <c r="M125" s="29">
        <f t="shared" ref="M125:R125" si="156">M53*M$12</f>
        <v>21.096177413617198</v>
      </c>
      <c r="N125" s="31">
        <f t="shared" si="156"/>
        <v>14.380694391607905</v>
      </c>
      <c r="O125" s="31">
        <f t="shared" si="156"/>
        <v>2.8761388783215813</v>
      </c>
      <c r="P125" s="32">
        <f t="shared" si="156"/>
        <v>55.381804020295583</v>
      </c>
      <c r="Q125" s="32">
        <f t="shared" si="156"/>
        <v>29.534871097596714</v>
      </c>
      <c r="R125" s="32">
        <f t="shared" si="156"/>
        <v>63.484810667000026</v>
      </c>
      <c r="S125" s="33" t="e">
        <f t="shared" si="111"/>
        <v>#VALUE!</v>
      </c>
      <c r="T125" s="33" t="e">
        <f t="shared" si="111"/>
        <v>#VALUE!</v>
      </c>
      <c r="U125" s="34" t="e">
        <f t="shared" si="112"/>
        <v>#VALUE!</v>
      </c>
      <c r="V125" s="34" t="e">
        <f t="shared" si="112"/>
        <v>#VALUE!</v>
      </c>
      <c r="W125" s="35" t="e">
        <f t="shared" si="112"/>
        <v>#VALUE!</v>
      </c>
      <c r="X125" s="35" t="e">
        <f t="shared" si="112"/>
        <v>#VALUE!</v>
      </c>
      <c r="Y125" t="e">
        <f>NA()</f>
        <v>#N/A</v>
      </c>
      <c r="Z125" s="30">
        <f t="shared" si="66"/>
        <v>27.028831951375267</v>
      </c>
      <c r="AA125" s="30">
        <f t="shared" si="67"/>
        <v>58.195632551391284</v>
      </c>
      <c r="AD125"/>
      <c r="AE125" s="3">
        <v>40</v>
      </c>
      <c r="AG125" s="3">
        <f t="shared" si="68"/>
        <v>37.897317380842225</v>
      </c>
      <c r="AH125" s="29">
        <f t="shared" si="142"/>
        <v>60.380193748110827</v>
      </c>
      <c r="AI125" s="29">
        <f t="shared" si="118"/>
        <v>60.959356979923051</v>
      </c>
      <c r="AJ125" s="29">
        <f t="shared" si="118"/>
        <v>61.790060381845556</v>
      </c>
      <c r="AK125" s="29">
        <f t="shared" si="118"/>
        <v>61.640885528106757</v>
      </c>
      <c r="AL125" s="29">
        <f t="shared" si="118"/>
        <v>23.475834104994387</v>
      </c>
      <c r="AM125" s="30" t="e">
        <f t="shared" si="70"/>
        <v>#VALUE!</v>
      </c>
      <c r="AN125" s="29">
        <f t="shared" ref="AN125:AS125" si="157">AN53*AN$12</f>
        <v>20.46945364886141</v>
      </c>
      <c r="AO125" s="31">
        <f t="shared" si="157"/>
        <v>13.977645685721448</v>
      </c>
      <c r="AP125" s="31">
        <f t="shared" si="157"/>
        <v>2.7955291371442899</v>
      </c>
      <c r="AQ125" s="32">
        <f t="shared" si="157"/>
        <v>54.287102256606026</v>
      </c>
      <c r="AR125" s="32">
        <f t="shared" si="157"/>
        <v>28.987193513247036</v>
      </c>
      <c r="AS125" s="32">
        <f t="shared" si="157"/>
        <v>62.689927379867449</v>
      </c>
      <c r="AT125" s="33" t="e">
        <f t="shared" si="114"/>
        <v>#VALUE!</v>
      </c>
      <c r="AU125" s="33" t="e">
        <f t="shared" si="114"/>
        <v>#VALUE!</v>
      </c>
      <c r="AV125" s="34" t="e">
        <f t="shared" si="115"/>
        <v>#VALUE!</v>
      </c>
      <c r="AW125" s="34" t="e">
        <f t="shared" si="115"/>
        <v>#VALUE!</v>
      </c>
      <c r="AX125" s="35" t="e">
        <f t="shared" si="115"/>
        <v>#VALUE!</v>
      </c>
      <c r="AY125" s="35" t="e">
        <f t="shared" si="115"/>
        <v>#VALUE!</v>
      </c>
      <c r="AZ125" t="e">
        <f>NA()</f>
        <v>#N/A</v>
      </c>
      <c r="BA125" s="30">
        <f t="shared" si="72"/>
        <v>26.684839781327948</v>
      </c>
      <c r="BB125" s="30">
        <f t="shared" si="73"/>
        <v>57.644369177213363</v>
      </c>
    </row>
    <row r="126" spans="4:54" x14ac:dyDescent="0.25">
      <c r="D126" s="3">
        <v>41</v>
      </c>
      <c r="F126" s="3">
        <v>40</v>
      </c>
      <c r="G126" s="29">
        <f t="shared" si="140"/>
        <v>63.687904171374093</v>
      </c>
      <c r="H126" s="29">
        <f t="shared" si="116"/>
        <v>63.733863111592484</v>
      </c>
      <c r="I126" s="29">
        <f t="shared" si="116"/>
        <v>65.639888324420582</v>
      </c>
      <c r="J126" s="29">
        <f t="shared" si="116"/>
        <v>64.374712613045091</v>
      </c>
      <c r="K126" s="29">
        <f t="shared" si="116"/>
        <v>24.473535111452787</v>
      </c>
      <c r="L126" s="30" t="e">
        <f t="shared" si="64"/>
        <v>#VALUE!</v>
      </c>
      <c r="M126" s="29">
        <f t="shared" ref="M126:R126" si="158">M54*M$12</f>
        <v>21.654394096081813</v>
      </c>
      <c r="N126" s="31">
        <f t="shared" si="158"/>
        <v>14.74097392343351</v>
      </c>
      <c r="O126" s="31">
        <f t="shared" si="158"/>
        <v>2.9481947846867018</v>
      </c>
      <c r="P126" s="32">
        <f t="shared" si="158"/>
        <v>56.348183352648647</v>
      </c>
      <c r="Q126" s="32">
        <f t="shared" si="158"/>
        <v>30.01259327553112</v>
      </c>
      <c r="R126" s="32">
        <f t="shared" si="158"/>
        <v>64.150716021236846</v>
      </c>
      <c r="S126" s="33" t="e">
        <f t="shared" ref="S126:T145" si="159">S54</f>
        <v>#VALUE!</v>
      </c>
      <c r="T126" s="33" t="e">
        <f t="shared" si="159"/>
        <v>#VALUE!</v>
      </c>
      <c r="U126" s="34" t="e">
        <f t="shared" ref="U126:X145" si="160">U54*U$12</f>
        <v>#VALUE!</v>
      </c>
      <c r="V126" s="34" t="e">
        <f t="shared" si="160"/>
        <v>#VALUE!</v>
      </c>
      <c r="W126" s="35" t="e">
        <f t="shared" si="160"/>
        <v>#VALUE!</v>
      </c>
      <c r="X126" s="35" t="e">
        <f t="shared" si="160"/>
        <v>#VALUE!</v>
      </c>
      <c r="Y126" t="e">
        <f>NA()</f>
        <v>#N/A</v>
      </c>
      <c r="Z126" s="30">
        <f t="shared" si="66"/>
        <v>27.317859267488654</v>
      </c>
      <c r="AA126" s="30">
        <f t="shared" si="67"/>
        <v>58.670099921561132</v>
      </c>
      <c r="AD126"/>
      <c r="AE126" s="3">
        <v>41</v>
      </c>
      <c r="AG126" s="3">
        <f t="shared" si="68"/>
        <v>39.855895161134171</v>
      </c>
      <c r="AH126" s="29">
        <f t="shared" si="142"/>
        <v>63.471194525420096</v>
      </c>
      <c r="AI126" s="29">
        <f t="shared" si="118"/>
        <v>63.547644206209981</v>
      </c>
      <c r="AJ126" s="29">
        <f t="shared" si="118"/>
        <v>65.382594981121514</v>
      </c>
      <c r="AK126" s="29">
        <f t="shared" si="118"/>
        <v>64.191454962490056</v>
      </c>
      <c r="AL126" s="29">
        <f t="shared" si="118"/>
        <v>24.408792117334169</v>
      </c>
      <c r="AM126" s="30" t="e">
        <f t="shared" si="70"/>
        <v>#VALUE!</v>
      </c>
      <c r="AN126" s="29">
        <f t="shared" ref="AN126:AS126" si="161">AN54*AN$12</f>
        <v>21.574553871850103</v>
      </c>
      <c r="AO126" s="31">
        <f t="shared" si="161"/>
        <v>14.689365629183234</v>
      </c>
      <c r="AP126" s="31">
        <f t="shared" si="161"/>
        <v>2.9378731258366471</v>
      </c>
      <c r="AQ126" s="32">
        <f t="shared" si="161"/>
        <v>56.210452027122685</v>
      </c>
      <c r="AR126" s="32">
        <f t="shared" si="161"/>
        <v>29.94484330088293</v>
      </c>
      <c r="AS126" s="32">
        <f t="shared" si="161"/>
        <v>64.057840422460814</v>
      </c>
      <c r="AT126" s="33" t="e">
        <f t="shared" ref="AT126:AU145" si="162">AT54</f>
        <v>#VALUE!</v>
      </c>
      <c r="AU126" s="33" t="e">
        <f t="shared" si="162"/>
        <v>#VALUE!</v>
      </c>
      <c r="AV126" s="34" t="e">
        <f t="shared" ref="AV126:AY145" si="163">AV54*AV$12</f>
        <v>#VALUE!</v>
      </c>
      <c r="AW126" s="34" t="e">
        <f t="shared" si="163"/>
        <v>#VALUE!</v>
      </c>
      <c r="AX126" s="35" t="e">
        <f t="shared" si="163"/>
        <v>#VALUE!</v>
      </c>
      <c r="AY126" s="35" t="e">
        <f t="shared" si="163"/>
        <v>#VALUE!</v>
      </c>
      <c r="AZ126" t="e">
        <f>NA()</f>
        <v>#N/A</v>
      </c>
      <c r="BA126" s="30">
        <f t="shared" si="72"/>
        <v>27.277498482801338</v>
      </c>
      <c r="BB126" s="30">
        <f t="shared" si="73"/>
        <v>58.603172493002774</v>
      </c>
    </row>
    <row r="127" spans="4:54" x14ac:dyDescent="0.25">
      <c r="D127" s="3">
        <v>42</v>
      </c>
      <c r="F127" s="3">
        <v>41</v>
      </c>
      <c r="G127" s="29">
        <f t="shared" si="140"/>
        <v>65.152013941612651</v>
      </c>
      <c r="H127" s="29">
        <f t="shared" ref="H127:K146" si="164">H55*H$12</f>
        <v>65.010314598331661</v>
      </c>
      <c r="I127" s="29">
        <f t="shared" si="164"/>
        <v>67.39846440411003</v>
      </c>
      <c r="J127" s="29">
        <f t="shared" si="164"/>
        <v>65.629954167127124</v>
      </c>
      <c r="K127" s="29">
        <f t="shared" si="164"/>
        <v>24.908636639906288</v>
      </c>
      <c r="L127" s="30" t="e">
        <f t="shared" si="64"/>
        <v>#VALUE!</v>
      </c>
      <c r="M127" s="29">
        <f t="shared" ref="M127:R127" si="165">M55*M$12</f>
        <v>22.202806270351825</v>
      </c>
      <c r="N127" s="31">
        <f t="shared" si="165"/>
        <v>15.096210334842798</v>
      </c>
      <c r="O127" s="31">
        <f t="shared" si="165"/>
        <v>3.0192420669685598</v>
      </c>
      <c r="P127" s="32">
        <f t="shared" si="165"/>
        <v>57.289956654904024</v>
      </c>
      <c r="Q127" s="32">
        <f t="shared" si="165"/>
        <v>30.472795069254872</v>
      </c>
      <c r="R127" s="32">
        <f t="shared" si="165"/>
        <v>64.767873983545329</v>
      </c>
      <c r="S127" s="33" t="e">
        <f t="shared" si="159"/>
        <v>#VALUE!</v>
      </c>
      <c r="T127" s="33" t="e">
        <f t="shared" si="159"/>
        <v>#VALUE!</v>
      </c>
      <c r="U127" s="34" t="e">
        <f t="shared" si="160"/>
        <v>#VALUE!</v>
      </c>
      <c r="V127" s="34" t="e">
        <f t="shared" si="160"/>
        <v>#VALUE!</v>
      </c>
      <c r="W127" s="35" t="e">
        <f t="shared" si="160"/>
        <v>#VALUE!</v>
      </c>
      <c r="X127" s="35" t="e">
        <f t="shared" si="160"/>
        <v>#VALUE!</v>
      </c>
      <c r="Y127" t="e">
        <f>NA()</f>
        <v>#N/A</v>
      </c>
      <c r="Z127" s="30">
        <f t="shared" si="66"/>
        <v>27.586487359479442</v>
      </c>
      <c r="AA127" s="30">
        <f t="shared" si="67"/>
        <v>59.121562663540963</v>
      </c>
      <c r="AD127"/>
      <c r="AE127" s="3">
        <v>42</v>
      </c>
      <c r="AG127" s="3">
        <f t="shared" si="68"/>
        <v>41.722042020690559</v>
      </c>
      <c r="AH127" s="29">
        <f t="shared" si="142"/>
        <v>66.166567035147949</v>
      </c>
      <c r="AI127" s="29">
        <f t="shared" ref="AI127:AL146" si="166">AI55*AI$12</f>
        <v>65.91489756816398</v>
      </c>
      <c r="AJ127" s="29">
        <f t="shared" si="166"/>
        <v>68.638874572999399</v>
      </c>
      <c r="AK127" s="29">
        <f t="shared" si="166"/>
        <v>66.518531631601945</v>
      </c>
      <c r="AL127" s="29">
        <f t="shared" si="166"/>
        <v>25.207765893979442</v>
      </c>
      <c r="AM127" s="30" t="e">
        <f t="shared" si="70"/>
        <v>#VALUE!</v>
      </c>
      <c r="AN127" s="29">
        <f t="shared" ref="AN127:AS127" si="167">AN55*AN$12</f>
        <v>22.592620058708281</v>
      </c>
      <c r="AO127" s="31">
        <f t="shared" si="167"/>
        <v>15.349542884074458</v>
      </c>
      <c r="AP127" s="31">
        <f t="shared" si="167"/>
        <v>3.0699085768148917</v>
      </c>
      <c r="AQ127" s="32">
        <f t="shared" si="167"/>
        <v>57.95492832126898</v>
      </c>
      <c r="AR127" s="32">
        <f t="shared" si="167"/>
        <v>30.794467498015585</v>
      </c>
      <c r="AS127" s="32">
        <f t="shared" si="167"/>
        <v>65.185018847723796</v>
      </c>
      <c r="AT127" s="33" t="e">
        <f t="shared" si="162"/>
        <v>#VALUE!</v>
      </c>
      <c r="AU127" s="33" t="e">
        <f t="shared" si="162"/>
        <v>#VALUE!</v>
      </c>
      <c r="AV127" s="34" t="e">
        <f t="shared" si="163"/>
        <v>#VALUE!</v>
      </c>
      <c r="AW127" s="34" t="e">
        <f t="shared" si="163"/>
        <v>#VALUE!</v>
      </c>
      <c r="AX127" s="35" t="e">
        <f t="shared" si="163"/>
        <v>#VALUE!</v>
      </c>
      <c r="AY127" s="35" t="e">
        <f t="shared" si="163"/>
        <v>#VALUE!</v>
      </c>
      <c r="AZ127" t="e">
        <f>NA()</f>
        <v>#N/A</v>
      </c>
      <c r="BA127" s="30">
        <f t="shared" si="72"/>
        <v>27.768504085987022</v>
      </c>
      <c r="BB127" s="30">
        <f t="shared" si="73"/>
        <v>59.433867234763888</v>
      </c>
    </row>
    <row r="128" spans="4:54" x14ac:dyDescent="0.25">
      <c r="D128" s="3">
        <v>43</v>
      </c>
      <c r="F128" s="3">
        <v>42</v>
      </c>
      <c r="G128" s="29">
        <f t="shared" si="140"/>
        <v>66.547756734000174</v>
      </c>
      <c r="H128" s="29">
        <f t="shared" si="164"/>
        <v>66.259335488899339</v>
      </c>
      <c r="I128" s="29">
        <f t="shared" si="164"/>
        <v>69.109797774180677</v>
      </c>
      <c r="J128" s="29">
        <f t="shared" si="164"/>
        <v>66.856659934012498</v>
      </c>
      <c r="K128" s="29">
        <f t="shared" si="164"/>
        <v>25.319649040438645</v>
      </c>
      <c r="L128" s="30" t="e">
        <f t="shared" si="64"/>
        <v>#VALUE!</v>
      </c>
      <c r="M128" s="29">
        <f t="shared" ref="M128:R128" si="168">M56*M$12</f>
        <v>22.741296347939063</v>
      </c>
      <c r="N128" s="31">
        <f t="shared" si="168"/>
        <v>15.446355074439257</v>
      </c>
      <c r="O128" s="31">
        <f t="shared" si="168"/>
        <v>3.0892710148878519</v>
      </c>
      <c r="P128" s="32">
        <f t="shared" si="168"/>
        <v>58.207601358975666</v>
      </c>
      <c r="Q128" s="32">
        <f t="shared" si="168"/>
        <v>30.915972437706067</v>
      </c>
      <c r="R128" s="32">
        <f t="shared" si="168"/>
        <v>65.339529396672319</v>
      </c>
      <c r="S128" s="33" t="e">
        <f t="shared" si="159"/>
        <v>#VALUE!</v>
      </c>
      <c r="T128" s="33" t="e">
        <f t="shared" si="159"/>
        <v>#VALUE!</v>
      </c>
      <c r="U128" s="34" t="e">
        <f t="shared" si="160"/>
        <v>#VALUE!</v>
      </c>
      <c r="V128" s="34" t="e">
        <f t="shared" si="160"/>
        <v>#VALUE!</v>
      </c>
      <c r="W128" s="35" t="e">
        <f t="shared" si="160"/>
        <v>#VALUE!</v>
      </c>
      <c r="X128" s="35" t="e">
        <f t="shared" si="160"/>
        <v>#VALUE!</v>
      </c>
      <c r="Y128" t="e">
        <f>NA()</f>
        <v>#N/A</v>
      </c>
      <c r="Z128" s="30">
        <f t="shared" si="66"/>
        <v>27.836020247507395</v>
      </c>
      <c r="AA128" s="30">
        <f t="shared" si="67"/>
        <v>59.551136160498167</v>
      </c>
      <c r="AD128"/>
      <c r="AE128" s="3">
        <v>43</v>
      </c>
      <c r="AG128" s="3">
        <f t="shared" si="68"/>
        <v>43.450237396356343</v>
      </c>
      <c r="AH128" s="29">
        <f t="shared" si="142"/>
        <v>68.453890050607768</v>
      </c>
      <c r="AI128" s="29">
        <f t="shared" si="166"/>
        <v>68.022538184324205</v>
      </c>
      <c r="AJ128" s="29">
        <f t="shared" si="166"/>
        <v>71.507332790009841</v>
      </c>
      <c r="AK128" s="29">
        <f t="shared" si="166"/>
        <v>68.585675401796436</v>
      </c>
      <c r="AL128" s="29">
        <f t="shared" si="166"/>
        <v>25.8749240323198</v>
      </c>
      <c r="AM128" s="30" t="e">
        <f t="shared" si="70"/>
        <v>#VALUE!</v>
      </c>
      <c r="AN128" s="29">
        <f t="shared" ref="AN128:AS128" si="169">AN56*AN$12</f>
        <v>23.504428804242057</v>
      </c>
      <c r="AO128" s="31">
        <f t="shared" si="169"/>
        <v>15.945025289777654</v>
      </c>
      <c r="AP128" s="31">
        <f t="shared" si="169"/>
        <v>3.1890050579555309</v>
      </c>
      <c r="AQ128" s="32">
        <f t="shared" si="169"/>
        <v>59.496517055909834</v>
      </c>
      <c r="AR128" s="32">
        <f t="shared" si="169"/>
        <v>31.529452785442214</v>
      </c>
      <c r="AS128" s="32">
        <f t="shared" si="169"/>
        <v>66.093977355742908</v>
      </c>
      <c r="AT128" s="33" t="e">
        <f t="shared" si="162"/>
        <v>#VALUE!</v>
      </c>
      <c r="AU128" s="33" t="e">
        <f t="shared" si="162"/>
        <v>#VALUE!</v>
      </c>
      <c r="AV128" s="34" t="e">
        <f t="shared" si="163"/>
        <v>#VALUE!</v>
      </c>
      <c r="AW128" s="34" t="e">
        <f t="shared" si="163"/>
        <v>#VALUE!</v>
      </c>
      <c r="AX128" s="35" t="e">
        <f t="shared" si="163"/>
        <v>#VALUE!</v>
      </c>
      <c r="AY128" s="35" t="e">
        <f t="shared" si="163"/>
        <v>#VALUE!</v>
      </c>
      <c r="AZ128" t="e">
        <f>NA()</f>
        <v>#N/A</v>
      </c>
      <c r="BA128" s="30">
        <f t="shared" si="72"/>
        <v>28.16649838837662</v>
      </c>
      <c r="BB128" s="30">
        <f t="shared" si="73"/>
        <v>60.137385531971432</v>
      </c>
    </row>
    <row r="129" spans="4:54" x14ac:dyDescent="0.25">
      <c r="D129" s="3">
        <v>44</v>
      </c>
      <c r="F129" s="3">
        <v>43</v>
      </c>
      <c r="G129" s="29">
        <f t="shared" si="140"/>
        <v>67.876797719581603</v>
      </c>
      <c r="H129" s="29">
        <f t="shared" si="164"/>
        <v>67.481198168360621</v>
      </c>
      <c r="I129" s="29">
        <f t="shared" si="164"/>
        <v>70.773688796916346</v>
      </c>
      <c r="J129" s="29">
        <f t="shared" si="164"/>
        <v>68.055170339003396</v>
      </c>
      <c r="K129" s="29">
        <f t="shared" si="164"/>
        <v>25.707554174971904</v>
      </c>
      <c r="L129" s="30" t="e">
        <f t="shared" si="64"/>
        <v>#VALUE!</v>
      </c>
      <c r="M129" s="29">
        <f t="shared" ref="M129:R129" si="170">M57*M$12</f>
        <v>23.269774660096733</v>
      </c>
      <c r="N129" s="31">
        <f t="shared" si="170"/>
        <v>15.791369720997348</v>
      </c>
      <c r="O129" s="31">
        <f t="shared" si="170"/>
        <v>3.1582739441994701</v>
      </c>
      <c r="P129" s="32">
        <f t="shared" si="170"/>
        <v>59.101598132839939</v>
      </c>
      <c r="Q129" s="32">
        <f t="shared" si="170"/>
        <v>31.342622428143912</v>
      </c>
      <c r="R129" s="32">
        <f t="shared" si="170"/>
        <v>65.868762880011516</v>
      </c>
      <c r="S129" s="33" t="e">
        <f t="shared" si="159"/>
        <v>#VALUE!</v>
      </c>
      <c r="T129" s="33" t="e">
        <f t="shared" si="159"/>
        <v>#VALUE!</v>
      </c>
      <c r="U129" s="34" t="e">
        <f t="shared" si="160"/>
        <v>#VALUE!</v>
      </c>
      <c r="V129" s="34" t="e">
        <f t="shared" si="160"/>
        <v>#VALUE!</v>
      </c>
      <c r="W129" s="35" t="e">
        <f t="shared" si="160"/>
        <v>#VALUE!</v>
      </c>
      <c r="X129" s="35" t="e">
        <f t="shared" si="160"/>
        <v>#VALUE!</v>
      </c>
      <c r="Y129" t="e">
        <f>NA()</f>
        <v>#N/A</v>
      </c>
      <c r="Z129" s="30">
        <f t="shared" si="66"/>
        <v>28.067699694302476</v>
      </c>
      <c r="AA129" s="30">
        <f t="shared" si="67"/>
        <v>59.959881716064487</v>
      </c>
      <c r="AD129"/>
      <c r="AE129" s="3">
        <v>44</v>
      </c>
      <c r="AG129" s="3">
        <f t="shared" si="68"/>
        <v>45.042693794538543</v>
      </c>
      <c r="AH129" s="29">
        <f t="shared" si="142"/>
        <v>70.392183560261685</v>
      </c>
      <c r="AI129" s="29">
        <f t="shared" si="166"/>
        <v>69.893955826034187</v>
      </c>
      <c r="AJ129" s="29">
        <f t="shared" si="166"/>
        <v>74.025127252525635</v>
      </c>
      <c r="AK129" s="29">
        <f t="shared" si="166"/>
        <v>70.417278467430506</v>
      </c>
      <c r="AL129" s="29">
        <f t="shared" si="166"/>
        <v>26.432272048429304</v>
      </c>
      <c r="AM129" s="30" t="e">
        <f t="shared" si="70"/>
        <v>#VALUE!</v>
      </c>
      <c r="AN129" s="29">
        <f t="shared" ref="AN129:AS129" si="171">AN57*AN$12</f>
        <v>24.317938507550775</v>
      </c>
      <c r="AO129" s="31">
        <f t="shared" si="171"/>
        <v>16.480074105639883</v>
      </c>
      <c r="AP129" s="31">
        <f t="shared" si="171"/>
        <v>3.2960148211279763</v>
      </c>
      <c r="AQ129" s="32">
        <f t="shared" si="171"/>
        <v>60.856291370076548</v>
      </c>
      <c r="AR129" s="32">
        <f t="shared" si="171"/>
        <v>32.164850945782781</v>
      </c>
      <c r="AS129" s="32">
        <f t="shared" si="171"/>
        <v>66.830024379592487</v>
      </c>
      <c r="AT129" s="33" t="e">
        <f t="shared" si="162"/>
        <v>#VALUE!</v>
      </c>
      <c r="AU129" s="33" t="e">
        <f t="shared" si="162"/>
        <v>#VALUE!</v>
      </c>
      <c r="AV129" s="34" t="e">
        <f t="shared" si="163"/>
        <v>#VALUE!</v>
      </c>
      <c r="AW129" s="34" t="e">
        <f t="shared" si="163"/>
        <v>#VALUE!</v>
      </c>
      <c r="AX129" s="35" t="e">
        <f t="shared" si="163"/>
        <v>#VALUE!</v>
      </c>
      <c r="AY129" s="35" t="e">
        <f t="shared" si="163"/>
        <v>#VALUE!</v>
      </c>
      <c r="AZ129" t="e">
        <f>NA()</f>
        <v>#N/A</v>
      </c>
      <c r="BA129" s="30">
        <f t="shared" si="72"/>
        <v>28.490336251696952</v>
      </c>
      <c r="BB129" s="30">
        <f t="shared" si="73"/>
        <v>60.734273419809227</v>
      </c>
    </row>
    <row r="130" spans="4:54" x14ac:dyDescent="0.25">
      <c r="D130" s="3">
        <v>45</v>
      </c>
      <c r="F130" s="3">
        <v>44</v>
      </c>
      <c r="G130" s="29">
        <f t="shared" si="140"/>
        <v>69.140975517710615</v>
      </c>
      <c r="H130" s="29">
        <f t="shared" si="164"/>
        <v>68.676199068422889</v>
      </c>
      <c r="I130" s="29">
        <f t="shared" si="164"/>
        <v>72.390109881677049</v>
      </c>
      <c r="J130" s="29">
        <f t="shared" si="164"/>
        <v>69.225848003638404</v>
      </c>
      <c r="K130" s="29">
        <f t="shared" si="164"/>
        <v>26.07334416232176</v>
      </c>
      <c r="L130" s="30" t="e">
        <f t="shared" si="64"/>
        <v>#VALUE!</v>
      </c>
      <c r="M130" s="29">
        <f t="shared" ref="M130:R130" si="172">M58*M$12</f>
        <v>23.788177175953074</v>
      </c>
      <c r="N130" s="31">
        <f t="shared" si="172"/>
        <v>16.13122519546506</v>
      </c>
      <c r="O130" s="31">
        <f t="shared" si="172"/>
        <v>3.2262450390930124</v>
      </c>
      <c r="P130" s="32">
        <f t="shared" si="172"/>
        <v>59.972429436020242</v>
      </c>
      <c r="Q130" s="32">
        <f t="shared" si="172"/>
        <v>31.753241123949792</v>
      </c>
      <c r="R130" s="32">
        <f t="shared" si="172"/>
        <v>66.358490167754738</v>
      </c>
      <c r="S130" s="33" t="e">
        <f t="shared" si="159"/>
        <v>#VALUE!</v>
      </c>
      <c r="T130" s="33" t="e">
        <f t="shared" si="159"/>
        <v>#VALUE!</v>
      </c>
      <c r="U130" s="34" t="e">
        <f t="shared" si="160"/>
        <v>#VALUE!</v>
      </c>
      <c r="V130" s="34" t="e">
        <f t="shared" si="160"/>
        <v>#VALUE!</v>
      </c>
      <c r="W130" s="35" t="e">
        <f t="shared" si="160"/>
        <v>#VALUE!</v>
      </c>
      <c r="X130" s="35" t="e">
        <f t="shared" si="160"/>
        <v>#VALUE!</v>
      </c>
      <c r="Y130" t="e">
        <f>NA()</f>
        <v>#N/A</v>
      </c>
      <c r="Z130" s="30">
        <f t="shared" si="66"/>
        <v>28.282704604635118</v>
      </c>
      <c r="AA130" s="30">
        <f t="shared" si="67"/>
        <v>60.348809176391171</v>
      </c>
      <c r="AD130"/>
      <c r="AE130" s="3">
        <v>45</v>
      </c>
      <c r="AG130" s="3">
        <f t="shared" si="68"/>
        <v>46.510072666059088</v>
      </c>
      <c r="AH130" s="29">
        <f t="shared" si="142"/>
        <v>72.041739315030313</v>
      </c>
      <c r="AI130" s="29">
        <f t="shared" si="166"/>
        <v>71.559553727709215</v>
      </c>
      <c r="AJ130" s="29">
        <f t="shared" si="166"/>
        <v>76.239504640172825</v>
      </c>
      <c r="AK130" s="29">
        <f t="shared" si="166"/>
        <v>72.044293175446825</v>
      </c>
      <c r="AL130" s="29">
        <f t="shared" si="166"/>
        <v>26.900637948114454</v>
      </c>
      <c r="AM130" s="30" t="e">
        <f t="shared" si="70"/>
        <v>#VALUE!</v>
      </c>
      <c r="AN130" s="29">
        <f t="shared" ref="AN130:AS130" si="173">AN58*AN$12</f>
        <v>25.044803558719813</v>
      </c>
      <c r="AO130" s="31">
        <f t="shared" si="173"/>
        <v>16.961443731429327</v>
      </c>
      <c r="AP130" s="31">
        <f t="shared" si="173"/>
        <v>3.3922887462858657</v>
      </c>
      <c r="AQ130" s="32">
        <f t="shared" si="173"/>
        <v>62.059425898308547</v>
      </c>
      <c r="AR130" s="32">
        <f t="shared" si="173"/>
        <v>32.716557954031572</v>
      </c>
      <c r="AS130" s="32">
        <f t="shared" si="173"/>
        <v>67.431532330292512</v>
      </c>
      <c r="AT130" s="33" t="e">
        <f t="shared" si="162"/>
        <v>#VALUE!</v>
      </c>
      <c r="AU130" s="33" t="e">
        <f t="shared" si="162"/>
        <v>#VALUE!</v>
      </c>
      <c r="AV130" s="34" t="e">
        <f t="shared" si="163"/>
        <v>#VALUE!</v>
      </c>
      <c r="AW130" s="34" t="e">
        <f t="shared" si="163"/>
        <v>#VALUE!</v>
      </c>
      <c r="AX130" s="35" t="e">
        <f t="shared" si="163"/>
        <v>#VALUE!</v>
      </c>
      <c r="AY130" s="35" t="e">
        <f t="shared" si="163"/>
        <v>#VALUE!</v>
      </c>
      <c r="AZ130" t="e">
        <f>NA()</f>
        <v>#N/A</v>
      </c>
      <c r="BA130" s="30">
        <f t="shared" si="72"/>
        <v>28.75616496922024</v>
      </c>
      <c r="BB130" s="30">
        <f t="shared" si="73"/>
        <v>61.243989064699264</v>
      </c>
    </row>
    <row r="131" spans="4:54" x14ac:dyDescent="0.25">
      <c r="D131" s="3">
        <v>46</v>
      </c>
      <c r="F131" s="3">
        <v>45</v>
      </c>
      <c r="G131" s="29">
        <f t="shared" si="140"/>
        <v>70.342264591304541</v>
      </c>
      <c r="H131" s="29">
        <f t="shared" si="164"/>
        <v>69.844655771661436</v>
      </c>
      <c r="I131" s="29">
        <f t="shared" si="164"/>
        <v>73.959187612833375</v>
      </c>
      <c r="J131" s="29">
        <f t="shared" si="164"/>
        <v>70.369074802167717</v>
      </c>
      <c r="K131" s="29">
        <f t="shared" si="164"/>
        <v>26.418012026269061</v>
      </c>
      <c r="L131" s="30" t="e">
        <f t="shared" si="64"/>
        <v>#VALUE!</v>
      </c>
      <c r="M131" s="29">
        <f t="shared" ref="M131:R131" si="174">M59*M$12</f>
        <v>24.296463374593404</v>
      </c>
      <c r="N131" s="31">
        <f t="shared" si="174"/>
        <v>16.4659010313656</v>
      </c>
      <c r="O131" s="31">
        <f t="shared" si="174"/>
        <v>3.2931802062731204</v>
      </c>
      <c r="P131" s="32">
        <f t="shared" si="174"/>
        <v>60.820578237998483</v>
      </c>
      <c r="Q131" s="32">
        <f t="shared" si="174"/>
        <v>32.148321867094886</v>
      </c>
      <c r="R131" s="32">
        <f t="shared" si="174"/>
        <v>66.811463460143727</v>
      </c>
      <c r="S131" s="33" t="e">
        <f t="shared" si="159"/>
        <v>#VALUE!</v>
      </c>
      <c r="T131" s="33" t="e">
        <f t="shared" si="159"/>
        <v>#VALUE!</v>
      </c>
      <c r="U131" s="34" t="e">
        <f t="shared" si="160"/>
        <v>#VALUE!</v>
      </c>
      <c r="V131" s="34" t="e">
        <f t="shared" si="160"/>
        <v>#VALUE!</v>
      </c>
      <c r="W131" s="35" t="e">
        <f t="shared" si="160"/>
        <v>#VALUE!</v>
      </c>
      <c r="X131" s="35" t="e">
        <f t="shared" si="160"/>
        <v>#VALUE!</v>
      </c>
      <c r="Y131" t="e">
        <f>NA()</f>
        <v>#N/A</v>
      </c>
      <c r="Z131" s="30">
        <f t="shared" si="66"/>
        <v>28.482151218081977</v>
      </c>
      <c r="AA131" s="30">
        <f t="shared" si="67"/>
        <v>60.718879425073361</v>
      </c>
      <c r="AD131"/>
      <c r="AE131" s="3">
        <v>46</v>
      </c>
      <c r="AG131" s="3">
        <f t="shared" si="68"/>
        <v>47.862198071214792</v>
      </c>
      <c r="AH131" s="29">
        <f t="shared" si="142"/>
        <v>73.451889635155268</v>
      </c>
      <c r="AI131" s="29">
        <f t="shared" si="166"/>
        <v>73.045371911936257</v>
      </c>
      <c r="AJ131" s="29">
        <f t="shared" si="166"/>
        <v>78.191387979966251</v>
      </c>
      <c r="AK131" s="29">
        <f t="shared" si="166"/>
        <v>73.493117070781437</v>
      </c>
      <c r="AL131" s="29">
        <f t="shared" si="166"/>
        <v>27.296547617255012</v>
      </c>
      <c r="AM131" s="30" t="e">
        <f t="shared" si="70"/>
        <v>#VALUE!</v>
      </c>
      <c r="AN131" s="29">
        <f t="shared" ref="AN131:AS131" si="175">AN59*AN$12</f>
        <v>25.695275035006951</v>
      </c>
      <c r="AO131" s="31">
        <f t="shared" si="175"/>
        <v>17.395098546961563</v>
      </c>
      <c r="AP131" s="31">
        <f t="shared" si="175"/>
        <v>3.479019709392313</v>
      </c>
      <c r="AQ131" s="32">
        <f t="shared" si="175"/>
        <v>63.127091088853447</v>
      </c>
      <c r="AR131" s="32">
        <f t="shared" si="175"/>
        <v>33.197597015457113</v>
      </c>
      <c r="AS131" s="32">
        <f t="shared" si="175"/>
        <v>67.927383518174352</v>
      </c>
      <c r="AT131" s="33" t="e">
        <f t="shared" si="162"/>
        <v>#VALUE!</v>
      </c>
      <c r="AU131" s="33" t="e">
        <f t="shared" si="162"/>
        <v>#VALUE!</v>
      </c>
      <c r="AV131" s="34" t="e">
        <f t="shared" si="163"/>
        <v>#VALUE!</v>
      </c>
      <c r="AW131" s="34" t="e">
        <f t="shared" si="163"/>
        <v>#VALUE!</v>
      </c>
      <c r="AX131" s="35" t="e">
        <f t="shared" si="163"/>
        <v>#VALUE!</v>
      </c>
      <c r="AY131" s="35" t="e">
        <f t="shared" si="163"/>
        <v>#VALUE!</v>
      </c>
      <c r="AZ131" t="e">
        <f>NA()</f>
        <v>#N/A</v>
      </c>
      <c r="BA131" s="30">
        <f t="shared" si="72"/>
        <v>28.976207541087721</v>
      </c>
      <c r="BB131" s="30">
        <f t="shared" si="73"/>
        <v>61.681873438108205</v>
      </c>
    </row>
    <row r="132" spans="4:54" x14ac:dyDescent="0.25">
      <c r="D132" s="3">
        <v>47</v>
      </c>
      <c r="F132" s="3">
        <v>46</v>
      </c>
      <c r="G132" s="29">
        <f t="shared" si="140"/>
        <v>71.482742063323968</v>
      </c>
      <c r="H132" s="29">
        <f t="shared" si="164"/>
        <v>70.986904373740899</v>
      </c>
      <c r="I132" s="29">
        <f t="shared" si="164"/>
        <v>75.481186103335389</v>
      </c>
      <c r="J132" s="29">
        <f t="shared" si="164"/>
        <v>71.48524918887189</v>
      </c>
      <c r="K132" s="29">
        <f t="shared" si="164"/>
        <v>26.742543866824185</v>
      </c>
      <c r="L132" s="30" t="e">
        <f t="shared" si="64"/>
        <v>#VALUE!</v>
      </c>
      <c r="M132" s="29">
        <f t="shared" ref="M132:R132" si="176">M60*M$12</f>
        <v>24.794614261412228</v>
      </c>
      <c r="N132" s="31">
        <f t="shared" si="176"/>
        <v>16.795384698690469</v>
      </c>
      <c r="O132" s="31">
        <f t="shared" si="176"/>
        <v>3.359076939738094</v>
      </c>
      <c r="P132" s="32">
        <f t="shared" si="176"/>
        <v>61.646526882249027</v>
      </c>
      <c r="Q132" s="32">
        <f t="shared" si="176"/>
        <v>32.528353725137279</v>
      </c>
      <c r="R132" s="32">
        <f t="shared" si="176"/>
        <v>67.230274358132419</v>
      </c>
      <c r="S132" s="33" t="e">
        <f t="shared" si="159"/>
        <v>#VALUE!</v>
      </c>
      <c r="T132" s="33" t="e">
        <f t="shared" si="159"/>
        <v>#VALUE!</v>
      </c>
      <c r="U132" s="34" t="e">
        <f t="shared" si="160"/>
        <v>#VALUE!</v>
      </c>
      <c r="V132" s="34" t="e">
        <f t="shared" si="160"/>
        <v>#VALUE!</v>
      </c>
      <c r="W132" s="35" t="e">
        <f t="shared" si="160"/>
        <v>#VALUE!</v>
      </c>
      <c r="X132" s="35" t="e">
        <f t="shared" si="160"/>
        <v>#VALUE!</v>
      </c>
      <c r="Y132" t="e">
        <f>NA()</f>
        <v>#N/A</v>
      </c>
      <c r="Z132" s="30">
        <f t="shared" si="66"/>
        <v>28.667093934167607</v>
      </c>
      <c r="AA132" s="30">
        <f t="shared" si="67"/>
        <v>61.071006757107618</v>
      </c>
      <c r="AD132"/>
      <c r="AE132" s="3">
        <v>47</v>
      </c>
      <c r="AG132" s="3">
        <f t="shared" si="68"/>
        <v>49.108122451584919</v>
      </c>
      <c r="AH132" s="29">
        <f t="shared" si="142"/>
        <v>74.662875425413787</v>
      </c>
      <c r="AI132" s="29">
        <f t="shared" si="166"/>
        <v>74.373739085553098</v>
      </c>
      <c r="AJ132" s="29">
        <f t="shared" si="166"/>
        <v>79.915975641088124</v>
      </c>
      <c r="AK132" s="29">
        <f t="shared" si="166"/>
        <v>74.786297045421492</v>
      </c>
      <c r="AL132" s="29">
        <f t="shared" si="166"/>
        <v>27.633135855014565</v>
      </c>
      <c r="AM132" s="30" t="e">
        <f t="shared" si="70"/>
        <v>#VALUE!</v>
      </c>
      <c r="AN132" s="29">
        <f t="shared" ref="AN132:AS132" si="177">AN60*AN$12</f>
        <v>26.278329877397272</v>
      </c>
      <c r="AO132" s="31">
        <f t="shared" si="177"/>
        <v>17.786293163765396</v>
      </c>
      <c r="AP132" s="31">
        <f t="shared" si="177"/>
        <v>3.5572586327530793</v>
      </c>
      <c r="AQ132" s="32">
        <f t="shared" si="177"/>
        <v>64.077154691068088</v>
      </c>
      <c r="AR132" s="32">
        <f t="shared" si="177"/>
        <v>33.618679088979874</v>
      </c>
      <c r="AS132" s="32">
        <f t="shared" si="177"/>
        <v>68.339499481616429</v>
      </c>
      <c r="AT132" s="33" t="e">
        <f t="shared" si="162"/>
        <v>#VALUE!</v>
      </c>
      <c r="AU132" s="33" t="e">
        <f t="shared" si="162"/>
        <v>#VALUE!</v>
      </c>
      <c r="AV132" s="34" t="e">
        <f t="shared" si="163"/>
        <v>#VALUE!</v>
      </c>
      <c r="AW132" s="34" t="e">
        <f t="shared" si="163"/>
        <v>#VALUE!</v>
      </c>
      <c r="AX132" s="35" t="e">
        <f t="shared" si="163"/>
        <v>#VALUE!</v>
      </c>
      <c r="AY132" s="35" t="e">
        <f t="shared" si="163"/>
        <v>#VALUE!</v>
      </c>
      <c r="AZ132" t="e">
        <f>NA()</f>
        <v>#N/A</v>
      </c>
      <c r="BA132" s="30">
        <f t="shared" si="72"/>
        <v>29.159791296532823</v>
      </c>
      <c r="BB132" s="30">
        <f t="shared" si="73"/>
        <v>62.060127070334985</v>
      </c>
    </row>
    <row r="133" spans="4:54" x14ac:dyDescent="0.25">
      <c r="D133" s="3">
        <v>48</v>
      </c>
      <c r="F133" s="3">
        <v>47</v>
      </c>
      <c r="G133" s="29">
        <f t="shared" si="140"/>
        <v>72.56455862093685</v>
      </c>
      <c r="H133" s="29">
        <f t="shared" si="164"/>
        <v>72.103297079960882</v>
      </c>
      <c r="I133" s="29">
        <f t="shared" si="164"/>
        <v>76.956491536651171</v>
      </c>
      <c r="J133" s="29">
        <f t="shared" si="164"/>
        <v>72.574783771039705</v>
      </c>
      <c r="K133" s="29">
        <f t="shared" si="164"/>
        <v>27.047912378186759</v>
      </c>
      <c r="L133" s="30" t="e">
        <f t="shared" si="64"/>
        <v>#VALUE!</v>
      </c>
      <c r="M133" s="29">
        <f t="shared" ref="M133:R133" si="178">M61*M$12</f>
        <v>25.282630519646741</v>
      </c>
      <c r="N133" s="31">
        <f t="shared" si="178"/>
        <v>17.119670976874648</v>
      </c>
      <c r="O133" s="31">
        <f t="shared" si="178"/>
        <v>3.4239341953749296</v>
      </c>
      <c r="P133" s="32">
        <f t="shared" si="178"/>
        <v>62.45075608061552</v>
      </c>
      <c r="Q133" s="32">
        <f t="shared" si="178"/>
        <v>32.893820175858316</v>
      </c>
      <c r="R133" s="32">
        <f t="shared" si="178"/>
        <v>67.617358020570009</v>
      </c>
      <c r="S133" s="33" t="e">
        <f t="shared" si="159"/>
        <v>#VALUE!</v>
      </c>
      <c r="T133" s="33" t="e">
        <f t="shared" si="159"/>
        <v>#VALUE!</v>
      </c>
      <c r="U133" s="34" t="e">
        <f t="shared" si="160"/>
        <v>#VALUE!</v>
      </c>
      <c r="V133" s="34" t="e">
        <f t="shared" si="160"/>
        <v>#VALUE!</v>
      </c>
      <c r="W133" s="35" t="e">
        <f t="shared" si="160"/>
        <v>#VALUE!</v>
      </c>
      <c r="X133" s="35" t="e">
        <f t="shared" si="160"/>
        <v>#VALUE!</v>
      </c>
      <c r="Y133" t="e">
        <f>NA()</f>
        <v>#N/A</v>
      </c>
      <c r="Z133" s="30">
        <f t="shared" si="66"/>
        <v>28.838526633861125</v>
      </c>
      <c r="AA133" s="30">
        <f t="shared" si="67"/>
        <v>61.406061137747791</v>
      </c>
      <c r="AD133"/>
      <c r="AE133" s="3">
        <v>48</v>
      </c>
      <c r="AG133" s="3">
        <f t="shared" si="68"/>
        <v>50.256187235873128</v>
      </c>
      <c r="AH133" s="29">
        <f t="shared" si="142"/>
        <v>75.707511270960467</v>
      </c>
      <c r="AI133" s="29">
        <f t="shared" si="166"/>
        <v>75.563836673616294</v>
      </c>
      <c r="AJ133" s="29">
        <f t="shared" si="166"/>
        <v>81.443427465568604</v>
      </c>
      <c r="AK133" s="29">
        <f t="shared" si="166"/>
        <v>75.943132104351946</v>
      </c>
      <c r="AL133" s="29">
        <f t="shared" si="166"/>
        <v>27.920876962366716</v>
      </c>
      <c r="AM133" s="30" t="e">
        <f t="shared" si="70"/>
        <v>#VALUE!</v>
      </c>
      <c r="AN133" s="29">
        <f t="shared" ref="AN133:AS133" si="179">AN61*AN$12</f>
        <v>26.801810934842077</v>
      </c>
      <c r="AO133" s="31">
        <f t="shared" si="179"/>
        <v>18.139652462124953</v>
      </c>
      <c r="AP133" s="31">
        <f t="shared" si="179"/>
        <v>3.6279304924249907</v>
      </c>
      <c r="AQ133" s="32">
        <f t="shared" si="179"/>
        <v>64.924754503188566</v>
      </c>
      <c r="AR133" s="32">
        <f t="shared" si="179"/>
        <v>33.988651327892974</v>
      </c>
      <c r="AS133" s="32">
        <f t="shared" si="179"/>
        <v>68.684662725069785</v>
      </c>
      <c r="AT133" s="33" t="e">
        <f t="shared" si="162"/>
        <v>#VALUE!</v>
      </c>
      <c r="AU133" s="33" t="e">
        <f t="shared" si="162"/>
        <v>#VALUE!</v>
      </c>
      <c r="AV133" s="34" t="e">
        <f t="shared" si="163"/>
        <v>#VALUE!</v>
      </c>
      <c r="AW133" s="34" t="e">
        <f t="shared" si="163"/>
        <v>#VALUE!</v>
      </c>
      <c r="AX133" s="35" t="e">
        <f t="shared" si="163"/>
        <v>#VALUE!</v>
      </c>
      <c r="AY133" s="35" t="e">
        <f t="shared" si="163"/>
        <v>#VALUE!</v>
      </c>
      <c r="AZ133" t="e">
        <f>NA()</f>
        <v>#N/A</v>
      </c>
      <c r="BA133" s="30">
        <f t="shared" si="72"/>
        <v>29.314093488942483</v>
      </c>
      <c r="BB133" s="30">
        <f t="shared" si="73"/>
        <v>62.388532927985814</v>
      </c>
    </row>
    <row r="134" spans="4:54" x14ac:dyDescent="0.25">
      <c r="D134" s="3">
        <v>49</v>
      </c>
      <c r="F134" s="3">
        <v>48</v>
      </c>
      <c r="G134" s="29">
        <f t="shared" si="140"/>
        <v>73.589913170746073</v>
      </c>
      <c r="H134" s="29">
        <f t="shared" si="164"/>
        <v>73.194200014924704</v>
      </c>
      <c r="I134" s="29">
        <f t="shared" si="164"/>
        <v>78.385597853319368</v>
      </c>
      <c r="J134" s="29">
        <f t="shared" si="164"/>
        <v>73.638103105055009</v>
      </c>
      <c r="K134" s="29">
        <f t="shared" si="164"/>
        <v>27.335071550842262</v>
      </c>
      <c r="L134" s="30" t="e">
        <f t="shared" si="64"/>
        <v>#VALUE!</v>
      </c>
      <c r="M134" s="29">
        <f t="shared" ref="M134:R134" si="180">M62*M$12</f>
        <v>25.760530788557595</v>
      </c>
      <c r="N134" s="31">
        <f t="shared" si="180"/>
        <v>17.438761372882187</v>
      </c>
      <c r="O134" s="31">
        <f t="shared" si="180"/>
        <v>3.4877522745764371</v>
      </c>
      <c r="P134" s="32">
        <f t="shared" si="180"/>
        <v>63.233744024504709</v>
      </c>
      <c r="Q134" s="32">
        <f t="shared" si="180"/>
        <v>33.245197985523838</v>
      </c>
      <c r="R134" s="32">
        <f t="shared" si="180"/>
        <v>67.974998242486691</v>
      </c>
      <c r="S134" s="33" t="e">
        <f t="shared" si="159"/>
        <v>#VALUE!</v>
      </c>
      <c r="T134" s="33" t="e">
        <f t="shared" si="159"/>
        <v>#VALUE!</v>
      </c>
      <c r="U134" s="34" t="e">
        <f t="shared" si="160"/>
        <v>#VALUE!</v>
      </c>
      <c r="V134" s="34" t="e">
        <f t="shared" si="160"/>
        <v>#VALUE!</v>
      </c>
      <c r="W134" s="35" t="e">
        <f t="shared" si="160"/>
        <v>#VALUE!</v>
      </c>
      <c r="X134" s="35" t="e">
        <f t="shared" si="160"/>
        <v>#VALUE!</v>
      </c>
      <c r="Y134" t="e">
        <f>NA()</f>
        <v>#N/A</v>
      </c>
      <c r="Z134" s="30">
        <f t="shared" si="66"/>
        <v>28.997384383018503</v>
      </c>
      <c r="AA134" s="30">
        <f t="shared" si="67"/>
        <v>61.724870351839826</v>
      </c>
      <c r="AD134"/>
      <c r="AE134" s="3">
        <v>49</v>
      </c>
      <c r="AG134" s="3">
        <f t="shared" si="68"/>
        <v>51.314078685538149</v>
      </c>
      <c r="AH134" s="29">
        <f t="shared" si="142"/>
        <v>76.612595824075214</v>
      </c>
      <c r="AI134" s="29">
        <f t="shared" si="166"/>
        <v>76.632180007581738</v>
      </c>
      <c r="AJ134" s="29">
        <f t="shared" si="166"/>
        <v>82.799543449770965</v>
      </c>
      <c r="AK134" s="29">
        <f t="shared" si="166"/>
        <v>76.980183200507298</v>
      </c>
      <c r="AL134" s="29">
        <f t="shared" si="166"/>
        <v>28.168159952511623</v>
      </c>
      <c r="AM134" s="30" t="e">
        <f t="shared" si="70"/>
        <v>#VALUE!</v>
      </c>
      <c r="AN134" s="29">
        <f t="shared" ref="AN134:AS134" si="181">AN62*AN$12</f>
        <v>27.272564039351966</v>
      </c>
      <c r="AO134" s="31">
        <f t="shared" si="181"/>
        <v>18.459246959019673</v>
      </c>
      <c r="AP134" s="31">
        <f t="shared" si="181"/>
        <v>3.691849391803935</v>
      </c>
      <c r="AQ134" s="32">
        <f t="shared" si="181"/>
        <v>65.682765439886111</v>
      </c>
      <c r="AR134" s="32">
        <f t="shared" si="181"/>
        <v>34.31485460003465</v>
      </c>
      <c r="AS134" s="32">
        <f t="shared" si="181"/>
        <v>68.975833318053319</v>
      </c>
      <c r="AT134" s="33" t="e">
        <f t="shared" si="162"/>
        <v>#VALUE!</v>
      </c>
      <c r="AU134" s="33" t="e">
        <f t="shared" si="162"/>
        <v>#VALUE!</v>
      </c>
      <c r="AV134" s="34" t="e">
        <f t="shared" si="163"/>
        <v>#VALUE!</v>
      </c>
      <c r="AW134" s="34" t="e">
        <f t="shared" si="163"/>
        <v>#VALUE!</v>
      </c>
      <c r="AX134" s="35" t="e">
        <f t="shared" si="163"/>
        <v>#VALUE!</v>
      </c>
      <c r="AY134" s="35" t="e">
        <f t="shared" si="163"/>
        <v>#VALUE!</v>
      </c>
      <c r="AZ134" t="e">
        <f>NA()</f>
        <v>#N/A</v>
      </c>
      <c r="BA134" s="30">
        <f t="shared" si="72"/>
        <v>29.44468343779895</v>
      </c>
      <c r="BB134" s="30">
        <f t="shared" si="73"/>
        <v>62.674996600384219</v>
      </c>
    </row>
    <row r="135" spans="4:54" x14ac:dyDescent="0.25">
      <c r="D135" s="3">
        <v>50</v>
      </c>
      <c r="F135" s="3">
        <v>49</v>
      </c>
      <c r="G135" s="29">
        <f t="shared" si="140"/>
        <v>74.561030913134104</v>
      </c>
      <c r="H135" s="29">
        <f t="shared" si="164"/>
        <v>74.259991226298837</v>
      </c>
      <c r="I135" s="29">
        <f t="shared" si="164"/>
        <v>79.769093533680703</v>
      </c>
      <c r="J135" s="29">
        <f t="shared" si="164"/>
        <v>74.675641695355949</v>
      </c>
      <c r="K135" s="29">
        <f t="shared" si="164"/>
        <v>27.604952409295084</v>
      </c>
      <c r="L135" s="30" t="e">
        <f t="shared" si="64"/>
        <v>#VALUE!</v>
      </c>
      <c r="M135" s="29">
        <f t="shared" ref="M135:R135" si="182">M63*M$12</f>
        <v>26.228350060243876</v>
      </c>
      <c r="N135" s="31">
        <f t="shared" si="182"/>
        <v>17.752663580815391</v>
      </c>
      <c r="O135" s="31">
        <f t="shared" si="182"/>
        <v>3.5505327161630782</v>
      </c>
      <c r="P135" s="32">
        <f t="shared" si="182"/>
        <v>63.995965600895914</v>
      </c>
      <c r="Q135" s="32">
        <f t="shared" si="182"/>
        <v>33.582956259309235</v>
      </c>
      <c r="R135" s="32">
        <f t="shared" si="182"/>
        <v>68.305333204226997</v>
      </c>
      <c r="S135" s="33" t="e">
        <f t="shared" si="159"/>
        <v>#VALUE!</v>
      </c>
      <c r="T135" s="33" t="e">
        <f t="shared" si="159"/>
        <v>#VALUE!</v>
      </c>
      <c r="U135" s="34" t="e">
        <f t="shared" si="160"/>
        <v>#VALUE!</v>
      </c>
      <c r="V135" s="34" t="e">
        <f t="shared" si="160"/>
        <v>#VALUE!</v>
      </c>
      <c r="W135" s="35" t="e">
        <f t="shared" si="160"/>
        <v>#VALUE!</v>
      </c>
      <c r="X135" s="35" t="e">
        <f t="shared" si="160"/>
        <v>#VALUE!</v>
      </c>
      <c r="Y135" t="e">
        <f>NA()</f>
        <v>#N/A</v>
      </c>
      <c r="Z135" s="30">
        <f t="shared" si="66"/>
        <v>29.144545422039549</v>
      </c>
      <c r="AA135" s="30">
        <f t="shared" si="67"/>
        <v>62.028222048945807</v>
      </c>
      <c r="AD135"/>
      <c r="AE135" s="3">
        <v>50</v>
      </c>
      <c r="AG135" s="3">
        <f t="shared" si="68"/>
        <v>52.288879354098157</v>
      </c>
      <c r="AH135" s="29">
        <f t="shared" si="142"/>
        <v>77.400073393179682</v>
      </c>
      <c r="AI135" s="29">
        <f t="shared" si="166"/>
        <v>77.59302542400242</v>
      </c>
      <c r="AJ135" s="29">
        <f t="shared" si="166"/>
        <v>84.006390015386316</v>
      </c>
      <c r="AK135" s="29">
        <f t="shared" si="166"/>
        <v>77.911701481789251</v>
      </c>
      <c r="AL135" s="29">
        <f t="shared" si="166"/>
        <v>28.381737133948405</v>
      </c>
      <c r="AM135" s="30" t="e">
        <f t="shared" si="70"/>
        <v>#VALUE!</v>
      </c>
      <c r="AN135" s="29">
        <f t="shared" ref="AN135:AS135" si="183">AN63*AN$12</f>
        <v>27.696565271891199</v>
      </c>
      <c r="AO135" s="31">
        <f t="shared" si="183"/>
        <v>18.748661488395918</v>
      </c>
      <c r="AP135" s="31">
        <f t="shared" si="183"/>
        <v>3.7497322976791834</v>
      </c>
      <c r="AQ135" s="32">
        <f t="shared" si="183"/>
        <v>66.362180600629998</v>
      </c>
      <c r="AR135" s="32">
        <f t="shared" si="183"/>
        <v>34.603408308166529</v>
      </c>
      <c r="AS135" s="32">
        <f t="shared" si="183"/>
        <v>69.223105567751375</v>
      </c>
      <c r="AT135" s="33" t="e">
        <f t="shared" si="162"/>
        <v>#VALUE!</v>
      </c>
      <c r="AU135" s="33" t="e">
        <f t="shared" si="162"/>
        <v>#VALUE!</v>
      </c>
      <c r="AV135" s="34" t="e">
        <f t="shared" si="163"/>
        <v>#VALUE!</v>
      </c>
      <c r="AW135" s="34" t="e">
        <f t="shared" si="163"/>
        <v>#VALUE!</v>
      </c>
      <c r="AX135" s="35" t="e">
        <f t="shared" si="163"/>
        <v>#VALUE!</v>
      </c>
      <c r="AY135" s="35" t="e">
        <f t="shared" si="163"/>
        <v>#VALUE!</v>
      </c>
      <c r="AZ135" t="e">
        <f>NA()</f>
        <v>#N/A</v>
      </c>
      <c r="BA135" s="30">
        <f t="shared" si="72"/>
        <v>29.555918747630148</v>
      </c>
      <c r="BB135" s="30">
        <f t="shared" si="73"/>
        <v>62.925953685469125</v>
      </c>
    </row>
    <row r="136" spans="4:54" x14ac:dyDescent="0.25">
      <c r="D136" s="3">
        <v>51</v>
      </c>
      <c r="F136" s="3">
        <v>50</v>
      </c>
      <c r="G136" s="29">
        <f t="shared" si="140"/>
        <v>75.480144514160244</v>
      </c>
      <c r="H136" s="29">
        <f t="shared" si="164"/>
        <v>75.301058865539716</v>
      </c>
      <c r="I136" s="29">
        <f t="shared" si="164"/>
        <v>81.107649425174387</v>
      </c>
      <c r="J136" s="29">
        <f t="shared" si="164"/>
        <v>75.687842178067356</v>
      </c>
      <c r="K136" s="29">
        <f t="shared" si="164"/>
        <v>27.858459650745022</v>
      </c>
      <c r="L136" s="30" t="e">
        <f t="shared" si="64"/>
        <v>#VALUE!</v>
      </c>
      <c r="M136" s="29">
        <f t="shared" ref="M136:R136" si="184">M64*M$12</f>
        <v>26.686138187568915</v>
      </c>
      <c r="N136" s="31">
        <f t="shared" si="184"/>
        <v>18.061390979800734</v>
      </c>
      <c r="O136" s="31">
        <f t="shared" si="184"/>
        <v>3.6122781959601467</v>
      </c>
      <c r="P136" s="32">
        <f t="shared" si="184"/>
        <v>64.737891702492931</v>
      </c>
      <c r="Q136" s="32">
        <f t="shared" si="184"/>
        <v>33.907555644696345</v>
      </c>
      <c r="R136" s="32">
        <f t="shared" si="184"/>
        <v>68.610361684993265</v>
      </c>
      <c r="S136" s="33" t="e">
        <f t="shared" si="159"/>
        <v>#VALUE!</v>
      </c>
      <c r="T136" s="33" t="e">
        <f t="shared" si="159"/>
        <v>#VALUE!</v>
      </c>
      <c r="U136" s="34" t="e">
        <f t="shared" si="160"/>
        <v>#VALUE!</v>
      </c>
      <c r="V136" s="34" t="e">
        <f t="shared" si="160"/>
        <v>#VALUE!</v>
      </c>
      <c r="W136" s="35" t="e">
        <f t="shared" si="160"/>
        <v>#VALUE!</v>
      </c>
      <c r="X136" s="35" t="e">
        <f t="shared" si="160"/>
        <v>#VALUE!</v>
      </c>
      <c r="Y136" t="e">
        <f>NA()</f>
        <v>#N/A</v>
      </c>
      <c r="Z136" s="30">
        <f t="shared" si="66"/>
        <v>29.280833362086859</v>
      </c>
      <c r="AA136" s="30">
        <f t="shared" si="67"/>
        <v>62.316865689309665</v>
      </c>
      <c r="AD136"/>
      <c r="AE136" s="3">
        <v>51</v>
      </c>
      <c r="AG136" s="3">
        <f t="shared" si="68"/>
        <v>53.187115504627528</v>
      </c>
      <c r="AH136" s="29">
        <f t="shared" si="142"/>
        <v>78.087975490461019</v>
      </c>
      <c r="AI136" s="29">
        <f t="shared" si="166"/>
        <v>78.458713047036468</v>
      </c>
      <c r="AJ136" s="29">
        <f t="shared" si="166"/>
        <v>85.082856105229894</v>
      </c>
      <c r="AK136" s="29">
        <f t="shared" si="166"/>
        <v>78.749986655514235</v>
      </c>
      <c r="AL136" s="29">
        <f t="shared" si="166"/>
        <v>28.56707246226334</v>
      </c>
      <c r="AM136" s="30" t="e">
        <f t="shared" si="70"/>
        <v>#VALUE!</v>
      </c>
      <c r="AN136" s="29">
        <f t="shared" ref="AN136:AS136" si="185">AN64*AN$12</f>
        <v>28.079035546416428</v>
      </c>
      <c r="AO136" s="31">
        <f t="shared" si="185"/>
        <v>19.011056541090305</v>
      </c>
      <c r="AP136" s="31">
        <f t="shared" si="185"/>
        <v>3.8022113082180611</v>
      </c>
      <c r="AQ136" s="32">
        <f t="shared" si="185"/>
        <v>66.972422666146699</v>
      </c>
      <c r="AR136" s="32">
        <f t="shared" si="185"/>
        <v>34.859437525139583</v>
      </c>
      <c r="AS136" s="32">
        <f t="shared" si="185"/>
        <v>69.434407736306497</v>
      </c>
      <c r="AT136" s="33" t="e">
        <f t="shared" si="162"/>
        <v>#VALUE!</v>
      </c>
      <c r="AU136" s="33" t="e">
        <f t="shared" si="162"/>
        <v>#VALUE!</v>
      </c>
      <c r="AV136" s="34" t="e">
        <f t="shared" si="163"/>
        <v>#VALUE!</v>
      </c>
      <c r="AW136" s="34" t="e">
        <f t="shared" si="163"/>
        <v>#VALUE!</v>
      </c>
      <c r="AX136" s="35" t="e">
        <f t="shared" si="163"/>
        <v>#VALUE!</v>
      </c>
      <c r="AY136" s="35" t="e">
        <f t="shared" si="163"/>
        <v>#VALUE!</v>
      </c>
      <c r="AZ136" t="e">
        <f>NA()</f>
        <v>#N/A</v>
      </c>
      <c r="BA136" s="30">
        <f t="shared" si="72"/>
        <v>29.651236699801519</v>
      </c>
      <c r="BB136" s="30">
        <f t="shared" si="73"/>
        <v>63.146679710059395</v>
      </c>
    </row>
    <row r="137" spans="4:54" x14ac:dyDescent="0.25">
      <c r="D137" s="3">
        <v>52</v>
      </c>
      <c r="F137" s="3">
        <v>51</v>
      </c>
      <c r="G137" s="29">
        <f t="shared" si="140"/>
        <v>76.349478067885101</v>
      </c>
      <c r="H137" s="29">
        <f t="shared" si="164"/>
        <v>76.317799530151092</v>
      </c>
      <c r="I137" s="29">
        <f t="shared" si="164"/>
        <v>82.402007560639476</v>
      </c>
      <c r="J137" s="29">
        <f t="shared" si="164"/>
        <v>76.675153672906646</v>
      </c>
      <c r="K137" s="29">
        <f t="shared" si="164"/>
        <v>28.096469063306447</v>
      </c>
      <c r="L137" s="30" t="e">
        <f t="shared" si="64"/>
        <v>#VALUE!</v>
      </c>
      <c r="M137" s="29">
        <f t="shared" ref="M137:R137" si="186">M65*M$12</f>
        <v>27.133958496133978</v>
      </c>
      <c r="N137" s="31">
        <f t="shared" si="186"/>
        <v>18.364962167205608</v>
      </c>
      <c r="O137" s="31">
        <f t="shared" si="186"/>
        <v>3.6729924334411215</v>
      </c>
      <c r="P137" s="32">
        <f t="shared" si="186"/>
        <v>65.459988622507097</v>
      </c>
      <c r="Q137" s="32">
        <f t="shared" si="186"/>
        <v>34.219447670671087</v>
      </c>
      <c r="R137" s="32">
        <f t="shared" si="186"/>
        <v>68.891949571724552</v>
      </c>
      <c r="S137" s="33" t="e">
        <f t="shared" si="159"/>
        <v>#VALUE!</v>
      </c>
      <c r="T137" s="33" t="e">
        <f t="shared" si="159"/>
        <v>#VALUE!</v>
      </c>
      <c r="U137" s="34" t="e">
        <f t="shared" si="160"/>
        <v>#VALUE!</v>
      </c>
      <c r="V137" s="34" t="e">
        <f t="shared" si="160"/>
        <v>#VALUE!</v>
      </c>
      <c r="W137" s="35" t="e">
        <f t="shared" si="160"/>
        <v>#VALUE!</v>
      </c>
      <c r="X137" s="35" t="e">
        <f t="shared" si="160"/>
        <v>#VALUE!</v>
      </c>
      <c r="Y137" t="e">
        <f>NA()</f>
        <v>#N/A</v>
      </c>
      <c r="Z137" s="30">
        <f t="shared" si="66"/>
        <v>29.407019522000539</v>
      </c>
      <c r="AA137" s="30">
        <f t="shared" si="67"/>
        <v>62.591514395472679</v>
      </c>
      <c r="AD137"/>
      <c r="AE137" s="3">
        <v>52</v>
      </c>
      <c r="AG137" s="3">
        <f t="shared" si="68"/>
        <v>54.014800802904645</v>
      </c>
      <c r="AH137" s="29">
        <f t="shared" si="142"/>
        <v>78.691177267672387</v>
      </c>
      <c r="AI137" s="29">
        <f t="shared" si="166"/>
        <v>79.239954721711314</v>
      </c>
      <c r="AJ137" s="29">
        <f t="shared" si="166"/>
        <v>86.045135731232989</v>
      </c>
      <c r="AK137" s="29">
        <f t="shared" si="166"/>
        <v>79.505686374021138</v>
      </c>
      <c r="AL137" s="29">
        <f t="shared" si="166"/>
        <v>28.728611805725922</v>
      </c>
      <c r="AM137" s="30" t="e">
        <f t="shared" si="70"/>
        <v>#VALUE!</v>
      </c>
      <c r="AN137" s="29">
        <f t="shared" ref="AN137:AS137" si="187">AN65*AN$12</f>
        <v>28.424541833128018</v>
      </c>
      <c r="AO137" s="31">
        <f t="shared" si="187"/>
        <v>19.24922235317333</v>
      </c>
      <c r="AP137" s="31">
        <f t="shared" si="187"/>
        <v>3.8498444706346659</v>
      </c>
      <c r="AQ137" s="32">
        <f t="shared" si="187"/>
        <v>67.521598951648883</v>
      </c>
      <c r="AR137" s="32">
        <f t="shared" si="187"/>
        <v>35.08725452235096</v>
      </c>
      <c r="AS137" s="32">
        <f t="shared" si="187"/>
        <v>69.616017531450453</v>
      </c>
      <c r="AT137" s="33" t="e">
        <f t="shared" si="162"/>
        <v>#VALUE!</v>
      </c>
      <c r="AU137" s="33" t="e">
        <f t="shared" si="162"/>
        <v>#VALUE!</v>
      </c>
      <c r="AV137" s="34" t="e">
        <f t="shared" si="163"/>
        <v>#VALUE!</v>
      </c>
      <c r="AW137" s="34" t="e">
        <f t="shared" si="163"/>
        <v>#VALUE!</v>
      </c>
      <c r="AX137" s="35" t="e">
        <f t="shared" si="163"/>
        <v>#VALUE!</v>
      </c>
      <c r="AY137" s="35" t="e">
        <f t="shared" si="163"/>
        <v>#VALUE!</v>
      </c>
      <c r="AZ137" t="e">
        <f>NA()</f>
        <v>#N/A</v>
      </c>
      <c r="BA137" s="30">
        <f t="shared" si="72"/>
        <v>29.733370043033329</v>
      </c>
      <c r="BB137" s="30">
        <f t="shared" si="73"/>
        <v>63.341527861560749</v>
      </c>
    </row>
    <row r="138" spans="4:54" x14ac:dyDescent="0.25">
      <c r="D138" s="3">
        <v>53</v>
      </c>
      <c r="F138" s="3">
        <v>52</v>
      </c>
      <c r="G138" s="29">
        <f t="shared" si="140"/>
        <v>77.171233559164477</v>
      </c>
      <c r="H138" s="29">
        <f t="shared" si="164"/>
        <v>77.310616753528208</v>
      </c>
      <c r="I138" s="29">
        <f t="shared" si="164"/>
        <v>83.652970913117628</v>
      </c>
      <c r="J138" s="29">
        <f t="shared" si="164"/>
        <v>77.638030288558809</v>
      </c>
      <c r="K138" s="29">
        <f t="shared" si="164"/>
        <v>28.319825614972121</v>
      </c>
      <c r="L138" s="30" t="e">
        <f t="shared" si="64"/>
        <v>#VALUE!</v>
      </c>
      <c r="M138" s="29">
        <f t="shared" ref="M138:R138" si="188">M66*M$12</f>
        <v>27.571886493669385</v>
      </c>
      <c r="N138" s="31">
        <f t="shared" si="188"/>
        <v>18.663400524507498</v>
      </c>
      <c r="O138" s="31">
        <f t="shared" si="188"/>
        <v>3.7326801049014997</v>
      </c>
      <c r="P138" s="32">
        <f t="shared" si="188"/>
        <v>66.162717525578415</v>
      </c>
      <c r="Q138" s="32">
        <f t="shared" si="188"/>
        <v>34.519074207352233</v>
      </c>
      <c r="R138" s="32">
        <f t="shared" si="188"/>
        <v>69.15183652596437</v>
      </c>
      <c r="S138" s="33" t="e">
        <f t="shared" si="159"/>
        <v>#VALUE!</v>
      </c>
      <c r="T138" s="33" t="e">
        <f t="shared" si="159"/>
        <v>#VALUE!</v>
      </c>
      <c r="U138" s="34" t="e">
        <f t="shared" si="160"/>
        <v>#VALUE!</v>
      </c>
      <c r="V138" s="34" t="e">
        <f t="shared" si="160"/>
        <v>#VALUE!</v>
      </c>
      <c r="W138" s="35" t="e">
        <f t="shared" si="160"/>
        <v>#VALUE!</v>
      </c>
      <c r="X138" s="35" t="e">
        <f t="shared" si="160"/>
        <v>#VALUE!</v>
      </c>
      <c r="Y138" t="e">
        <f>NA()</f>
        <v>#N/A</v>
      </c>
      <c r="Z138" s="30">
        <f t="shared" si="66"/>
        <v>29.523825351819458</v>
      </c>
      <c r="AA138" s="30">
        <f t="shared" si="67"/>
        <v>62.8528467141128</v>
      </c>
      <c r="AD138"/>
      <c r="AE138" s="3">
        <v>53</v>
      </c>
      <c r="AG138" s="3">
        <f t="shared" si="68"/>
        <v>54.777476578735246</v>
      </c>
      <c r="AH138" s="29">
        <f t="shared" si="142"/>
        <v>79.222002502435657</v>
      </c>
      <c r="AI138" s="29">
        <f t="shared" si="166"/>
        <v>79.946075676132978</v>
      </c>
      <c r="AJ138" s="29">
        <f t="shared" si="166"/>
        <v>86.907140768938547</v>
      </c>
      <c r="AK138" s="29">
        <f t="shared" si="166"/>
        <v>80.188046285830566</v>
      </c>
      <c r="AL138" s="29">
        <f t="shared" si="166"/>
        <v>28.869992882477309</v>
      </c>
      <c r="AM138" s="30" t="e">
        <f t="shared" si="70"/>
        <v>#VALUE!</v>
      </c>
      <c r="AN138" s="29">
        <f t="shared" ref="AN138:AS138" si="189">AN66*AN$12</f>
        <v>28.737085501142221</v>
      </c>
      <c r="AO138" s="31">
        <f t="shared" si="189"/>
        <v>19.465626209495426</v>
      </c>
      <c r="AP138" s="31">
        <f t="shared" si="189"/>
        <v>3.8931252418990856</v>
      </c>
      <c r="AQ138" s="32">
        <f t="shared" si="189"/>
        <v>68.016710898326309</v>
      </c>
      <c r="AR138" s="32">
        <f t="shared" si="189"/>
        <v>35.290504277284469</v>
      </c>
      <c r="AS138" s="32">
        <f t="shared" si="189"/>
        <v>69.772944761497243</v>
      </c>
      <c r="AT138" s="33" t="e">
        <f t="shared" si="162"/>
        <v>#VALUE!</v>
      </c>
      <c r="AU138" s="33" t="e">
        <f t="shared" si="162"/>
        <v>#VALUE!</v>
      </c>
      <c r="AV138" s="34" t="e">
        <f t="shared" si="163"/>
        <v>#VALUE!</v>
      </c>
      <c r="AW138" s="34" t="e">
        <f t="shared" si="163"/>
        <v>#VALUE!</v>
      </c>
      <c r="AX138" s="35" t="e">
        <f t="shared" si="163"/>
        <v>#VALUE!</v>
      </c>
      <c r="AY138" s="35" t="e">
        <f t="shared" si="163"/>
        <v>#VALUE!</v>
      </c>
      <c r="AZ138" t="e">
        <f>NA()</f>
        <v>#N/A</v>
      </c>
      <c r="BA138" s="30">
        <f t="shared" si="72"/>
        <v>29.804507967262833</v>
      </c>
      <c r="BB138" s="30">
        <f t="shared" si="73"/>
        <v>63.514112786144096</v>
      </c>
    </row>
    <row r="139" spans="4:54" x14ac:dyDescent="0.25">
      <c r="D139" s="3">
        <v>54</v>
      </c>
      <c r="F139" s="3">
        <v>53</v>
      </c>
      <c r="G139" s="29">
        <f t="shared" si="140"/>
        <v>77.947579555808375</v>
      </c>
      <c r="H139" s="29">
        <f t="shared" si="164"/>
        <v>78.279919629771257</v>
      </c>
      <c r="I139" s="29">
        <f t="shared" si="164"/>
        <v>84.861394032527329</v>
      </c>
      <c r="J139" s="29">
        <f t="shared" si="164"/>
        <v>78.576929768132175</v>
      </c>
      <c r="K139" s="29">
        <f t="shared" si="164"/>
        <v>28.529342116323203</v>
      </c>
      <c r="L139" s="30" t="e">
        <f t="shared" si="64"/>
        <v>#VALUE!</v>
      </c>
      <c r="M139" s="29">
        <f t="shared" ref="M139:R139" si="190">M67*M$12</f>
        <v>28.000008670619323</v>
      </c>
      <c r="N139" s="31">
        <f t="shared" si="190"/>
        <v>18.956733813375273</v>
      </c>
      <c r="O139" s="31">
        <f t="shared" si="190"/>
        <v>3.7913467626750545</v>
      </c>
      <c r="P139" s="32">
        <f t="shared" si="190"/>
        <v>66.846533987237621</v>
      </c>
      <c r="Q139" s="32">
        <f t="shared" si="190"/>
        <v>34.806867032289752</v>
      </c>
      <c r="R139" s="32">
        <f t="shared" si="190"/>
        <v>69.391642698200712</v>
      </c>
      <c r="S139" s="33" t="e">
        <f t="shared" si="159"/>
        <v>#VALUE!</v>
      </c>
      <c r="T139" s="33" t="e">
        <f t="shared" si="159"/>
        <v>#VALUE!</v>
      </c>
      <c r="U139" s="34" t="e">
        <f t="shared" si="160"/>
        <v>#VALUE!</v>
      </c>
      <c r="V139" s="34" t="e">
        <f t="shared" si="160"/>
        <v>#VALUE!</v>
      </c>
      <c r="W139" s="35" t="e">
        <f t="shared" si="160"/>
        <v>#VALUE!</v>
      </c>
      <c r="X139" s="35" t="e">
        <f t="shared" si="160"/>
        <v>#VALUE!</v>
      </c>
      <c r="Y139" t="e">
        <f>NA()</f>
        <v>#N/A</v>
      </c>
      <c r="Z139" s="30">
        <f t="shared" si="66"/>
        <v>29.631924898844279</v>
      </c>
      <c r="AA139" s="30">
        <f t="shared" si="67"/>
        <v>63.101508292461133</v>
      </c>
      <c r="AD139"/>
      <c r="AE139" s="3">
        <v>54</v>
      </c>
      <c r="AG139" s="3">
        <f t="shared" si="68"/>
        <v>55.4802489249997</v>
      </c>
      <c r="AH139" s="29">
        <f t="shared" si="142"/>
        <v>79.690706653734082</v>
      </c>
      <c r="AI139" s="29">
        <f t="shared" si="166"/>
        <v>80.585217404870946</v>
      </c>
      <c r="AJ139" s="29">
        <f t="shared" si="166"/>
        <v>87.680850952736733</v>
      </c>
      <c r="AK139" s="29">
        <f t="shared" si="166"/>
        <v>80.805119035245468</v>
      </c>
      <c r="AL139" s="29">
        <f t="shared" si="166"/>
        <v>28.994208762418069</v>
      </c>
      <c r="AM139" s="30" t="e">
        <f t="shared" si="70"/>
        <v>#VALUE!</v>
      </c>
      <c r="AN139" s="29">
        <f t="shared" ref="AN139:AS139" si="191">AN67*AN$12</f>
        <v>29.020178821929029</v>
      </c>
      <c r="AO139" s="31">
        <f t="shared" si="191"/>
        <v>19.662453597763285</v>
      </c>
      <c r="AP139" s="31">
        <f t="shared" si="191"/>
        <v>3.9324907195526571</v>
      </c>
      <c r="AQ139" s="32">
        <f t="shared" si="191"/>
        <v>68.463826681047109</v>
      </c>
      <c r="AR139" s="32">
        <f t="shared" si="191"/>
        <v>35.472281511321739</v>
      </c>
      <c r="AS139" s="32">
        <f t="shared" si="191"/>
        <v>69.909217582096261</v>
      </c>
      <c r="AT139" s="33" t="e">
        <f t="shared" si="162"/>
        <v>#VALUE!</v>
      </c>
      <c r="AU139" s="33" t="e">
        <f t="shared" si="162"/>
        <v>#VALUE!</v>
      </c>
      <c r="AV139" s="34" t="e">
        <f t="shared" si="163"/>
        <v>#VALUE!</v>
      </c>
      <c r="AW139" s="34" t="e">
        <f t="shared" si="163"/>
        <v>#VALUE!</v>
      </c>
      <c r="AX139" s="35" t="e">
        <f t="shared" si="163"/>
        <v>#VALUE!</v>
      </c>
      <c r="AY139" s="35" t="e">
        <f t="shared" si="163"/>
        <v>#VALUE!</v>
      </c>
      <c r="AZ139" t="e">
        <f>NA()</f>
        <v>#N/A</v>
      </c>
      <c r="BA139" s="30">
        <f t="shared" si="72"/>
        <v>29.86641708286011</v>
      </c>
      <c r="BB139" s="30">
        <f t="shared" si="73"/>
        <v>63.667453757261221</v>
      </c>
    </row>
    <row r="140" spans="4:54" x14ac:dyDescent="0.25">
      <c r="D140" s="3">
        <v>55</v>
      </c>
      <c r="F140" s="3">
        <v>54</v>
      </c>
      <c r="G140" s="29">
        <f t="shared" si="140"/>
        <v>78.680641878716216</v>
      </c>
      <c r="H140" s="29">
        <f t="shared" si="164"/>
        <v>79.226121562030727</v>
      </c>
      <c r="I140" s="29">
        <f t="shared" si="164"/>
        <v>86.028174510099518</v>
      </c>
      <c r="J140" s="29">
        <f t="shared" si="164"/>
        <v>79.492312262567111</v>
      </c>
      <c r="K140" s="29">
        <f t="shared" si="164"/>
        <v>28.725798370922082</v>
      </c>
      <c r="L140" s="30" t="e">
        <f t="shared" si="64"/>
        <v>#VALUE!</v>
      </c>
      <c r="M140" s="29">
        <f t="shared" ref="M140:R140" si="192">M68*M$12</f>
        <v>28.418421386078492</v>
      </c>
      <c r="N140" s="31">
        <f t="shared" si="192"/>
        <v>19.244993799735347</v>
      </c>
      <c r="O140" s="31">
        <f t="shared" si="192"/>
        <v>3.8489987599470696</v>
      </c>
      <c r="P140" s="32">
        <f t="shared" si="192"/>
        <v>67.511887595101115</v>
      </c>
      <c r="Q140" s="32">
        <f t="shared" si="192"/>
        <v>35.083247491108175</v>
      </c>
      <c r="R140" s="32">
        <f t="shared" si="192"/>
        <v>69.612875401753641</v>
      </c>
      <c r="S140" s="33" t="e">
        <f t="shared" si="159"/>
        <v>#VALUE!</v>
      </c>
      <c r="T140" s="33" t="e">
        <f t="shared" si="159"/>
        <v>#VALUE!</v>
      </c>
      <c r="U140" s="34" t="e">
        <f t="shared" si="160"/>
        <v>#VALUE!</v>
      </c>
      <c r="V140" s="34" t="e">
        <f t="shared" si="160"/>
        <v>#VALUE!</v>
      </c>
      <c r="W140" s="35" t="e">
        <f t="shared" si="160"/>
        <v>#VALUE!</v>
      </c>
      <c r="X140" s="35" t="e">
        <f t="shared" si="160"/>
        <v>#VALUE!</v>
      </c>
      <c r="Y140" t="e">
        <f>NA()</f>
        <v>#N/A</v>
      </c>
      <c r="Z140" s="30">
        <f t="shared" si="66"/>
        <v>29.731947280676309</v>
      </c>
      <c r="AA140" s="30">
        <f t="shared" si="67"/>
        <v>63.33811347343697</v>
      </c>
      <c r="AD140"/>
      <c r="AE140" s="3">
        <v>55</v>
      </c>
      <c r="AG140" s="3">
        <f t="shared" si="68"/>
        <v>56.127822882801333</v>
      </c>
      <c r="AH140" s="29">
        <f t="shared" si="142"/>
        <v>80.10586265096704</v>
      </c>
      <c r="AI140" s="29">
        <f t="shared" si="166"/>
        <v>81.164508175397486</v>
      </c>
      <c r="AJ140" s="29">
        <f t="shared" si="166"/>
        <v>88.376609023873783</v>
      </c>
      <c r="AK140" s="29">
        <f t="shared" si="166"/>
        <v>81.363939198731131</v>
      </c>
      <c r="AL140" s="29">
        <f t="shared" si="166"/>
        <v>29.103735655763312</v>
      </c>
      <c r="AM140" s="30" t="e">
        <f t="shared" si="70"/>
        <v>#VALUE!</v>
      </c>
      <c r="AN140" s="29">
        <f t="shared" ref="AN140:AS140" si="193">AN68*AN$12</f>
        <v>29.276910896187434</v>
      </c>
      <c r="AO140" s="31">
        <f t="shared" si="193"/>
        <v>19.841643898690698</v>
      </c>
      <c r="AP140" s="31">
        <f t="shared" si="193"/>
        <v>3.9683287797381395</v>
      </c>
      <c r="AQ140" s="32">
        <f t="shared" si="193"/>
        <v>68.868223901200778</v>
      </c>
      <c r="AR140" s="32">
        <f t="shared" si="193"/>
        <v>35.635225184659845</v>
      </c>
      <c r="AS140" s="32">
        <f t="shared" si="193"/>
        <v>70.028098279722983</v>
      </c>
      <c r="AT140" s="33" t="e">
        <f t="shared" si="162"/>
        <v>#VALUE!</v>
      </c>
      <c r="AU140" s="33" t="e">
        <f t="shared" si="162"/>
        <v>#VALUE!</v>
      </c>
      <c r="AV140" s="34" t="e">
        <f t="shared" si="163"/>
        <v>#VALUE!</v>
      </c>
      <c r="AW140" s="34" t="e">
        <f t="shared" si="163"/>
        <v>#VALUE!</v>
      </c>
      <c r="AX140" s="35" t="e">
        <f t="shared" si="163"/>
        <v>#VALUE!</v>
      </c>
      <c r="AY140" s="35" t="e">
        <f t="shared" si="163"/>
        <v>#VALUE!</v>
      </c>
      <c r="AZ140" t="e">
        <f>NA()</f>
        <v>#N/A</v>
      </c>
      <c r="BA140" s="30">
        <f t="shared" si="72"/>
        <v>29.920533022222759</v>
      </c>
      <c r="BB140" s="30">
        <f t="shared" si="73"/>
        <v>63.804086994333815</v>
      </c>
    </row>
    <row r="141" spans="4:54" x14ac:dyDescent="0.25">
      <c r="D141" s="3">
        <v>56</v>
      </c>
      <c r="F141" s="3">
        <v>55</v>
      </c>
      <c r="G141" s="29">
        <f t="shared" si="140"/>
        <v>79.372496018554301</v>
      </c>
      <c r="H141" s="29">
        <f t="shared" si="164"/>
        <v>80.149639124001268</v>
      </c>
      <c r="I141" s="29">
        <f t="shared" si="164"/>
        <v>87.154245217500289</v>
      </c>
      <c r="J141" s="29">
        <f t="shared" si="164"/>
        <v>80.384639220996405</v>
      </c>
      <c r="K141" s="29">
        <f t="shared" si="164"/>
        <v>28.909940737374761</v>
      </c>
      <c r="L141" s="30" t="e">
        <f t="shared" si="64"/>
        <v>#VALUE!</v>
      </c>
      <c r="M141" s="29">
        <f t="shared" ref="M141:R141" si="194">M69*M$12</f>
        <v>28.827229833598174</v>
      </c>
      <c r="N141" s="31">
        <f t="shared" si="194"/>
        <v>19.528215903785675</v>
      </c>
      <c r="O141" s="31">
        <f t="shared" si="194"/>
        <v>3.905643180757135</v>
      </c>
      <c r="P141" s="32">
        <f t="shared" si="194"/>
        <v>68.159221605688955</v>
      </c>
      <c r="Q141" s="32">
        <f t="shared" si="194"/>
        <v>35.348626241456074</v>
      </c>
      <c r="R141" s="32">
        <f t="shared" si="194"/>
        <v>69.816935677228486</v>
      </c>
      <c r="S141" s="33" t="e">
        <f t="shared" si="159"/>
        <v>#VALUE!</v>
      </c>
      <c r="T141" s="33" t="e">
        <f t="shared" si="159"/>
        <v>#VALUE!</v>
      </c>
      <c r="U141" s="34" t="e">
        <f t="shared" si="160"/>
        <v>#VALUE!</v>
      </c>
      <c r="V141" s="34" t="e">
        <f t="shared" si="160"/>
        <v>#VALUE!</v>
      </c>
      <c r="W141" s="35" t="e">
        <f t="shared" si="160"/>
        <v>#VALUE!</v>
      </c>
      <c r="X141" s="35" t="e">
        <f t="shared" si="160"/>
        <v>#VALUE!</v>
      </c>
      <c r="Y141" t="e">
        <f>NA()</f>
        <v>#N/A</v>
      </c>
      <c r="Z141" s="30">
        <f t="shared" si="66"/>
        <v>29.824479136846445</v>
      </c>
      <c r="AA141" s="30">
        <f t="shared" si="67"/>
        <v>63.563246813442525</v>
      </c>
      <c r="AD141"/>
      <c r="AE141" s="3">
        <v>56</v>
      </c>
      <c r="AG141" s="3">
        <f t="shared" si="68"/>
        <v>56.724533941584319</v>
      </c>
      <c r="AH141" s="29">
        <f t="shared" si="142"/>
        <v>80.474669470692248</v>
      </c>
      <c r="AI141" s="29">
        <f t="shared" si="166"/>
        <v>81.690206554035811</v>
      </c>
      <c r="AJ141" s="29">
        <f t="shared" si="166"/>
        <v>89.00336886715013</v>
      </c>
      <c r="AK141" s="29">
        <f t="shared" si="166"/>
        <v>81.870669989865604</v>
      </c>
      <c r="AL141" s="29">
        <f t="shared" si="166"/>
        <v>29.200633203283139</v>
      </c>
      <c r="AM141" s="30" t="e">
        <f t="shared" si="70"/>
        <v>#VALUE!</v>
      </c>
      <c r="AN141" s="29">
        <f t="shared" ref="AN141:AS141" si="195">AN69*AN$12</f>
        <v>29.510004300751767</v>
      </c>
      <c r="AO141" s="31">
        <f t="shared" si="195"/>
        <v>20.004921283571292</v>
      </c>
      <c r="AP141" s="31">
        <f t="shared" si="195"/>
        <v>4.0009842567142586</v>
      </c>
      <c r="AQ141" s="32">
        <f t="shared" si="195"/>
        <v>69.234507958328535</v>
      </c>
      <c r="AR141" s="32">
        <f t="shared" si="195"/>
        <v>35.78159509475325</v>
      </c>
      <c r="AS141" s="32">
        <f t="shared" si="195"/>
        <v>70.132247179038188</v>
      </c>
      <c r="AT141" s="33" t="e">
        <f t="shared" si="162"/>
        <v>#VALUE!</v>
      </c>
      <c r="AU141" s="33" t="e">
        <f t="shared" si="162"/>
        <v>#VALUE!</v>
      </c>
      <c r="AV141" s="34" t="e">
        <f t="shared" si="163"/>
        <v>#VALUE!</v>
      </c>
      <c r="AW141" s="34" t="e">
        <f t="shared" si="163"/>
        <v>#VALUE!</v>
      </c>
      <c r="AX141" s="35" t="e">
        <f t="shared" si="163"/>
        <v>#VALUE!</v>
      </c>
      <c r="AY141" s="35" t="e">
        <f t="shared" si="163"/>
        <v>#VALUE!</v>
      </c>
      <c r="AZ141" t="e">
        <f>NA()</f>
        <v>#N/A</v>
      </c>
      <c r="BA141" s="30">
        <f t="shared" si="72"/>
        <v>29.968030310766068</v>
      </c>
      <c r="BB141" s="30">
        <f t="shared" si="73"/>
        <v>63.926154380533255</v>
      </c>
    </row>
    <row r="142" spans="4:54" x14ac:dyDescent="0.25">
      <c r="D142" s="3">
        <v>57</v>
      </c>
      <c r="F142" s="3">
        <v>56</v>
      </c>
      <c r="G142" s="29">
        <f t="shared" si="140"/>
        <v>80.025161087258709</v>
      </c>
      <c r="H142" s="29">
        <f t="shared" si="164"/>
        <v>81.050891025122198</v>
      </c>
      <c r="I142" s="29">
        <f t="shared" si="164"/>
        <v>88.240567268999953</v>
      </c>
      <c r="J142" s="29">
        <f t="shared" si="164"/>
        <v>81.254372388062308</v>
      </c>
      <c r="K142" s="29">
        <f t="shared" si="164"/>
        <v>29.082482036214163</v>
      </c>
      <c r="L142" s="30" t="e">
        <f t="shared" si="64"/>
        <v>#VALUE!</v>
      </c>
      <c r="M142" s="29">
        <f t="shared" ref="M142:R142" si="196">M70*M$12</f>
        <v>29.226547081716181</v>
      </c>
      <c r="N142" s="31">
        <f t="shared" si="196"/>
        <v>19.806438874091924</v>
      </c>
      <c r="O142" s="31">
        <f t="shared" si="196"/>
        <v>3.9612877748183846</v>
      </c>
      <c r="P142" s="32">
        <f t="shared" si="196"/>
        <v>68.788972651373243</v>
      </c>
      <c r="Q142" s="32">
        <f t="shared" si="196"/>
        <v>35.603403070373474</v>
      </c>
      <c r="R142" s="32">
        <f t="shared" si="196"/>
        <v>70.005124694361768</v>
      </c>
      <c r="S142" s="33" t="e">
        <f t="shared" si="159"/>
        <v>#VALUE!</v>
      </c>
      <c r="T142" s="33" t="e">
        <f t="shared" si="159"/>
        <v>#VALUE!</v>
      </c>
      <c r="U142" s="34" t="e">
        <f t="shared" si="160"/>
        <v>#VALUE!</v>
      </c>
      <c r="V142" s="34" t="e">
        <f t="shared" si="160"/>
        <v>#VALUE!</v>
      </c>
      <c r="W142" s="35" t="e">
        <f t="shared" si="160"/>
        <v>#VALUE!</v>
      </c>
      <c r="X142" s="35" t="e">
        <f t="shared" si="160"/>
        <v>#VALUE!</v>
      </c>
      <c r="Y142" t="e">
        <f>NA()</f>
        <v>#N/A</v>
      </c>
      <c r="Z142" s="30">
        <f t="shared" si="66"/>
        <v>29.910067036689178</v>
      </c>
      <c r="AA142" s="30">
        <f t="shared" si="67"/>
        <v>63.777464526567037</v>
      </c>
      <c r="AD142"/>
      <c r="AE142" s="3">
        <v>57</v>
      </c>
      <c r="AG142" s="3">
        <f t="shared" si="68"/>
        <v>57.274377065113654</v>
      </c>
      <c r="AH142" s="29">
        <f t="shared" si="142"/>
        <v>80.803199548019762</v>
      </c>
      <c r="AI142" s="29">
        <f t="shared" si="166"/>
        <v>82.167822461903</v>
      </c>
      <c r="AJ142" s="29">
        <f t="shared" si="166"/>
        <v>89.568903829675591</v>
      </c>
      <c r="AK142" s="29">
        <f t="shared" si="166"/>
        <v>82.330726566853457</v>
      </c>
      <c r="AL142" s="29">
        <f t="shared" si="166"/>
        <v>29.286623542212833</v>
      </c>
      <c r="AM142" s="30" t="e">
        <f t="shared" si="70"/>
        <v>#VALUE!</v>
      </c>
      <c r="AN142" s="29">
        <f t="shared" ref="AN142:AS142" si="197">AN70*AN$12</f>
        <v>29.721863688062793</v>
      </c>
      <c r="AO142" s="31">
        <f t="shared" si="197"/>
        <v>20.153821443721984</v>
      </c>
      <c r="AP142" s="31">
        <f t="shared" si="197"/>
        <v>4.0307642887443969</v>
      </c>
      <c r="AQ142" s="32">
        <f t="shared" si="197"/>
        <v>69.566710593400842</v>
      </c>
      <c r="AR142" s="32">
        <f t="shared" si="197"/>
        <v>35.913334222568658</v>
      </c>
      <c r="AS142" s="32">
        <f t="shared" si="197"/>
        <v>70.223848076362984</v>
      </c>
      <c r="AT142" s="33" t="e">
        <f t="shared" si="162"/>
        <v>#VALUE!</v>
      </c>
      <c r="AU142" s="33" t="e">
        <f t="shared" si="162"/>
        <v>#VALUE!</v>
      </c>
      <c r="AV142" s="34" t="e">
        <f t="shared" si="163"/>
        <v>#VALUE!</v>
      </c>
      <c r="AW142" s="34" t="e">
        <f t="shared" si="163"/>
        <v>#VALUE!</v>
      </c>
      <c r="AX142" s="35" t="e">
        <f t="shared" si="163"/>
        <v>#VALUE!</v>
      </c>
      <c r="AY142" s="35" t="e">
        <f t="shared" si="163"/>
        <v>#VALUE!</v>
      </c>
      <c r="AZ142" t="e">
        <f>NA()</f>
        <v>#N/A</v>
      </c>
      <c r="BA142" s="30">
        <f t="shared" si="72"/>
        <v>30.00987604920104</v>
      </c>
      <c r="BB142" s="30">
        <f t="shared" si="73"/>
        <v>64.035473995195375</v>
      </c>
    </row>
    <row r="143" spans="4:54" x14ac:dyDescent="0.25">
      <c r="D143" s="3">
        <v>58</v>
      </c>
      <c r="F143" s="3">
        <v>57</v>
      </c>
      <c r="G143" s="29">
        <f t="shared" si="140"/>
        <v>80.64059511177912</v>
      </c>
      <c r="H143" s="29">
        <f t="shared" si="164"/>
        <v>81.930297170888778</v>
      </c>
      <c r="I143" s="29">
        <f t="shared" si="164"/>
        <v>89.288123656782588</v>
      </c>
      <c r="J143" s="29">
        <f t="shared" si="164"/>
        <v>82.101972899098229</v>
      </c>
      <c r="K143" s="29">
        <f t="shared" si="164"/>
        <v>29.244101743064071</v>
      </c>
      <c r="L143" s="30" t="e">
        <f t="shared" si="64"/>
        <v>#VALUE!</v>
      </c>
      <c r="M143" s="29">
        <f t="shared" ref="M143:R143" si="198">M71*M$12</f>
        <v>29.616493184382836</v>
      </c>
      <c r="N143" s="31">
        <f t="shared" si="198"/>
        <v>20.079704484054023</v>
      </c>
      <c r="O143" s="31">
        <f t="shared" si="198"/>
        <v>4.0159408968108048</v>
      </c>
      <c r="P143" s="32">
        <f t="shared" si="198"/>
        <v>69.401570492513713</v>
      </c>
      <c r="Q143" s="32">
        <f t="shared" si="198"/>
        <v>35.847966776220673</v>
      </c>
      <c r="R143" s="32">
        <f t="shared" si="198"/>
        <v>70.178649951217309</v>
      </c>
      <c r="S143" s="33" t="e">
        <f t="shared" si="159"/>
        <v>#VALUE!</v>
      </c>
      <c r="T143" s="33" t="e">
        <f t="shared" si="159"/>
        <v>#VALUE!</v>
      </c>
      <c r="U143" s="34" t="e">
        <f t="shared" si="160"/>
        <v>#VALUE!</v>
      </c>
      <c r="V143" s="34" t="e">
        <f t="shared" si="160"/>
        <v>#VALUE!</v>
      </c>
      <c r="W143" s="35" t="e">
        <f t="shared" si="160"/>
        <v>#VALUE!</v>
      </c>
      <c r="X143" s="35" t="e">
        <f t="shared" si="160"/>
        <v>#VALUE!</v>
      </c>
      <c r="Y143" t="e">
        <f>NA()</f>
        <v>#N/A</v>
      </c>
      <c r="Z143" s="30">
        <f t="shared" si="66"/>
        <v>29.989219826177614</v>
      </c>
      <c r="AA143" s="30">
        <f t="shared" si="67"/>
        <v>63.981295858768483</v>
      </c>
      <c r="AD143"/>
      <c r="AE143" s="3">
        <v>58</v>
      </c>
      <c r="AG143" s="3">
        <f t="shared" si="68"/>
        <v>57.78103343764532</v>
      </c>
      <c r="AH143" s="29">
        <f t="shared" si="142"/>
        <v>81.09659774383492</v>
      </c>
      <c r="AI143" s="29">
        <f t="shared" si="166"/>
        <v>82.602219511237791</v>
      </c>
      <c r="AJ143" s="29">
        <f t="shared" si="166"/>
        <v>90.079981568206122</v>
      </c>
      <c r="AK143" s="29">
        <f t="shared" si="166"/>
        <v>82.748879933688912</v>
      </c>
      <c r="AL143" s="29">
        <f t="shared" si="166"/>
        <v>29.363153936451777</v>
      </c>
      <c r="AM143" s="30" t="e">
        <f t="shared" si="70"/>
        <v>#VALUE!</v>
      </c>
      <c r="AN143" s="29">
        <f t="shared" ref="AN143:AS143" si="199">AN71*AN$12</f>
        <v>29.914617460554481</v>
      </c>
      <c r="AO143" s="31">
        <f t="shared" si="199"/>
        <v>20.289714715063052</v>
      </c>
      <c r="AP143" s="31">
        <f t="shared" si="199"/>
        <v>4.0579429430126108</v>
      </c>
      <c r="AQ143" s="32">
        <f t="shared" si="199"/>
        <v>69.86837221789547</v>
      </c>
      <c r="AR143" s="32">
        <f t="shared" si="199"/>
        <v>36.032119689443768</v>
      </c>
      <c r="AS143" s="32">
        <f t="shared" si="199"/>
        <v>70.304704929069928</v>
      </c>
      <c r="AT143" s="33" t="e">
        <f t="shared" si="162"/>
        <v>#VALUE!</v>
      </c>
      <c r="AU143" s="33" t="e">
        <f t="shared" si="162"/>
        <v>#VALUE!</v>
      </c>
      <c r="AV143" s="34" t="e">
        <f t="shared" si="163"/>
        <v>#VALUE!</v>
      </c>
      <c r="AW143" s="34" t="e">
        <f t="shared" si="163"/>
        <v>#VALUE!</v>
      </c>
      <c r="AX143" s="35" t="e">
        <f t="shared" si="163"/>
        <v>#VALUE!</v>
      </c>
      <c r="AY143" s="35" t="e">
        <f t="shared" si="163"/>
        <v>#VALUE!</v>
      </c>
      <c r="AZ143" t="e">
        <f>NA()</f>
        <v>#N/A</v>
      </c>
      <c r="BA143" s="30">
        <f t="shared" si="72"/>
        <v>30.046871449747666</v>
      </c>
      <c r="BB143" s="30">
        <f t="shared" si="73"/>
        <v>64.133596537365548</v>
      </c>
    </row>
    <row r="144" spans="4:54" x14ac:dyDescent="0.25">
      <c r="D144" s="3">
        <v>59</v>
      </c>
      <c r="F144" s="3">
        <v>58</v>
      </c>
      <c r="G144" s="29">
        <f t="shared" si="140"/>
        <v>81.220691495785132</v>
      </c>
      <c r="H144" s="29">
        <f t="shared" si="164"/>
        <v>82.788277810435886</v>
      </c>
      <c r="I144" s="29">
        <f t="shared" si="164"/>
        <v>90.297913511447092</v>
      </c>
      <c r="J144" s="29">
        <f t="shared" si="164"/>
        <v>82.927900464893114</v>
      </c>
      <c r="K144" s="29">
        <f t="shared" si="164"/>
        <v>29.39544641702993</v>
      </c>
      <c r="L144" s="30" t="e">
        <f t="shared" si="64"/>
        <v>#VALUE!</v>
      </c>
      <c r="M144" s="29">
        <f t="shared" ref="M144:R144" si="200">M72*M$12</f>
        <v>29.997194356752399</v>
      </c>
      <c r="N144" s="31">
        <f t="shared" si="200"/>
        <v>20.348057249170019</v>
      </c>
      <c r="O144" s="31">
        <f t="shared" si="200"/>
        <v>4.069611449834003</v>
      </c>
      <c r="P144" s="32">
        <f t="shared" si="200"/>
        <v>69.997437810324641</v>
      </c>
      <c r="Q144" s="32">
        <f t="shared" si="200"/>
        <v>36.082695107236333</v>
      </c>
      <c r="R144" s="32">
        <f t="shared" si="200"/>
        <v>70.338631241537371</v>
      </c>
      <c r="S144" s="33" t="e">
        <f t="shared" si="159"/>
        <v>#VALUE!</v>
      </c>
      <c r="T144" s="33" t="e">
        <f t="shared" si="159"/>
        <v>#VALUE!</v>
      </c>
      <c r="U144" s="34" t="e">
        <f t="shared" si="160"/>
        <v>#VALUE!</v>
      </c>
      <c r="V144" s="34" t="e">
        <f t="shared" si="160"/>
        <v>#VALUE!</v>
      </c>
      <c r="W144" s="35" t="e">
        <f t="shared" si="160"/>
        <v>#VALUE!</v>
      </c>
      <c r="X144" s="35" t="e">
        <f t="shared" si="160"/>
        <v>#VALUE!</v>
      </c>
      <c r="Y144" t="e">
        <f>NA()</f>
        <v>#N/A</v>
      </c>
      <c r="Z144" s="30">
        <f t="shared" si="66"/>
        <v>30.062410900657113</v>
      </c>
      <c r="AA144" s="30">
        <f t="shared" si="67"/>
        <v>64.175244395427868</v>
      </c>
      <c r="AD144"/>
      <c r="AE144" s="3">
        <v>59</v>
      </c>
      <c r="AG144" s="3">
        <f t="shared" si="68"/>
        <v>58.247895109351262</v>
      </c>
      <c r="AH144" s="29">
        <f t="shared" si="142"/>
        <v>81.3592419007568</v>
      </c>
      <c r="AI144" s="29">
        <f t="shared" si="166"/>
        <v>82.997701731149803</v>
      </c>
      <c r="AJ144" s="29">
        <f t="shared" si="166"/>
        <v>90.542510890800344</v>
      </c>
      <c r="AK144" s="29">
        <f t="shared" si="166"/>
        <v>83.12934472330015</v>
      </c>
      <c r="AL144" s="29">
        <f t="shared" si="166"/>
        <v>29.43144663005878</v>
      </c>
      <c r="AM144" s="30" t="e">
        <f t="shared" si="70"/>
        <v>#VALUE!</v>
      </c>
      <c r="AN144" s="29">
        <f t="shared" ref="AN144:AS144" si="201">AN72*AN$12</f>
        <v>30.090153515464579</v>
      </c>
      <c r="AO144" s="31">
        <f t="shared" si="201"/>
        <v>20.413826096083881</v>
      </c>
      <c r="AP144" s="31">
        <f t="shared" si="201"/>
        <v>4.0827652192167765</v>
      </c>
      <c r="AQ144" s="32">
        <f t="shared" si="201"/>
        <v>70.142610942023509</v>
      </c>
      <c r="AR144" s="32">
        <f t="shared" si="201"/>
        <v>36.1394045786855</v>
      </c>
      <c r="AS144" s="32">
        <f t="shared" si="201"/>
        <v>70.37631691412264</v>
      </c>
      <c r="AT144" s="33" t="e">
        <f t="shared" si="162"/>
        <v>#VALUE!</v>
      </c>
      <c r="AU144" s="33" t="e">
        <f t="shared" si="162"/>
        <v>#VALUE!</v>
      </c>
      <c r="AV144" s="34" t="e">
        <f t="shared" si="163"/>
        <v>#VALUE!</v>
      </c>
      <c r="AW144" s="34" t="e">
        <f t="shared" si="163"/>
        <v>#VALUE!</v>
      </c>
      <c r="AX144" s="35" t="e">
        <f t="shared" si="163"/>
        <v>#VALUE!</v>
      </c>
      <c r="AY144" s="35" t="e">
        <f t="shared" si="163"/>
        <v>#VALUE!</v>
      </c>
      <c r="AZ144" t="e">
        <f>NA()</f>
        <v>#N/A</v>
      </c>
      <c r="BA144" s="30">
        <f t="shared" si="72"/>
        <v>30.079684195214679</v>
      </c>
      <c r="BB144" s="30">
        <f t="shared" si="73"/>
        <v>64.221850731232493</v>
      </c>
    </row>
    <row r="145" spans="1:54" x14ac:dyDescent="0.25">
      <c r="D145" s="3">
        <v>60</v>
      </c>
      <c r="F145" s="3">
        <v>59</v>
      </c>
      <c r="G145" s="29">
        <f t="shared" si="140"/>
        <v>81.767276492361333</v>
      </c>
      <c r="H145" s="29">
        <f t="shared" si="164"/>
        <v>83.625252764239136</v>
      </c>
      <c r="I145" s="29">
        <f t="shared" si="164"/>
        <v>91.270946941864182</v>
      </c>
      <c r="J145" s="29">
        <f t="shared" si="164"/>
        <v>83.732612638487637</v>
      </c>
      <c r="K145" s="29">
        <f t="shared" si="164"/>
        <v>29.537130319976349</v>
      </c>
      <c r="L145" s="30" t="e">
        <f t="shared" si="64"/>
        <v>#VALUE!</v>
      </c>
      <c r="M145" s="29">
        <f t="shared" ref="M145:R145" si="202">M73*M$12</f>
        <v>30.368782212089897</v>
      </c>
      <c r="N145" s="31">
        <f t="shared" si="202"/>
        <v>20.611544163649953</v>
      </c>
      <c r="O145" s="31">
        <f t="shared" si="202"/>
        <v>4.1223088327299902</v>
      </c>
      <c r="P145" s="32">
        <f t="shared" si="202"/>
        <v>70.576990036452685</v>
      </c>
      <c r="Q145" s="32">
        <f t="shared" si="202"/>
        <v>36.30795474962288</v>
      </c>
      <c r="R145" s="32">
        <f t="shared" si="202"/>
        <v>70.486106369963295</v>
      </c>
      <c r="S145" s="33" t="e">
        <f t="shared" si="159"/>
        <v>#VALUE!</v>
      </c>
      <c r="T145" s="33" t="e">
        <f t="shared" si="159"/>
        <v>#VALUE!</v>
      </c>
      <c r="U145" s="34" t="e">
        <f t="shared" si="160"/>
        <v>#VALUE!</v>
      </c>
      <c r="V145" s="34" t="e">
        <f t="shared" si="160"/>
        <v>#VALUE!</v>
      </c>
      <c r="W145" s="35" t="e">
        <f t="shared" si="160"/>
        <v>#VALUE!</v>
      </c>
      <c r="X145" s="35" t="e">
        <f t="shared" si="160"/>
        <v>#VALUE!</v>
      </c>
      <c r="Y145" t="e">
        <f>NA()</f>
        <v>#N/A</v>
      </c>
      <c r="Z145" s="30">
        <f t="shared" si="66"/>
        <v>30.130080393918249</v>
      </c>
      <c r="AA145" s="30">
        <f t="shared" si="67"/>
        <v>64.359789305506482</v>
      </c>
      <c r="AD145"/>
      <c r="AE145" s="3">
        <v>60</v>
      </c>
      <c r="AG145" s="3">
        <f t="shared" si="68"/>
        <v>58.678087706000106</v>
      </c>
      <c r="AH145" s="29">
        <f t="shared" si="142"/>
        <v>81.59487288168414</v>
      </c>
      <c r="AI145" s="29">
        <f t="shared" si="166"/>
        <v>83.358087256351126</v>
      </c>
      <c r="AJ145" s="29">
        <f t="shared" si="166"/>
        <v>90.961665228293768</v>
      </c>
      <c r="AK145" s="29">
        <f t="shared" si="166"/>
        <v>83.47585356993288</v>
      </c>
      <c r="AL145" s="29">
        <f t="shared" si="166"/>
        <v>29.492538726335287</v>
      </c>
      <c r="AM145" s="30" t="e">
        <f t="shared" si="70"/>
        <v>#VALUE!</v>
      </c>
      <c r="AN145" s="29">
        <f t="shared" ref="AN145:AS145" si="203">AN73*AN$12</f>
        <v>30.250149928239509</v>
      </c>
      <c r="AO145" s="31">
        <f t="shared" si="203"/>
        <v>20.527252594283105</v>
      </c>
      <c r="AP145" s="31">
        <f t="shared" si="203"/>
        <v>4.105450518856621</v>
      </c>
      <c r="AQ145" s="32">
        <f t="shared" si="203"/>
        <v>70.39218065634175</v>
      </c>
      <c r="AR145" s="32">
        <f t="shared" si="203"/>
        <v>36.236452401873144</v>
      </c>
      <c r="AS145" s="32">
        <f t="shared" si="203"/>
        <v>70.439937092839742</v>
      </c>
      <c r="AT145" s="33" t="e">
        <f t="shared" si="162"/>
        <v>#VALUE!</v>
      </c>
      <c r="AU145" s="33" t="e">
        <f t="shared" si="162"/>
        <v>#VALUE!</v>
      </c>
      <c r="AV145" s="34" t="e">
        <f t="shared" si="163"/>
        <v>#VALUE!</v>
      </c>
      <c r="AW145" s="34" t="e">
        <f t="shared" si="163"/>
        <v>#VALUE!</v>
      </c>
      <c r="AX145" s="35" t="e">
        <f t="shared" si="163"/>
        <v>#VALUE!</v>
      </c>
      <c r="AY145" s="35" t="e">
        <f t="shared" si="163"/>
        <v>#VALUE!</v>
      </c>
      <c r="AZ145" t="e">
        <f>NA()</f>
        <v>#N/A</v>
      </c>
      <c r="BA145" s="30">
        <f t="shared" si="72"/>
        <v>30.108873816230606</v>
      </c>
      <c r="BB145" s="30">
        <f t="shared" si="73"/>
        <v>64.301380073066142</v>
      </c>
    </row>
    <row r="146" spans="1:54" x14ac:dyDescent="0.25">
      <c r="D146" s="3">
        <v>61</v>
      </c>
      <c r="F146" s="3">
        <v>60</v>
      </c>
      <c r="G146" s="29">
        <f t="shared" si="140"/>
        <v>82.282107546928685</v>
      </c>
      <c r="H146" s="29">
        <f t="shared" si="164"/>
        <v>84.441640725395231</v>
      </c>
      <c r="I146" s="29">
        <f t="shared" si="164"/>
        <v>92.208240410764645</v>
      </c>
      <c r="J146" s="29">
        <f t="shared" si="164"/>
        <v>84.516564157107652</v>
      </c>
      <c r="K146" s="29">
        <f t="shared" si="164"/>
        <v>29.669736188343464</v>
      </c>
      <c r="L146" s="30" t="e">
        <f t="shared" si="64"/>
        <v>#VALUE!</v>
      </c>
      <c r="M146" s="29">
        <f t="shared" ref="M146:R146" si="204">M74*M$12</f>
        <v>30.731393055805867</v>
      </c>
      <c r="N146" s="31">
        <f t="shared" si="204"/>
        <v>20.870214455045829</v>
      </c>
      <c r="O146" s="31">
        <f t="shared" si="204"/>
        <v>4.174042891009166</v>
      </c>
      <c r="P146" s="32">
        <f t="shared" si="204"/>
        <v>71.14063521563358</v>
      </c>
      <c r="Q146" s="32">
        <f t="shared" si="204"/>
        <v>36.524101358801992</v>
      </c>
      <c r="R146" s="32">
        <f t="shared" si="204"/>
        <v>70.62203660210713</v>
      </c>
      <c r="S146" s="33" t="e">
        <f t="shared" ref="S146:T156" si="205">S74</f>
        <v>#VALUE!</v>
      </c>
      <c r="T146" s="33" t="e">
        <f t="shared" si="205"/>
        <v>#VALUE!</v>
      </c>
      <c r="U146" s="34" t="e">
        <f t="shared" ref="U146:X156" si="206">U74*U$12</f>
        <v>#VALUE!</v>
      </c>
      <c r="V146" s="34" t="e">
        <f t="shared" si="206"/>
        <v>#VALUE!</v>
      </c>
      <c r="W146" s="35" t="e">
        <f t="shared" si="206"/>
        <v>#VALUE!</v>
      </c>
      <c r="X146" s="35" t="e">
        <f t="shared" si="206"/>
        <v>#VALUE!</v>
      </c>
      <c r="Y146" t="e">
        <f>NA()</f>
        <v>#N/A</v>
      </c>
      <c r="Z146" s="30">
        <f t="shared" si="66"/>
        <v>30.192637276941152</v>
      </c>
      <c r="AA146" s="30">
        <f t="shared" si="67"/>
        <v>64.535386525379963</v>
      </c>
      <c r="AD146"/>
      <c r="AE146" s="3">
        <v>61</v>
      </c>
      <c r="AG146" s="3">
        <f t="shared" si="68"/>
        <v>59.074491354933706</v>
      </c>
      <c r="AH146" s="29">
        <f t="shared" si="142"/>
        <v>81.806700298573347</v>
      </c>
      <c r="AI146" s="29">
        <f t="shared" si="166"/>
        <v>83.686771108345823</v>
      </c>
      <c r="AJ146" s="29">
        <f t="shared" si="166"/>
        <v>91.341986628152341</v>
      </c>
      <c r="AK146" s="29">
        <f t="shared" si="166"/>
        <v>83.791720300023471</v>
      </c>
      <c r="AL146" s="29">
        <f t="shared" si="166"/>
        <v>29.547314245317789</v>
      </c>
      <c r="AM146" s="30" t="e">
        <f t="shared" si="70"/>
        <v>#VALUE!</v>
      </c>
      <c r="AN146" s="29">
        <f t="shared" ref="AN146:AS146" si="207">AN74*AN$12</f>
        <v>30.396101323201222</v>
      </c>
      <c r="AO146" s="31">
        <f t="shared" si="207"/>
        <v>20.630978277738109</v>
      </c>
      <c r="AP146" s="31">
        <f t="shared" si="207"/>
        <v>4.1261956555476216</v>
      </c>
      <c r="AQ146" s="32">
        <f t="shared" si="207"/>
        <v>70.619520074393762</v>
      </c>
      <c r="AR146" s="32">
        <f t="shared" si="207"/>
        <v>36.324365619926468</v>
      </c>
      <c r="AS146" s="32">
        <f t="shared" si="207"/>
        <v>70.496618564766976</v>
      </c>
      <c r="AT146" s="33" t="e">
        <f t="shared" ref="AT146:AU156" si="208">AT74</f>
        <v>#VALUE!</v>
      </c>
      <c r="AU146" s="33" t="e">
        <f t="shared" si="208"/>
        <v>#VALUE!</v>
      </c>
      <c r="AV146" s="34" t="e">
        <f t="shared" ref="AV146:AY156" si="209">AV74*AV$12</f>
        <v>#VALUE!</v>
      </c>
      <c r="AW146" s="34" t="e">
        <f t="shared" si="209"/>
        <v>#VALUE!</v>
      </c>
      <c r="AX146" s="35" t="e">
        <f t="shared" si="209"/>
        <v>#VALUE!</v>
      </c>
      <c r="AY146" s="35" t="e">
        <f t="shared" si="209"/>
        <v>#VALUE!</v>
      </c>
      <c r="AZ146" t="e">
        <f>NA()</f>
        <v>#N/A</v>
      </c>
      <c r="BA146" s="30">
        <f t="shared" si="72"/>
        <v>30.13491172092057</v>
      </c>
      <c r="BB146" s="30">
        <f t="shared" si="73"/>
        <v>64.373172733036597</v>
      </c>
    </row>
    <row r="147" spans="1:54" x14ac:dyDescent="0.25">
      <c r="D147" s="3">
        <v>62</v>
      </c>
      <c r="F147" s="3">
        <v>61</v>
      </c>
      <c r="G147" s="29">
        <f t="shared" si="140"/>
        <v>82.766872384685811</v>
      </c>
      <c r="H147" s="29">
        <f t="shared" ref="H147:K156" si="210">H75*H$12</f>
        <v>85.23785862849779</v>
      </c>
      <c r="I147" s="29">
        <f t="shared" si="210"/>
        <v>93.110812604703483</v>
      </c>
      <c r="J147" s="29">
        <f t="shared" si="210"/>
        <v>85.280206352935835</v>
      </c>
      <c r="K147" s="29">
        <f t="shared" si="210"/>
        <v>29.793816124481364</v>
      </c>
      <c r="L147" s="30" t="e">
        <f t="shared" si="64"/>
        <v>#VALUE!</v>
      </c>
      <c r="M147" s="29">
        <f t="shared" ref="M147:R147" si="211">M75*M$12</f>
        <v>31.085167232878735</v>
      </c>
      <c r="N147" s="31">
        <f t="shared" si="211"/>
        <v>21.124119355667041</v>
      </c>
      <c r="O147" s="31">
        <f t="shared" si="211"/>
        <v>4.2248238711334087</v>
      </c>
      <c r="P147" s="32">
        <f t="shared" si="211"/>
        <v>71.688773898143324</v>
      </c>
      <c r="Q147" s="32">
        <f t="shared" si="211"/>
        <v>36.731479628152314</v>
      </c>
      <c r="R147" s="32">
        <f t="shared" si="211"/>
        <v>70.747311842340338</v>
      </c>
      <c r="S147" s="33" t="e">
        <f t="shared" si="205"/>
        <v>#VALUE!</v>
      </c>
      <c r="T147" s="33" t="e">
        <f t="shared" si="205"/>
        <v>#VALUE!</v>
      </c>
      <c r="U147" s="34" t="e">
        <f t="shared" si="206"/>
        <v>#VALUE!</v>
      </c>
      <c r="V147" s="34" t="e">
        <f t="shared" si="206"/>
        <v>#VALUE!</v>
      </c>
      <c r="W147" s="35" t="e">
        <f t="shared" si="206"/>
        <v>#VALUE!</v>
      </c>
      <c r="X147" s="35" t="e">
        <f t="shared" si="206"/>
        <v>#VALUE!</v>
      </c>
      <c r="Y147" t="e">
        <f>NA()</f>
        <v>#N/A</v>
      </c>
      <c r="Z147" s="30">
        <f t="shared" si="66"/>
        <v>30.250461362014981</v>
      </c>
      <c r="AA147" s="30">
        <f t="shared" si="67"/>
        <v>64.702469885274098</v>
      </c>
      <c r="AD147"/>
      <c r="AE147" s="3">
        <v>62</v>
      </c>
      <c r="AG147" s="3">
        <f t="shared" si="68"/>
        <v>59.439759967438754</v>
      </c>
      <c r="AH147" s="29">
        <f t="shared" si="142"/>
        <v>81.997488816892371</v>
      </c>
      <c r="AI147" s="29">
        <f t="shared" ref="AI147:AL156" si="212">AI75*AI$12</f>
        <v>83.986778831776292</v>
      </c>
      <c r="AJ147" s="29">
        <f t="shared" si="212"/>
        <v>91.687473518616642</v>
      </c>
      <c r="AK147" s="29">
        <f t="shared" si="212"/>
        <v>84.079893778754339</v>
      </c>
      <c r="AL147" s="29">
        <f t="shared" si="212"/>
        <v>29.596530019585714</v>
      </c>
      <c r="AM147" s="30" t="e">
        <f t="shared" si="70"/>
        <v>#VALUE!</v>
      </c>
      <c r="AN147" s="29">
        <f t="shared" ref="AN147:AS147" si="213">AN75*AN$12</f>
        <v>30.529341572256218</v>
      </c>
      <c r="AO147" s="31">
        <f t="shared" si="213"/>
        <v>20.725887355975203</v>
      </c>
      <c r="AP147" s="31">
        <f t="shared" si="213"/>
        <v>4.1451774711950407</v>
      </c>
      <c r="AQ147" s="32">
        <f t="shared" si="213"/>
        <v>70.826794286657602</v>
      </c>
      <c r="AR147" s="32">
        <f t="shared" si="213"/>
        <v>36.404109339826476</v>
      </c>
      <c r="AS147" s="32">
        <f t="shared" si="213"/>
        <v>70.547251009492001</v>
      </c>
      <c r="AT147" s="33" t="e">
        <f t="shared" si="208"/>
        <v>#VALUE!</v>
      </c>
      <c r="AU147" s="33" t="e">
        <f t="shared" si="208"/>
        <v>#VALUE!</v>
      </c>
      <c r="AV147" s="34" t="e">
        <f t="shared" si="209"/>
        <v>#VALUE!</v>
      </c>
      <c r="AW147" s="34" t="e">
        <f t="shared" si="209"/>
        <v>#VALUE!</v>
      </c>
      <c r="AX147" s="35" t="e">
        <f t="shared" si="209"/>
        <v>#VALUE!</v>
      </c>
      <c r="AY147" s="35" t="e">
        <f t="shared" si="209"/>
        <v>#VALUE!</v>
      </c>
      <c r="AZ147" t="e">
        <f>NA()</f>
        <v>#N/A</v>
      </c>
      <c r="BA147" s="30">
        <f t="shared" si="72"/>
        <v>30.158197101884593</v>
      </c>
      <c r="BB147" s="30">
        <f t="shared" si="73"/>
        <v>64.438086014355804</v>
      </c>
    </row>
    <row r="148" spans="1:54" x14ac:dyDescent="0.25">
      <c r="D148" s="3">
        <v>63</v>
      </c>
      <c r="F148" s="3">
        <v>62</v>
      </c>
      <c r="G148" s="29">
        <f t="shared" si="140"/>
        <v>83.223188730753805</v>
      </c>
      <c r="H148" s="29">
        <f t="shared" si="210"/>
        <v>86.014321080630708</v>
      </c>
      <c r="I148" s="29">
        <f t="shared" si="210"/>
        <v>93.97968075933089</v>
      </c>
      <c r="J148" s="29">
        <f t="shared" si="210"/>
        <v>86.023986626959086</v>
      </c>
      <c r="K148" s="29">
        <f t="shared" si="210"/>
        <v>29.909892579197304</v>
      </c>
      <c r="L148" s="30" t="e">
        <f t="shared" si="64"/>
        <v>#VALUE!</v>
      </c>
      <c r="M148" s="29">
        <f t="shared" ref="M148:R148" si="214">M76*M$12</f>
        <v>31.430248525156898</v>
      </c>
      <c r="N148" s="31">
        <f t="shared" si="214"/>
        <v>21.373311889644452</v>
      </c>
      <c r="O148" s="31">
        <f t="shared" si="214"/>
        <v>4.274662377928891</v>
      </c>
      <c r="P148" s="32">
        <f t="shared" si="214"/>
        <v>72.221799059070975</v>
      </c>
      <c r="Q148" s="32">
        <f t="shared" si="214"/>
        <v>36.930423390142664</v>
      </c>
      <c r="R148" s="32">
        <f t="shared" si="214"/>
        <v>70.86275553688516</v>
      </c>
      <c r="S148" s="33" t="e">
        <f t="shared" si="205"/>
        <v>#VALUE!</v>
      </c>
      <c r="T148" s="33" t="e">
        <f t="shared" si="205"/>
        <v>#VALUE!</v>
      </c>
      <c r="U148" s="34" t="e">
        <f t="shared" si="206"/>
        <v>#VALUE!</v>
      </c>
      <c r="V148" s="34" t="e">
        <f t="shared" si="206"/>
        <v>#VALUE!</v>
      </c>
      <c r="W148" s="35" t="e">
        <f t="shared" si="206"/>
        <v>#VALUE!</v>
      </c>
      <c r="X148" s="35" t="e">
        <f t="shared" si="206"/>
        <v>#VALUE!</v>
      </c>
      <c r="Y148" t="e">
        <f>NA()</f>
        <v>#N/A</v>
      </c>
      <c r="Z148" s="30">
        <f t="shared" si="66"/>
        <v>30.303905209867033</v>
      </c>
      <c r="AA148" s="30">
        <f t="shared" si="67"/>
        <v>64.861452181085113</v>
      </c>
      <c r="AD148"/>
      <c r="AE148" s="3">
        <v>63</v>
      </c>
      <c r="AG148" s="3">
        <f t="shared" si="68"/>
        <v>59.776339006608282</v>
      </c>
      <c r="AH148" s="29">
        <f t="shared" si="142"/>
        <v>82.169628887116502</v>
      </c>
      <c r="AI148" s="29">
        <f t="shared" si="212"/>
        <v>84.260812446417802</v>
      </c>
      <c r="AJ148" s="29">
        <f t="shared" si="212"/>
        <v>92.001654942433277</v>
      </c>
      <c r="AK148" s="29">
        <f t="shared" si="212"/>
        <v>84.34300392839701</v>
      </c>
      <c r="AL148" s="29">
        <f t="shared" si="212"/>
        <v>29.640836713366184</v>
      </c>
      <c r="AM148" s="30" t="e">
        <f t="shared" si="70"/>
        <v>#VALUE!</v>
      </c>
      <c r="AN148" s="29">
        <f t="shared" ref="AN148:AS148" si="215">AN76*AN$12</f>
        <v>30.651063367355604</v>
      </c>
      <c r="AO148" s="31">
        <f t="shared" si="215"/>
        <v>20.812775568064389</v>
      </c>
      <c r="AP148" s="31">
        <f t="shared" si="215"/>
        <v>4.1625551136128776</v>
      </c>
      <c r="AQ148" s="32">
        <f t="shared" si="215"/>
        <v>71.015930089483788</v>
      </c>
      <c r="AR148" s="32">
        <f t="shared" si="215"/>
        <v>36.476531081214901</v>
      </c>
      <c r="AS148" s="32">
        <f t="shared" si="215"/>
        <v>70.592589795305301</v>
      </c>
      <c r="AT148" s="33" t="e">
        <f t="shared" si="208"/>
        <v>#VALUE!</v>
      </c>
      <c r="AU148" s="33" t="e">
        <f t="shared" si="208"/>
        <v>#VALUE!</v>
      </c>
      <c r="AV148" s="34" t="e">
        <f t="shared" si="209"/>
        <v>#VALUE!</v>
      </c>
      <c r="AW148" s="34" t="e">
        <f t="shared" si="209"/>
        <v>#VALUE!</v>
      </c>
      <c r="AX148" s="35" t="e">
        <f t="shared" si="209"/>
        <v>#VALUE!</v>
      </c>
      <c r="AY148" s="35" t="e">
        <f t="shared" si="209"/>
        <v>#VALUE!</v>
      </c>
      <c r="AZ148" t="e">
        <f>NA()</f>
        <v>#N/A</v>
      </c>
      <c r="BA148" s="30">
        <f t="shared" si="72"/>
        <v>30.179069644542754</v>
      </c>
      <c r="BB148" s="30">
        <f t="shared" si="73"/>
        <v>64.496866460973607</v>
      </c>
    </row>
    <row r="149" spans="1:54" x14ac:dyDescent="0.25">
      <c r="D149" s="3">
        <v>64</v>
      </c>
      <c r="F149" s="3">
        <v>63</v>
      </c>
      <c r="G149" s="29">
        <f t="shared" si="140"/>
        <v>83.652604563942717</v>
      </c>
      <c r="H149" s="29">
        <f t="shared" si="210"/>
        <v>86.771439849455192</v>
      </c>
      <c r="I149" s="29">
        <f t="shared" si="210"/>
        <v>94.81585740317702</v>
      </c>
      <c r="J149" s="29">
        <f t="shared" si="210"/>
        <v>86.748347980617041</v>
      </c>
      <c r="K149" s="29">
        <f t="shared" si="210"/>
        <v>30.01845940137105</v>
      </c>
      <c r="L149" s="30" t="e">
        <f t="shared" si="64"/>
        <v>#VALUE!</v>
      </c>
      <c r="M149" s="29">
        <f t="shared" ref="M149:R149" si="216">M77*M$12</f>
        <v>31.766783595250374</v>
      </c>
      <c r="N149" s="31">
        <f t="shared" si="216"/>
        <v>21.617846674591583</v>
      </c>
      <c r="O149" s="31">
        <f t="shared" si="216"/>
        <v>4.3235693349183171</v>
      </c>
      <c r="P149" s="32">
        <f t="shared" si="216"/>
        <v>72.740096041719781</v>
      </c>
      <c r="Q149" s="32">
        <f t="shared" si="216"/>
        <v>37.121255745314478</v>
      </c>
      <c r="R149" s="32">
        <f t="shared" si="216"/>
        <v>70.969129303540171</v>
      </c>
      <c r="S149" s="33" t="e">
        <f t="shared" si="205"/>
        <v>#VALUE!</v>
      </c>
      <c r="T149" s="33" t="e">
        <f t="shared" si="205"/>
        <v>#VALUE!</v>
      </c>
      <c r="U149" s="34" t="e">
        <f t="shared" si="206"/>
        <v>#VALUE!</v>
      </c>
      <c r="V149" s="34" t="e">
        <f t="shared" si="206"/>
        <v>#VALUE!</v>
      </c>
      <c r="W149" s="35" t="e">
        <f t="shared" si="206"/>
        <v>#VALUE!</v>
      </c>
      <c r="X149" s="35" t="e">
        <f t="shared" si="206"/>
        <v>#VALUE!</v>
      </c>
      <c r="Y149" t="e">
        <f>NA()</f>
        <v>#N/A</v>
      </c>
      <c r="Z149" s="30">
        <f t="shared" si="66"/>
        <v>30.353295938994943</v>
      </c>
      <c r="AA149" s="30">
        <f t="shared" si="67"/>
        <v>65.012726194232513</v>
      </c>
      <c r="AD149"/>
      <c r="AE149" s="3">
        <v>64</v>
      </c>
      <c r="AG149" s="3">
        <f t="shared" si="68"/>
        <v>60.086481859648281</v>
      </c>
      <c r="AH149" s="29">
        <f t="shared" si="142"/>
        <v>82.325194946526452</v>
      </c>
      <c r="AI149" s="29">
        <f t="shared" si="212"/>
        <v>84.511289926573326</v>
      </c>
      <c r="AJ149" s="29">
        <f t="shared" si="212"/>
        <v>92.28765349842466</v>
      </c>
      <c r="AK149" s="29">
        <f t="shared" si="212"/>
        <v>84.58340117169395</v>
      </c>
      <c r="AL149" s="29">
        <f t="shared" si="212"/>
        <v>29.680795963897079</v>
      </c>
      <c r="AM149" s="30" t="e">
        <f t="shared" si="70"/>
        <v>#VALUE!</v>
      </c>
      <c r="AN149" s="29">
        <f t="shared" ref="AN149:AS149" si="217">AN77*AN$12</f>
        <v>30.762335129956309</v>
      </c>
      <c r="AO149" s="31">
        <f t="shared" si="217"/>
        <v>20.892360115629319</v>
      </c>
      <c r="AP149" s="31">
        <f t="shared" si="217"/>
        <v>4.1784720231258641</v>
      </c>
      <c r="AQ149" s="32">
        <f t="shared" si="217"/>
        <v>71.188646122288716</v>
      </c>
      <c r="AR149" s="32">
        <f t="shared" si="217"/>
        <v>36.542377328905062</v>
      </c>
      <c r="AS149" s="32">
        <f t="shared" si="217"/>
        <v>70.633279303361576</v>
      </c>
      <c r="AT149" s="33" t="e">
        <f t="shared" si="208"/>
        <v>#VALUE!</v>
      </c>
      <c r="AU149" s="33" t="e">
        <f t="shared" si="208"/>
        <v>#VALUE!</v>
      </c>
      <c r="AV149" s="34" t="e">
        <f t="shared" si="209"/>
        <v>#VALUE!</v>
      </c>
      <c r="AW149" s="34" t="e">
        <f t="shared" si="209"/>
        <v>#VALUE!</v>
      </c>
      <c r="AX149" s="35" t="e">
        <f t="shared" si="209"/>
        <v>#VALUE!</v>
      </c>
      <c r="AY149" s="35" t="e">
        <f t="shared" si="209"/>
        <v>#VALUE!</v>
      </c>
      <c r="AZ149" t="e">
        <f>NA()</f>
        <v>#N/A</v>
      </c>
      <c r="BA149" s="30">
        <f t="shared" si="72"/>
        <v>30.197819738497053</v>
      </c>
      <c r="BB149" s="30">
        <f t="shared" si="73"/>
        <v>64.550166467864528</v>
      </c>
    </row>
    <row r="150" spans="1:54" x14ac:dyDescent="0.25">
      <c r="D150" s="3">
        <v>65</v>
      </c>
      <c r="F150" s="3">
        <v>64</v>
      </c>
      <c r="G150" s="29">
        <f t="shared" ref="G150:G156" si="218">G78*G$12</f>
        <v>84.056598816669705</v>
      </c>
      <c r="H150" s="29">
        <f t="shared" si="210"/>
        <v>87.509623403782342</v>
      </c>
      <c r="I150" s="29">
        <f t="shared" si="210"/>
        <v>95.62034748540016</v>
      </c>
      <c r="J150" s="29">
        <f t="shared" si="210"/>
        <v>87.453728600418273</v>
      </c>
      <c r="K150" s="29">
        <f t="shared" si="210"/>
        <v>30.119982934151288</v>
      </c>
      <c r="L150" s="30" t="e">
        <f t="shared" si="64"/>
        <v>#VALUE!</v>
      </c>
      <c r="M150" s="29">
        <f t="shared" ref="M150:R150" si="219">M78*M$12</f>
        <v>32.094921473926796</v>
      </c>
      <c r="N150" s="31">
        <f t="shared" si="219"/>
        <v>21.857779736889434</v>
      </c>
      <c r="O150" s="31">
        <f t="shared" si="219"/>
        <v>4.3715559473778871</v>
      </c>
      <c r="P150" s="32">
        <f t="shared" si="219"/>
        <v>73.244042522695224</v>
      </c>
      <c r="Q150" s="32">
        <f t="shared" si="219"/>
        <v>37.304289215053615</v>
      </c>
      <c r="R150" s="32">
        <f t="shared" si="219"/>
        <v>71.067137292302831</v>
      </c>
      <c r="S150" s="33" t="e">
        <f t="shared" si="205"/>
        <v>#VALUE!</v>
      </c>
      <c r="T150" s="33" t="e">
        <f t="shared" si="205"/>
        <v>#VALUE!</v>
      </c>
      <c r="U150" s="34" t="e">
        <f t="shared" si="206"/>
        <v>#VALUE!</v>
      </c>
      <c r="V150" s="34" t="e">
        <f t="shared" si="206"/>
        <v>#VALUE!</v>
      </c>
      <c r="W150" s="35" t="e">
        <f t="shared" si="206"/>
        <v>#VALUE!</v>
      </c>
      <c r="X150" s="35" t="e">
        <f t="shared" si="206"/>
        <v>#VALUE!</v>
      </c>
      <c r="Y150" t="e">
        <f>NA()</f>
        <v>#N/A</v>
      </c>
      <c r="Z150" s="30">
        <f t="shared" si="66"/>
        <v>30.398936937641398</v>
      </c>
      <c r="AA150" s="30">
        <f t="shared" si="67"/>
        <v>65.156665662064341</v>
      </c>
      <c r="AD150"/>
      <c r="AE150" s="3">
        <v>65</v>
      </c>
      <c r="AG150" s="3">
        <f t="shared" si="68"/>
        <v>60.372264924241762</v>
      </c>
      <c r="AH150" s="29">
        <f t="shared" ref="AH150:AH156" si="220">AH78*AH$12</f>
        <v>82.465993502721304</v>
      </c>
      <c r="AI150" s="29">
        <f t="shared" si="212"/>
        <v>84.740379214937619</v>
      </c>
      <c r="AJ150" s="29">
        <f t="shared" si="212"/>
        <v>92.548238844891173</v>
      </c>
      <c r="AK150" s="29">
        <f t="shared" si="212"/>
        <v>84.803190338267854</v>
      </c>
      <c r="AL150" s="29">
        <f t="shared" si="212"/>
        <v>29.716894425057106</v>
      </c>
      <c r="AM150" s="30" t="e">
        <f t="shared" si="70"/>
        <v>#VALUE!</v>
      </c>
      <c r="AN150" s="29">
        <f t="shared" ref="AN150:AS150" si="221">AN78*AN$12</f>
        <v>30.864115649975155</v>
      </c>
      <c r="AO150" s="31">
        <f t="shared" si="221"/>
        <v>20.965288343766485</v>
      </c>
      <c r="AP150" s="31">
        <f t="shared" si="221"/>
        <v>4.1930576687532977</v>
      </c>
      <c r="AQ150" s="32">
        <f t="shared" si="221"/>
        <v>71.34647866051337</v>
      </c>
      <c r="AR150" s="32">
        <f t="shared" si="221"/>
        <v>36.602307446788892</v>
      </c>
      <c r="AS150" s="32">
        <f t="shared" si="221"/>
        <v>70.669871722853415</v>
      </c>
      <c r="AT150" s="33" t="e">
        <f t="shared" si="208"/>
        <v>#VALUE!</v>
      </c>
      <c r="AU150" s="33" t="e">
        <f t="shared" si="208"/>
        <v>#VALUE!</v>
      </c>
      <c r="AV150" s="34" t="e">
        <f t="shared" si="209"/>
        <v>#VALUE!</v>
      </c>
      <c r="AW150" s="34" t="e">
        <f t="shared" si="209"/>
        <v>#VALUE!</v>
      </c>
      <c r="AX150" s="35" t="e">
        <f t="shared" si="209"/>
        <v>#VALUE!</v>
      </c>
      <c r="AY150" s="35" t="e">
        <f t="shared" si="209"/>
        <v>#VALUE!</v>
      </c>
      <c r="AZ150" t="e">
        <f>NA()</f>
        <v>#N/A</v>
      </c>
      <c r="BA150" s="30">
        <f t="shared" si="72"/>
        <v>30.214696728035026</v>
      </c>
      <c r="BB150" s="30">
        <f t="shared" si="73"/>
        <v>64.598558066045527</v>
      </c>
    </row>
    <row r="151" spans="1:54" x14ac:dyDescent="0.25">
      <c r="D151" s="3">
        <v>66</v>
      </c>
      <c r="F151" s="3">
        <v>65</v>
      </c>
      <c r="G151" s="29">
        <f t="shared" si="218"/>
        <v>84.436582444097013</v>
      </c>
      <c r="H151" s="29">
        <f t="shared" si="210"/>
        <v>88.229276502399102</v>
      </c>
      <c r="I151" s="29">
        <f t="shared" si="210"/>
        <v>96.394145855138603</v>
      </c>
      <c r="J151" s="29">
        <f t="shared" si="210"/>
        <v>88.140561491092768</v>
      </c>
      <c r="K151" s="29">
        <f t="shared" si="210"/>
        <v>30.214903140449547</v>
      </c>
      <c r="L151" s="30" t="e">
        <f t="shared" ref="L151:L156" si="222">Z151+L235*(AA151-Z151)</f>
        <v>#VALUE!</v>
      </c>
      <c r="M151" s="29">
        <f t="shared" ref="M151:R151" si="223">M79*M$12</f>
        <v>32.414813088119168</v>
      </c>
      <c r="N151" s="31">
        <f t="shared" si="223"/>
        <v>22.09316833969239</v>
      </c>
      <c r="O151" s="31">
        <f t="shared" si="223"/>
        <v>4.4186336679384786</v>
      </c>
      <c r="P151" s="32">
        <f t="shared" si="223"/>
        <v>73.734008496464369</v>
      </c>
      <c r="Q151" s="32">
        <f t="shared" si="223"/>
        <v>37.47982591452805</v>
      </c>
      <c r="R151" s="32">
        <f t="shared" si="223"/>
        <v>71.157430283409084</v>
      </c>
      <c r="S151" s="33" t="e">
        <f t="shared" si="205"/>
        <v>#VALUE!</v>
      </c>
      <c r="T151" s="33" t="e">
        <f t="shared" si="205"/>
        <v>#VALUE!</v>
      </c>
      <c r="U151" s="34" t="e">
        <f t="shared" si="206"/>
        <v>#VALUE!</v>
      </c>
      <c r="V151" s="34" t="e">
        <f t="shared" si="206"/>
        <v>#VALUE!</v>
      </c>
      <c r="W151" s="35" t="e">
        <f t="shared" si="206"/>
        <v>#VALUE!</v>
      </c>
      <c r="X151" s="35" t="e">
        <f t="shared" si="206"/>
        <v>#VALUE!</v>
      </c>
      <c r="Y151" t="e">
        <f>NA()</f>
        <v>#N/A</v>
      </c>
      <c r="Z151" s="30">
        <f t="shared" ref="Z151:Z156" si="224">Z79*Z$12</f>
        <v>30.441109479833667</v>
      </c>
      <c r="AA151" s="30">
        <f t="shared" ref="AA151:AA156" si="225">AA79*($AM$166/0.778237)</f>
        <v>65.293626201212092</v>
      </c>
      <c r="AD151"/>
      <c r="AE151" s="3">
        <v>66</v>
      </c>
      <c r="AG151" s="3">
        <f t="shared" ref="AG151:AG156" si="226">AE79</f>
        <v>60.635601509972815</v>
      </c>
      <c r="AH151" s="29">
        <f t="shared" si="220"/>
        <v>82.593603015525673</v>
      </c>
      <c r="AI151" s="29">
        <f t="shared" si="212"/>
        <v>84.950027609484295</v>
      </c>
      <c r="AJ151" s="29">
        <f t="shared" si="212"/>
        <v>92.785873300290419</v>
      </c>
      <c r="AK151" s="29">
        <f t="shared" si="212"/>
        <v>85.004259895600839</v>
      </c>
      <c r="AL151" s="29">
        <f t="shared" si="212"/>
        <v>29.749555325020083</v>
      </c>
      <c r="AM151" s="30" t="e">
        <f t="shared" ref="AM151:AM156" si="227">BA151+AM235*(BB151-BA151)</f>
        <v>#VALUE!</v>
      </c>
      <c r="AN151" s="29">
        <f t="shared" ref="AN151:AS151" si="228">AN79*AN$12</f>
        <v>30.957266786447477</v>
      </c>
      <c r="AO151" s="31">
        <f t="shared" si="228"/>
        <v>21.032145343124053</v>
      </c>
      <c r="AP151" s="31">
        <f t="shared" si="228"/>
        <v>4.2064290686248107</v>
      </c>
      <c r="AQ151" s="32">
        <f t="shared" si="228"/>
        <v>71.490803761681349</v>
      </c>
      <c r="AR151" s="32">
        <f t="shared" si="228"/>
        <v>36.656905417391229</v>
      </c>
      <c r="AS151" s="32">
        <f t="shared" si="228"/>
        <v>70.702842279321004</v>
      </c>
      <c r="AT151" s="33" t="e">
        <f t="shared" si="208"/>
        <v>#VALUE!</v>
      </c>
      <c r="AU151" s="33" t="e">
        <f t="shared" si="208"/>
        <v>#VALUE!</v>
      </c>
      <c r="AV151" s="34" t="e">
        <f t="shared" si="209"/>
        <v>#VALUE!</v>
      </c>
      <c r="AW151" s="34" t="e">
        <f t="shared" si="209"/>
        <v>#VALUE!</v>
      </c>
      <c r="AX151" s="35" t="e">
        <f t="shared" si="209"/>
        <v>#VALUE!</v>
      </c>
      <c r="AY151" s="35" t="e">
        <f t="shared" si="209"/>
        <v>#VALUE!</v>
      </c>
      <c r="AZ151" t="e">
        <f>NA()</f>
        <v>#N/A</v>
      </c>
      <c r="BA151" s="30">
        <f t="shared" ref="BA151:BA156" si="229">BA79*BA$12</f>
        <v>30.229915613932668</v>
      </c>
      <c r="BB151" s="30">
        <f t="shared" ref="BB151:BB156" si="230">BB79*($AM$166/0.778237)</f>
        <v>64.642544414152084</v>
      </c>
    </row>
    <row r="152" spans="1:54" x14ac:dyDescent="0.25">
      <c r="D152" s="3">
        <v>67</v>
      </c>
      <c r="F152" s="3">
        <v>66</v>
      </c>
      <c r="G152" s="29">
        <f t="shared" si="218"/>
        <v>84.793899795079469</v>
      </c>
      <c r="H152" s="29">
        <f t="shared" si="210"/>
        <v>88.930799827257886</v>
      </c>
      <c r="I152" s="29">
        <f t="shared" si="210"/>
        <v>97.138235062229313</v>
      </c>
      <c r="J152" s="29">
        <f t="shared" si="210"/>
        <v>88.809274153214787</v>
      </c>
      <c r="K152" s="29">
        <f t="shared" si="210"/>
        <v>30.303634743246615</v>
      </c>
      <c r="L152" s="30" t="e">
        <f t="shared" si="222"/>
        <v>#VALUE!</v>
      </c>
      <c r="M152" s="29">
        <f t="shared" ref="M152:R152" si="231">M80*M$12</f>
        <v>32.726610826833216</v>
      </c>
      <c r="N152" s="31">
        <f t="shared" si="231"/>
        <v>22.324070822818435</v>
      </c>
      <c r="O152" s="31">
        <f t="shared" si="231"/>
        <v>4.4648141645636876</v>
      </c>
      <c r="P152" s="32">
        <f t="shared" si="231"/>
        <v>74.210356277375524</v>
      </c>
      <c r="Q152" s="32">
        <f t="shared" si="231"/>
        <v>37.648157742561807</v>
      </c>
      <c r="R152" s="32">
        <f t="shared" si="231"/>
        <v>71.240609531005205</v>
      </c>
      <c r="S152" s="33" t="e">
        <f t="shared" si="205"/>
        <v>#VALUE!</v>
      </c>
      <c r="T152" s="33" t="e">
        <f t="shared" si="205"/>
        <v>#VALUE!</v>
      </c>
      <c r="U152" s="34" t="e">
        <f t="shared" si="206"/>
        <v>#VALUE!</v>
      </c>
      <c r="V152" s="34" t="e">
        <f t="shared" si="206"/>
        <v>#VALUE!</v>
      </c>
      <c r="W152" s="35" t="e">
        <f t="shared" si="206"/>
        <v>#VALUE!</v>
      </c>
      <c r="X152" s="35" t="e">
        <f t="shared" si="206"/>
        <v>#VALUE!</v>
      </c>
      <c r="Y152" t="e">
        <f>NA()</f>
        <v>#N/A</v>
      </c>
      <c r="Z152" s="30">
        <f t="shared" si="224"/>
        <v>30.480074247673837</v>
      </c>
      <c r="AA152" s="30">
        <f t="shared" si="225"/>
        <v>65.423946186176607</v>
      </c>
      <c r="AD152"/>
      <c r="AE152" s="3">
        <v>67</v>
      </c>
      <c r="AG152" s="3">
        <f t="shared" si="226"/>
        <v>60.87825464788051</v>
      </c>
      <c r="AH152" s="29">
        <f t="shared" si="220"/>
        <v>82.709407105787363</v>
      </c>
      <c r="AI152" s="29">
        <f t="shared" si="212"/>
        <v>85.141987223061548</v>
      </c>
      <c r="AJ152" s="29">
        <f t="shared" si="212"/>
        <v>93.00275081344634</v>
      </c>
      <c r="AK152" s="29">
        <f t="shared" si="212"/>
        <v>85.188307221301059</v>
      </c>
      <c r="AL152" s="29">
        <f t="shared" si="212"/>
        <v>29.779148019877205</v>
      </c>
      <c r="AM152" s="30" t="e">
        <f t="shared" si="227"/>
        <v>#VALUE!</v>
      </c>
      <c r="AN152" s="29">
        <f t="shared" ref="AN152:AS152" si="232">AN80*AN$12</f>
        <v>31.042564511001718</v>
      </c>
      <c r="AO152" s="31">
        <f t="shared" si="232"/>
        <v>21.093460620998709</v>
      </c>
      <c r="AP152" s="31">
        <f t="shared" si="232"/>
        <v>4.2186921241997419</v>
      </c>
      <c r="AQ152" s="32">
        <f t="shared" si="232"/>
        <v>71.622856340121942</v>
      </c>
      <c r="AR152" s="32">
        <f t="shared" si="232"/>
        <v>36.706689782979659</v>
      </c>
      <c r="AS152" s="32">
        <f t="shared" si="232"/>
        <v>70.732601637880435</v>
      </c>
      <c r="AT152" s="33" t="e">
        <f t="shared" si="208"/>
        <v>#VALUE!</v>
      </c>
      <c r="AU152" s="33" t="e">
        <f t="shared" si="208"/>
        <v>#VALUE!</v>
      </c>
      <c r="AV152" s="34" t="e">
        <f t="shared" si="209"/>
        <v>#VALUE!</v>
      </c>
      <c r="AW152" s="34" t="e">
        <f t="shared" si="209"/>
        <v>#VALUE!</v>
      </c>
      <c r="AX152" s="35" t="e">
        <f t="shared" si="209"/>
        <v>#VALUE!</v>
      </c>
      <c r="AY152" s="35" t="e">
        <f t="shared" si="209"/>
        <v>#VALUE!</v>
      </c>
      <c r="AZ152" t="e">
        <f>NA()</f>
        <v>#N/A</v>
      </c>
      <c r="BA152" s="30">
        <f t="shared" si="229"/>
        <v>30.24366252529342</v>
      </c>
      <c r="BB152" s="30">
        <f t="shared" si="230"/>
        <v>64.682569419548699</v>
      </c>
    </row>
    <row r="153" spans="1:54" x14ac:dyDescent="0.25">
      <c r="D153" s="3">
        <v>68</v>
      </c>
      <c r="F153" s="3">
        <v>67</v>
      </c>
      <c r="G153" s="29">
        <f t="shared" si="218"/>
        <v>85.129830226078695</v>
      </c>
      <c r="H153" s="29">
        <f t="shared" si="210"/>
        <v>89.614589657453152</v>
      </c>
      <c r="I153" s="29">
        <f t="shared" si="210"/>
        <v>97.853583451104811</v>
      </c>
      <c r="J153" s="29">
        <f t="shared" si="210"/>
        <v>89.460288301562073</v>
      </c>
      <c r="K153" s="29">
        <f t="shared" si="210"/>
        <v>30.386568368661191</v>
      </c>
      <c r="L153" s="30" t="e">
        <f t="shared" si="222"/>
        <v>#VALUE!</v>
      </c>
      <c r="M153" s="29">
        <f t="shared" ref="M153:R153" si="233">M81*M$12</f>
        <v>33.03046814241231</v>
      </c>
      <c r="N153" s="31">
        <f t="shared" si="233"/>
        <v>22.550546453745767</v>
      </c>
      <c r="O153" s="31">
        <f t="shared" si="233"/>
        <v>4.5101092907491536</v>
      </c>
      <c r="P153" s="32">
        <f t="shared" si="233"/>
        <v>74.673440517311633</v>
      </c>
      <c r="Q153" s="32">
        <f t="shared" si="233"/>
        <v>37.809566585568632</v>
      </c>
      <c r="R153" s="32">
        <f t="shared" si="233"/>
        <v>71.317230361905544</v>
      </c>
      <c r="S153" s="33" t="e">
        <f t="shared" si="205"/>
        <v>#VALUE!</v>
      </c>
      <c r="T153" s="33" t="e">
        <f t="shared" si="205"/>
        <v>#VALUE!</v>
      </c>
      <c r="U153" s="34" t="e">
        <f t="shared" si="206"/>
        <v>#VALUE!</v>
      </c>
      <c r="V153" s="34" t="e">
        <f t="shared" si="206"/>
        <v>#VALUE!</v>
      </c>
      <c r="W153" s="35" t="e">
        <f t="shared" si="206"/>
        <v>#VALUE!</v>
      </c>
      <c r="X153" s="35" t="e">
        <f t="shared" si="206"/>
        <v>#VALUE!</v>
      </c>
      <c r="Y153" t="e">
        <f>NA()</f>
        <v>#N/A</v>
      </c>
      <c r="Z153" s="30">
        <f t="shared" si="224"/>
        <v>30.516072762646658</v>
      </c>
      <c r="AA153" s="30">
        <f t="shared" si="225"/>
        <v>65.547947585315569</v>
      </c>
      <c r="AD153"/>
      <c r="AE153" s="3">
        <v>68</v>
      </c>
      <c r="AG153" s="3">
        <f t="shared" si="226"/>
        <v>61.101848893902165</v>
      </c>
      <c r="AH153" s="29">
        <f t="shared" si="220"/>
        <v>82.814622314209132</v>
      </c>
      <c r="AI153" s="29">
        <f t="shared" si="212"/>
        <v>85.317837100793753</v>
      </c>
      <c r="AJ153" s="29">
        <f t="shared" si="212"/>
        <v>93.200830358496191</v>
      </c>
      <c r="AK153" s="29">
        <f t="shared" si="212"/>
        <v>85.356860514310242</v>
      </c>
      <c r="AL153" s="29">
        <f t="shared" si="212"/>
        <v>29.805995924593994</v>
      </c>
      <c r="AM153" s="30" t="e">
        <f t="shared" si="227"/>
        <v>#VALUE!</v>
      </c>
      <c r="AN153" s="29">
        <f t="shared" ref="AN153:AS153" si="234">AN81*AN$12</f>
        <v>31.120708532082499</v>
      </c>
      <c r="AO153" s="31">
        <f t="shared" si="234"/>
        <v>21.149713967687877</v>
      </c>
      <c r="AP153" s="31">
        <f t="shared" si="234"/>
        <v>4.2299427935375755</v>
      </c>
      <c r="AQ153" s="32">
        <f t="shared" si="234"/>
        <v>71.743746646896767</v>
      </c>
      <c r="AR153" s="32">
        <f t="shared" si="234"/>
        <v>36.752122093723976</v>
      </c>
      <c r="AS153" s="32">
        <f t="shared" si="234"/>
        <v>70.759506056640504</v>
      </c>
      <c r="AT153" s="33" t="e">
        <f t="shared" si="208"/>
        <v>#VALUE!</v>
      </c>
      <c r="AU153" s="33" t="e">
        <f t="shared" si="208"/>
        <v>#VALUE!</v>
      </c>
      <c r="AV153" s="34" t="e">
        <f t="shared" si="209"/>
        <v>#VALUE!</v>
      </c>
      <c r="AW153" s="34" t="e">
        <f t="shared" si="209"/>
        <v>#VALUE!</v>
      </c>
      <c r="AX153" s="35" t="e">
        <f t="shared" si="209"/>
        <v>#VALUE!</v>
      </c>
      <c r="AY153" s="35" t="e">
        <f t="shared" si="209"/>
        <v>#VALUE!</v>
      </c>
      <c r="AZ153" t="e">
        <f>NA()</f>
        <v>#N/A</v>
      </c>
      <c r="BA153" s="30">
        <f t="shared" si="229"/>
        <v>30.256099209331893</v>
      </c>
      <c r="BB153" s="30">
        <f t="shared" si="230"/>
        <v>64.719025827045101</v>
      </c>
    </row>
    <row r="154" spans="1:54" x14ac:dyDescent="0.25">
      <c r="D154" s="3">
        <v>69</v>
      </c>
      <c r="F154" s="3">
        <v>68</v>
      </c>
      <c r="G154" s="29">
        <f t="shared" si="218"/>
        <v>85.445589906883228</v>
      </c>
      <c r="H154" s="29">
        <f t="shared" si="210"/>
        <v>90.281037580693408</v>
      </c>
      <c r="I154" s="29">
        <f t="shared" si="210"/>
        <v>98.541143521642709</v>
      </c>
      <c r="J154" s="29">
        <f t="shared" si="210"/>
        <v>90.094019620782234</v>
      </c>
      <c r="K154" s="29">
        <f t="shared" si="210"/>
        <v>30.464071681843251</v>
      </c>
      <c r="L154" s="30" t="e">
        <f t="shared" si="222"/>
        <v>#VALUE!</v>
      </c>
      <c r="M154" s="29">
        <f t="shared" ref="M154:R154" si="235">M82*M$12</f>
        <v>33.326539184776827</v>
      </c>
      <c r="N154" s="31">
        <f t="shared" si="235"/>
        <v>22.772655288993587</v>
      </c>
      <c r="O154" s="31">
        <f t="shared" si="235"/>
        <v>4.5545310577987177</v>
      </c>
      <c r="P154" s="32">
        <f t="shared" si="235"/>
        <v>75.123608237316716</v>
      </c>
      <c r="Q154" s="32">
        <f t="shared" si="235"/>
        <v>37.96432453298722</v>
      </c>
      <c r="R154" s="32">
        <f t="shared" si="235"/>
        <v>71.387805539747106</v>
      </c>
      <c r="S154" s="33" t="e">
        <f t="shared" si="205"/>
        <v>#VALUE!</v>
      </c>
      <c r="T154" s="33" t="e">
        <f t="shared" si="205"/>
        <v>#VALUE!</v>
      </c>
      <c r="U154" s="34" t="e">
        <f t="shared" si="206"/>
        <v>#VALUE!</v>
      </c>
      <c r="V154" s="34" t="e">
        <f t="shared" si="206"/>
        <v>#VALUE!</v>
      </c>
      <c r="W154" s="35" t="e">
        <f t="shared" si="206"/>
        <v>#VALUE!</v>
      </c>
      <c r="X154" s="35" t="e">
        <f t="shared" si="206"/>
        <v>#VALUE!</v>
      </c>
      <c r="Y154" t="e">
        <f>NA()</f>
        <v>#N/A</v>
      </c>
      <c r="Z154" s="30">
        <f t="shared" si="224"/>
        <v>30.549328729140868</v>
      </c>
      <c r="AA154" s="30">
        <f t="shared" si="225"/>
        <v>65.665936756298109</v>
      </c>
      <c r="AD154"/>
      <c r="AE154" s="3">
        <v>69</v>
      </c>
      <c r="AG154" s="3">
        <f t="shared" si="226"/>
        <v>61.307881205229648</v>
      </c>
      <c r="AH154" s="29">
        <f t="shared" si="220"/>
        <v>82.910321392466244</v>
      </c>
      <c r="AI154" s="29">
        <f t="shared" si="212"/>
        <v>85.479002485681875</v>
      </c>
      <c r="AJ154" s="29">
        <f t="shared" si="212"/>
        <v>93.381864630950844</v>
      </c>
      <c r="AK154" s="29">
        <f t="shared" si="212"/>
        <v>85.511297844638179</v>
      </c>
      <c r="AL154" s="29">
        <f t="shared" si="212"/>
        <v>29.830383124411991</v>
      </c>
      <c r="AM154" s="30" t="e">
        <f t="shared" si="227"/>
        <v>#VALUE!</v>
      </c>
      <c r="AN154" s="29">
        <f t="shared" ref="AN154:AS154" si="236">AN82*AN$12</f>
        <v>31.192330701443396</v>
      </c>
      <c r="AO154" s="31">
        <f t="shared" si="236"/>
        <v>21.201340625957378</v>
      </c>
      <c r="AP154" s="31">
        <f t="shared" si="236"/>
        <v>4.2402681251914753</v>
      </c>
      <c r="AQ154" s="32">
        <f t="shared" si="236"/>
        <v>71.854474550692686</v>
      </c>
      <c r="AR154" s="32">
        <f t="shared" si="236"/>
        <v>36.793614112074813</v>
      </c>
      <c r="AS154" s="32">
        <f t="shared" si="236"/>
        <v>70.783865738984844</v>
      </c>
      <c r="AT154" s="33" t="e">
        <f t="shared" si="208"/>
        <v>#VALUE!</v>
      </c>
      <c r="AU154" s="33" t="e">
        <f t="shared" si="208"/>
        <v>#VALUE!</v>
      </c>
      <c r="AV154" s="34" t="e">
        <f t="shared" si="209"/>
        <v>#VALUE!</v>
      </c>
      <c r="AW154" s="34" t="e">
        <f t="shared" si="209"/>
        <v>#VALUE!</v>
      </c>
      <c r="AX154" s="35" t="e">
        <f t="shared" si="209"/>
        <v>#VALUE!</v>
      </c>
      <c r="AY154" s="35" t="e">
        <f t="shared" si="209"/>
        <v>#VALUE!</v>
      </c>
      <c r="AZ154" t="e">
        <f>NA()</f>
        <v>#N/A</v>
      </c>
      <c r="BA154" s="30">
        <f t="shared" si="229"/>
        <v>30.267366732995562</v>
      </c>
      <c r="BB154" s="30">
        <f t="shared" si="230"/>
        <v>64.752262046714677</v>
      </c>
    </row>
    <row r="155" spans="1:54" x14ac:dyDescent="0.25">
      <c r="D155" s="3">
        <v>70</v>
      </c>
      <c r="F155" s="3">
        <v>69</v>
      </c>
      <c r="G155" s="29">
        <f t="shared" si="218"/>
        <v>85.742333773836123</v>
      </c>
      <c r="H155" s="29">
        <f t="shared" si="210"/>
        <v>90.930530239236532</v>
      </c>
      <c r="I155" s="29">
        <f t="shared" si="210"/>
        <v>99.201850532615012</v>
      </c>
      <c r="J155" s="29">
        <f t="shared" si="210"/>
        <v>90.710877555213486</v>
      </c>
      <c r="K155" s="29">
        <f t="shared" si="210"/>
        <v>30.536490507580986</v>
      </c>
      <c r="L155" s="30" t="e">
        <f t="shared" si="222"/>
        <v>#VALUE!</v>
      </c>
      <c r="M155" s="29">
        <f t="shared" ref="M155:R155" si="237">M83*M$12</f>
        <v>33.614978466405269</v>
      </c>
      <c r="N155" s="31">
        <f t="shared" si="237"/>
        <v>22.990458045214666</v>
      </c>
      <c r="O155" s="31">
        <f t="shared" si="237"/>
        <v>4.5980916090429336</v>
      </c>
      <c r="P155" s="32">
        <f t="shared" si="237"/>
        <v>75.561198871686656</v>
      </c>
      <c r="Q155" s="32">
        <f t="shared" si="237"/>
        <v>38.112694101946055</v>
      </c>
      <c r="R155" s="32">
        <f t="shared" si="237"/>
        <v>71.452808405406742</v>
      </c>
      <c r="S155" s="33" t="e">
        <f t="shared" si="205"/>
        <v>#VALUE!</v>
      </c>
      <c r="T155" s="33" t="e">
        <f t="shared" si="205"/>
        <v>#VALUE!</v>
      </c>
      <c r="U155" s="34" t="e">
        <f t="shared" si="206"/>
        <v>#VALUE!</v>
      </c>
      <c r="V155" s="34" t="e">
        <f t="shared" si="206"/>
        <v>#VALUE!</v>
      </c>
      <c r="W155" s="35" t="e">
        <f t="shared" si="206"/>
        <v>#VALUE!</v>
      </c>
      <c r="X155" s="35" t="e">
        <f t="shared" si="206"/>
        <v>#VALUE!</v>
      </c>
      <c r="Y155" t="e">
        <f>NA()</f>
        <v>#N/A</v>
      </c>
      <c r="Z155" s="30">
        <f t="shared" si="224"/>
        <v>30.580049293684752</v>
      </c>
      <c r="AA155" s="30">
        <f t="shared" si="225"/>
        <v>65.7782052029916</v>
      </c>
      <c r="AD155"/>
      <c r="AE155" s="3">
        <v>70</v>
      </c>
      <c r="AG155" s="3">
        <f t="shared" si="226"/>
        <v>61.497730962395757</v>
      </c>
      <c r="AH155" s="29">
        <f t="shared" si="220"/>
        <v>82.997452918235751</v>
      </c>
      <c r="AI155" s="29">
        <f t="shared" si="212"/>
        <v>85.626771644385812</v>
      </c>
      <c r="AJ155" s="29">
        <f t="shared" si="212"/>
        <v>93.54742477390586</v>
      </c>
      <c r="AK155" s="29">
        <f t="shared" si="212"/>
        <v>85.652863760271629</v>
      </c>
      <c r="AL155" s="29">
        <f t="shared" si="212"/>
        <v>29.852559908652733</v>
      </c>
      <c r="AM155" s="30" t="e">
        <f t="shared" si="227"/>
        <v>#VALUE!</v>
      </c>
      <c r="AN155" s="29">
        <f t="shared" ref="AN155:AS155" si="238">AN83*AN$12</f>
        <v>31.258002373761631</v>
      </c>
      <c r="AO155" s="31">
        <f t="shared" si="238"/>
        <v>21.248735855877651</v>
      </c>
      <c r="AP155" s="31">
        <f t="shared" si="238"/>
        <v>4.2497471711755299</v>
      </c>
      <c r="AQ155" s="32">
        <f t="shared" si="238"/>
        <v>71.955941949360039</v>
      </c>
      <c r="AR155" s="32">
        <f t="shared" si="238"/>
        <v>36.831533977314074</v>
      </c>
      <c r="AS155" s="32">
        <f t="shared" si="238"/>
        <v>70.805951736586024</v>
      </c>
      <c r="AT155" s="33" t="e">
        <f t="shared" si="208"/>
        <v>#VALUE!</v>
      </c>
      <c r="AU155" s="33" t="e">
        <f t="shared" si="208"/>
        <v>#VALUE!</v>
      </c>
      <c r="AV155" s="34" t="e">
        <f t="shared" si="209"/>
        <v>#VALUE!</v>
      </c>
      <c r="AW155" s="34" t="e">
        <f t="shared" si="209"/>
        <v>#VALUE!</v>
      </c>
      <c r="AX155" s="35" t="e">
        <f t="shared" si="209"/>
        <v>#VALUE!</v>
      </c>
      <c r="AY155" s="35" t="e">
        <f t="shared" si="209"/>
        <v>#VALUE!</v>
      </c>
      <c r="AZ155" t="e">
        <f>NA()</f>
        <v>#N/A</v>
      </c>
      <c r="BA155" s="30">
        <f t="shared" si="229"/>
        <v>30.277588548886232</v>
      </c>
      <c r="BB155" s="30">
        <f t="shared" si="230"/>
        <v>64.782587939847247</v>
      </c>
    </row>
    <row r="156" spans="1:54" x14ac:dyDescent="0.25">
      <c r="D156" s="3">
        <v>71</v>
      </c>
      <c r="F156" s="3">
        <v>70</v>
      </c>
      <c r="G156" s="29">
        <f t="shared" si="218"/>
        <v>86.021157592384355</v>
      </c>
      <c r="H156" s="29">
        <f t="shared" si="210"/>
        <v>91.563449107496282</v>
      </c>
      <c r="I156" s="29">
        <f t="shared" si="210"/>
        <v>99.836621325166661</v>
      </c>
      <c r="J156" s="29">
        <f t="shared" si="210"/>
        <v>91.311265129959907</v>
      </c>
      <c r="K156" s="29">
        <f t="shared" si="210"/>
        <v>30.604149929083572</v>
      </c>
      <c r="L156" s="30" t="e">
        <f t="shared" si="222"/>
        <v>#VALUE!</v>
      </c>
      <c r="M156" s="29">
        <f t="shared" ref="M156:R156" si="239">M84*M$12</f>
        <v>33.895940555964415</v>
      </c>
      <c r="N156" s="31">
        <f t="shared" si="239"/>
        <v>23.204015979373946</v>
      </c>
      <c r="O156" s="31">
        <f t="shared" si="239"/>
        <v>4.6408031958747884</v>
      </c>
      <c r="P156" s="32">
        <f t="shared" si="239"/>
        <v>75.986544323150923</v>
      </c>
      <c r="Q156" s="32">
        <f t="shared" si="239"/>
        <v>38.254928469143103</v>
      </c>
      <c r="R156" s="32">
        <f t="shared" si="239"/>
        <v>71.512675804850389</v>
      </c>
      <c r="S156" s="33" t="e">
        <f t="shared" si="205"/>
        <v>#VALUE!</v>
      </c>
      <c r="T156" s="33" t="e">
        <f t="shared" si="205"/>
        <v>#VALUE!</v>
      </c>
      <c r="U156" s="34" t="e">
        <f t="shared" si="206"/>
        <v>#VALUE!</v>
      </c>
      <c r="V156" s="34" t="e">
        <f t="shared" si="206"/>
        <v>#VALUE!</v>
      </c>
      <c r="W156" s="35" t="e">
        <f t="shared" si="206"/>
        <v>#VALUE!</v>
      </c>
      <c r="X156" s="35" t="e">
        <f t="shared" si="206"/>
        <v>#VALUE!</v>
      </c>
      <c r="Y156" t="e">
        <f>NA()</f>
        <v>#N/A</v>
      </c>
      <c r="Z156" s="30">
        <f t="shared" si="224"/>
        <v>30.608426223598709</v>
      </c>
      <c r="AA156" s="30">
        <f t="shared" si="225"/>
        <v>65.88503029565058</v>
      </c>
      <c r="AD156"/>
      <c r="AE156" s="3">
        <v>71</v>
      </c>
      <c r="AG156" s="3">
        <f t="shared" si="226"/>
        <v>61.672669204188026</v>
      </c>
      <c r="AH156" s="29">
        <f t="shared" si="220"/>
        <v>83.07685787442027</v>
      </c>
      <c r="AI156" s="29">
        <f t="shared" si="212"/>
        <v>85.762310600126156</v>
      </c>
      <c r="AJ156" s="29">
        <f t="shared" si="212"/>
        <v>93.698921741987604</v>
      </c>
      <c r="AK156" s="29">
        <f t="shared" si="212"/>
        <v>85.782683802963845</v>
      </c>
      <c r="AL156" s="29">
        <f t="shared" si="212"/>
        <v>29.87274742089032</v>
      </c>
      <c r="AM156" s="30" t="e">
        <f t="shared" si="227"/>
        <v>#VALUE!</v>
      </c>
      <c r="AN156" s="29">
        <f t="shared" ref="AN156:AS156" si="240">AN84*AN$12</f>
        <v>31.318240864405361</v>
      </c>
      <c r="AO156" s="31">
        <f t="shared" si="240"/>
        <v>21.292258974031679</v>
      </c>
      <c r="AP156" s="31">
        <f t="shared" si="240"/>
        <v>4.2584517948063354</v>
      </c>
      <c r="AQ156" s="32">
        <f t="shared" si="240"/>
        <v>72.04896358754867</v>
      </c>
      <c r="AR156" s="32">
        <f t="shared" si="240"/>
        <v>36.866211497803249</v>
      </c>
      <c r="AS156" s="32">
        <f t="shared" si="240"/>
        <v>70.826001680560722</v>
      </c>
      <c r="AT156" s="33" t="e">
        <f t="shared" si="208"/>
        <v>#VALUE!</v>
      </c>
      <c r="AU156" s="33" t="e">
        <f t="shared" si="208"/>
        <v>#VALUE!</v>
      </c>
      <c r="AV156" s="34" t="e">
        <f t="shared" si="209"/>
        <v>#VALUE!</v>
      </c>
      <c r="AW156" s="34" t="e">
        <f t="shared" si="209"/>
        <v>#VALUE!</v>
      </c>
      <c r="AX156" s="35" t="e">
        <f t="shared" si="209"/>
        <v>#VALUE!</v>
      </c>
      <c r="AY156" s="35" t="e">
        <f t="shared" si="209"/>
        <v>#VALUE!</v>
      </c>
      <c r="AZ156" t="e">
        <f>NA()</f>
        <v>#N/A</v>
      </c>
      <c r="BA156" s="30">
        <f t="shared" si="229"/>
        <v>30.286873045988294</v>
      </c>
      <c r="BB156" s="30">
        <f t="shared" si="230"/>
        <v>64.81027974052067</v>
      </c>
    </row>
    <row r="157" spans="1:54" x14ac:dyDescent="0.25">
      <c r="AD157"/>
    </row>
    <row r="158" spans="1:54" x14ac:dyDescent="0.25">
      <c r="A158" t="s">
        <v>39</v>
      </c>
      <c r="B158" s="11">
        <f>Settings!J6</f>
        <v>91.5</v>
      </c>
      <c r="F158" s="3" t="s">
        <v>33</v>
      </c>
      <c r="G158" s="29"/>
      <c r="H158" s="29"/>
      <c r="I158" s="29"/>
      <c r="J158" s="29"/>
      <c r="K158" s="29"/>
      <c r="L158" s="30"/>
      <c r="M158" s="28">
        <f>2*(1-EXP(-0.104*(B158-70)))</f>
        <v>1.7862296175970025</v>
      </c>
      <c r="N158" s="31"/>
      <c r="O158" s="31"/>
      <c r="P158" s="32">
        <f>4*(1-EXP(-0.025*P11))</f>
        <v>3.3865801326202862</v>
      </c>
      <c r="Q158" s="32">
        <f>10*(1-EXP(-0.013*Q11))</f>
        <v>6.2280764643684305</v>
      </c>
      <c r="R158" s="32">
        <f>12*(1-EXP(-0.0166*R11))</f>
        <v>8.5447091024307582</v>
      </c>
      <c r="S158" s="33"/>
      <c r="T158" s="33"/>
      <c r="U158" s="34"/>
      <c r="V158" s="34"/>
      <c r="W158" s="35"/>
      <c r="X158" s="35"/>
      <c r="AB158" t="s">
        <v>39</v>
      </c>
      <c r="AC158" s="11">
        <f>B158</f>
        <v>91.5</v>
      </c>
      <c r="AD158"/>
      <c r="AG158" s="3" t="s">
        <v>33</v>
      </c>
      <c r="AH158" s="29"/>
      <c r="AI158" s="29"/>
      <c r="AJ158" s="29"/>
      <c r="AK158" s="29"/>
      <c r="AL158" s="29"/>
      <c r="AM158" s="30"/>
      <c r="AN158" s="28">
        <f>2*(1-EXP(-0.104*(AC158-70)))</f>
        <v>1.7862296175970025</v>
      </c>
      <c r="AO158" s="31"/>
      <c r="AP158" s="31"/>
      <c r="AQ158" s="32">
        <f>4*(1-EXP(-0.025*AQ11))</f>
        <v>3.3865801326202862</v>
      </c>
      <c r="AR158" s="32">
        <f>10*(1-EXP(-0.013*AR11))</f>
        <v>6.2280764643684305</v>
      </c>
      <c r="AS158" s="32">
        <f>12*(1-EXP(-0.0166*AS11))</f>
        <v>8.5447091024307582</v>
      </c>
      <c r="AT158" s="33"/>
      <c r="AU158" s="33"/>
      <c r="AV158" s="34"/>
      <c r="AW158" s="34"/>
      <c r="AX158" s="35"/>
      <c r="AY158" s="35"/>
    </row>
    <row r="159" spans="1:54" x14ac:dyDescent="0.25">
      <c r="A159" t="s">
        <v>22</v>
      </c>
      <c r="B159" s="11">
        <f>Settings!I6</f>
        <v>75</v>
      </c>
      <c r="F159" s="3" t="s">
        <v>34</v>
      </c>
      <c r="G159" s="29"/>
      <c r="H159" s="29"/>
      <c r="I159" s="29"/>
      <c r="J159" s="29"/>
      <c r="K159" s="29"/>
      <c r="L159" s="30"/>
      <c r="M159" s="28">
        <f>1.5*(1-EXP(-0.0201*M11))</f>
        <v>1.1678055842645942</v>
      </c>
      <c r="N159" s="31"/>
      <c r="O159" s="31"/>
      <c r="P159" s="32">
        <f>4*(1-EXP(-0.034*P11))</f>
        <v>3.6876733359953873</v>
      </c>
      <c r="Q159" s="32">
        <f>6*(1-EXP(-0.06*Q11))</f>
        <v>5.9333460207705464</v>
      </c>
      <c r="R159" s="32">
        <f>20*(1-EXP(-0.021*R11))</f>
        <v>15.85984894637695</v>
      </c>
      <c r="S159" s="33"/>
      <c r="T159" s="33"/>
      <c r="U159" s="34"/>
      <c r="V159" s="34"/>
      <c r="W159" s="35"/>
      <c r="X159" s="35"/>
      <c r="AB159" t="s">
        <v>22</v>
      </c>
      <c r="AC159" s="11">
        <f>B159</f>
        <v>75</v>
      </c>
      <c r="AD159"/>
      <c r="AG159" s="3" t="s">
        <v>34</v>
      </c>
      <c r="AH159" s="29"/>
      <c r="AI159" s="29"/>
      <c r="AJ159" s="29"/>
      <c r="AK159" s="29"/>
      <c r="AL159" s="29"/>
      <c r="AM159" s="30"/>
      <c r="AN159" s="28">
        <f>1.5*(1-EXP(-0.0201*AN11))</f>
        <v>1.1678055842645942</v>
      </c>
      <c r="AO159" s="31"/>
      <c r="AP159" s="31"/>
      <c r="AQ159" s="32">
        <f>4*(1-EXP(-0.034*AQ11))</f>
        <v>3.6876733359953873</v>
      </c>
      <c r="AR159" s="32">
        <f>6*(1-EXP(-0.06*AR11))</f>
        <v>5.9333460207705464</v>
      </c>
      <c r="AS159" s="32">
        <f>20*(1-EXP(-0.021*AS11))</f>
        <v>15.85984894637695</v>
      </c>
      <c r="AT159" s="33"/>
      <c r="AU159" s="33"/>
      <c r="AV159" s="34"/>
      <c r="AW159" s="34"/>
      <c r="AX159" s="35"/>
      <c r="AY159" s="35"/>
    </row>
    <row r="160" spans="1:54" x14ac:dyDescent="0.25">
      <c r="A160" t="s">
        <v>50</v>
      </c>
      <c r="B160" s="11">
        <f>Settings!H6</f>
        <v>90</v>
      </c>
      <c r="F160" s="3" t="s">
        <v>32</v>
      </c>
      <c r="G160" s="29">
        <f>IF(B158&gt;84, 0.75+0.75*(1-EXP(-0.23*(B158-84)))^0.5, 0.75-0.75*(1-EXP(0.23*(B158-84)))^0.5)</f>
        <v>1.4299100369738225</v>
      </c>
      <c r="H160" s="29">
        <f>5*(1-EXP(-0.0115*H11))</f>
        <v>2.8894725080391725</v>
      </c>
      <c r="I160" s="29">
        <f>5*(1-EXP(-0.0164*I11))^2.24</f>
        <v>2.3048486128566585</v>
      </c>
      <c r="J160" s="29">
        <f>5*(1-EXP(-0.0164*J11))^2.24</f>
        <v>2.3048486128566585</v>
      </c>
      <c r="K160" s="29">
        <f>5*(1-EXP(-0.0149*K11))^2.48</f>
        <v>1.8719441759047695</v>
      </c>
      <c r="L160" s="30">
        <f>5*(1-EXP(-0.0149*L11))^2.48</f>
        <v>1.8719441759047695</v>
      </c>
      <c r="M160" s="28">
        <f>M158+M159</f>
        <v>2.954035201861597</v>
      </c>
      <c r="N160" s="31">
        <f>1.5*(1-EXP(-0.0183*N11))</f>
        <v>1.1197912716347349</v>
      </c>
      <c r="O160" s="31">
        <f>1.5*(1-EXP(-0.0183*O11))</f>
        <v>1.1197912716347349</v>
      </c>
      <c r="P160" s="32">
        <f>P158+P159</f>
        <v>7.0742534686156731</v>
      </c>
      <c r="Q160" s="32">
        <f>Q158+Q159</f>
        <v>12.161422485138978</v>
      </c>
      <c r="R160" s="32">
        <f>R158+R159</f>
        <v>24.404558048807708</v>
      </c>
      <c r="S160" s="33">
        <f>B161/10</f>
        <v>0.35</v>
      </c>
      <c r="T160" s="33">
        <f>B161/10</f>
        <v>0.35</v>
      </c>
      <c r="U160" s="34" t="e">
        <f>($C$5/100*$H$160)+((100-$C$5)/100*$N$160)</f>
        <v>#VALUE!</v>
      </c>
      <c r="V160" s="34" t="e">
        <f>($C$5/100*$H$160)+((100-$C$5)/100*$N$160)</f>
        <v>#VALUE!</v>
      </c>
      <c r="W160" s="35">
        <f>5*(1-EXP(-0.0115*W11))</f>
        <v>2.8894725080391725</v>
      </c>
      <c r="X160" s="35">
        <f>5*(1-EXP(-0.0115*X11))</f>
        <v>2.8894725080391725</v>
      </c>
      <c r="AB160" t="s">
        <v>50</v>
      </c>
      <c r="AC160" s="11">
        <f>B160</f>
        <v>90</v>
      </c>
      <c r="AD160"/>
      <c r="AG160" s="3" t="s">
        <v>32</v>
      </c>
      <c r="AH160" s="29">
        <f>IF(AC158&gt;84, 0.75+0.75*(1-EXP(-0.23*(AC158-84)))^0.5, 0.75-0.75*(1-EXP(0.23*(AC158-84)))^0.5)</f>
        <v>1.4299100369738225</v>
      </c>
      <c r="AI160" s="29">
        <f>5*(1-EXP(-0.0115*AI11))</f>
        <v>2.8894725080391725</v>
      </c>
      <c r="AJ160" s="29">
        <f>5*(1-EXP(-0.0164*AJ11))^2.24</f>
        <v>2.3048486128566585</v>
      </c>
      <c r="AK160" s="29">
        <f>5*(1-EXP(-0.0164*AK11))^2.24</f>
        <v>2.3048486128566585</v>
      </c>
      <c r="AL160" s="29">
        <f>5*(1-EXP(-0.0149*AL11))^2.48</f>
        <v>1.8719441759047695</v>
      </c>
      <c r="AM160" s="30">
        <f>5*(1-EXP(-0.0149*AM11))^2.48</f>
        <v>1.8719441759047695</v>
      </c>
      <c r="AN160" s="28">
        <f>AN158+AN159</f>
        <v>2.954035201861597</v>
      </c>
      <c r="AO160" s="31">
        <f>1.5*(1-EXP(-0.0183*AO11))</f>
        <v>1.1197912716347349</v>
      </c>
      <c r="AP160" s="31">
        <f>1.5*(1-EXP(-0.0183*AP11))</f>
        <v>1.1197912716347349</v>
      </c>
      <c r="AQ160" s="32">
        <f>AQ158+AQ159</f>
        <v>7.0742534686156731</v>
      </c>
      <c r="AR160" s="32">
        <f>AR158+AR159</f>
        <v>12.161422485138978</v>
      </c>
      <c r="AS160" s="32">
        <f>AS158+AS159</f>
        <v>24.404558048807708</v>
      </c>
      <c r="AT160" s="33">
        <f>AC161/10</f>
        <v>0.35</v>
      </c>
      <c r="AU160" s="33">
        <f>AC161/10</f>
        <v>0.35</v>
      </c>
      <c r="AV160" s="34" t="e">
        <f>($C$5/100*$H$160)+((100-$C$5)/100*$N$160)</f>
        <v>#VALUE!</v>
      </c>
      <c r="AW160" s="34" t="e">
        <f>($C$5/100*$H$160)+((100-$C$5)/100*$N$160)</f>
        <v>#VALUE!</v>
      </c>
      <c r="AX160" s="35">
        <f>5*(1-EXP(-0.0115*AX11))</f>
        <v>2.8894725080391725</v>
      </c>
      <c r="AY160" s="35">
        <f>5*(1-EXP(-0.0115*AY11))</f>
        <v>2.8894725080391725</v>
      </c>
    </row>
    <row r="161" spans="1:51" x14ac:dyDescent="0.25">
      <c r="A161" t="s">
        <v>41</v>
      </c>
      <c r="B161" s="11">
        <f>Settings!K6</f>
        <v>3.5</v>
      </c>
      <c r="G161" s="29"/>
      <c r="H161" s="29"/>
      <c r="I161" s="29"/>
      <c r="J161" s="29"/>
      <c r="K161" s="29"/>
      <c r="L161" s="30"/>
      <c r="M161" s="28"/>
      <c r="N161" s="31"/>
      <c r="O161" s="31"/>
      <c r="P161" s="32"/>
      <c r="Q161" s="32"/>
      <c r="R161" s="32"/>
      <c r="S161" s="33"/>
      <c r="T161" s="33"/>
      <c r="U161" s="34"/>
      <c r="V161" s="34"/>
      <c r="W161" s="35"/>
      <c r="X161" s="35"/>
      <c r="AB161" t="s">
        <v>41</v>
      </c>
      <c r="AC161" s="11">
        <f>B161</f>
        <v>3.5</v>
      </c>
      <c r="AD161"/>
      <c r="AH161" s="29"/>
      <c r="AI161" s="29"/>
      <c r="AJ161" s="29"/>
      <c r="AK161" s="29"/>
      <c r="AL161" s="29"/>
      <c r="AM161" s="30"/>
      <c r="AN161" s="28"/>
      <c r="AO161" s="31"/>
      <c r="AP161" s="31"/>
      <c r="AQ161" s="32"/>
      <c r="AR161" s="32"/>
      <c r="AS161" s="32"/>
      <c r="AT161" s="33"/>
      <c r="AU161" s="33"/>
      <c r="AV161" s="34"/>
      <c r="AW161" s="34"/>
      <c r="AX161" s="35"/>
      <c r="AY161" s="35"/>
    </row>
    <row r="162" spans="1:51" x14ac:dyDescent="0.25">
      <c r="A162" t="s">
        <v>55</v>
      </c>
      <c r="B162" s="11" t="str">
        <f>C5</f>
        <v/>
      </c>
      <c r="F162" s="3" t="s">
        <v>36</v>
      </c>
      <c r="G162" s="29">
        <v>2</v>
      </c>
      <c r="H162" s="29">
        <v>3</v>
      </c>
      <c r="I162" s="29">
        <v>8</v>
      </c>
      <c r="J162" s="29">
        <v>4</v>
      </c>
      <c r="K162" s="29">
        <v>18</v>
      </c>
      <c r="L162" s="6" t="str">
        <f>$B$162</f>
        <v/>
      </c>
      <c r="M162" s="28">
        <v>10</v>
      </c>
      <c r="N162" s="31"/>
      <c r="O162" s="31"/>
      <c r="P162" s="32"/>
      <c r="Q162" s="32"/>
      <c r="R162" s="32"/>
      <c r="S162" s="33"/>
      <c r="T162" s="33"/>
      <c r="U162" s="34">
        <v>6</v>
      </c>
      <c r="V162" s="34">
        <v>6</v>
      </c>
      <c r="W162" s="35">
        <v>6</v>
      </c>
      <c r="X162" s="35">
        <v>6</v>
      </c>
      <c r="AB162" t="s">
        <v>55</v>
      </c>
      <c r="AC162" s="11" t="str">
        <f>B162</f>
        <v/>
      </c>
      <c r="AD162"/>
      <c r="AG162" s="3" t="s">
        <v>36</v>
      </c>
      <c r="AH162" s="29">
        <v>2</v>
      </c>
      <c r="AI162" s="29">
        <v>3</v>
      </c>
      <c r="AJ162" s="29">
        <v>8</v>
      </c>
      <c r="AK162" s="29">
        <v>4</v>
      </c>
      <c r="AL162" s="29">
        <v>18</v>
      </c>
      <c r="AM162" s="6" t="str">
        <f>$AC$162</f>
        <v/>
      </c>
      <c r="AN162" s="28">
        <v>10</v>
      </c>
      <c r="AO162" s="31"/>
      <c r="AP162" s="31"/>
      <c r="AQ162" s="32"/>
      <c r="AR162" s="32"/>
      <c r="AS162" s="32"/>
      <c r="AT162" s="33"/>
      <c r="AU162" s="33"/>
      <c r="AV162" s="34">
        <v>6</v>
      </c>
      <c r="AW162" s="34">
        <v>6</v>
      </c>
      <c r="AX162" s="35">
        <v>6</v>
      </c>
      <c r="AY162" s="35">
        <v>6</v>
      </c>
    </row>
    <row r="163" spans="1:51" x14ac:dyDescent="0.25">
      <c r="F163" s="3" t="s">
        <v>37</v>
      </c>
      <c r="G163" s="29">
        <v>0.75</v>
      </c>
      <c r="H163" s="29">
        <v>0.8</v>
      </c>
      <c r="I163" s="29">
        <v>1.1499999999999999</v>
      </c>
      <c r="J163" s="29">
        <v>1.2</v>
      </c>
      <c r="K163" s="29">
        <v>1.2</v>
      </c>
      <c r="L163" s="30">
        <v>1.8</v>
      </c>
      <c r="M163" s="28">
        <v>0.5</v>
      </c>
      <c r="N163" s="31"/>
      <c r="O163" s="31"/>
      <c r="P163" s="32"/>
      <c r="Q163" s="32"/>
      <c r="R163" s="32"/>
      <c r="S163" s="33"/>
      <c r="T163" s="33"/>
      <c r="U163" s="34">
        <v>0.8</v>
      </c>
      <c r="V163" s="34">
        <v>0.8</v>
      </c>
      <c r="W163" s="35">
        <v>0.8</v>
      </c>
      <c r="X163" s="35">
        <v>0.8</v>
      </c>
      <c r="AD163"/>
      <c r="AG163" s="3" t="s">
        <v>37</v>
      </c>
      <c r="AH163" s="29">
        <v>0.75</v>
      </c>
      <c r="AI163" s="29">
        <v>0.8</v>
      </c>
      <c r="AJ163" s="29">
        <v>1.1499999999999999</v>
      </c>
      <c r="AK163" s="29">
        <v>1.2</v>
      </c>
      <c r="AL163" s="29">
        <v>1.2</v>
      </c>
      <c r="AM163" s="30">
        <v>1.8</v>
      </c>
      <c r="AN163" s="28">
        <v>0.5</v>
      </c>
      <c r="AO163" s="31"/>
      <c r="AP163" s="31"/>
      <c r="AQ163" s="32"/>
      <c r="AR163" s="32"/>
      <c r="AS163" s="32"/>
      <c r="AT163" s="33"/>
      <c r="AU163" s="33"/>
      <c r="AV163" s="34">
        <v>0.8</v>
      </c>
      <c r="AW163" s="34">
        <v>0.8</v>
      </c>
      <c r="AX163" s="35">
        <v>0.8</v>
      </c>
      <c r="AY163" s="35">
        <v>0.8</v>
      </c>
    </row>
    <row r="164" spans="1:51" x14ac:dyDescent="0.25">
      <c r="F164" s="3" t="s">
        <v>35</v>
      </c>
      <c r="G164" s="29">
        <f t="shared" ref="G164:M164" si="241">0.001*G162^1.5*(460+25.9*$B$160)^1.5</f>
        <v>417.04675681271033</v>
      </c>
      <c r="H164" s="29">
        <f t="shared" si="241"/>
        <v>766.16381480529333</v>
      </c>
      <c r="I164" s="29">
        <f t="shared" si="241"/>
        <v>3336.3740545016808</v>
      </c>
      <c r="J164" s="29">
        <f t="shared" si="241"/>
        <v>1179.5863592564976</v>
      </c>
      <c r="K164" s="29">
        <f t="shared" si="241"/>
        <v>11260.262433943171</v>
      </c>
      <c r="L164" s="30" t="e">
        <f t="shared" si="241"/>
        <v>#VALUE!</v>
      </c>
      <c r="M164" s="28">
        <f t="shared" si="241"/>
        <v>4662.7244901452204</v>
      </c>
      <c r="N164" s="31"/>
      <c r="O164" s="31"/>
      <c r="P164" s="32"/>
      <c r="Q164" s="32"/>
      <c r="R164" s="32"/>
      <c r="S164" s="33"/>
      <c r="T164" s="33"/>
      <c r="U164" s="34">
        <f>0.001*U162^1.5*(460+25.9*$B$160)^1.5</f>
        <v>2167.0385157943088</v>
      </c>
      <c r="V164" s="34">
        <f>0.001*V162^1.5*(460+25.9*$B$160)^1.5</f>
        <v>2167.0385157943088</v>
      </c>
      <c r="W164" s="35">
        <f>0.001*W162^1.5*(460+25.9*$B$160)^1.5</f>
        <v>2167.0385157943088</v>
      </c>
      <c r="X164" s="35">
        <f>0.001*X162^1.5*(460+25.9*$B$160)^1.5</f>
        <v>2167.0385157943088</v>
      </c>
      <c r="AD164"/>
      <c r="AG164" s="3" t="s">
        <v>35</v>
      </c>
      <c r="AH164" s="29">
        <f t="shared" ref="AH164:AN164" si="242">0.001*AH162^1.5*(460+25.9*$B$160)^1.5</f>
        <v>417.04675681271033</v>
      </c>
      <c r="AI164" s="29">
        <f t="shared" si="242"/>
        <v>766.16381480529333</v>
      </c>
      <c r="AJ164" s="29">
        <f t="shared" si="242"/>
        <v>3336.3740545016808</v>
      </c>
      <c r="AK164" s="29">
        <f t="shared" si="242"/>
        <v>1179.5863592564976</v>
      </c>
      <c r="AL164" s="29">
        <f t="shared" si="242"/>
        <v>11260.262433943171</v>
      </c>
      <c r="AM164" s="30" t="e">
        <f t="shared" si="242"/>
        <v>#VALUE!</v>
      </c>
      <c r="AN164" s="28">
        <f t="shared" si="242"/>
        <v>4662.7244901452204</v>
      </c>
      <c r="AO164" s="31"/>
      <c r="AP164" s="31"/>
      <c r="AQ164" s="32"/>
      <c r="AR164" s="32"/>
      <c r="AS164" s="32"/>
      <c r="AT164" s="33"/>
      <c r="AU164" s="33"/>
      <c r="AV164" s="34">
        <f>0.001*AV162^1.5*(460+25.9*$B$160)^1.5</f>
        <v>2167.0385157943088</v>
      </c>
      <c r="AW164" s="34">
        <f>0.001*AW162^1.5*(460+25.9*$B$160)^1.5</f>
        <v>2167.0385157943088</v>
      </c>
      <c r="AX164" s="35">
        <f>0.001*AX162^1.5*(460+25.9*$B$160)^1.5</f>
        <v>2167.0385157943088</v>
      </c>
      <c r="AY164" s="35">
        <f>0.001*AY162^1.5*(460+25.9*$B$160)^1.5</f>
        <v>2167.0385157943088</v>
      </c>
    </row>
    <row r="165" spans="1:51" x14ac:dyDescent="0.25">
      <c r="F165" s="3" t="s">
        <v>91</v>
      </c>
      <c r="G165" s="29">
        <f t="shared" ref="G165:M165" si="243">G164/(300*G160)</f>
        <v>0.97219812442495468</v>
      </c>
      <c r="H165" s="29">
        <f t="shared" si="243"/>
        <v>0.88385661243664215</v>
      </c>
      <c r="I165" s="29">
        <f t="shared" si="243"/>
        <v>4.8251528479152999</v>
      </c>
      <c r="J165" s="29">
        <f t="shared" si="243"/>
        <v>1.705949149511246</v>
      </c>
      <c r="K165" s="29">
        <f t="shared" si="243"/>
        <v>20.050922776584642</v>
      </c>
      <c r="L165" s="30" t="e">
        <f t="shared" si="243"/>
        <v>#VALUE!</v>
      </c>
      <c r="M165" s="28">
        <f t="shared" si="243"/>
        <v>5.2614183329149551</v>
      </c>
      <c r="N165" s="31"/>
      <c r="O165" s="31"/>
      <c r="P165" s="32"/>
      <c r="Q165" s="32"/>
      <c r="R165" s="32"/>
      <c r="S165" s="33"/>
      <c r="T165" s="33"/>
      <c r="U165" s="34" t="e">
        <f>U164/(300*U160)</f>
        <v>#VALUE!</v>
      </c>
      <c r="V165" s="34" t="e">
        <f>V164/(300*V160)</f>
        <v>#VALUE!</v>
      </c>
      <c r="W165" s="35">
        <f>W164/(300*W160)</f>
        <v>2.4999240170020798</v>
      </c>
      <c r="X165" s="35">
        <f>X164/(300*X160)</f>
        <v>2.4999240170020798</v>
      </c>
      <c r="AD165"/>
      <c r="AG165" s="3" t="s">
        <v>91</v>
      </c>
      <c r="AH165" s="29">
        <f t="shared" ref="AH165:AN165" si="244">AH164/(300*AH160)</f>
        <v>0.97219812442495468</v>
      </c>
      <c r="AI165" s="29">
        <f t="shared" si="244"/>
        <v>0.88385661243664215</v>
      </c>
      <c r="AJ165" s="29">
        <f t="shared" si="244"/>
        <v>4.8251528479152999</v>
      </c>
      <c r="AK165" s="29">
        <f t="shared" si="244"/>
        <v>1.705949149511246</v>
      </c>
      <c r="AL165" s="29">
        <f t="shared" si="244"/>
        <v>20.050922776584642</v>
      </c>
      <c r="AM165" s="30" t="e">
        <f t="shared" si="244"/>
        <v>#VALUE!</v>
      </c>
      <c r="AN165" s="28">
        <f t="shared" si="244"/>
        <v>5.2614183329149551</v>
      </c>
      <c r="AO165" s="31"/>
      <c r="AP165" s="31"/>
      <c r="AQ165" s="32"/>
      <c r="AR165" s="32"/>
      <c r="AS165" s="32"/>
      <c r="AT165" s="33"/>
      <c r="AU165" s="33"/>
      <c r="AV165" s="34" t="e">
        <f>AV164/(300*AV160)</f>
        <v>#VALUE!</v>
      </c>
      <c r="AW165" s="34" t="e">
        <f>AW164/(300*AW160)</f>
        <v>#VALUE!</v>
      </c>
      <c r="AX165" s="35">
        <f>AX164/(300*AX160)</f>
        <v>2.4999240170020798</v>
      </c>
      <c r="AY165" s="35">
        <f>AY164/(300*AY160)</f>
        <v>2.4999240170020798</v>
      </c>
    </row>
    <row r="166" spans="1:51" x14ac:dyDescent="0.25">
      <c r="F166" s="3" t="s">
        <v>51</v>
      </c>
      <c r="G166" s="29"/>
      <c r="H166" s="29"/>
      <c r="I166" s="29"/>
      <c r="J166" s="29"/>
      <c r="K166" s="29"/>
      <c r="L166" s="30">
        <f>((1.5-0.00275*B160)^4)/(460+(25.9*B160))*1000</f>
        <v>0.88176143744681545</v>
      </c>
      <c r="M166" s="28"/>
      <c r="N166" s="31"/>
      <c r="O166" s="31"/>
      <c r="P166" s="32"/>
      <c r="Q166" s="32"/>
      <c r="R166" s="32"/>
      <c r="S166" s="33"/>
      <c r="T166" s="33"/>
      <c r="U166" s="34"/>
      <c r="V166" s="34"/>
      <c r="W166" s="35"/>
      <c r="X166" s="35"/>
      <c r="AD166"/>
      <c r="AG166" s="3" t="s">
        <v>51</v>
      </c>
      <c r="AH166" s="29"/>
      <c r="AI166" s="29"/>
      <c r="AJ166" s="29"/>
      <c r="AK166" s="29"/>
      <c r="AL166" s="29"/>
      <c r="AM166" s="30">
        <f>L166</f>
        <v>0.88176143744681545</v>
      </c>
      <c r="AN166" s="28"/>
      <c r="AO166" s="31"/>
      <c r="AP166" s="31"/>
      <c r="AQ166" s="32"/>
      <c r="AR166" s="32"/>
      <c r="AS166" s="32"/>
      <c r="AT166" s="33"/>
      <c r="AU166" s="33"/>
      <c r="AV166" s="34"/>
      <c r="AW166" s="34"/>
      <c r="AX166" s="35"/>
      <c r="AY166" s="35"/>
    </row>
    <row r="167" spans="1:51" x14ac:dyDescent="0.25">
      <c r="AD167"/>
    </row>
    <row r="168" spans="1:51" x14ac:dyDescent="0.25">
      <c r="G168" s="36" t="s">
        <v>4</v>
      </c>
      <c r="H168" s="36" t="s">
        <v>5</v>
      </c>
      <c r="I168" s="36" t="s">
        <v>6</v>
      </c>
      <c r="J168" s="36" t="s">
        <v>7</v>
      </c>
      <c r="K168" s="36" t="s">
        <v>8</v>
      </c>
      <c r="L168" s="37" t="s">
        <v>54</v>
      </c>
      <c r="M168" s="38" t="s">
        <v>9</v>
      </c>
      <c r="N168" s="39" t="s">
        <v>10</v>
      </c>
      <c r="O168" s="39" t="s">
        <v>11</v>
      </c>
      <c r="P168" s="40" t="s">
        <v>12</v>
      </c>
      <c r="Q168" s="40" t="s">
        <v>13</v>
      </c>
      <c r="R168" s="40" t="s">
        <v>14</v>
      </c>
      <c r="S168" s="41" t="s">
        <v>20</v>
      </c>
      <c r="T168" s="41" t="s">
        <v>21</v>
      </c>
      <c r="U168" s="42" t="s">
        <v>16</v>
      </c>
      <c r="V168" s="42" t="s">
        <v>17</v>
      </c>
      <c r="W168" s="43" t="s">
        <v>18</v>
      </c>
      <c r="X168" s="43" t="s">
        <v>24</v>
      </c>
      <c r="AD168"/>
      <c r="AH168" s="36" t="s">
        <v>4</v>
      </c>
      <c r="AI168" s="36" t="s">
        <v>5</v>
      </c>
      <c r="AJ168" s="36" t="s">
        <v>6</v>
      </c>
      <c r="AK168" s="36" t="s">
        <v>7</v>
      </c>
      <c r="AL168" s="36" t="s">
        <v>8</v>
      </c>
      <c r="AM168" s="37" t="s">
        <v>54</v>
      </c>
      <c r="AN168" s="38" t="s">
        <v>9</v>
      </c>
      <c r="AO168" s="39" t="s">
        <v>10</v>
      </c>
      <c r="AP168" s="39" t="s">
        <v>11</v>
      </c>
      <c r="AQ168" s="40" t="s">
        <v>12</v>
      </c>
      <c r="AR168" s="40" t="s">
        <v>13</v>
      </c>
      <c r="AS168" s="40" t="s">
        <v>14</v>
      </c>
      <c r="AT168" s="41" t="s">
        <v>20</v>
      </c>
      <c r="AU168" s="41" t="s">
        <v>21</v>
      </c>
      <c r="AV168" s="42" t="s">
        <v>16</v>
      </c>
      <c r="AW168" s="42" t="s">
        <v>17</v>
      </c>
      <c r="AX168" s="43" t="s">
        <v>18</v>
      </c>
      <c r="AY168" s="43" t="s">
        <v>24</v>
      </c>
    </row>
    <row r="169" spans="1:51" x14ac:dyDescent="0.25">
      <c r="AD169"/>
    </row>
    <row r="170" spans="1:51" x14ac:dyDescent="0.25">
      <c r="E170" s="12" t="s">
        <v>87</v>
      </c>
      <c r="F170" s="3">
        <v>0</v>
      </c>
      <c r="G170" s="36">
        <f t="shared" ref="G170:G201" si="245">IF(1-EXP(-0.23*(G86-G$165))&lt;0, 0, 1-EXP(-0.23*(G86-G$165)))</f>
        <v>0</v>
      </c>
      <c r="H170" s="36">
        <f t="shared" ref="H170:M170" si="246">IF(1-EXP(-0.23*(H86-H$165))&lt;0, 0, 1-EXP(-0.23*(H86-H$165)))</f>
        <v>0</v>
      </c>
      <c r="I170" s="36">
        <f t="shared" si="246"/>
        <v>0</v>
      </c>
      <c r="J170" s="36">
        <f t="shared" si="246"/>
        <v>0</v>
      </c>
      <c r="K170" s="36">
        <f t="shared" si="246"/>
        <v>0</v>
      </c>
      <c r="L170" s="37" t="e">
        <f>IF(1-EXP(-0.23*(Z86-L$165))&lt;0, 0, 1-EXP(-0.23*(Z86-L$165)))</f>
        <v>#VALUE!</v>
      </c>
      <c r="M170" s="38">
        <f t="shared" si="246"/>
        <v>0</v>
      </c>
      <c r="N170" s="39"/>
      <c r="O170" s="39"/>
      <c r="P170" s="40"/>
      <c r="Q170" s="40"/>
      <c r="R170" s="40"/>
      <c r="S170" s="41"/>
      <c r="T170" s="41"/>
      <c r="U170" s="42" t="e">
        <f t="shared" ref="U170:X189" si="247">IF(1-EXP(-0.23*(U86-U$165))&lt;0, 0, 1-EXP(-0.23*(U86-U$165)))</f>
        <v>#VALUE!</v>
      </c>
      <c r="V170" s="42" t="e">
        <f t="shared" si="247"/>
        <v>#VALUE!</v>
      </c>
      <c r="W170" s="43" t="e">
        <f t="shared" si="247"/>
        <v>#VALUE!</v>
      </c>
      <c r="X170" s="43" t="e">
        <f t="shared" si="247"/>
        <v>#VALUE!</v>
      </c>
      <c r="AD170"/>
      <c r="AF170" s="12" t="s">
        <v>87</v>
      </c>
      <c r="AG170" s="3">
        <f>AE14</f>
        <v>5.3104168132392244</v>
      </c>
      <c r="AH170" s="36">
        <f t="shared" ref="AH170:AL185" si="248">IF(1-EXP(-0.23*(AH86-AH$165))&lt;0, 0, 1-EXP(-0.23*(AH86-AH$165)))</f>
        <v>0</v>
      </c>
      <c r="AI170" s="36">
        <f t="shared" si="248"/>
        <v>0.68767410936700024</v>
      </c>
      <c r="AJ170" s="36">
        <f t="shared" si="248"/>
        <v>0</v>
      </c>
      <c r="AK170" s="36">
        <f t="shared" si="248"/>
        <v>0.63935029903864038</v>
      </c>
      <c r="AL170" s="36">
        <f t="shared" si="248"/>
        <v>0</v>
      </c>
      <c r="AM170" s="37" t="e">
        <f>IF(1-EXP(-0.23*(BA86-AM$165))&lt;0, 0, 1-EXP(-0.23*(BA86-AM$165)))</f>
        <v>#VALUE!</v>
      </c>
      <c r="AN170" s="38">
        <f t="shared" ref="AN170:AN185" si="249">IF(1-EXP(-0.23*(AN86-AN$165))&lt;0, 0, 1-EXP(-0.23*(AN86-AN$165)))</f>
        <v>0</v>
      </c>
      <c r="AO170" s="39"/>
      <c r="AP170" s="39"/>
      <c r="AQ170" s="40"/>
      <c r="AR170" s="40"/>
      <c r="AS170" s="40"/>
      <c r="AT170" s="41"/>
      <c r="AU170" s="41"/>
      <c r="AV170" s="42" t="e">
        <f t="shared" ref="AV170:AY189" si="250">IF(1-EXP(-0.23*(AV86-AV$165))&lt;0, 0, 1-EXP(-0.23*(AV86-AV$165)))</f>
        <v>#VALUE!</v>
      </c>
      <c r="AW170" s="42" t="e">
        <f t="shared" si="250"/>
        <v>#VALUE!</v>
      </c>
      <c r="AX170" s="43" t="e">
        <f t="shared" si="250"/>
        <v>#VALUE!</v>
      </c>
      <c r="AY170" s="43" t="e">
        <f t="shared" si="250"/>
        <v>#VALUE!</v>
      </c>
    </row>
    <row r="171" spans="1:51" x14ac:dyDescent="0.25">
      <c r="F171" s="3">
        <v>1</v>
      </c>
      <c r="G171" s="36">
        <f t="shared" si="245"/>
        <v>0</v>
      </c>
      <c r="H171" s="36">
        <f t="shared" ref="H171:K190" si="251">IF(1-EXP(-0.23*(H87-H$165))&lt;0, 0, 1-EXP(-0.23*(H87-H$165)))</f>
        <v>0</v>
      </c>
      <c r="I171" s="36">
        <f t="shared" si="251"/>
        <v>0</v>
      </c>
      <c r="J171" s="36">
        <f t="shared" si="251"/>
        <v>0</v>
      </c>
      <c r="K171" s="36">
        <f t="shared" si="251"/>
        <v>0</v>
      </c>
      <c r="L171" s="37" t="e">
        <f t="shared" ref="L171:L225" si="252">IF(1-EXP(-0.23*(Z87-L$165))&lt;0, 0, 1-EXP(-0.23*(Z87-L$165)))</f>
        <v>#VALUE!</v>
      </c>
      <c r="M171" s="38">
        <f t="shared" ref="M171:M202" si="253">IF(1-EXP(-0.23*(M87-M$165))&lt;0, 0, 1-EXP(-0.23*(M87-M$165)))</f>
        <v>0</v>
      </c>
      <c r="N171" s="39"/>
      <c r="O171" s="39"/>
      <c r="P171" s="40"/>
      <c r="Q171" s="40"/>
      <c r="R171" s="40"/>
      <c r="S171" s="41"/>
      <c r="T171" s="41"/>
      <c r="U171" s="42" t="e">
        <f t="shared" si="247"/>
        <v>#VALUE!</v>
      </c>
      <c r="V171" s="42" t="e">
        <f t="shared" si="247"/>
        <v>#VALUE!</v>
      </c>
      <c r="W171" s="43" t="e">
        <f t="shared" si="247"/>
        <v>#VALUE!</v>
      </c>
      <c r="X171" s="43" t="e">
        <f t="shared" si="247"/>
        <v>#VALUE!</v>
      </c>
      <c r="AD171"/>
      <c r="AG171" s="3">
        <f t="shared" ref="AG171:AG234" si="254">AE15</f>
        <v>5.5848653782914033</v>
      </c>
      <c r="AH171" s="36">
        <f t="shared" si="248"/>
        <v>0</v>
      </c>
      <c r="AI171" s="36">
        <f t="shared" si="248"/>
        <v>0.71711711995702676</v>
      </c>
      <c r="AJ171" s="36">
        <f t="shared" si="248"/>
        <v>0</v>
      </c>
      <c r="AK171" s="36">
        <f t="shared" si="248"/>
        <v>0.67431115985648704</v>
      </c>
      <c r="AL171" s="36">
        <f t="shared" si="248"/>
        <v>0</v>
      </c>
      <c r="AM171" s="37" t="e">
        <f t="shared" ref="AM171:AM225" si="255">IF(1-EXP(-0.23*(BA87-AM$165))&lt;0, 0, 1-EXP(-0.23*(BA87-AM$165)))</f>
        <v>#VALUE!</v>
      </c>
      <c r="AN171" s="38">
        <f t="shared" si="249"/>
        <v>0</v>
      </c>
      <c r="AO171" s="39"/>
      <c r="AP171" s="39"/>
      <c r="AQ171" s="40"/>
      <c r="AR171" s="40"/>
      <c r="AS171" s="40"/>
      <c r="AT171" s="41"/>
      <c r="AU171" s="41"/>
      <c r="AV171" s="42" t="e">
        <f t="shared" si="250"/>
        <v>#VALUE!</v>
      </c>
      <c r="AW171" s="42" t="e">
        <f t="shared" si="250"/>
        <v>#VALUE!</v>
      </c>
      <c r="AX171" s="43" t="e">
        <f t="shared" si="250"/>
        <v>#VALUE!</v>
      </c>
      <c r="AY171" s="43" t="e">
        <f t="shared" si="250"/>
        <v>#VALUE!</v>
      </c>
    </row>
    <row r="172" spans="1:51" x14ac:dyDescent="0.25">
      <c r="F172" s="3">
        <v>2</v>
      </c>
      <c r="G172" s="36">
        <f t="shared" si="245"/>
        <v>0</v>
      </c>
      <c r="H172" s="36">
        <f t="shared" si="251"/>
        <v>0.12643295859052772</v>
      </c>
      <c r="I172" s="36">
        <f t="shared" si="251"/>
        <v>0</v>
      </c>
      <c r="J172" s="36">
        <f t="shared" si="251"/>
        <v>0</v>
      </c>
      <c r="K172" s="36">
        <f t="shared" si="251"/>
        <v>0</v>
      </c>
      <c r="L172" s="37" t="e">
        <f t="shared" si="252"/>
        <v>#VALUE!</v>
      </c>
      <c r="M172" s="38">
        <f t="shared" si="253"/>
        <v>0</v>
      </c>
      <c r="N172" s="39"/>
      <c r="O172" s="39"/>
      <c r="P172" s="40"/>
      <c r="Q172" s="40"/>
      <c r="R172" s="40"/>
      <c r="S172" s="41"/>
      <c r="T172" s="41"/>
      <c r="U172" s="42" t="e">
        <f t="shared" si="247"/>
        <v>#VALUE!</v>
      </c>
      <c r="V172" s="42" t="e">
        <f t="shared" si="247"/>
        <v>#VALUE!</v>
      </c>
      <c r="W172" s="43" t="e">
        <f t="shared" si="247"/>
        <v>#VALUE!</v>
      </c>
      <c r="X172" s="43" t="e">
        <f t="shared" si="247"/>
        <v>#VALUE!</v>
      </c>
      <c r="AD172"/>
      <c r="AG172" s="3">
        <f t="shared" si="254"/>
        <v>5.8734977668565307</v>
      </c>
      <c r="AH172" s="36">
        <f t="shared" si="248"/>
        <v>0</v>
      </c>
      <c r="AI172" s="36">
        <f t="shared" si="248"/>
        <v>0.74550179565729346</v>
      </c>
      <c r="AJ172" s="36">
        <f t="shared" si="248"/>
        <v>0</v>
      </c>
      <c r="AK172" s="36">
        <f t="shared" si="248"/>
        <v>0.70790061941611104</v>
      </c>
      <c r="AL172" s="36">
        <f t="shared" si="248"/>
        <v>0</v>
      </c>
      <c r="AM172" s="37" t="e">
        <f t="shared" si="255"/>
        <v>#VALUE!</v>
      </c>
      <c r="AN172" s="38">
        <f t="shared" si="249"/>
        <v>0</v>
      </c>
      <c r="AO172" s="39"/>
      <c r="AP172" s="39"/>
      <c r="AQ172" s="40"/>
      <c r="AR172" s="40"/>
      <c r="AS172" s="40"/>
      <c r="AT172" s="41"/>
      <c r="AU172" s="41"/>
      <c r="AV172" s="42" t="e">
        <f t="shared" si="250"/>
        <v>#VALUE!</v>
      </c>
      <c r="AW172" s="42" t="e">
        <f t="shared" si="250"/>
        <v>#VALUE!</v>
      </c>
      <c r="AX172" s="43" t="e">
        <f t="shared" si="250"/>
        <v>#VALUE!</v>
      </c>
      <c r="AY172" s="43" t="e">
        <f t="shared" si="250"/>
        <v>#VALUE!</v>
      </c>
    </row>
    <row r="173" spans="1:51" x14ac:dyDescent="0.25">
      <c r="F173" s="3">
        <v>3</v>
      </c>
      <c r="G173" s="36">
        <f t="shared" si="245"/>
        <v>0</v>
      </c>
      <c r="H173" s="36">
        <f t="shared" si="251"/>
        <v>0.33344830632055766</v>
      </c>
      <c r="I173" s="36">
        <f t="shared" si="251"/>
        <v>0</v>
      </c>
      <c r="J173" s="36">
        <f t="shared" si="251"/>
        <v>0.21168097538776476</v>
      </c>
      <c r="K173" s="36">
        <f t="shared" si="251"/>
        <v>0</v>
      </c>
      <c r="L173" s="37" t="e">
        <f t="shared" si="252"/>
        <v>#VALUE!</v>
      </c>
      <c r="M173" s="38">
        <f t="shared" si="253"/>
        <v>0</v>
      </c>
      <c r="N173" s="39"/>
      <c r="O173" s="39"/>
      <c r="P173" s="40"/>
      <c r="Q173" s="40"/>
      <c r="R173" s="40"/>
      <c r="S173" s="41"/>
      <c r="T173" s="41"/>
      <c r="U173" s="42" t="e">
        <f t="shared" si="247"/>
        <v>#VALUE!</v>
      </c>
      <c r="V173" s="42" t="e">
        <f t="shared" si="247"/>
        <v>#VALUE!</v>
      </c>
      <c r="W173" s="43" t="e">
        <f t="shared" si="247"/>
        <v>#VALUE!</v>
      </c>
      <c r="X173" s="43" t="e">
        <f t="shared" si="247"/>
        <v>#VALUE!</v>
      </c>
      <c r="AD173"/>
      <c r="AG173" s="3">
        <f t="shared" si="254"/>
        <v>6.1770470155581005</v>
      </c>
      <c r="AH173" s="36">
        <f t="shared" si="248"/>
        <v>0</v>
      </c>
      <c r="AI173" s="36">
        <f t="shared" si="248"/>
        <v>0.77266376172834184</v>
      </c>
      <c r="AJ173" s="36">
        <f t="shared" si="248"/>
        <v>0</v>
      </c>
      <c r="AK173" s="36">
        <f t="shared" si="248"/>
        <v>0.73992799158777012</v>
      </c>
      <c r="AL173" s="36">
        <f t="shared" si="248"/>
        <v>0</v>
      </c>
      <c r="AM173" s="37" t="e">
        <f t="shared" si="255"/>
        <v>#VALUE!</v>
      </c>
      <c r="AN173" s="38">
        <f t="shared" si="249"/>
        <v>0</v>
      </c>
      <c r="AO173" s="39"/>
      <c r="AP173" s="39"/>
      <c r="AQ173" s="40"/>
      <c r="AR173" s="40"/>
      <c r="AS173" s="40"/>
      <c r="AT173" s="41"/>
      <c r="AU173" s="41"/>
      <c r="AV173" s="42" t="e">
        <f t="shared" si="250"/>
        <v>#VALUE!</v>
      </c>
      <c r="AW173" s="42" t="e">
        <f t="shared" si="250"/>
        <v>#VALUE!</v>
      </c>
      <c r="AX173" s="43" t="e">
        <f t="shared" si="250"/>
        <v>#VALUE!</v>
      </c>
      <c r="AY173" s="43" t="e">
        <f t="shared" si="250"/>
        <v>#VALUE!</v>
      </c>
    </row>
    <row r="174" spans="1:51" x14ac:dyDescent="0.25">
      <c r="F174" s="3">
        <v>4</v>
      </c>
      <c r="G174" s="36">
        <f t="shared" si="245"/>
        <v>0</v>
      </c>
      <c r="H174" s="36">
        <f t="shared" si="251"/>
        <v>0.51076540300222595</v>
      </c>
      <c r="I174" s="36">
        <f t="shared" si="251"/>
        <v>0</v>
      </c>
      <c r="J174" s="36">
        <f t="shared" si="251"/>
        <v>0.42718184486680078</v>
      </c>
      <c r="K174" s="36">
        <f t="shared" si="251"/>
        <v>0</v>
      </c>
      <c r="L174" s="37" t="e">
        <f t="shared" si="252"/>
        <v>#VALUE!</v>
      </c>
      <c r="M174" s="38">
        <f t="shared" si="253"/>
        <v>0</v>
      </c>
      <c r="N174" s="39"/>
      <c r="O174" s="39"/>
      <c r="P174" s="40"/>
      <c r="Q174" s="40"/>
      <c r="R174" s="40"/>
      <c r="S174" s="41"/>
      <c r="T174" s="41"/>
      <c r="U174" s="42" t="e">
        <f t="shared" si="247"/>
        <v>#VALUE!</v>
      </c>
      <c r="V174" s="42" t="e">
        <f t="shared" si="247"/>
        <v>#VALUE!</v>
      </c>
      <c r="W174" s="43" t="e">
        <f t="shared" si="247"/>
        <v>#VALUE!</v>
      </c>
      <c r="X174" s="43" t="e">
        <f t="shared" si="247"/>
        <v>#VALUE!</v>
      </c>
      <c r="AD174"/>
      <c r="AG174" s="3">
        <f t="shared" si="254"/>
        <v>6.4962840452114623</v>
      </c>
      <c r="AH174" s="36">
        <f t="shared" si="248"/>
        <v>0</v>
      </c>
      <c r="AI174" s="36">
        <f t="shared" si="248"/>
        <v>0.79845226281380688</v>
      </c>
      <c r="AJ174" s="36">
        <f t="shared" si="248"/>
        <v>0</v>
      </c>
      <c r="AK174" s="36">
        <f t="shared" si="248"/>
        <v>0.77022132272036659</v>
      </c>
      <c r="AL174" s="36">
        <f t="shared" si="248"/>
        <v>0</v>
      </c>
      <c r="AM174" s="37" t="e">
        <f t="shared" si="255"/>
        <v>#VALUE!</v>
      </c>
      <c r="AN174" s="38">
        <f t="shared" si="249"/>
        <v>0</v>
      </c>
      <c r="AO174" s="39"/>
      <c r="AP174" s="39"/>
      <c r="AQ174" s="40"/>
      <c r="AR174" s="40"/>
      <c r="AS174" s="40"/>
      <c r="AT174" s="41"/>
      <c r="AU174" s="41"/>
      <c r="AV174" s="42" t="e">
        <f t="shared" si="250"/>
        <v>#VALUE!</v>
      </c>
      <c r="AW174" s="42" t="e">
        <f t="shared" si="250"/>
        <v>#VALUE!</v>
      </c>
      <c r="AX174" s="43" t="e">
        <f t="shared" si="250"/>
        <v>#VALUE!</v>
      </c>
      <c r="AY174" s="43" t="e">
        <f t="shared" si="250"/>
        <v>#VALUE!</v>
      </c>
    </row>
    <row r="175" spans="1:51" x14ac:dyDescent="0.25">
      <c r="F175" s="3">
        <v>5</v>
      </c>
      <c r="G175" s="36">
        <f t="shared" si="245"/>
        <v>0</v>
      </c>
      <c r="H175" s="36">
        <f t="shared" si="251"/>
        <v>0.65133493759213779</v>
      </c>
      <c r="I175" s="36">
        <f t="shared" si="251"/>
        <v>0</v>
      </c>
      <c r="J175" s="36">
        <f t="shared" si="251"/>
        <v>0.59604778749776732</v>
      </c>
      <c r="K175" s="36">
        <f t="shared" si="251"/>
        <v>0</v>
      </c>
      <c r="L175" s="37" t="e">
        <f t="shared" si="252"/>
        <v>#VALUE!</v>
      </c>
      <c r="M175" s="38">
        <f t="shared" si="253"/>
        <v>0</v>
      </c>
      <c r="N175" s="39"/>
      <c r="O175" s="39"/>
      <c r="P175" s="40"/>
      <c r="Q175" s="40"/>
      <c r="R175" s="40"/>
      <c r="S175" s="41"/>
      <c r="T175" s="41"/>
      <c r="U175" s="42" t="e">
        <f t="shared" si="247"/>
        <v>#VALUE!</v>
      </c>
      <c r="V175" s="42" t="e">
        <f t="shared" si="247"/>
        <v>#VALUE!</v>
      </c>
      <c r="W175" s="43" t="e">
        <f t="shared" si="247"/>
        <v>#VALUE!</v>
      </c>
      <c r="X175" s="43" t="e">
        <f t="shared" si="247"/>
        <v>#VALUE!</v>
      </c>
      <c r="AD175"/>
      <c r="AG175" s="3">
        <f t="shared" si="254"/>
        <v>6.8320196187232742</v>
      </c>
      <c r="AH175" s="36">
        <f t="shared" si="248"/>
        <v>0</v>
      </c>
      <c r="AI175" s="36">
        <f t="shared" si="248"/>
        <v>0.8227341910498861</v>
      </c>
      <c r="AJ175" s="36">
        <f t="shared" si="248"/>
        <v>0</v>
      </c>
      <c r="AK175" s="36">
        <f t="shared" si="248"/>
        <v>0.79863208891661164</v>
      </c>
      <c r="AL175" s="36">
        <f t="shared" si="248"/>
        <v>0</v>
      </c>
      <c r="AM175" s="37" t="e">
        <f t="shared" si="255"/>
        <v>#VALUE!</v>
      </c>
      <c r="AN175" s="38">
        <f t="shared" si="249"/>
        <v>0</v>
      </c>
      <c r="AO175" s="39"/>
      <c r="AP175" s="39"/>
      <c r="AQ175" s="40"/>
      <c r="AR175" s="40"/>
      <c r="AS175" s="40"/>
      <c r="AT175" s="41"/>
      <c r="AU175" s="41"/>
      <c r="AV175" s="42" t="e">
        <f t="shared" si="250"/>
        <v>#VALUE!</v>
      </c>
      <c r="AW175" s="42" t="e">
        <f t="shared" si="250"/>
        <v>#VALUE!</v>
      </c>
      <c r="AX175" s="43" t="e">
        <f t="shared" si="250"/>
        <v>#VALUE!</v>
      </c>
      <c r="AY175" s="43" t="e">
        <f t="shared" si="250"/>
        <v>#VALUE!</v>
      </c>
    </row>
    <row r="176" spans="1:51" x14ac:dyDescent="0.25">
      <c r="F176" s="3">
        <v>6</v>
      </c>
      <c r="G176" s="36">
        <f t="shared" si="245"/>
        <v>0</v>
      </c>
      <c r="H176" s="36">
        <f t="shared" si="251"/>
        <v>0.75714644986311197</v>
      </c>
      <c r="I176" s="36">
        <f t="shared" si="251"/>
        <v>0</v>
      </c>
      <c r="J176" s="36">
        <f t="shared" si="251"/>
        <v>0.7216455423835757</v>
      </c>
      <c r="K176" s="36">
        <f t="shared" si="251"/>
        <v>0</v>
      </c>
      <c r="L176" s="37" t="e">
        <f t="shared" si="252"/>
        <v>#VALUE!</v>
      </c>
      <c r="M176" s="38">
        <f t="shared" si="253"/>
        <v>0</v>
      </c>
      <c r="N176" s="39"/>
      <c r="O176" s="39"/>
      <c r="P176" s="40"/>
      <c r="Q176" s="40"/>
      <c r="R176" s="40"/>
      <c r="S176" s="41"/>
      <c r="T176" s="41"/>
      <c r="U176" s="42" t="e">
        <f t="shared" si="247"/>
        <v>#VALUE!</v>
      </c>
      <c r="V176" s="42" t="e">
        <f t="shared" si="247"/>
        <v>#VALUE!</v>
      </c>
      <c r="W176" s="43" t="e">
        <f t="shared" si="247"/>
        <v>#VALUE!</v>
      </c>
      <c r="X176" s="43" t="e">
        <f t="shared" si="247"/>
        <v>#VALUE!</v>
      </c>
      <c r="AD176"/>
      <c r="AG176" s="3">
        <f t="shared" si="254"/>
        <v>7.185106400177478</v>
      </c>
      <c r="AH176" s="36">
        <f t="shared" si="248"/>
        <v>2.0690855069167791E-2</v>
      </c>
      <c r="AI176" s="36">
        <f t="shared" si="248"/>
        <v>0.84539782637703664</v>
      </c>
      <c r="AJ176" s="36">
        <f t="shared" si="248"/>
        <v>0</v>
      </c>
      <c r="AK176" s="36">
        <f t="shared" si="248"/>
        <v>0.82503943339347741</v>
      </c>
      <c r="AL176" s="36">
        <f t="shared" si="248"/>
        <v>0</v>
      </c>
      <c r="AM176" s="37" t="e">
        <f t="shared" si="255"/>
        <v>#VALUE!</v>
      </c>
      <c r="AN176" s="38">
        <f t="shared" si="249"/>
        <v>0</v>
      </c>
      <c r="AO176" s="39"/>
      <c r="AP176" s="39"/>
      <c r="AQ176" s="40"/>
      <c r="AR176" s="40"/>
      <c r="AS176" s="40"/>
      <c r="AT176" s="41"/>
      <c r="AU176" s="41"/>
      <c r="AV176" s="42" t="e">
        <f t="shared" si="250"/>
        <v>#VALUE!</v>
      </c>
      <c r="AW176" s="42" t="e">
        <f t="shared" si="250"/>
        <v>#VALUE!</v>
      </c>
      <c r="AX176" s="43" t="e">
        <f t="shared" si="250"/>
        <v>#VALUE!</v>
      </c>
      <c r="AY176" s="43" t="e">
        <f t="shared" si="250"/>
        <v>#VALUE!</v>
      </c>
    </row>
    <row r="177" spans="6:51" x14ac:dyDescent="0.25">
      <c r="F177" s="3">
        <v>7</v>
      </c>
      <c r="G177" s="36">
        <f t="shared" si="245"/>
        <v>0</v>
      </c>
      <c r="H177" s="36">
        <f t="shared" si="251"/>
        <v>0.83386689744024534</v>
      </c>
      <c r="I177" s="36">
        <f t="shared" si="251"/>
        <v>0</v>
      </c>
      <c r="J177" s="36">
        <f t="shared" si="251"/>
        <v>0.8116177928493985</v>
      </c>
      <c r="K177" s="36">
        <f t="shared" si="251"/>
        <v>0</v>
      </c>
      <c r="L177" s="37" t="e">
        <f t="shared" si="252"/>
        <v>#VALUE!</v>
      </c>
      <c r="M177" s="38">
        <f t="shared" si="253"/>
        <v>0</v>
      </c>
      <c r="N177" s="39"/>
      <c r="O177" s="39"/>
      <c r="P177" s="40"/>
      <c r="Q177" s="40"/>
      <c r="R177" s="40"/>
      <c r="S177" s="41"/>
      <c r="T177" s="41"/>
      <c r="U177" s="42" t="e">
        <f t="shared" si="247"/>
        <v>#VALUE!</v>
      </c>
      <c r="V177" s="42" t="e">
        <f t="shared" si="247"/>
        <v>#VALUE!</v>
      </c>
      <c r="W177" s="43" t="e">
        <f t="shared" si="247"/>
        <v>#VALUE!</v>
      </c>
      <c r="X177" s="43" t="e">
        <f t="shared" si="247"/>
        <v>#VALUE!</v>
      </c>
      <c r="AD177"/>
      <c r="AG177" s="3">
        <f t="shared" si="254"/>
        <v>7.5564411203372481</v>
      </c>
      <c r="AH177" s="36">
        <f t="shared" si="248"/>
        <v>6.5931891382555396E-2</v>
      </c>
      <c r="AI177" s="36">
        <f t="shared" si="248"/>
        <v>0.86635609138773195</v>
      </c>
      <c r="AJ177" s="36">
        <f t="shared" si="248"/>
        <v>0</v>
      </c>
      <c r="AK177" s="36">
        <f t="shared" si="248"/>
        <v>0.84935370729279702</v>
      </c>
      <c r="AL177" s="36">
        <f t="shared" si="248"/>
        <v>0</v>
      </c>
      <c r="AM177" s="37" t="e">
        <f t="shared" si="255"/>
        <v>#VALUE!</v>
      </c>
      <c r="AN177" s="38">
        <f t="shared" si="249"/>
        <v>0</v>
      </c>
      <c r="AO177" s="39"/>
      <c r="AP177" s="39"/>
      <c r="AQ177" s="40"/>
      <c r="AR177" s="40"/>
      <c r="AS177" s="40"/>
      <c r="AT177" s="41"/>
      <c r="AU177" s="41"/>
      <c r="AV177" s="42" t="e">
        <f t="shared" si="250"/>
        <v>#VALUE!</v>
      </c>
      <c r="AW177" s="42" t="e">
        <f t="shared" si="250"/>
        <v>#VALUE!</v>
      </c>
      <c r="AX177" s="43" t="e">
        <f t="shared" si="250"/>
        <v>#VALUE!</v>
      </c>
      <c r="AY177" s="43" t="e">
        <f t="shared" si="250"/>
        <v>#VALUE!</v>
      </c>
    </row>
    <row r="178" spans="6:51" x14ac:dyDescent="0.25">
      <c r="F178" s="3">
        <v>8</v>
      </c>
      <c r="G178" s="36">
        <f t="shared" si="245"/>
        <v>0.12354279476791441</v>
      </c>
      <c r="H178" s="36">
        <f t="shared" si="251"/>
        <v>0.88794864478686064</v>
      </c>
      <c r="I178" s="36">
        <f t="shared" si="251"/>
        <v>0</v>
      </c>
      <c r="J178" s="36">
        <f t="shared" si="251"/>
        <v>0.87428276278802386</v>
      </c>
      <c r="K178" s="36">
        <f t="shared" si="251"/>
        <v>0</v>
      </c>
      <c r="L178" s="37" t="e">
        <f t="shared" si="252"/>
        <v>#VALUE!</v>
      </c>
      <c r="M178" s="38">
        <f t="shared" si="253"/>
        <v>0</v>
      </c>
      <c r="N178" s="39"/>
      <c r="O178" s="39"/>
      <c r="P178" s="40"/>
      <c r="Q178" s="40"/>
      <c r="R178" s="40"/>
      <c r="S178" s="41"/>
      <c r="T178" s="41"/>
      <c r="U178" s="42" t="e">
        <f t="shared" si="247"/>
        <v>#VALUE!</v>
      </c>
      <c r="V178" s="42" t="e">
        <f t="shared" si="247"/>
        <v>#VALUE!</v>
      </c>
      <c r="W178" s="43" t="e">
        <f t="shared" si="247"/>
        <v>#VALUE!</v>
      </c>
      <c r="X178" s="43" t="e">
        <f t="shared" si="247"/>
        <v>#VALUE!</v>
      </c>
      <c r="AD178"/>
      <c r="AG178" s="3">
        <f t="shared" si="254"/>
        <v>7.9469668540626248</v>
      </c>
      <c r="AH178" s="36">
        <f t="shared" si="248"/>
        <v>0.11647572285528107</v>
      </c>
      <c r="AI178" s="36">
        <f t="shared" si="248"/>
        <v>0.88554912637181404</v>
      </c>
      <c r="AJ178" s="36">
        <f t="shared" si="248"/>
        <v>0</v>
      </c>
      <c r="AK178" s="36">
        <f t="shared" si="248"/>
        <v>0.87151908980738713</v>
      </c>
      <c r="AL178" s="36">
        <f t="shared" si="248"/>
        <v>0</v>
      </c>
      <c r="AM178" s="37" t="e">
        <f t="shared" si="255"/>
        <v>#VALUE!</v>
      </c>
      <c r="AN178" s="38">
        <f t="shared" si="249"/>
        <v>0</v>
      </c>
      <c r="AO178" s="39"/>
      <c r="AP178" s="39"/>
      <c r="AQ178" s="40"/>
      <c r="AR178" s="40"/>
      <c r="AS178" s="40"/>
      <c r="AT178" s="41"/>
      <c r="AU178" s="41"/>
      <c r="AV178" s="42" t="e">
        <f t="shared" si="250"/>
        <v>#VALUE!</v>
      </c>
      <c r="AW178" s="42" t="e">
        <f t="shared" si="250"/>
        <v>#VALUE!</v>
      </c>
      <c r="AX178" s="43" t="e">
        <f t="shared" si="250"/>
        <v>#VALUE!</v>
      </c>
      <c r="AY178" s="43" t="e">
        <f t="shared" si="250"/>
        <v>#VALUE!</v>
      </c>
    </row>
    <row r="179" spans="6:51" x14ac:dyDescent="0.25">
      <c r="F179" s="3">
        <v>9</v>
      </c>
      <c r="G179" s="36">
        <f t="shared" si="245"/>
        <v>0.26309613541719201</v>
      </c>
      <c r="H179" s="36">
        <f t="shared" si="251"/>
        <v>0.9252551990443062</v>
      </c>
      <c r="I179" s="36">
        <f t="shared" si="251"/>
        <v>0</v>
      </c>
      <c r="J179" s="36">
        <f t="shared" si="251"/>
        <v>0.91700198777634456</v>
      </c>
      <c r="K179" s="36">
        <f t="shared" si="251"/>
        <v>0</v>
      </c>
      <c r="L179" s="37" t="e">
        <f t="shared" si="252"/>
        <v>#VALUE!</v>
      </c>
      <c r="M179" s="38">
        <f t="shared" si="253"/>
        <v>0</v>
      </c>
      <c r="N179" s="39"/>
      <c r="O179" s="39"/>
      <c r="P179" s="40"/>
      <c r="Q179" s="40"/>
      <c r="R179" s="40"/>
      <c r="S179" s="41"/>
      <c r="T179" s="41"/>
      <c r="U179" s="42" t="e">
        <f t="shared" si="247"/>
        <v>#VALUE!</v>
      </c>
      <c r="V179" s="42" t="e">
        <f t="shared" si="247"/>
        <v>#VALUE!</v>
      </c>
      <c r="W179" s="43" t="e">
        <f t="shared" si="247"/>
        <v>#VALUE!</v>
      </c>
      <c r="X179" s="43" t="e">
        <f t="shared" si="247"/>
        <v>#VALUE!</v>
      </c>
      <c r="AD179"/>
      <c r="AG179" s="3">
        <f t="shared" si="254"/>
        <v>8.3576754154277619</v>
      </c>
      <c r="AH179" s="36">
        <f t="shared" si="248"/>
        <v>0.17226512658672621</v>
      </c>
      <c r="AI179" s="36">
        <f t="shared" si="248"/>
        <v>0.90294600844434147</v>
      </c>
      <c r="AJ179" s="36">
        <f t="shared" si="248"/>
        <v>0</v>
      </c>
      <c r="AK179" s="36">
        <f t="shared" si="248"/>
        <v>0.89151509455264788</v>
      </c>
      <c r="AL179" s="36">
        <f t="shared" si="248"/>
        <v>0</v>
      </c>
      <c r="AM179" s="37" t="e">
        <f t="shared" si="255"/>
        <v>#VALUE!</v>
      </c>
      <c r="AN179" s="38">
        <f t="shared" si="249"/>
        <v>0</v>
      </c>
      <c r="AO179" s="39"/>
      <c r="AP179" s="39"/>
      <c r="AQ179" s="40"/>
      <c r="AR179" s="40"/>
      <c r="AS179" s="40"/>
      <c r="AT179" s="41"/>
      <c r="AU179" s="41"/>
      <c r="AV179" s="42" t="e">
        <f t="shared" si="250"/>
        <v>#VALUE!</v>
      </c>
      <c r="AW179" s="42" t="e">
        <f t="shared" si="250"/>
        <v>#VALUE!</v>
      </c>
      <c r="AX179" s="43" t="e">
        <f t="shared" si="250"/>
        <v>#VALUE!</v>
      </c>
      <c r="AY179" s="43" t="e">
        <f t="shared" si="250"/>
        <v>#VALUE!</v>
      </c>
    </row>
    <row r="180" spans="6:51" x14ac:dyDescent="0.25">
      <c r="F180" s="3">
        <v>10</v>
      </c>
      <c r="G180" s="36">
        <f t="shared" si="245"/>
        <v>0.40649797457970527</v>
      </c>
      <c r="H180" s="36">
        <f t="shared" si="251"/>
        <v>0.9505614463156512</v>
      </c>
      <c r="I180" s="36">
        <f t="shared" si="251"/>
        <v>9.8866380204096438E-2</v>
      </c>
      <c r="J180" s="36">
        <f t="shared" si="251"/>
        <v>0.94564794586230194</v>
      </c>
      <c r="K180" s="36">
        <f t="shared" si="251"/>
        <v>0</v>
      </c>
      <c r="L180" s="37" t="e">
        <f t="shared" si="252"/>
        <v>#VALUE!</v>
      </c>
      <c r="M180" s="38">
        <f t="shared" si="253"/>
        <v>0</v>
      </c>
      <c r="N180" s="39"/>
      <c r="O180" s="39"/>
      <c r="P180" s="40"/>
      <c r="Q180" s="40"/>
      <c r="R180" s="40"/>
      <c r="S180" s="41"/>
      <c r="T180" s="41"/>
      <c r="U180" s="42" t="e">
        <f t="shared" si="247"/>
        <v>#VALUE!</v>
      </c>
      <c r="V180" s="42" t="e">
        <f t="shared" si="247"/>
        <v>#VALUE!</v>
      </c>
      <c r="W180" s="43" t="e">
        <f t="shared" si="247"/>
        <v>#VALUE!</v>
      </c>
      <c r="X180" s="43" t="e">
        <f t="shared" si="247"/>
        <v>#VALUE!</v>
      </c>
      <c r="AD180"/>
      <c r="AG180" s="3">
        <f t="shared" si="254"/>
        <v>8.7896098766206254</v>
      </c>
      <c r="AH180" s="36">
        <f t="shared" si="248"/>
        <v>0.23301480025896326</v>
      </c>
      <c r="AI180" s="36">
        <f t="shared" si="248"/>
        <v>0.91854547278593524</v>
      </c>
      <c r="AJ180" s="36">
        <f t="shared" si="248"/>
        <v>0</v>
      </c>
      <c r="AK180" s="36">
        <f t="shared" si="248"/>
        <v>0.90935681910940258</v>
      </c>
      <c r="AL180" s="36">
        <f t="shared" si="248"/>
        <v>0</v>
      </c>
      <c r="AM180" s="37" t="e">
        <f t="shared" si="255"/>
        <v>#VALUE!</v>
      </c>
      <c r="AN180" s="38">
        <f t="shared" si="249"/>
        <v>0</v>
      </c>
      <c r="AO180" s="39"/>
      <c r="AP180" s="39"/>
      <c r="AQ180" s="40"/>
      <c r="AR180" s="40"/>
      <c r="AS180" s="40"/>
      <c r="AT180" s="41"/>
      <c r="AU180" s="41"/>
      <c r="AV180" s="42" t="e">
        <f t="shared" si="250"/>
        <v>#VALUE!</v>
      </c>
      <c r="AW180" s="42" t="e">
        <f t="shared" si="250"/>
        <v>#VALUE!</v>
      </c>
      <c r="AX180" s="43" t="e">
        <f t="shared" si="250"/>
        <v>#VALUE!</v>
      </c>
      <c r="AY180" s="43" t="e">
        <f t="shared" si="250"/>
        <v>#VALUE!</v>
      </c>
    </row>
    <row r="181" spans="6:51" x14ac:dyDescent="0.25">
      <c r="F181" s="3">
        <v>11</v>
      </c>
      <c r="G181" s="36">
        <f t="shared" si="245"/>
        <v>0.54241654838788966</v>
      </c>
      <c r="H181" s="36">
        <f t="shared" si="251"/>
        <v>0.96750558964681388</v>
      </c>
      <c r="I181" s="36">
        <f t="shared" si="251"/>
        <v>0.33609274305214976</v>
      </c>
      <c r="J181" s="36">
        <f t="shared" si="251"/>
        <v>0.96461594416936514</v>
      </c>
      <c r="K181" s="36">
        <f t="shared" si="251"/>
        <v>0</v>
      </c>
      <c r="L181" s="37" t="e">
        <f t="shared" si="252"/>
        <v>#VALUE!</v>
      </c>
      <c r="M181" s="38">
        <f t="shared" si="253"/>
        <v>0</v>
      </c>
      <c r="N181" s="39"/>
      <c r="O181" s="39"/>
      <c r="P181" s="40"/>
      <c r="Q181" s="40"/>
      <c r="R181" s="40"/>
      <c r="S181" s="41"/>
      <c r="T181" s="41"/>
      <c r="U181" s="42" t="e">
        <f t="shared" si="247"/>
        <v>#VALUE!</v>
      </c>
      <c r="V181" s="42" t="e">
        <f t="shared" si="247"/>
        <v>#VALUE!</v>
      </c>
      <c r="W181" s="43" t="e">
        <f t="shared" si="247"/>
        <v>#VALUE!</v>
      </c>
      <c r="X181" s="43" t="e">
        <f t="shared" si="247"/>
        <v>#VALUE!</v>
      </c>
      <c r="AD181"/>
      <c r="AG181" s="3">
        <f t="shared" si="254"/>
        <v>9.2438672170224123</v>
      </c>
      <c r="AH181" s="36">
        <f t="shared" si="248"/>
        <v>0.29816884521484843</v>
      </c>
      <c r="AI181" s="36">
        <f t="shared" si="248"/>
        <v>0.93237554358749442</v>
      </c>
      <c r="AJ181" s="36">
        <f t="shared" si="248"/>
        <v>0</v>
      </c>
      <c r="AK181" s="36">
        <f t="shared" si="248"/>
        <v>0.92509386194511667</v>
      </c>
      <c r="AL181" s="36">
        <f t="shared" si="248"/>
        <v>0</v>
      </c>
      <c r="AM181" s="37" t="e">
        <f t="shared" si="255"/>
        <v>#VALUE!</v>
      </c>
      <c r="AN181" s="38">
        <f t="shared" si="249"/>
        <v>0</v>
      </c>
      <c r="AO181" s="39"/>
      <c r="AP181" s="39"/>
      <c r="AQ181" s="40"/>
      <c r="AR181" s="40"/>
      <c r="AS181" s="40"/>
      <c r="AT181" s="41"/>
      <c r="AU181" s="41"/>
      <c r="AV181" s="42" t="e">
        <f t="shared" si="250"/>
        <v>#VALUE!</v>
      </c>
      <c r="AW181" s="42" t="e">
        <f t="shared" si="250"/>
        <v>#VALUE!</v>
      </c>
      <c r="AX181" s="43" t="e">
        <f t="shared" si="250"/>
        <v>#VALUE!</v>
      </c>
      <c r="AY181" s="43" t="e">
        <f t="shared" si="250"/>
        <v>#VALUE!</v>
      </c>
    </row>
    <row r="182" spans="6:51" x14ac:dyDescent="0.25">
      <c r="F182" s="3">
        <v>12</v>
      </c>
      <c r="G182" s="36">
        <f t="shared" si="245"/>
        <v>0.66207551690585698</v>
      </c>
      <c r="H182" s="36">
        <f t="shared" si="251"/>
        <v>0.9787379918654795</v>
      </c>
      <c r="I182" s="36">
        <f t="shared" si="251"/>
        <v>0.52581375685678111</v>
      </c>
      <c r="J182" s="36">
        <f t="shared" si="251"/>
        <v>0.97705643116819441</v>
      </c>
      <c r="K182" s="36">
        <f t="shared" si="251"/>
        <v>0</v>
      </c>
      <c r="L182" s="37" t="e">
        <f t="shared" si="252"/>
        <v>#VALUE!</v>
      </c>
      <c r="M182" s="38">
        <f t="shared" si="253"/>
        <v>0</v>
      </c>
      <c r="N182" s="39"/>
      <c r="O182" s="39"/>
      <c r="P182" s="40"/>
      <c r="Q182" s="40"/>
      <c r="R182" s="40"/>
      <c r="S182" s="41"/>
      <c r="T182" s="41"/>
      <c r="U182" s="42" t="e">
        <f t="shared" si="247"/>
        <v>#VALUE!</v>
      </c>
      <c r="V182" s="42" t="e">
        <f t="shared" si="247"/>
        <v>#VALUE!</v>
      </c>
      <c r="W182" s="43" t="e">
        <f t="shared" si="247"/>
        <v>#VALUE!</v>
      </c>
      <c r="X182" s="43" t="e">
        <f t="shared" si="247"/>
        <v>#VALUE!</v>
      </c>
      <c r="AD182"/>
      <c r="AG182" s="3">
        <f t="shared" si="254"/>
        <v>9.7216011091944612</v>
      </c>
      <c r="AH182" s="36">
        <f t="shared" si="248"/>
        <v>0.36687179345868337</v>
      </c>
      <c r="AI182" s="36">
        <f t="shared" si="248"/>
        <v>0.94449204494604166</v>
      </c>
      <c r="AJ182" s="36">
        <f t="shared" si="248"/>
        <v>2.4549066980745882E-2</v>
      </c>
      <c r="AK182" s="36">
        <f t="shared" si="248"/>
        <v>0.93880791159583676</v>
      </c>
      <c r="AL182" s="36">
        <f t="shared" si="248"/>
        <v>0</v>
      </c>
      <c r="AM182" s="37" t="e">
        <f t="shared" si="255"/>
        <v>#VALUE!</v>
      </c>
      <c r="AN182" s="38">
        <f t="shared" si="249"/>
        <v>0</v>
      </c>
      <c r="AO182" s="39"/>
      <c r="AP182" s="39"/>
      <c r="AQ182" s="40"/>
      <c r="AR182" s="40"/>
      <c r="AS182" s="40"/>
      <c r="AT182" s="41"/>
      <c r="AU182" s="41"/>
      <c r="AV182" s="42" t="e">
        <f t="shared" si="250"/>
        <v>#VALUE!</v>
      </c>
      <c r="AW182" s="42" t="e">
        <f t="shared" si="250"/>
        <v>#VALUE!</v>
      </c>
      <c r="AX182" s="43" t="e">
        <f t="shared" si="250"/>
        <v>#VALUE!</v>
      </c>
      <c r="AY182" s="43" t="e">
        <f t="shared" si="250"/>
        <v>#VALUE!</v>
      </c>
    </row>
    <row r="183" spans="6:51" x14ac:dyDescent="0.25">
      <c r="F183" s="3">
        <v>13</v>
      </c>
      <c r="G183" s="36">
        <f t="shared" si="245"/>
        <v>0.76055260564349592</v>
      </c>
      <c r="H183" s="36">
        <f t="shared" si="251"/>
        <v>0.98612822833980229</v>
      </c>
      <c r="I183" s="36">
        <f t="shared" si="251"/>
        <v>0.67090774390599006</v>
      </c>
      <c r="J183" s="36">
        <f t="shared" si="251"/>
        <v>0.98515864682415588</v>
      </c>
      <c r="K183" s="36">
        <f t="shared" si="251"/>
        <v>0</v>
      </c>
      <c r="L183" s="37" t="e">
        <f t="shared" si="252"/>
        <v>#VALUE!</v>
      </c>
      <c r="M183" s="38">
        <f t="shared" si="253"/>
        <v>0</v>
      </c>
      <c r="N183" s="39"/>
      <c r="O183" s="39"/>
      <c r="P183" s="40"/>
      <c r="Q183" s="40"/>
      <c r="R183" s="40"/>
      <c r="S183" s="41"/>
      <c r="T183" s="41"/>
      <c r="U183" s="42" t="e">
        <f t="shared" si="247"/>
        <v>#VALUE!</v>
      </c>
      <c r="V183" s="42" t="e">
        <f t="shared" si="247"/>
        <v>#VALUE!</v>
      </c>
      <c r="W183" s="43" t="e">
        <f t="shared" si="247"/>
        <v>#VALUE!</v>
      </c>
      <c r="X183" s="43" t="e">
        <f t="shared" si="247"/>
        <v>#VALUE!</v>
      </c>
      <c r="AD183"/>
      <c r="AG183" s="3">
        <f t="shared" si="254"/>
        <v>10.224024848848265</v>
      </c>
      <c r="AH183" s="36">
        <f t="shared" si="248"/>
        <v>0.43796247084320694</v>
      </c>
      <c r="AI183" s="36">
        <f t="shared" si="248"/>
        <v>0.95497603347763926</v>
      </c>
      <c r="AJ183" s="36">
        <f t="shared" si="248"/>
        <v>0.15611239543813638</v>
      </c>
      <c r="AK183" s="36">
        <f t="shared" si="248"/>
        <v>0.95060910097392703</v>
      </c>
      <c r="AL183" s="36">
        <f t="shared" si="248"/>
        <v>0</v>
      </c>
      <c r="AM183" s="37" t="e">
        <f t="shared" si="255"/>
        <v>#VALUE!</v>
      </c>
      <c r="AN183" s="38">
        <f t="shared" si="249"/>
        <v>0</v>
      </c>
      <c r="AO183" s="39"/>
      <c r="AP183" s="39"/>
      <c r="AQ183" s="40"/>
      <c r="AR183" s="40"/>
      <c r="AS183" s="40"/>
      <c r="AT183" s="41"/>
      <c r="AU183" s="41"/>
      <c r="AV183" s="42" t="e">
        <f t="shared" si="250"/>
        <v>#VALUE!</v>
      </c>
      <c r="AW183" s="42" t="e">
        <f t="shared" si="250"/>
        <v>#VALUE!</v>
      </c>
      <c r="AX183" s="43" t="e">
        <f t="shared" si="250"/>
        <v>#VALUE!</v>
      </c>
      <c r="AY183" s="43" t="e">
        <f t="shared" si="250"/>
        <v>#VALUE!</v>
      </c>
    </row>
    <row r="184" spans="6:51" x14ac:dyDescent="0.25">
      <c r="F184" s="3">
        <v>14</v>
      </c>
      <c r="G184" s="36">
        <f t="shared" si="245"/>
        <v>0.83678279614666184</v>
      </c>
      <c r="H184" s="36">
        <f t="shared" si="251"/>
        <v>0.99096400301491561</v>
      </c>
      <c r="I184" s="36">
        <f t="shared" si="251"/>
        <v>0.77752053904318352</v>
      </c>
      <c r="J184" s="36">
        <f t="shared" si="251"/>
        <v>0.99040945661656454</v>
      </c>
      <c r="K184" s="36">
        <f t="shared" si="251"/>
        <v>0</v>
      </c>
      <c r="L184" s="37" t="e">
        <f t="shared" si="252"/>
        <v>#VALUE!</v>
      </c>
      <c r="M184" s="38">
        <f t="shared" si="253"/>
        <v>9.7322956282130946E-4</v>
      </c>
      <c r="N184" s="39"/>
      <c r="O184" s="39"/>
      <c r="P184" s="40"/>
      <c r="Q184" s="40"/>
      <c r="R184" s="40"/>
      <c r="S184" s="41"/>
      <c r="T184" s="41"/>
      <c r="U184" s="42" t="e">
        <f t="shared" si="247"/>
        <v>#VALUE!</v>
      </c>
      <c r="V184" s="42" t="e">
        <f t="shared" si="247"/>
        <v>#VALUE!</v>
      </c>
      <c r="W184" s="43" t="e">
        <f t="shared" si="247"/>
        <v>#VALUE!</v>
      </c>
      <c r="X184" s="43" t="e">
        <f t="shared" si="247"/>
        <v>#VALUE!</v>
      </c>
      <c r="AD184"/>
      <c r="AG184" s="3">
        <f t="shared" si="254"/>
        <v>10.752414436239738</v>
      </c>
      <c r="AH184" s="36">
        <f t="shared" si="248"/>
        <v>0.5099998336977567</v>
      </c>
      <c r="AI184" s="36">
        <f t="shared" si="248"/>
        <v>0.96393026885006527</v>
      </c>
      <c r="AJ184" s="36">
        <f t="shared" si="248"/>
        <v>0.2817931234195844</v>
      </c>
      <c r="AK184" s="36">
        <f t="shared" si="248"/>
        <v>0.96063130707987587</v>
      </c>
      <c r="AL184" s="36">
        <f t="shared" si="248"/>
        <v>0</v>
      </c>
      <c r="AM184" s="37" t="e">
        <f t="shared" si="255"/>
        <v>#VALUE!</v>
      </c>
      <c r="AN184" s="38">
        <f t="shared" si="249"/>
        <v>0</v>
      </c>
      <c r="AO184" s="39"/>
      <c r="AP184" s="39"/>
      <c r="AQ184" s="40"/>
      <c r="AR184" s="40"/>
      <c r="AS184" s="40"/>
      <c r="AT184" s="41"/>
      <c r="AU184" s="41"/>
      <c r="AV184" s="42" t="e">
        <f t="shared" si="250"/>
        <v>#VALUE!</v>
      </c>
      <c r="AW184" s="42" t="e">
        <f t="shared" si="250"/>
        <v>#VALUE!</v>
      </c>
      <c r="AX184" s="43" t="e">
        <f t="shared" si="250"/>
        <v>#VALUE!</v>
      </c>
      <c r="AY184" s="43" t="e">
        <f t="shared" si="250"/>
        <v>#VALUE!</v>
      </c>
    </row>
    <row r="185" spans="6:51" x14ac:dyDescent="0.25">
      <c r="F185" s="3">
        <v>15</v>
      </c>
      <c r="G185" s="36">
        <f t="shared" si="245"/>
        <v>0.89262447676842371</v>
      </c>
      <c r="H185" s="36">
        <f t="shared" si="251"/>
        <v>0.9941164161064262</v>
      </c>
      <c r="I185" s="36">
        <f t="shared" si="251"/>
        <v>0.8531132314904154</v>
      </c>
      <c r="J185" s="36">
        <f t="shared" si="251"/>
        <v>0.99380152104810204</v>
      </c>
      <c r="K185" s="36">
        <f t="shared" si="251"/>
        <v>0</v>
      </c>
      <c r="L185" s="37" t="e">
        <f t="shared" si="252"/>
        <v>#VALUE!</v>
      </c>
      <c r="M185" s="38">
        <f t="shared" si="253"/>
        <v>0.13188269060491919</v>
      </c>
      <c r="N185" s="39"/>
      <c r="O185" s="39"/>
      <c r="P185" s="40"/>
      <c r="Q185" s="40"/>
      <c r="R185" s="40"/>
      <c r="S185" s="41"/>
      <c r="T185" s="41"/>
      <c r="U185" s="42" t="e">
        <f t="shared" si="247"/>
        <v>#VALUE!</v>
      </c>
      <c r="V185" s="42" t="e">
        <f t="shared" si="247"/>
        <v>#VALUE!</v>
      </c>
      <c r="W185" s="43" t="e">
        <f t="shared" si="247"/>
        <v>#VALUE!</v>
      </c>
      <c r="X185" s="43" t="e">
        <f t="shared" si="247"/>
        <v>#VALUE!</v>
      </c>
      <c r="AD185"/>
      <c r="AG185" s="3">
        <f t="shared" si="254"/>
        <v>11.308111816813577</v>
      </c>
      <c r="AH185" s="36">
        <f t="shared" si="248"/>
        <v>0.58132751197527099</v>
      </c>
      <c r="AI185" s="36">
        <f t="shared" si="248"/>
        <v>0.97147490862652164</v>
      </c>
      <c r="AJ185" s="36">
        <f t="shared" si="248"/>
        <v>0.39956515181145924</v>
      </c>
      <c r="AK185" s="36">
        <f t="shared" si="248"/>
        <v>0.96902665434490776</v>
      </c>
      <c r="AL185" s="36">
        <f t="shared" si="248"/>
        <v>0</v>
      </c>
      <c r="AM185" s="37" t="e">
        <f t="shared" si="255"/>
        <v>#VALUE!</v>
      </c>
      <c r="AN185" s="38">
        <f t="shared" si="249"/>
        <v>0</v>
      </c>
      <c r="AO185" s="39"/>
      <c r="AP185" s="39"/>
      <c r="AQ185" s="40"/>
      <c r="AR185" s="40"/>
      <c r="AS185" s="40"/>
      <c r="AT185" s="41"/>
      <c r="AU185" s="41"/>
      <c r="AV185" s="42" t="e">
        <f t="shared" si="250"/>
        <v>#VALUE!</v>
      </c>
      <c r="AW185" s="42" t="e">
        <f t="shared" si="250"/>
        <v>#VALUE!</v>
      </c>
      <c r="AX185" s="43" t="e">
        <f t="shared" si="250"/>
        <v>#VALUE!</v>
      </c>
      <c r="AY185" s="43" t="e">
        <f t="shared" si="250"/>
        <v>#VALUE!</v>
      </c>
    </row>
    <row r="186" spans="6:51" x14ac:dyDescent="0.25">
      <c r="F186" s="3">
        <v>16</v>
      </c>
      <c r="G186" s="36">
        <f t="shared" si="245"/>
        <v>0.93156859281391435</v>
      </c>
      <c r="H186" s="36">
        <f t="shared" si="251"/>
        <v>0.99616674430554986</v>
      </c>
      <c r="I186" s="36">
        <f t="shared" si="251"/>
        <v>0.90504284306175919</v>
      </c>
      <c r="J186" s="36">
        <f t="shared" si="251"/>
        <v>0.9959890787196598</v>
      </c>
      <c r="K186" s="36">
        <f t="shared" si="251"/>
        <v>0</v>
      </c>
      <c r="L186" s="37" t="e">
        <f t="shared" si="252"/>
        <v>#VALUE!</v>
      </c>
      <c r="M186" s="38">
        <f t="shared" si="253"/>
        <v>0.24800391700363689</v>
      </c>
      <c r="N186" s="39"/>
      <c r="O186" s="39"/>
      <c r="P186" s="40"/>
      <c r="Q186" s="40"/>
      <c r="R186" s="40"/>
      <c r="S186" s="41"/>
      <c r="T186" s="41"/>
      <c r="U186" s="42" t="e">
        <f t="shared" si="247"/>
        <v>#VALUE!</v>
      </c>
      <c r="V186" s="42" t="e">
        <f t="shared" si="247"/>
        <v>#VALUE!</v>
      </c>
      <c r="W186" s="43" t="e">
        <f t="shared" si="247"/>
        <v>#VALUE!</v>
      </c>
      <c r="X186" s="43" t="e">
        <f t="shared" si="247"/>
        <v>#VALUE!</v>
      </c>
      <c r="AD186"/>
      <c r="AG186" s="3">
        <f t="shared" si="254"/>
        <v>11.892528289327906</v>
      </c>
      <c r="AH186" s="36">
        <f t="shared" ref="AH186:AL201" si="256">IF(1-EXP(-0.23*(AH102-AH$165))&lt;0, 0, 1-EXP(-0.23*(AH102-AH$165)))</f>
        <v>0.65017862250290703</v>
      </c>
      <c r="AI186" s="36">
        <f t="shared" si="256"/>
        <v>0.9777426721633008</v>
      </c>
      <c r="AJ186" s="36">
        <f t="shared" si="256"/>
        <v>0.50765043014822597</v>
      </c>
      <c r="AK186" s="36">
        <f t="shared" si="256"/>
        <v>0.97595953948882574</v>
      </c>
      <c r="AL186" s="36">
        <f t="shared" si="256"/>
        <v>0</v>
      </c>
      <c r="AM186" s="37" t="e">
        <f t="shared" si="255"/>
        <v>#VALUE!</v>
      </c>
      <c r="AN186" s="38">
        <f t="shared" ref="AN186:AN240" si="257">IF(1-EXP(-0.23*(AN102-AN$165))&lt;0, 0, 1-EXP(-0.23*(AN102-AN$165)))</f>
        <v>0</v>
      </c>
      <c r="AO186" s="39"/>
      <c r="AP186" s="39"/>
      <c r="AQ186" s="40"/>
      <c r="AR186" s="40"/>
      <c r="AS186" s="40"/>
      <c r="AT186" s="41"/>
      <c r="AU186" s="41"/>
      <c r="AV186" s="42" t="e">
        <f t="shared" si="250"/>
        <v>#VALUE!</v>
      </c>
      <c r="AW186" s="42" t="e">
        <f t="shared" si="250"/>
        <v>#VALUE!</v>
      </c>
      <c r="AX186" s="43" t="e">
        <f t="shared" si="250"/>
        <v>#VALUE!</v>
      </c>
      <c r="AY186" s="43" t="e">
        <f t="shared" si="250"/>
        <v>#VALUE!</v>
      </c>
    </row>
    <row r="187" spans="6:51" x14ac:dyDescent="0.25">
      <c r="F187" s="3">
        <v>17</v>
      </c>
      <c r="G187" s="36">
        <f t="shared" si="245"/>
        <v>0.95757941241184175</v>
      </c>
      <c r="H187" s="36">
        <f t="shared" si="251"/>
        <v>0.99749887953693006</v>
      </c>
      <c r="I187" s="36">
        <f t="shared" si="251"/>
        <v>0.93973695053664374</v>
      </c>
      <c r="J187" s="36">
        <f t="shared" si="251"/>
        <v>0.99739920999455534</v>
      </c>
      <c r="K187" s="36">
        <f t="shared" si="251"/>
        <v>0</v>
      </c>
      <c r="L187" s="37" t="e">
        <f t="shared" si="252"/>
        <v>#VALUE!</v>
      </c>
      <c r="M187" s="38">
        <f t="shared" si="253"/>
        <v>0.35029119782233076</v>
      </c>
      <c r="N187" s="39"/>
      <c r="O187" s="39"/>
      <c r="P187" s="40"/>
      <c r="Q187" s="40"/>
      <c r="R187" s="40"/>
      <c r="S187" s="41"/>
      <c r="T187" s="41"/>
      <c r="U187" s="42" t="e">
        <f t="shared" si="247"/>
        <v>#VALUE!</v>
      </c>
      <c r="V187" s="42" t="e">
        <f t="shared" si="247"/>
        <v>#VALUE!</v>
      </c>
      <c r="W187" s="43" t="e">
        <f t="shared" si="247"/>
        <v>#VALUE!</v>
      </c>
      <c r="X187" s="43" t="e">
        <f t="shared" si="247"/>
        <v>#VALUE!</v>
      </c>
      <c r="AD187"/>
      <c r="AG187" s="3">
        <f t="shared" si="254"/>
        <v>12.507148090114805</v>
      </c>
      <c r="AH187" s="36">
        <f t="shared" si="256"/>
        <v>0.71481465303524161</v>
      </c>
      <c r="AI187" s="36">
        <f t="shared" si="256"/>
        <v>0.98287375782217634</v>
      </c>
      <c r="AJ187" s="36">
        <f t="shared" si="256"/>
        <v>0.60464076196001837</v>
      </c>
      <c r="AK187" s="36">
        <f t="shared" si="256"/>
        <v>0.98160052965615985</v>
      </c>
      <c r="AL187" s="36">
        <f t="shared" si="256"/>
        <v>0</v>
      </c>
      <c r="AM187" s="37" t="e">
        <f t="shared" si="255"/>
        <v>#VALUE!</v>
      </c>
      <c r="AN187" s="38">
        <f t="shared" si="257"/>
        <v>0</v>
      </c>
      <c r="AO187" s="39"/>
      <c r="AP187" s="39"/>
      <c r="AQ187" s="40"/>
      <c r="AR187" s="40"/>
      <c r="AS187" s="40"/>
      <c r="AT187" s="41"/>
      <c r="AU187" s="41"/>
      <c r="AV187" s="42" t="e">
        <f t="shared" si="250"/>
        <v>#VALUE!</v>
      </c>
      <c r="AW187" s="42" t="e">
        <f t="shared" si="250"/>
        <v>#VALUE!</v>
      </c>
      <c r="AX187" s="43" t="e">
        <f t="shared" si="250"/>
        <v>#VALUE!</v>
      </c>
      <c r="AY187" s="43" t="e">
        <f t="shared" si="250"/>
        <v>#VALUE!</v>
      </c>
    </row>
    <row r="188" spans="6:51" x14ac:dyDescent="0.25">
      <c r="F188" s="3">
        <v>18</v>
      </c>
      <c r="G188" s="36">
        <f t="shared" si="245"/>
        <v>0.97431402082271912</v>
      </c>
      <c r="H188" s="36">
        <f t="shared" si="251"/>
        <v>0.99836441119449981</v>
      </c>
      <c r="I188" s="36">
        <f t="shared" si="251"/>
        <v>0.96235934527483324</v>
      </c>
      <c r="J188" s="36">
        <f t="shared" si="251"/>
        <v>0.99830877206164825</v>
      </c>
      <c r="K188" s="36">
        <f t="shared" si="251"/>
        <v>0</v>
      </c>
      <c r="L188" s="37" t="e">
        <f t="shared" si="252"/>
        <v>#VALUE!</v>
      </c>
      <c r="M188" s="38">
        <f t="shared" si="253"/>
        <v>0.43985564768811725</v>
      </c>
      <c r="N188" s="39"/>
      <c r="O188" s="39"/>
      <c r="P188" s="40"/>
      <c r="Q188" s="40"/>
      <c r="R188" s="40"/>
      <c r="S188" s="41"/>
      <c r="T188" s="41"/>
      <c r="U188" s="42" t="e">
        <f t="shared" si="247"/>
        <v>#VALUE!</v>
      </c>
      <c r="V188" s="42" t="e">
        <f t="shared" si="247"/>
        <v>#VALUE!</v>
      </c>
      <c r="W188" s="43" t="e">
        <f t="shared" si="247"/>
        <v>#VALUE!</v>
      </c>
      <c r="X188" s="43" t="e">
        <f t="shared" si="247"/>
        <v>#VALUE!</v>
      </c>
      <c r="AD188"/>
      <c r="AG188" s="3">
        <f t="shared" si="254"/>
        <v>13.1535321625796</v>
      </c>
      <c r="AH188" s="36">
        <f t="shared" si="256"/>
        <v>0.77368308591688506</v>
      </c>
      <c r="AI188" s="36">
        <f t="shared" si="256"/>
        <v>0.98701081312524108</v>
      </c>
      <c r="AJ188" s="36">
        <f t="shared" si="256"/>
        <v>0.68959700904835375</v>
      </c>
      <c r="AK188" s="36">
        <f t="shared" si="256"/>
        <v>0.98612048878998881</v>
      </c>
      <c r="AL188" s="36">
        <f t="shared" si="256"/>
        <v>0</v>
      </c>
      <c r="AM188" s="37" t="e">
        <f t="shared" si="255"/>
        <v>#VALUE!</v>
      </c>
      <c r="AN188" s="38">
        <f t="shared" si="257"/>
        <v>0</v>
      </c>
      <c r="AO188" s="39"/>
      <c r="AP188" s="39"/>
      <c r="AQ188" s="40"/>
      <c r="AR188" s="40"/>
      <c r="AS188" s="40"/>
      <c r="AT188" s="41"/>
      <c r="AU188" s="41"/>
      <c r="AV188" s="42" t="e">
        <f t="shared" si="250"/>
        <v>#VALUE!</v>
      </c>
      <c r="AW188" s="42" t="e">
        <f t="shared" si="250"/>
        <v>#VALUE!</v>
      </c>
      <c r="AX188" s="43" t="e">
        <f t="shared" si="250"/>
        <v>#VALUE!</v>
      </c>
      <c r="AY188" s="43" t="e">
        <f t="shared" si="250"/>
        <v>#VALUE!</v>
      </c>
    </row>
    <row r="189" spans="6:51" x14ac:dyDescent="0.25">
      <c r="F189" s="3">
        <v>19</v>
      </c>
      <c r="G189" s="36">
        <f t="shared" si="245"/>
        <v>0.98474357636601584</v>
      </c>
      <c r="H189" s="36">
        <f t="shared" si="251"/>
        <v>0.99892730736453406</v>
      </c>
      <c r="I189" s="36">
        <f t="shared" si="251"/>
        <v>0.97680384951157651</v>
      </c>
      <c r="J189" s="36">
        <f t="shared" si="251"/>
        <v>0.9988963695614147</v>
      </c>
      <c r="K189" s="36">
        <f t="shared" si="251"/>
        <v>0</v>
      </c>
      <c r="L189" s="37" t="e">
        <f t="shared" si="252"/>
        <v>#VALUE!</v>
      </c>
      <c r="M189" s="38">
        <f t="shared" si="253"/>
        <v>0.51788089677360261</v>
      </c>
      <c r="N189" s="39"/>
      <c r="O189" s="39"/>
      <c r="P189" s="40"/>
      <c r="Q189" s="40"/>
      <c r="R189" s="40"/>
      <c r="S189" s="41"/>
      <c r="T189" s="41"/>
      <c r="U189" s="42" t="e">
        <f t="shared" si="247"/>
        <v>#VALUE!</v>
      </c>
      <c r="V189" s="42" t="e">
        <f t="shared" si="247"/>
        <v>#VALUE!</v>
      </c>
      <c r="W189" s="43" t="e">
        <f t="shared" si="247"/>
        <v>#VALUE!</v>
      </c>
      <c r="X189" s="43" t="e">
        <f t="shared" si="247"/>
        <v>#VALUE!</v>
      </c>
      <c r="AD189"/>
      <c r="AG189" s="3">
        <f t="shared" si="254"/>
        <v>13.833322121512344</v>
      </c>
      <c r="AH189" s="36">
        <f t="shared" si="256"/>
        <v>0.82557028644119035</v>
      </c>
      <c r="AI189" s="36">
        <f t="shared" si="256"/>
        <v>0.99029424602772542</v>
      </c>
      <c r="AJ189" s="36">
        <f t="shared" si="256"/>
        <v>0.76211111356023786</v>
      </c>
      <c r="AK189" s="36">
        <f t="shared" si="256"/>
        <v>0.98968525838271948</v>
      </c>
      <c r="AL189" s="36">
        <f t="shared" si="256"/>
        <v>0</v>
      </c>
      <c r="AM189" s="37" t="e">
        <f t="shared" si="255"/>
        <v>#VALUE!</v>
      </c>
      <c r="AN189" s="38">
        <f t="shared" si="257"/>
        <v>0</v>
      </c>
      <c r="AO189" s="39"/>
      <c r="AP189" s="39"/>
      <c r="AQ189" s="40"/>
      <c r="AR189" s="40"/>
      <c r="AS189" s="40"/>
      <c r="AT189" s="41"/>
      <c r="AU189" s="41"/>
      <c r="AV189" s="42" t="e">
        <f t="shared" si="250"/>
        <v>#VALUE!</v>
      </c>
      <c r="AW189" s="42" t="e">
        <f t="shared" si="250"/>
        <v>#VALUE!</v>
      </c>
      <c r="AX189" s="43" t="e">
        <f t="shared" si="250"/>
        <v>#VALUE!</v>
      </c>
      <c r="AY189" s="43" t="e">
        <f t="shared" si="250"/>
        <v>#VALUE!</v>
      </c>
    </row>
    <row r="190" spans="6:51" x14ac:dyDescent="0.25">
      <c r="F190" s="3">
        <v>20</v>
      </c>
      <c r="G190" s="36">
        <f t="shared" si="245"/>
        <v>0.99107409363407295</v>
      </c>
      <c r="H190" s="36">
        <f t="shared" si="251"/>
        <v>0.99929402432925563</v>
      </c>
      <c r="I190" s="36">
        <f t="shared" si="251"/>
        <v>0.98586311550634753</v>
      </c>
      <c r="J190" s="36">
        <f t="shared" si="251"/>
        <v>0.99927686405011285</v>
      </c>
      <c r="K190" s="36">
        <f t="shared" si="251"/>
        <v>0</v>
      </c>
      <c r="L190" s="37" t="e">
        <f t="shared" si="252"/>
        <v>#VALUE!</v>
      </c>
      <c r="M190" s="38">
        <f t="shared" si="253"/>
        <v>0.58556040062257186</v>
      </c>
      <c r="N190" s="39"/>
      <c r="O190" s="39"/>
      <c r="P190" s="40"/>
      <c r="Q190" s="40"/>
      <c r="R190" s="40"/>
      <c r="S190" s="41"/>
      <c r="T190" s="41"/>
      <c r="U190" s="42" t="e">
        <f t="shared" ref="U190:X209" si="258">IF(1-EXP(-0.23*(U106-U$165))&lt;0, 0, 1-EXP(-0.23*(U106-U$165)))</f>
        <v>#VALUE!</v>
      </c>
      <c r="V190" s="42" t="e">
        <f t="shared" si="258"/>
        <v>#VALUE!</v>
      </c>
      <c r="W190" s="43" t="e">
        <f t="shared" si="258"/>
        <v>#VALUE!</v>
      </c>
      <c r="X190" s="43" t="e">
        <f t="shared" si="258"/>
        <v>#VALUE!</v>
      </c>
      <c r="AD190"/>
      <c r="AG190" s="3">
        <f t="shared" si="254"/>
        <v>14.548244422279508</v>
      </c>
      <c r="AH190" s="36">
        <f t="shared" si="256"/>
        <v>0.86972206317631129</v>
      </c>
      <c r="AI190" s="36">
        <f t="shared" si="256"/>
        <v>0.99285812783645622</v>
      </c>
      <c r="AJ190" s="36">
        <f t="shared" si="256"/>
        <v>0.82232013992489683</v>
      </c>
      <c r="AK190" s="36">
        <f t="shared" si="256"/>
        <v>0.9924511606330092</v>
      </c>
      <c r="AL190" s="36">
        <f t="shared" si="256"/>
        <v>0</v>
      </c>
      <c r="AM190" s="37" t="e">
        <f t="shared" si="255"/>
        <v>#VALUE!</v>
      </c>
      <c r="AN190" s="38">
        <f t="shared" si="257"/>
        <v>7.462376896914269E-2</v>
      </c>
      <c r="AO190" s="39"/>
      <c r="AP190" s="39"/>
      <c r="AQ190" s="40"/>
      <c r="AR190" s="40"/>
      <c r="AS190" s="40"/>
      <c r="AT190" s="41"/>
      <c r="AU190" s="41"/>
      <c r="AV190" s="42" t="e">
        <f t="shared" ref="AV190:AY209" si="259">IF(1-EXP(-0.23*(AV106-AV$165))&lt;0, 0, 1-EXP(-0.23*(AV106-AV$165)))</f>
        <v>#VALUE!</v>
      </c>
      <c r="AW190" s="42" t="e">
        <f t="shared" si="259"/>
        <v>#VALUE!</v>
      </c>
      <c r="AX190" s="43" t="e">
        <f t="shared" si="259"/>
        <v>#VALUE!</v>
      </c>
      <c r="AY190" s="43" t="e">
        <f t="shared" si="259"/>
        <v>#VALUE!</v>
      </c>
    </row>
    <row r="191" spans="6:51" x14ac:dyDescent="0.25">
      <c r="F191" s="3">
        <v>21</v>
      </c>
      <c r="G191" s="36">
        <f t="shared" si="245"/>
        <v>0.9948354507007271</v>
      </c>
      <c r="H191" s="36">
        <f t="shared" ref="H191:K210" si="260">IF(1-EXP(-0.23*(H107-H$165))&lt;0, 0, 1-EXP(-0.23*(H107-H$165)))</f>
        <v>0.9995335164879916</v>
      </c>
      <c r="I191" s="36">
        <f t="shared" si="260"/>
        <v>0.99146022565763769</v>
      </c>
      <c r="J191" s="36">
        <f t="shared" si="260"/>
        <v>0.99952399991046004</v>
      </c>
      <c r="K191" s="36">
        <f t="shared" si="260"/>
        <v>0</v>
      </c>
      <c r="L191" s="37" t="e">
        <f t="shared" si="252"/>
        <v>#VALUE!</v>
      </c>
      <c r="M191" s="38">
        <f t="shared" si="253"/>
        <v>0.64405300876259908</v>
      </c>
      <c r="N191" s="39"/>
      <c r="O191" s="39"/>
      <c r="P191" s="40"/>
      <c r="Q191" s="40"/>
      <c r="R191" s="40"/>
      <c r="S191" s="41"/>
      <c r="T191" s="41"/>
      <c r="U191" s="42" t="e">
        <f t="shared" si="258"/>
        <v>#VALUE!</v>
      </c>
      <c r="V191" s="42" t="e">
        <f t="shared" si="258"/>
        <v>#VALUE!</v>
      </c>
      <c r="W191" s="43" t="e">
        <f t="shared" si="258"/>
        <v>#VALUE!</v>
      </c>
      <c r="X191" s="43" t="e">
        <f t="shared" si="258"/>
        <v>#VALUE!</v>
      </c>
      <c r="AD191"/>
      <c r="AG191" s="3">
        <f t="shared" si="254"/>
        <v>15.300114745484414</v>
      </c>
      <c r="AH191" s="36">
        <f t="shared" si="256"/>
        <v>0.90590687236628153</v>
      </c>
      <c r="AI191" s="36">
        <f t="shared" si="256"/>
        <v>0.99482687851799556</v>
      </c>
      <c r="AJ191" s="36">
        <f t="shared" si="256"/>
        <v>0.87086806950060791</v>
      </c>
      <c r="AK191" s="36">
        <f t="shared" si="256"/>
        <v>0.99456151126129988</v>
      </c>
      <c r="AL191" s="36">
        <f t="shared" si="256"/>
        <v>0</v>
      </c>
      <c r="AM191" s="37" t="e">
        <f t="shared" si="255"/>
        <v>#VALUE!</v>
      </c>
      <c r="AN191" s="38">
        <f t="shared" si="257"/>
        <v>0.16824611982265314</v>
      </c>
      <c r="AO191" s="39"/>
      <c r="AP191" s="39"/>
      <c r="AQ191" s="40"/>
      <c r="AR191" s="40"/>
      <c r="AS191" s="40"/>
      <c r="AT191" s="41"/>
      <c r="AU191" s="41"/>
      <c r="AV191" s="42" t="e">
        <f t="shared" si="259"/>
        <v>#VALUE!</v>
      </c>
      <c r="AW191" s="42" t="e">
        <f t="shared" si="259"/>
        <v>#VALUE!</v>
      </c>
      <c r="AX191" s="43" t="e">
        <f t="shared" si="259"/>
        <v>#VALUE!</v>
      </c>
      <c r="AY191" s="43" t="e">
        <f t="shared" si="259"/>
        <v>#VALUE!</v>
      </c>
    </row>
    <row r="192" spans="6:51" x14ac:dyDescent="0.25">
      <c r="F192" s="3">
        <v>22</v>
      </c>
      <c r="G192" s="36">
        <f t="shared" si="245"/>
        <v>0.99703355777261049</v>
      </c>
      <c r="H192" s="36">
        <f t="shared" si="260"/>
        <v>0.99969039712415997</v>
      </c>
      <c r="I192" s="36">
        <f t="shared" si="260"/>
        <v>0.99487593574034705</v>
      </c>
      <c r="J192" s="36">
        <f t="shared" si="260"/>
        <v>0.99968510119357257</v>
      </c>
      <c r="K192" s="36">
        <f t="shared" si="260"/>
        <v>0</v>
      </c>
      <c r="L192" s="37" t="e">
        <f t="shared" si="252"/>
        <v>#VALUE!</v>
      </c>
      <c r="M192" s="38">
        <f t="shared" si="253"/>
        <v>0.69445335714258261</v>
      </c>
      <c r="N192" s="39"/>
      <c r="O192" s="39"/>
      <c r="P192" s="40"/>
      <c r="Q192" s="40"/>
      <c r="R192" s="40"/>
      <c r="S192" s="41"/>
      <c r="T192" s="41"/>
      <c r="U192" s="42" t="e">
        <f t="shared" si="258"/>
        <v>#VALUE!</v>
      </c>
      <c r="V192" s="42" t="e">
        <f t="shared" si="258"/>
        <v>#VALUE!</v>
      </c>
      <c r="W192" s="43" t="e">
        <f t="shared" si="258"/>
        <v>#VALUE!</v>
      </c>
      <c r="X192" s="43" t="e">
        <f t="shared" si="258"/>
        <v>#VALUE!</v>
      </c>
      <c r="AD192"/>
      <c r="AG192" s="3">
        <f t="shared" si="254"/>
        <v>16.090842608232069</v>
      </c>
      <c r="AH192" s="36">
        <f t="shared" si="256"/>
        <v>0.93440677445661802</v>
      </c>
      <c r="AI192" s="36">
        <f t="shared" si="256"/>
        <v>0.9963128502743086</v>
      </c>
      <c r="AJ192" s="36">
        <f t="shared" si="256"/>
        <v>0.90881930717948411</v>
      </c>
      <c r="AK192" s="36">
        <f t="shared" si="256"/>
        <v>0.99614423545642983</v>
      </c>
      <c r="AL192" s="36">
        <f t="shared" si="256"/>
        <v>0</v>
      </c>
      <c r="AM192" s="37" t="e">
        <f t="shared" si="255"/>
        <v>#VALUE!</v>
      </c>
      <c r="AN192" s="38">
        <f t="shared" si="257"/>
        <v>0.25785138810325547</v>
      </c>
      <c r="AO192" s="39"/>
      <c r="AP192" s="39"/>
      <c r="AQ192" s="40"/>
      <c r="AR192" s="40"/>
      <c r="AS192" s="40"/>
      <c r="AT192" s="41"/>
      <c r="AU192" s="41"/>
      <c r="AV192" s="42" t="e">
        <f t="shared" si="259"/>
        <v>#VALUE!</v>
      </c>
      <c r="AW192" s="42" t="e">
        <f t="shared" si="259"/>
        <v>#VALUE!</v>
      </c>
      <c r="AX192" s="43" t="e">
        <f t="shared" si="259"/>
        <v>#VALUE!</v>
      </c>
      <c r="AY192" s="43" t="e">
        <f t="shared" si="259"/>
        <v>#VALUE!</v>
      </c>
    </row>
    <row r="193" spans="6:51" x14ac:dyDescent="0.25">
      <c r="F193" s="3">
        <v>23</v>
      </c>
      <c r="G193" s="36">
        <f t="shared" si="245"/>
        <v>0.99830256912013504</v>
      </c>
      <c r="H193" s="36">
        <f t="shared" si="260"/>
        <v>0.9997935284280195</v>
      </c>
      <c r="I193" s="36">
        <f t="shared" si="260"/>
        <v>0.99694000622947598</v>
      </c>
      <c r="J193" s="36">
        <f t="shared" si="260"/>
        <v>0.99979055424521113</v>
      </c>
      <c r="K193" s="36">
        <f t="shared" si="260"/>
        <v>0</v>
      </c>
      <c r="L193" s="37" t="e">
        <f t="shared" si="252"/>
        <v>#VALUE!</v>
      </c>
      <c r="M193" s="38">
        <f t="shared" si="253"/>
        <v>0.73777387131960115</v>
      </c>
      <c r="N193" s="39"/>
      <c r="O193" s="39"/>
      <c r="P193" s="40"/>
      <c r="Q193" s="40"/>
      <c r="R193" s="40"/>
      <c r="S193" s="41"/>
      <c r="T193" s="41"/>
      <c r="U193" s="42" t="e">
        <f t="shared" si="258"/>
        <v>#VALUE!</v>
      </c>
      <c r="V193" s="42" t="e">
        <f t="shared" si="258"/>
        <v>#VALUE!</v>
      </c>
      <c r="W193" s="43" t="e">
        <f t="shared" si="258"/>
        <v>#VALUE!</v>
      </c>
      <c r="X193" s="43" t="e">
        <f t="shared" si="258"/>
        <v>#VALUE!</v>
      </c>
      <c r="AD193"/>
      <c r="AG193" s="3">
        <f t="shared" si="254"/>
        <v>16.922436213709528</v>
      </c>
      <c r="AH193" s="36">
        <f t="shared" si="256"/>
        <v>0.9559370399331576</v>
      </c>
      <c r="AI193" s="36">
        <f t="shared" si="256"/>
        <v>0.99741484436106453</v>
      </c>
      <c r="AJ193" s="36">
        <f t="shared" si="256"/>
        <v>0.9375360272249833</v>
      </c>
      <c r="AK193" s="36">
        <f t="shared" si="256"/>
        <v>0.99731058490693059</v>
      </c>
      <c r="AL193" s="36">
        <f t="shared" si="256"/>
        <v>0</v>
      </c>
      <c r="AM193" s="37" t="e">
        <f t="shared" si="255"/>
        <v>#VALUE!</v>
      </c>
      <c r="AN193" s="38">
        <f t="shared" si="257"/>
        <v>0.34282746601104885</v>
      </c>
      <c r="AO193" s="39"/>
      <c r="AP193" s="39"/>
      <c r="AQ193" s="40"/>
      <c r="AR193" s="40"/>
      <c r="AS193" s="40"/>
      <c r="AT193" s="41"/>
      <c r="AU193" s="41"/>
      <c r="AV193" s="42" t="e">
        <f t="shared" si="259"/>
        <v>#VALUE!</v>
      </c>
      <c r="AW193" s="42" t="e">
        <f t="shared" si="259"/>
        <v>#VALUE!</v>
      </c>
      <c r="AX193" s="43" t="e">
        <f t="shared" si="259"/>
        <v>#VALUE!</v>
      </c>
      <c r="AY193" s="43" t="e">
        <f t="shared" si="259"/>
        <v>#VALUE!</v>
      </c>
    </row>
    <row r="194" spans="6:51" x14ac:dyDescent="0.25">
      <c r="F194" s="3">
        <v>24</v>
      </c>
      <c r="G194" s="36">
        <f t="shared" si="245"/>
        <v>0.99902925619690108</v>
      </c>
      <c r="H194" s="36">
        <f t="shared" si="260"/>
        <v>0.99986159749731263</v>
      </c>
      <c r="I194" s="36">
        <f t="shared" si="260"/>
        <v>0.99817792295101782</v>
      </c>
      <c r="J194" s="36">
        <f t="shared" si="260"/>
        <v>0.9998598978020482</v>
      </c>
      <c r="K194" s="36">
        <f t="shared" si="260"/>
        <v>0</v>
      </c>
      <c r="L194" s="37" t="e">
        <f t="shared" si="252"/>
        <v>#VALUE!</v>
      </c>
      <c r="M194" s="38">
        <f t="shared" si="253"/>
        <v>0.77493554949607191</v>
      </c>
      <c r="N194" s="39"/>
      <c r="O194" s="39"/>
      <c r="P194" s="40"/>
      <c r="Q194" s="40"/>
      <c r="R194" s="40"/>
      <c r="S194" s="41"/>
      <c r="T194" s="41"/>
      <c r="U194" s="42" t="e">
        <f t="shared" si="258"/>
        <v>#VALUE!</v>
      </c>
      <c r="V194" s="42" t="e">
        <f t="shared" si="258"/>
        <v>#VALUE!</v>
      </c>
      <c r="W194" s="43" t="e">
        <f t="shared" si="258"/>
        <v>#VALUE!</v>
      </c>
      <c r="X194" s="43" t="e">
        <f t="shared" si="258"/>
        <v>#VALUE!</v>
      </c>
      <c r="AD194"/>
      <c r="AG194" s="3">
        <f t="shared" si="254"/>
        <v>17.797007551398305</v>
      </c>
      <c r="AH194" s="36">
        <f t="shared" si="256"/>
        <v>0.97151211836230045</v>
      </c>
      <c r="AI194" s="36">
        <f t="shared" si="256"/>
        <v>0.99821751882532794</v>
      </c>
      <c r="AJ194" s="36">
        <f t="shared" si="256"/>
        <v>0.9585375722348497</v>
      </c>
      <c r="AK194" s="36">
        <f t="shared" si="256"/>
        <v>0.99815486771197237</v>
      </c>
      <c r="AL194" s="36">
        <f t="shared" si="256"/>
        <v>0</v>
      </c>
      <c r="AM194" s="37" t="e">
        <f t="shared" si="255"/>
        <v>#VALUE!</v>
      </c>
      <c r="AN194" s="38">
        <f t="shared" si="257"/>
        <v>0.42264706511025618</v>
      </c>
      <c r="AO194" s="39"/>
      <c r="AP194" s="39"/>
      <c r="AQ194" s="40"/>
      <c r="AR194" s="40"/>
      <c r="AS194" s="40"/>
      <c r="AT194" s="41"/>
      <c r="AU194" s="41"/>
      <c r="AV194" s="42" t="e">
        <f t="shared" si="259"/>
        <v>#VALUE!</v>
      </c>
      <c r="AW194" s="42" t="e">
        <f t="shared" si="259"/>
        <v>#VALUE!</v>
      </c>
      <c r="AX194" s="43" t="e">
        <f t="shared" si="259"/>
        <v>#VALUE!</v>
      </c>
      <c r="AY194" s="43" t="e">
        <f t="shared" si="259"/>
        <v>#VALUE!</v>
      </c>
    </row>
    <row r="195" spans="6:51" x14ac:dyDescent="0.25">
      <c r="F195" s="3">
        <v>25</v>
      </c>
      <c r="G195" s="36">
        <f t="shared" si="245"/>
        <v>0.99944352661974367</v>
      </c>
      <c r="H195" s="36">
        <f t="shared" si="260"/>
        <v>0.99990672233256583</v>
      </c>
      <c r="I195" s="36">
        <f t="shared" si="260"/>
        <v>0.99891633463946594</v>
      </c>
      <c r="J195" s="36">
        <f t="shared" si="260"/>
        <v>0.9999057227993291</v>
      </c>
      <c r="K195" s="36">
        <f t="shared" si="260"/>
        <v>0</v>
      </c>
      <c r="L195" s="37" t="e">
        <f t="shared" si="252"/>
        <v>#VALUE!</v>
      </c>
      <c r="M195" s="38">
        <f t="shared" si="253"/>
        <v>0.80676514160618562</v>
      </c>
      <c r="N195" s="39"/>
      <c r="O195" s="39"/>
      <c r="P195" s="40"/>
      <c r="Q195" s="40"/>
      <c r="R195" s="40"/>
      <c r="S195" s="41"/>
      <c r="T195" s="41"/>
      <c r="U195" s="42" t="e">
        <f t="shared" si="258"/>
        <v>#VALUE!</v>
      </c>
      <c r="V195" s="42" t="e">
        <f t="shared" si="258"/>
        <v>#VALUE!</v>
      </c>
      <c r="W195" s="43" t="e">
        <f t="shared" si="258"/>
        <v>#VALUE!</v>
      </c>
      <c r="X195" s="43" t="e">
        <f t="shared" si="258"/>
        <v>#VALUE!</v>
      </c>
      <c r="AD195"/>
      <c r="AG195" s="3">
        <f t="shared" si="254"/>
        <v>18.716777760871693</v>
      </c>
      <c r="AH195" s="36">
        <f t="shared" si="256"/>
        <v>0.98228778582273091</v>
      </c>
      <c r="AI195" s="36">
        <f t="shared" si="256"/>
        <v>0.99879157985120071</v>
      </c>
      <c r="AJ195" s="36">
        <f t="shared" si="256"/>
        <v>0.97336247130940812</v>
      </c>
      <c r="AK195" s="36">
        <f t="shared" si="256"/>
        <v>0.99875503535619936</v>
      </c>
      <c r="AL195" s="36">
        <f t="shared" si="256"/>
        <v>0</v>
      </c>
      <c r="AM195" s="37" t="e">
        <f t="shared" si="255"/>
        <v>#VALUE!</v>
      </c>
      <c r="AN195" s="38">
        <f t="shared" si="257"/>
        <v>0.49688402902317386</v>
      </c>
      <c r="AO195" s="39"/>
      <c r="AP195" s="39"/>
      <c r="AQ195" s="40"/>
      <c r="AR195" s="40"/>
      <c r="AS195" s="40"/>
      <c r="AT195" s="41"/>
      <c r="AU195" s="41"/>
      <c r="AV195" s="42" t="e">
        <f t="shared" si="259"/>
        <v>#VALUE!</v>
      </c>
      <c r="AW195" s="42" t="e">
        <f t="shared" si="259"/>
        <v>#VALUE!</v>
      </c>
      <c r="AX195" s="43" t="e">
        <f t="shared" si="259"/>
        <v>#VALUE!</v>
      </c>
      <c r="AY195" s="43" t="e">
        <f t="shared" si="259"/>
        <v>#VALUE!</v>
      </c>
    </row>
    <row r="196" spans="6:51" x14ac:dyDescent="0.25">
      <c r="F196" s="3">
        <v>26</v>
      </c>
      <c r="G196" s="36">
        <f t="shared" si="245"/>
        <v>0.99967941208077649</v>
      </c>
      <c r="H196" s="36">
        <f t="shared" si="260"/>
        <v>0.99993677844915962</v>
      </c>
      <c r="I196" s="36">
        <f t="shared" si="260"/>
        <v>0.99935525500121292</v>
      </c>
      <c r="J196" s="36">
        <f t="shared" si="260"/>
        <v>0.99993616574593369</v>
      </c>
      <c r="K196" s="36">
        <f t="shared" si="260"/>
        <v>0</v>
      </c>
      <c r="L196" s="37" t="e">
        <f t="shared" si="252"/>
        <v>#VALUE!</v>
      </c>
      <c r="M196" s="38">
        <f t="shared" si="253"/>
        <v>0.83399679041323238</v>
      </c>
      <c r="N196" s="39"/>
      <c r="O196" s="39"/>
      <c r="P196" s="40"/>
      <c r="Q196" s="40"/>
      <c r="R196" s="40"/>
      <c r="S196" s="41"/>
      <c r="T196" s="41"/>
      <c r="U196" s="42" t="e">
        <f t="shared" si="258"/>
        <v>#VALUE!</v>
      </c>
      <c r="V196" s="42" t="e">
        <f t="shared" si="258"/>
        <v>#VALUE!</v>
      </c>
      <c r="W196" s="43" t="e">
        <f t="shared" si="258"/>
        <v>#VALUE!</v>
      </c>
      <c r="X196" s="43" t="e">
        <f t="shared" si="258"/>
        <v>#VALUE!</v>
      </c>
      <c r="AD196"/>
      <c r="AG196" s="3">
        <f t="shared" si="254"/>
        <v>19.684082772799449</v>
      </c>
      <c r="AH196" s="36">
        <f t="shared" si="256"/>
        <v>0.98941235326130095</v>
      </c>
      <c r="AI196" s="36">
        <f t="shared" si="256"/>
        <v>0.99919460314309549</v>
      </c>
      <c r="AJ196" s="36">
        <f t="shared" si="256"/>
        <v>0.98345159113824965</v>
      </c>
      <c r="AK196" s="36">
        <f t="shared" si="256"/>
        <v>0.99917392777965897</v>
      </c>
      <c r="AL196" s="36">
        <f t="shared" si="256"/>
        <v>0</v>
      </c>
      <c r="AM196" s="37" t="e">
        <f t="shared" si="255"/>
        <v>#VALUE!</v>
      </c>
      <c r="AN196" s="38">
        <f t="shared" si="257"/>
        <v>0.56522585097523426</v>
      </c>
      <c r="AO196" s="39"/>
      <c r="AP196" s="39"/>
      <c r="AQ196" s="40"/>
      <c r="AR196" s="40"/>
      <c r="AS196" s="40"/>
      <c r="AT196" s="41"/>
      <c r="AU196" s="41"/>
      <c r="AV196" s="42" t="e">
        <f t="shared" si="259"/>
        <v>#VALUE!</v>
      </c>
      <c r="AW196" s="42" t="e">
        <f t="shared" si="259"/>
        <v>#VALUE!</v>
      </c>
      <c r="AX196" s="43" t="e">
        <f t="shared" si="259"/>
        <v>#VALUE!</v>
      </c>
      <c r="AY196" s="43" t="e">
        <f t="shared" si="259"/>
        <v>#VALUE!</v>
      </c>
    </row>
    <row r="197" spans="6:51" x14ac:dyDescent="0.25">
      <c r="F197" s="3">
        <v>27</v>
      </c>
      <c r="G197" s="36">
        <f t="shared" si="245"/>
        <v>0.99981395650196281</v>
      </c>
      <c r="H197" s="36">
        <f t="shared" si="260"/>
        <v>0.99995689834306345</v>
      </c>
      <c r="I197" s="36">
        <f t="shared" si="260"/>
        <v>0.99961570178628967</v>
      </c>
      <c r="J197" s="36">
        <f t="shared" si="260"/>
        <v>0.99995650224361299</v>
      </c>
      <c r="K197" s="36">
        <f t="shared" si="260"/>
        <v>0</v>
      </c>
      <c r="L197" s="37" t="e">
        <f t="shared" si="252"/>
        <v>#VALUE!</v>
      </c>
      <c r="M197" s="38">
        <f t="shared" si="253"/>
        <v>0.85727661610336536</v>
      </c>
      <c r="N197" s="39"/>
      <c r="O197" s="39"/>
      <c r="P197" s="40"/>
      <c r="Q197" s="40"/>
      <c r="R197" s="40"/>
      <c r="S197" s="41"/>
      <c r="T197" s="41"/>
      <c r="U197" s="42" t="e">
        <f t="shared" si="258"/>
        <v>#VALUE!</v>
      </c>
      <c r="V197" s="42" t="e">
        <f t="shared" si="258"/>
        <v>#VALUE!</v>
      </c>
      <c r="W197" s="43" t="e">
        <f t="shared" si="258"/>
        <v>#VALUE!</v>
      </c>
      <c r="X197" s="43" t="e">
        <f t="shared" si="258"/>
        <v>#VALUE!</v>
      </c>
      <c r="AD197"/>
      <c r="AG197" s="3">
        <f t="shared" si="254"/>
        <v>20.701379241486222</v>
      </c>
      <c r="AH197" s="36">
        <f t="shared" si="256"/>
        <v>0.99391310579677894</v>
      </c>
      <c r="AI197" s="36">
        <f t="shared" si="256"/>
        <v>0.99947230748761151</v>
      </c>
      <c r="AJ197" s="36">
        <f t="shared" si="256"/>
        <v>0.99006509870238701</v>
      </c>
      <c r="AK197" s="36">
        <f t="shared" si="256"/>
        <v>0.99946096080186009</v>
      </c>
      <c r="AL197" s="36">
        <f t="shared" si="256"/>
        <v>0</v>
      </c>
      <c r="AM197" s="37" t="e">
        <f t="shared" si="255"/>
        <v>#VALUE!</v>
      </c>
      <c r="AN197" s="38">
        <f t="shared" si="257"/>
        <v>0.62748150541560466</v>
      </c>
      <c r="AO197" s="39"/>
      <c r="AP197" s="39"/>
      <c r="AQ197" s="40"/>
      <c r="AR197" s="40"/>
      <c r="AS197" s="40"/>
      <c r="AT197" s="41"/>
      <c r="AU197" s="41"/>
      <c r="AV197" s="42" t="e">
        <f t="shared" si="259"/>
        <v>#VALUE!</v>
      </c>
      <c r="AW197" s="42" t="e">
        <f t="shared" si="259"/>
        <v>#VALUE!</v>
      </c>
      <c r="AX197" s="43" t="e">
        <f t="shared" si="259"/>
        <v>#VALUE!</v>
      </c>
      <c r="AY197" s="43" t="e">
        <f t="shared" si="259"/>
        <v>#VALUE!</v>
      </c>
    </row>
    <row r="198" spans="6:51" x14ac:dyDescent="0.25">
      <c r="F198" s="3">
        <v>28</v>
      </c>
      <c r="G198" s="36">
        <f t="shared" si="245"/>
        <v>0.99989102733802782</v>
      </c>
      <c r="H198" s="36">
        <f t="shared" si="260"/>
        <v>0.99997043775660366</v>
      </c>
      <c r="I198" s="36">
        <f t="shared" si="260"/>
        <v>0.99977022516480529</v>
      </c>
      <c r="J198" s="36">
        <f t="shared" si="260"/>
        <v>0.99997016597931032</v>
      </c>
      <c r="K198" s="36">
        <f t="shared" si="260"/>
        <v>0</v>
      </c>
      <c r="L198" s="37" t="e">
        <f t="shared" si="252"/>
        <v>#VALUE!</v>
      </c>
      <c r="M198" s="38">
        <f t="shared" si="253"/>
        <v>0.87716908843106411</v>
      </c>
      <c r="N198" s="39"/>
      <c r="O198" s="39"/>
      <c r="P198" s="40"/>
      <c r="Q198" s="40"/>
      <c r="R198" s="40"/>
      <c r="S198" s="41"/>
      <c r="T198" s="41"/>
      <c r="U198" s="42" t="e">
        <f t="shared" si="258"/>
        <v>#VALUE!</v>
      </c>
      <c r="V198" s="42" t="e">
        <f t="shared" si="258"/>
        <v>#VALUE!</v>
      </c>
      <c r="W198" s="43" t="e">
        <f t="shared" si="258"/>
        <v>#VALUE!</v>
      </c>
      <c r="X198" s="43" t="e">
        <f t="shared" si="258"/>
        <v>#VALUE!</v>
      </c>
      <c r="AD198"/>
      <c r="AG198" s="3">
        <f t="shared" si="254"/>
        <v>21.771250784010444</v>
      </c>
      <c r="AH198" s="36">
        <f t="shared" si="256"/>
        <v>0.99663087959241625</v>
      </c>
      <c r="AI198" s="36">
        <f t="shared" si="256"/>
        <v>0.99966010012223694</v>
      </c>
      <c r="AJ198" s="36">
        <f t="shared" si="256"/>
        <v>0.99423803603105509</v>
      </c>
      <c r="AK198" s="36">
        <f t="shared" si="256"/>
        <v>0.9996540477770427</v>
      </c>
      <c r="AL198" s="36">
        <f t="shared" si="256"/>
        <v>0</v>
      </c>
      <c r="AM198" s="37" t="e">
        <f t="shared" si="255"/>
        <v>#VALUE!</v>
      </c>
      <c r="AN198" s="38">
        <f t="shared" si="257"/>
        <v>0.6835839973195782</v>
      </c>
      <c r="AO198" s="39"/>
      <c r="AP198" s="39"/>
      <c r="AQ198" s="40"/>
      <c r="AR198" s="40"/>
      <c r="AS198" s="40"/>
      <c r="AT198" s="41"/>
      <c r="AU198" s="41"/>
      <c r="AV198" s="42" t="e">
        <f t="shared" si="259"/>
        <v>#VALUE!</v>
      </c>
      <c r="AW198" s="42" t="e">
        <f t="shared" si="259"/>
        <v>#VALUE!</v>
      </c>
      <c r="AX198" s="43" t="e">
        <f t="shared" si="259"/>
        <v>#VALUE!</v>
      </c>
      <c r="AY198" s="43" t="e">
        <f t="shared" si="259"/>
        <v>#VALUE!</v>
      </c>
    </row>
    <row r="199" spans="6:51" x14ac:dyDescent="0.25">
      <c r="F199" s="3">
        <v>29</v>
      </c>
      <c r="G199" s="36">
        <f t="shared" si="245"/>
        <v>0.99993546389865773</v>
      </c>
      <c r="H199" s="36">
        <f t="shared" si="260"/>
        <v>0.99997959879662623</v>
      </c>
      <c r="I199" s="36">
        <f t="shared" si="260"/>
        <v>0.99986202469397134</v>
      </c>
      <c r="J199" s="36">
        <f t="shared" si="260"/>
        <v>0.99997940122615081</v>
      </c>
      <c r="K199" s="36">
        <f t="shared" si="260"/>
        <v>0</v>
      </c>
      <c r="L199" s="37" t="e">
        <f t="shared" si="252"/>
        <v>#VALUE!</v>
      </c>
      <c r="M199" s="38">
        <f t="shared" si="253"/>
        <v>0.89416433359281622</v>
      </c>
      <c r="N199" s="39"/>
      <c r="O199" s="39"/>
      <c r="P199" s="40"/>
      <c r="Q199" s="40"/>
      <c r="R199" s="40"/>
      <c r="S199" s="41"/>
      <c r="T199" s="41"/>
      <c r="U199" s="42" t="e">
        <f t="shared" si="258"/>
        <v>#VALUE!</v>
      </c>
      <c r="V199" s="42" t="e">
        <f t="shared" si="258"/>
        <v>#VALUE!</v>
      </c>
      <c r="W199" s="43" t="e">
        <f t="shared" si="258"/>
        <v>#VALUE!</v>
      </c>
      <c r="X199" s="43" t="e">
        <f t="shared" si="258"/>
        <v>#VALUE!</v>
      </c>
      <c r="AD199"/>
      <c r="AG199" s="3">
        <f t="shared" si="254"/>
        <v>22.896414541809357</v>
      </c>
      <c r="AH199" s="36">
        <f t="shared" si="256"/>
        <v>0.99820137768702466</v>
      </c>
      <c r="AI199" s="36">
        <f t="shared" si="256"/>
        <v>0.99978472957406916</v>
      </c>
      <c r="AJ199" s="36">
        <f t="shared" si="256"/>
        <v>0.99677162175662026</v>
      </c>
      <c r="AK199" s="36">
        <f t="shared" si="256"/>
        <v>0.99978157425152236</v>
      </c>
      <c r="AL199" s="36">
        <f t="shared" si="256"/>
        <v>0</v>
      </c>
      <c r="AM199" s="37" t="e">
        <f t="shared" si="255"/>
        <v>#VALUE!</v>
      </c>
      <c r="AN199" s="38">
        <f t="shared" si="257"/>
        <v>0.7335874045371632</v>
      </c>
      <c r="AO199" s="39"/>
      <c r="AP199" s="39"/>
      <c r="AQ199" s="40"/>
      <c r="AR199" s="40"/>
      <c r="AS199" s="40"/>
      <c r="AT199" s="41"/>
      <c r="AU199" s="41"/>
      <c r="AV199" s="42" t="e">
        <f t="shared" si="259"/>
        <v>#VALUE!</v>
      </c>
      <c r="AW199" s="42" t="e">
        <f t="shared" si="259"/>
        <v>#VALUE!</v>
      </c>
      <c r="AX199" s="43" t="e">
        <f t="shared" si="259"/>
        <v>#VALUE!</v>
      </c>
      <c r="AY199" s="43" t="e">
        <f t="shared" si="259"/>
        <v>#VALUE!</v>
      </c>
    </row>
    <row r="200" spans="6:51" x14ac:dyDescent="0.25">
      <c r="F200" s="3">
        <v>30</v>
      </c>
      <c r="G200" s="36">
        <f t="shared" si="245"/>
        <v>0.99996130108704673</v>
      </c>
      <c r="H200" s="36">
        <f t="shared" si="260"/>
        <v>0.99998583234470417</v>
      </c>
      <c r="I200" s="36">
        <f t="shared" si="260"/>
        <v>0.99991670411479472</v>
      </c>
      <c r="J200" s="36">
        <f t="shared" si="260"/>
        <v>0.99998568152776812</v>
      </c>
      <c r="K200" s="36">
        <f t="shared" si="260"/>
        <v>0</v>
      </c>
      <c r="L200" s="37" t="e">
        <f t="shared" si="252"/>
        <v>#VALUE!</v>
      </c>
      <c r="M200" s="38">
        <f t="shared" si="253"/>
        <v>0.90868576779499111</v>
      </c>
      <c r="N200" s="39"/>
      <c r="O200" s="39"/>
      <c r="P200" s="40"/>
      <c r="Q200" s="40"/>
      <c r="R200" s="40"/>
      <c r="S200" s="41"/>
      <c r="T200" s="41"/>
      <c r="U200" s="42" t="e">
        <f t="shared" si="258"/>
        <v>#VALUE!</v>
      </c>
      <c r="V200" s="42" t="e">
        <f t="shared" si="258"/>
        <v>#VALUE!</v>
      </c>
      <c r="W200" s="43" t="e">
        <f t="shared" si="258"/>
        <v>#VALUE!</v>
      </c>
      <c r="X200" s="43" t="e">
        <f t="shared" si="258"/>
        <v>#VALUE!</v>
      </c>
      <c r="AD200"/>
      <c r="AG200" s="3">
        <f t="shared" si="254"/>
        <v>24.079728081374313</v>
      </c>
      <c r="AH200" s="36">
        <f t="shared" si="256"/>
        <v>0.9990714955681077</v>
      </c>
      <c r="AI200" s="36">
        <f t="shared" si="256"/>
        <v>0.99986591087748378</v>
      </c>
      <c r="AJ200" s="36">
        <f t="shared" si="256"/>
        <v>0.99825182869086926</v>
      </c>
      <c r="AK200" s="36">
        <f t="shared" si="256"/>
        <v>0.99986428360362323</v>
      </c>
      <c r="AL200" s="36">
        <f t="shared" si="256"/>
        <v>0</v>
      </c>
      <c r="AM200" s="37" t="e">
        <f t="shared" si="255"/>
        <v>#VALUE!</v>
      </c>
      <c r="AN200" s="38">
        <f t="shared" si="257"/>
        <v>0.77765860218791882</v>
      </c>
      <c r="AO200" s="39"/>
      <c r="AP200" s="39"/>
      <c r="AQ200" s="40"/>
      <c r="AR200" s="40"/>
      <c r="AS200" s="40"/>
      <c r="AT200" s="41"/>
      <c r="AU200" s="41"/>
      <c r="AV200" s="42" t="e">
        <f t="shared" si="259"/>
        <v>#VALUE!</v>
      </c>
      <c r="AW200" s="42" t="e">
        <f t="shared" si="259"/>
        <v>#VALUE!</v>
      </c>
      <c r="AX200" s="43" t="e">
        <f t="shared" si="259"/>
        <v>#VALUE!</v>
      </c>
      <c r="AY200" s="43" t="e">
        <f t="shared" si="259"/>
        <v>#VALUE!</v>
      </c>
    </row>
    <row r="201" spans="6:51" x14ac:dyDescent="0.25">
      <c r="F201" s="3">
        <v>31</v>
      </c>
      <c r="G201" s="36">
        <f t="shared" si="245"/>
        <v>0.99997647525483657</v>
      </c>
      <c r="H201" s="36">
        <f t="shared" si="260"/>
        <v>0.99999009846697995</v>
      </c>
      <c r="I201" s="36">
        <f t="shared" si="260"/>
        <v>0.9999493968571882</v>
      </c>
      <c r="J201" s="36">
        <f t="shared" si="260"/>
        <v>0.99998997906319687</v>
      </c>
      <c r="K201" s="36">
        <f t="shared" si="260"/>
        <v>0</v>
      </c>
      <c r="L201" s="37" t="e">
        <f t="shared" si="252"/>
        <v>#VALUE!</v>
      </c>
      <c r="M201" s="38">
        <f t="shared" si="253"/>
        <v>0.92109764131861893</v>
      </c>
      <c r="N201" s="39"/>
      <c r="O201" s="39"/>
      <c r="P201" s="40"/>
      <c r="Q201" s="40"/>
      <c r="R201" s="40"/>
      <c r="S201" s="41"/>
      <c r="T201" s="41"/>
      <c r="U201" s="42" t="e">
        <f t="shared" si="258"/>
        <v>#VALUE!</v>
      </c>
      <c r="V201" s="42" t="e">
        <f t="shared" si="258"/>
        <v>#VALUE!</v>
      </c>
      <c r="W201" s="43" t="e">
        <f t="shared" si="258"/>
        <v>#VALUE!</v>
      </c>
      <c r="X201" s="43" t="e">
        <f t="shared" si="258"/>
        <v>#VALUE!</v>
      </c>
      <c r="AD201"/>
      <c r="AG201" s="3">
        <f t="shared" si="254"/>
        <v>25.324196651582223</v>
      </c>
      <c r="AH201" s="36">
        <f t="shared" si="256"/>
        <v>0.99953493664704585</v>
      </c>
      <c r="AI201" s="36">
        <f t="shared" si="256"/>
        <v>0.99991782429163356</v>
      </c>
      <c r="AJ201" s="36">
        <f t="shared" si="256"/>
        <v>0.9990843337816252</v>
      </c>
      <c r="AK201" s="36">
        <f t="shared" si="256"/>
        <v>0.99991697580901506</v>
      </c>
      <c r="AL201" s="36">
        <f t="shared" si="256"/>
        <v>0</v>
      </c>
      <c r="AM201" s="37" t="e">
        <f t="shared" si="255"/>
        <v>#VALUE!</v>
      </c>
      <c r="AN201" s="38">
        <f t="shared" si="257"/>
        <v>0.81606426895504536</v>
      </c>
      <c r="AO201" s="39"/>
      <c r="AP201" s="39"/>
      <c r="AQ201" s="40"/>
      <c r="AR201" s="40"/>
      <c r="AS201" s="40"/>
      <c r="AT201" s="41"/>
      <c r="AU201" s="41"/>
      <c r="AV201" s="42" t="e">
        <f t="shared" si="259"/>
        <v>#VALUE!</v>
      </c>
      <c r="AW201" s="42" t="e">
        <f t="shared" si="259"/>
        <v>#VALUE!</v>
      </c>
      <c r="AX201" s="43" t="e">
        <f t="shared" si="259"/>
        <v>#VALUE!</v>
      </c>
      <c r="AY201" s="43" t="e">
        <f t="shared" si="259"/>
        <v>#VALUE!</v>
      </c>
    </row>
    <row r="202" spans="6:51" x14ac:dyDescent="0.25">
      <c r="F202" s="3">
        <v>32</v>
      </c>
      <c r="G202" s="36">
        <f t="shared" ref="G202:G233" si="261">IF(1-EXP(-0.23*(G118-G$165))&lt;0, 0, 1-EXP(-0.23*(G118-G$165)))</f>
        <v>0.99998548892520589</v>
      </c>
      <c r="H202" s="36">
        <f t="shared" si="260"/>
        <v>0.99999303536569406</v>
      </c>
      <c r="I202" s="36">
        <f t="shared" si="260"/>
        <v>0.99996903832521367</v>
      </c>
      <c r="J202" s="36">
        <f t="shared" si="260"/>
        <v>0.99999293849083293</v>
      </c>
      <c r="K202" s="36">
        <f t="shared" si="260"/>
        <v>0</v>
      </c>
      <c r="L202" s="37" t="e">
        <f t="shared" si="252"/>
        <v>#VALUE!</v>
      </c>
      <c r="M202" s="38">
        <f t="shared" si="253"/>
        <v>0.93171222311761204</v>
      </c>
      <c r="N202" s="39"/>
      <c r="O202" s="39"/>
      <c r="P202" s="40"/>
      <c r="Q202" s="40"/>
      <c r="R202" s="40"/>
      <c r="S202" s="41"/>
      <c r="T202" s="41"/>
      <c r="U202" s="42" t="e">
        <f t="shared" si="258"/>
        <v>#VALUE!</v>
      </c>
      <c r="V202" s="42" t="e">
        <f t="shared" si="258"/>
        <v>#VALUE!</v>
      </c>
      <c r="W202" s="43" t="e">
        <f t="shared" si="258"/>
        <v>#VALUE!</v>
      </c>
      <c r="X202" s="43" t="e">
        <f t="shared" si="258"/>
        <v>#VALUE!</v>
      </c>
      <c r="AD202"/>
      <c r="AG202" s="3">
        <f t="shared" si="254"/>
        <v>26.632980816094239</v>
      </c>
      <c r="AH202" s="36">
        <f t="shared" ref="AH202:AL217" si="262">IF(1-EXP(-0.23*(AH118-AH$165))&lt;0, 0, 1-EXP(-0.23*(AH118-AH$165)))</f>
        <v>0.99977305130935401</v>
      </c>
      <c r="AI202" s="36">
        <f t="shared" si="262"/>
        <v>0.9999504258521652</v>
      </c>
      <c r="AJ202" s="36">
        <f t="shared" si="262"/>
        <v>0.99953546730753251</v>
      </c>
      <c r="AK202" s="36">
        <f t="shared" si="262"/>
        <v>0.99994996410155623</v>
      </c>
      <c r="AL202" s="36">
        <f t="shared" si="262"/>
        <v>0</v>
      </c>
      <c r="AM202" s="37" t="e">
        <f t="shared" si="255"/>
        <v>#VALUE!</v>
      </c>
      <c r="AN202" s="38">
        <f t="shared" si="257"/>
        <v>0.84915413551720753</v>
      </c>
      <c r="AO202" s="39"/>
      <c r="AP202" s="39"/>
      <c r="AQ202" s="40"/>
      <c r="AR202" s="40"/>
      <c r="AS202" s="40"/>
      <c r="AT202" s="41"/>
      <c r="AU202" s="41"/>
      <c r="AV202" s="42" t="e">
        <f t="shared" si="259"/>
        <v>#VALUE!</v>
      </c>
      <c r="AW202" s="42" t="e">
        <f t="shared" si="259"/>
        <v>#VALUE!</v>
      </c>
      <c r="AX202" s="43" t="e">
        <f t="shared" si="259"/>
        <v>#VALUE!</v>
      </c>
      <c r="AY202" s="43" t="e">
        <f t="shared" si="259"/>
        <v>#VALUE!</v>
      </c>
    </row>
    <row r="203" spans="6:51" x14ac:dyDescent="0.25">
      <c r="F203" s="3">
        <v>33</v>
      </c>
      <c r="G203" s="36">
        <f t="shared" si="261"/>
        <v>0.99999091030926379</v>
      </c>
      <c r="H203" s="36">
        <f t="shared" si="260"/>
        <v>0.99999506932455895</v>
      </c>
      <c r="I203" s="36">
        <f t="shared" si="260"/>
        <v>0.99998090668805439</v>
      </c>
      <c r="J203" s="36">
        <f t="shared" si="260"/>
        <v>0.99999498954518884</v>
      </c>
      <c r="K203" s="36">
        <f t="shared" si="260"/>
        <v>0.1345231872632483</v>
      </c>
      <c r="L203" s="37" t="e">
        <f t="shared" si="252"/>
        <v>#VALUE!</v>
      </c>
      <c r="M203" s="38">
        <f t="shared" ref="M203:M234" si="263">IF(1-EXP(-0.23*(M119-M$165))&lt;0, 0, 1-EXP(-0.23*(M119-M$165)))</f>
        <v>0.94079646446711229</v>
      </c>
      <c r="N203" s="39"/>
      <c r="O203" s="39"/>
      <c r="P203" s="40"/>
      <c r="Q203" s="40"/>
      <c r="R203" s="40"/>
      <c r="S203" s="41"/>
      <c r="T203" s="41"/>
      <c r="U203" s="42" t="e">
        <f t="shared" si="258"/>
        <v>#VALUE!</v>
      </c>
      <c r="V203" s="42" t="e">
        <f t="shared" si="258"/>
        <v>#VALUE!</v>
      </c>
      <c r="W203" s="43" t="e">
        <f t="shared" si="258"/>
        <v>#VALUE!</v>
      </c>
      <c r="X203" s="43" t="e">
        <f t="shared" si="258"/>
        <v>#VALUE!</v>
      </c>
      <c r="AD203"/>
      <c r="AG203" s="3">
        <f t="shared" si="254"/>
        <v>28.009404480205966</v>
      </c>
      <c r="AH203" s="36">
        <f t="shared" si="262"/>
        <v>0.99989156872830076</v>
      </c>
      <c r="AI203" s="36">
        <f t="shared" si="262"/>
        <v>0.99997054154577081</v>
      </c>
      <c r="AJ203" s="36">
        <f t="shared" si="262"/>
        <v>0.99977132961892978</v>
      </c>
      <c r="AK203" s="36">
        <f t="shared" si="262"/>
        <v>0.99997027065272992</v>
      </c>
      <c r="AL203" s="36">
        <f t="shared" si="262"/>
        <v>0</v>
      </c>
      <c r="AM203" s="37" t="e">
        <f t="shared" si="255"/>
        <v>#VALUE!</v>
      </c>
      <c r="AN203" s="38">
        <f t="shared" si="257"/>
        <v>0.87734170197492822</v>
      </c>
      <c r="AO203" s="39"/>
      <c r="AP203" s="39"/>
      <c r="AQ203" s="40"/>
      <c r="AR203" s="40"/>
      <c r="AS203" s="40"/>
      <c r="AT203" s="41"/>
      <c r="AU203" s="41"/>
      <c r="AV203" s="42" t="e">
        <f t="shared" si="259"/>
        <v>#VALUE!</v>
      </c>
      <c r="AW203" s="42" t="e">
        <f t="shared" si="259"/>
        <v>#VALUE!</v>
      </c>
      <c r="AX203" s="43" t="e">
        <f t="shared" si="259"/>
        <v>#VALUE!</v>
      </c>
      <c r="AY203" s="43" t="e">
        <f t="shared" si="259"/>
        <v>#VALUE!</v>
      </c>
    </row>
    <row r="204" spans="6:51" x14ac:dyDescent="0.25">
      <c r="F204" s="3">
        <v>34</v>
      </c>
      <c r="G204" s="36">
        <f t="shared" si="261"/>
        <v>0.99999421482113771</v>
      </c>
      <c r="H204" s="36">
        <f t="shared" si="260"/>
        <v>0.99999648649938411</v>
      </c>
      <c r="I204" s="36">
        <f t="shared" si="260"/>
        <v>0.99998812528249625</v>
      </c>
      <c r="J204" s="36">
        <f t="shared" si="260"/>
        <v>0.99999642025114377</v>
      </c>
      <c r="K204" s="36">
        <f t="shared" si="260"/>
        <v>0.25083858216128063</v>
      </c>
      <c r="L204" s="37" t="e">
        <f t="shared" si="252"/>
        <v>#VALUE!</v>
      </c>
      <c r="M204" s="38">
        <f t="shared" si="263"/>
        <v>0.94857805838308307</v>
      </c>
      <c r="N204" s="39"/>
      <c r="O204" s="39"/>
      <c r="P204" s="40"/>
      <c r="Q204" s="40"/>
      <c r="R204" s="40"/>
      <c r="S204" s="41"/>
      <c r="T204" s="41"/>
      <c r="U204" s="42" t="e">
        <f t="shared" si="258"/>
        <v>#VALUE!</v>
      </c>
      <c r="V204" s="42" t="e">
        <f t="shared" si="258"/>
        <v>#VALUE!</v>
      </c>
      <c r="W204" s="43" t="e">
        <f t="shared" si="258"/>
        <v>#VALUE!</v>
      </c>
      <c r="X204" s="43" t="e">
        <f t="shared" si="258"/>
        <v>#VALUE!</v>
      </c>
      <c r="AD204"/>
      <c r="AG204" s="3">
        <f t="shared" si="254"/>
        <v>29.456963332534478</v>
      </c>
      <c r="AH204" s="36">
        <f t="shared" si="262"/>
        <v>0.99994899599560105</v>
      </c>
      <c r="AI204" s="36">
        <f t="shared" si="262"/>
        <v>0.99998274354523808</v>
      </c>
      <c r="AJ204" s="36">
        <f t="shared" si="262"/>
        <v>0.99989052092066166</v>
      </c>
      <c r="AK204" s="36">
        <f t="shared" si="262"/>
        <v>0.99998256984064005</v>
      </c>
      <c r="AL204" s="36">
        <f t="shared" si="262"/>
        <v>0</v>
      </c>
      <c r="AM204" s="37" t="e">
        <f t="shared" si="255"/>
        <v>#VALUE!</v>
      </c>
      <c r="AN204" s="38">
        <f t="shared" si="257"/>
        <v>0.90108379233384717</v>
      </c>
      <c r="AO204" s="39"/>
      <c r="AP204" s="39"/>
      <c r="AQ204" s="40"/>
      <c r="AR204" s="40"/>
      <c r="AS204" s="40"/>
      <c r="AT204" s="41"/>
      <c r="AU204" s="41"/>
      <c r="AV204" s="42" t="e">
        <f t="shared" si="259"/>
        <v>#VALUE!</v>
      </c>
      <c r="AW204" s="42" t="e">
        <f t="shared" si="259"/>
        <v>#VALUE!</v>
      </c>
      <c r="AX204" s="43" t="e">
        <f t="shared" si="259"/>
        <v>#VALUE!</v>
      </c>
      <c r="AY204" s="43" t="e">
        <f t="shared" si="259"/>
        <v>#VALUE!</v>
      </c>
    </row>
    <row r="205" spans="6:51" x14ac:dyDescent="0.25">
      <c r="F205" s="3">
        <v>35</v>
      </c>
      <c r="G205" s="36">
        <f t="shared" si="261"/>
        <v>0.99999625741635778</v>
      </c>
      <c r="H205" s="36">
        <f t="shared" si="260"/>
        <v>0.99999747996987121</v>
      </c>
      <c r="I205" s="36">
        <f t="shared" si="260"/>
        <v>0.99999254775473234</v>
      </c>
      <c r="J205" s="36">
        <f t="shared" si="260"/>
        <v>0.99999742473197561</v>
      </c>
      <c r="K205" s="36">
        <f t="shared" si="260"/>
        <v>0.34711035160320225</v>
      </c>
      <c r="L205" s="37" t="e">
        <f t="shared" si="252"/>
        <v>#VALUE!</v>
      </c>
      <c r="M205" s="38">
        <f t="shared" si="263"/>
        <v>0.95525086611519272</v>
      </c>
      <c r="N205" s="39"/>
      <c r="O205" s="39"/>
      <c r="P205" s="40"/>
      <c r="Q205" s="40"/>
      <c r="R205" s="40"/>
      <c r="S205" s="41"/>
      <c r="T205" s="41"/>
      <c r="U205" s="42" t="e">
        <f t="shared" si="258"/>
        <v>#VALUE!</v>
      </c>
      <c r="V205" s="42" t="e">
        <f t="shared" si="258"/>
        <v>#VALUE!</v>
      </c>
      <c r="W205" s="43" t="e">
        <f t="shared" si="258"/>
        <v>#VALUE!</v>
      </c>
      <c r="X205" s="43" t="e">
        <f t="shared" si="258"/>
        <v>#VALUE!</v>
      </c>
      <c r="AD205"/>
      <c r="AG205" s="3">
        <f t="shared" si="254"/>
        <v>30.979333722981732</v>
      </c>
      <c r="AH205" s="36">
        <f t="shared" si="262"/>
        <v>0.99997623545687475</v>
      </c>
      <c r="AI205" s="36">
        <f t="shared" si="262"/>
        <v>0.99999002552931704</v>
      </c>
      <c r="AJ205" s="36">
        <f t="shared" si="262"/>
        <v>0.99994887651035225</v>
      </c>
      <c r="AK205" s="36">
        <f t="shared" si="262"/>
        <v>0.99998990558205558</v>
      </c>
      <c r="AL205" s="36">
        <f t="shared" si="262"/>
        <v>0</v>
      </c>
      <c r="AM205" s="37" t="e">
        <f t="shared" si="255"/>
        <v>#VALUE!</v>
      </c>
      <c r="AN205" s="38">
        <f t="shared" si="257"/>
        <v>0.92086031547744418</v>
      </c>
      <c r="AO205" s="39"/>
      <c r="AP205" s="39"/>
      <c r="AQ205" s="40"/>
      <c r="AR205" s="40"/>
      <c r="AS205" s="40"/>
      <c r="AT205" s="41"/>
      <c r="AU205" s="41"/>
      <c r="AV205" s="42" t="e">
        <f t="shared" si="259"/>
        <v>#VALUE!</v>
      </c>
      <c r="AW205" s="42" t="e">
        <f t="shared" si="259"/>
        <v>#VALUE!</v>
      </c>
      <c r="AX205" s="43" t="e">
        <f t="shared" si="259"/>
        <v>#VALUE!</v>
      </c>
      <c r="AY205" s="43" t="e">
        <f t="shared" si="259"/>
        <v>#VALUE!</v>
      </c>
    </row>
    <row r="206" spans="6:51" x14ac:dyDescent="0.25">
      <c r="F206" s="3">
        <v>36</v>
      </c>
      <c r="G206" s="36">
        <f t="shared" si="261"/>
        <v>0.99999753840763539</v>
      </c>
      <c r="H206" s="36">
        <f t="shared" si="260"/>
        <v>0.99999818070120394</v>
      </c>
      <c r="I206" s="36">
        <f t="shared" si="260"/>
        <v>0.99999527856974002</v>
      </c>
      <c r="J206" s="36">
        <f t="shared" si="260"/>
        <v>0.99999813456770847</v>
      </c>
      <c r="K206" s="36">
        <f t="shared" si="260"/>
        <v>0.42720287257663425</v>
      </c>
      <c r="L206" s="37" t="e">
        <f t="shared" si="252"/>
        <v>#VALUE!</v>
      </c>
      <c r="M206" s="38">
        <f t="shared" si="263"/>
        <v>0.96097971861643927</v>
      </c>
      <c r="N206" s="39"/>
      <c r="O206" s="39"/>
      <c r="P206" s="40"/>
      <c r="Q206" s="40"/>
      <c r="R206" s="40"/>
      <c r="S206" s="41"/>
      <c r="T206" s="41"/>
      <c r="U206" s="42" t="e">
        <f t="shared" si="258"/>
        <v>#VALUE!</v>
      </c>
      <c r="V206" s="42" t="e">
        <f t="shared" si="258"/>
        <v>#VALUE!</v>
      </c>
      <c r="W206" s="43" t="e">
        <f t="shared" si="258"/>
        <v>#VALUE!</v>
      </c>
      <c r="X206" s="43" t="e">
        <f t="shared" si="258"/>
        <v>#VALUE!</v>
      </c>
      <c r="AD206"/>
      <c r="AG206" s="3">
        <f t="shared" si="254"/>
        <v>32.580381999521578</v>
      </c>
      <c r="AH206" s="36">
        <f t="shared" si="262"/>
        <v>0.99998896011592231</v>
      </c>
      <c r="AI206" s="36">
        <f t="shared" si="262"/>
        <v>0.99999430488810637</v>
      </c>
      <c r="AJ206" s="36">
        <f t="shared" si="262"/>
        <v>0.99997663620359667</v>
      </c>
      <c r="AK206" s="36">
        <f t="shared" si="262"/>
        <v>0.99999421845199365</v>
      </c>
      <c r="AL206" s="36">
        <f t="shared" si="262"/>
        <v>7.8612597899312076E-2</v>
      </c>
      <c r="AM206" s="37" t="e">
        <f t="shared" si="255"/>
        <v>#VALUE!</v>
      </c>
      <c r="AN206" s="38">
        <f t="shared" si="257"/>
        <v>0.93715546896048374</v>
      </c>
      <c r="AO206" s="39"/>
      <c r="AP206" s="39"/>
      <c r="AQ206" s="40"/>
      <c r="AR206" s="40"/>
      <c r="AS206" s="40"/>
      <c r="AT206" s="41"/>
      <c r="AU206" s="41"/>
      <c r="AV206" s="42" t="e">
        <f t="shared" si="259"/>
        <v>#VALUE!</v>
      </c>
      <c r="AW206" s="42" t="e">
        <f t="shared" si="259"/>
        <v>#VALUE!</v>
      </c>
      <c r="AX206" s="43" t="e">
        <f t="shared" si="259"/>
        <v>#VALUE!</v>
      </c>
      <c r="AY206" s="43" t="e">
        <f t="shared" si="259"/>
        <v>#VALUE!</v>
      </c>
    </row>
    <row r="207" spans="6:51" x14ac:dyDescent="0.25">
      <c r="F207" s="3">
        <v>37</v>
      </c>
      <c r="G207" s="36">
        <f t="shared" si="261"/>
        <v>0.99999835375137502</v>
      </c>
      <c r="H207" s="36">
        <f t="shared" si="260"/>
        <v>0.99999867800433517</v>
      </c>
      <c r="I207" s="36">
        <f t="shared" si="260"/>
        <v>0.99999697900370599</v>
      </c>
      <c r="J207" s="36">
        <f t="shared" si="260"/>
        <v>0.99999863946062684</v>
      </c>
      <c r="K207" s="36">
        <f t="shared" si="260"/>
        <v>0.49417851321236417</v>
      </c>
      <c r="L207" s="37" t="e">
        <f t="shared" si="252"/>
        <v>#VALUE!</v>
      </c>
      <c r="M207" s="38">
        <f t="shared" si="263"/>
        <v>0.96590462413547429</v>
      </c>
      <c r="N207" s="39"/>
      <c r="O207" s="39"/>
      <c r="P207" s="40"/>
      <c r="Q207" s="40"/>
      <c r="R207" s="40"/>
      <c r="S207" s="41"/>
      <c r="T207" s="41"/>
      <c r="U207" s="42" t="e">
        <f t="shared" si="258"/>
        <v>#VALUE!</v>
      </c>
      <c r="V207" s="42" t="e">
        <f t="shared" si="258"/>
        <v>#VALUE!</v>
      </c>
      <c r="W207" s="43" t="e">
        <f t="shared" si="258"/>
        <v>#VALUE!</v>
      </c>
      <c r="X207" s="43" t="e">
        <f t="shared" si="258"/>
        <v>#VALUE!</v>
      </c>
      <c r="AD207"/>
      <c r="AG207" s="3">
        <f t="shared" si="254"/>
        <v>34.264174327522724</v>
      </c>
      <c r="AH207" s="36">
        <f t="shared" si="262"/>
        <v>0.99999485180092096</v>
      </c>
      <c r="AI207" s="36">
        <f t="shared" si="262"/>
        <v>0.99999678385785706</v>
      </c>
      <c r="AJ207" s="36">
        <f t="shared" si="262"/>
        <v>0.99998950986063095</v>
      </c>
      <c r="AK207" s="36">
        <f t="shared" si="262"/>
        <v>0.99999672073262291</v>
      </c>
      <c r="AL207" s="36">
        <f t="shared" si="262"/>
        <v>0.27804471994534219</v>
      </c>
      <c r="AM207" s="37" t="e">
        <f t="shared" si="255"/>
        <v>#VALUE!</v>
      </c>
      <c r="AN207" s="38">
        <f t="shared" si="257"/>
        <v>0.95044137841089837</v>
      </c>
      <c r="AO207" s="39"/>
      <c r="AP207" s="39"/>
      <c r="AQ207" s="40"/>
      <c r="AR207" s="40"/>
      <c r="AS207" s="40"/>
      <c r="AT207" s="41"/>
      <c r="AU207" s="41"/>
      <c r="AV207" s="42" t="e">
        <f t="shared" si="259"/>
        <v>#VALUE!</v>
      </c>
      <c r="AW207" s="42" t="e">
        <f t="shared" si="259"/>
        <v>#VALUE!</v>
      </c>
      <c r="AX207" s="43" t="e">
        <f t="shared" si="259"/>
        <v>#VALUE!</v>
      </c>
      <c r="AY207" s="43" t="e">
        <f t="shared" si="259"/>
        <v>#VALUE!</v>
      </c>
    </row>
    <row r="208" spans="6:51" x14ac:dyDescent="0.25">
      <c r="F208" s="3">
        <v>38</v>
      </c>
      <c r="G208" s="36">
        <f t="shared" si="261"/>
        <v>0.99999888055304609</v>
      </c>
      <c r="H208" s="36">
        <f t="shared" si="260"/>
        <v>0.99999903311688243</v>
      </c>
      <c r="I208" s="36">
        <f t="shared" si="260"/>
        <v>0.99999804721676078</v>
      </c>
      <c r="J208" s="36">
        <f t="shared" si="260"/>
        <v>0.99999900092069172</v>
      </c>
      <c r="K208" s="36">
        <f t="shared" si="260"/>
        <v>0.55047186179705809</v>
      </c>
      <c r="L208" s="37" t="e">
        <f t="shared" si="252"/>
        <v>#VALUE!</v>
      </c>
      <c r="M208" s="38">
        <f t="shared" si="263"/>
        <v>0.97014442663600264</v>
      </c>
      <c r="N208" s="39"/>
      <c r="O208" s="39"/>
      <c r="P208" s="40"/>
      <c r="Q208" s="40"/>
      <c r="R208" s="40"/>
      <c r="S208" s="41"/>
      <c r="T208" s="41"/>
      <c r="U208" s="42" t="e">
        <f t="shared" si="258"/>
        <v>#VALUE!</v>
      </c>
      <c r="V208" s="42" t="e">
        <f t="shared" si="258"/>
        <v>#VALUE!</v>
      </c>
      <c r="W208" s="43" t="e">
        <f t="shared" si="258"/>
        <v>#VALUE!</v>
      </c>
      <c r="X208" s="43" t="e">
        <f t="shared" si="258"/>
        <v>#VALUE!</v>
      </c>
      <c r="AD208"/>
      <c r="AG208" s="3">
        <f t="shared" si="254"/>
        <v>36.034987016545941</v>
      </c>
      <c r="AH208" s="36">
        <f t="shared" si="262"/>
        <v>0.99999757349636853</v>
      </c>
      <c r="AI208" s="36">
        <f t="shared" si="262"/>
        <v>0.99999820111023685</v>
      </c>
      <c r="AJ208" s="36">
        <f t="shared" si="262"/>
        <v>0.9999953525420241</v>
      </c>
      <c r="AK208" s="36">
        <f t="shared" si="262"/>
        <v>0.99999815526601021</v>
      </c>
      <c r="AL208" s="36">
        <f t="shared" si="262"/>
        <v>0.42975178502175948</v>
      </c>
      <c r="AM208" s="37" t="e">
        <f t="shared" si="255"/>
        <v>#VALUE!</v>
      </c>
      <c r="AN208" s="38">
        <f t="shared" si="257"/>
        <v>0.96116484941822444</v>
      </c>
      <c r="AO208" s="39"/>
      <c r="AP208" s="39"/>
      <c r="AQ208" s="40"/>
      <c r="AR208" s="40"/>
      <c r="AS208" s="40"/>
      <c r="AT208" s="41"/>
      <c r="AU208" s="41"/>
      <c r="AV208" s="42" t="e">
        <f t="shared" si="259"/>
        <v>#VALUE!</v>
      </c>
      <c r="AW208" s="42" t="e">
        <f t="shared" si="259"/>
        <v>#VALUE!</v>
      </c>
      <c r="AX208" s="43" t="e">
        <f t="shared" si="259"/>
        <v>#VALUE!</v>
      </c>
      <c r="AY208" s="43" t="e">
        <f t="shared" si="259"/>
        <v>#VALUE!</v>
      </c>
    </row>
    <row r="209" spans="6:51" x14ac:dyDescent="0.25">
      <c r="F209" s="3">
        <v>39</v>
      </c>
      <c r="G209" s="36">
        <f t="shared" si="261"/>
        <v>0.99999922608932901</v>
      </c>
      <c r="H209" s="36">
        <f t="shared" si="260"/>
        <v>0.99999928825933704</v>
      </c>
      <c r="I209" s="36">
        <f t="shared" si="260"/>
        <v>0.99999872445972571</v>
      </c>
      <c r="J209" s="36">
        <f t="shared" si="260"/>
        <v>0.99999926137416828</v>
      </c>
      <c r="K209" s="36">
        <f t="shared" si="260"/>
        <v>0.59802527353555135</v>
      </c>
      <c r="L209" s="37" t="e">
        <f t="shared" si="252"/>
        <v>#VALUE!</v>
      </c>
      <c r="M209" s="38">
        <f t="shared" si="263"/>
        <v>0.973799966473055</v>
      </c>
      <c r="N209" s="39"/>
      <c r="O209" s="39"/>
      <c r="P209" s="40"/>
      <c r="Q209" s="40"/>
      <c r="R209" s="40"/>
      <c r="S209" s="41"/>
      <c r="T209" s="41"/>
      <c r="U209" s="42" t="e">
        <f t="shared" si="258"/>
        <v>#VALUE!</v>
      </c>
      <c r="V209" s="42" t="e">
        <f t="shared" si="258"/>
        <v>#VALUE!</v>
      </c>
      <c r="W209" s="43" t="e">
        <f t="shared" si="258"/>
        <v>#VALUE!</v>
      </c>
      <c r="X209" s="43" t="e">
        <f t="shared" si="258"/>
        <v>#VALUE!</v>
      </c>
      <c r="AD209"/>
      <c r="AG209" s="3">
        <f t="shared" si="254"/>
        <v>37.897317380842225</v>
      </c>
      <c r="AH209" s="36">
        <f t="shared" si="262"/>
        <v>0.99999883622205232</v>
      </c>
      <c r="AI209" s="36">
        <f t="shared" si="262"/>
        <v>0.99999900185280799</v>
      </c>
      <c r="AJ209" s="36">
        <f t="shared" si="262"/>
        <v>0.99999795871027719</v>
      </c>
      <c r="AK209" s="36">
        <f t="shared" si="262"/>
        <v>0.99999896905568708</v>
      </c>
      <c r="AL209" s="36">
        <f t="shared" si="262"/>
        <v>0.54512362740553344</v>
      </c>
      <c r="AM209" s="37" t="e">
        <f t="shared" si="255"/>
        <v>#VALUE!</v>
      </c>
      <c r="AN209" s="38">
        <f t="shared" si="257"/>
        <v>0.96973756554698254</v>
      </c>
      <c r="AO209" s="39"/>
      <c r="AP209" s="39"/>
      <c r="AQ209" s="40"/>
      <c r="AR209" s="40"/>
      <c r="AS209" s="40"/>
      <c r="AT209" s="41"/>
      <c r="AU209" s="41"/>
      <c r="AV209" s="42" t="e">
        <f t="shared" si="259"/>
        <v>#VALUE!</v>
      </c>
      <c r="AW209" s="42" t="e">
        <f t="shared" si="259"/>
        <v>#VALUE!</v>
      </c>
      <c r="AX209" s="43" t="e">
        <f t="shared" si="259"/>
        <v>#VALUE!</v>
      </c>
      <c r="AY209" s="43" t="e">
        <f t="shared" si="259"/>
        <v>#VALUE!</v>
      </c>
    </row>
    <row r="210" spans="6:51" x14ac:dyDescent="0.25">
      <c r="F210" s="3">
        <v>40</v>
      </c>
      <c r="G210" s="36">
        <f t="shared" si="261"/>
        <v>0.99999945616089181</v>
      </c>
      <c r="H210" s="36">
        <f t="shared" si="260"/>
        <v>0.99999947270279699</v>
      </c>
      <c r="I210" s="36">
        <f t="shared" si="260"/>
        <v>0.99999915791860572</v>
      </c>
      <c r="J210" s="36">
        <f t="shared" si="260"/>
        <v>0.99999945025736059</v>
      </c>
      <c r="K210" s="36">
        <f t="shared" si="260"/>
        <v>0.63839428181327762</v>
      </c>
      <c r="L210" s="37" t="e">
        <f t="shared" si="252"/>
        <v>#VALUE!</v>
      </c>
      <c r="M210" s="38">
        <f t="shared" si="263"/>
        <v>0.97695679681125069</v>
      </c>
      <c r="N210" s="39"/>
      <c r="O210" s="39"/>
      <c r="P210" s="40"/>
      <c r="Q210" s="40"/>
      <c r="R210" s="40"/>
      <c r="S210" s="41"/>
      <c r="T210" s="41"/>
      <c r="U210" s="42" t="e">
        <f t="shared" ref="U210:X229" si="264">IF(1-EXP(-0.23*(U126-U$165))&lt;0, 0, 1-EXP(-0.23*(U126-U$165)))</f>
        <v>#VALUE!</v>
      </c>
      <c r="V210" s="42" t="e">
        <f t="shared" si="264"/>
        <v>#VALUE!</v>
      </c>
      <c r="W210" s="43" t="e">
        <f t="shared" si="264"/>
        <v>#VALUE!</v>
      </c>
      <c r="X210" s="43" t="e">
        <f t="shared" si="264"/>
        <v>#VALUE!</v>
      </c>
      <c r="AD210"/>
      <c r="AG210" s="3">
        <f t="shared" si="254"/>
        <v>39.855895161134171</v>
      </c>
      <c r="AH210" s="36">
        <f t="shared" si="262"/>
        <v>0.99999942836729283</v>
      </c>
      <c r="AI210" s="36">
        <f t="shared" si="262"/>
        <v>0.99999944962784748</v>
      </c>
      <c r="AJ210" s="36">
        <f t="shared" si="262"/>
        <v>0.99999910658236646</v>
      </c>
      <c r="AK210" s="36">
        <f t="shared" si="262"/>
        <v>0.99999942659085617</v>
      </c>
      <c r="AL210" s="36">
        <f t="shared" si="262"/>
        <v>0.63296936062334175</v>
      </c>
      <c r="AM210" s="37" t="e">
        <f t="shared" si="255"/>
        <v>#VALUE!</v>
      </c>
      <c r="AN210" s="38">
        <f t="shared" si="257"/>
        <v>0.97652973959505351</v>
      </c>
      <c r="AO210" s="39"/>
      <c r="AP210" s="39"/>
      <c r="AQ210" s="40"/>
      <c r="AR210" s="40"/>
      <c r="AS210" s="40"/>
      <c r="AT210" s="41"/>
      <c r="AU210" s="41"/>
      <c r="AV210" s="42" t="e">
        <f t="shared" ref="AV210:AY229" si="265">IF(1-EXP(-0.23*(AV126-AV$165))&lt;0, 0, 1-EXP(-0.23*(AV126-AV$165)))</f>
        <v>#VALUE!</v>
      </c>
      <c r="AW210" s="42" t="e">
        <f t="shared" si="265"/>
        <v>#VALUE!</v>
      </c>
      <c r="AX210" s="43" t="e">
        <f t="shared" si="265"/>
        <v>#VALUE!</v>
      </c>
      <c r="AY210" s="43" t="e">
        <f t="shared" si="265"/>
        <v>#VALUE!</v>
      </c>
    </row>
    <row r="211" spans="6:51" x14ac:dyDescent="0.25">
      <c r="F211" s="3">
        <v>41</v>
      </c>
      <c r="G211" s="36">
        <f t="shared" si="261"/>
        <v>0.99999961164953233</v>
      </c>
      <c r="H211" s="36">
        <f t="shared" ref="H211:K230" si="266">IF(1-EXP(-0.23*(H127-H$165))&lt;0, 0, 1-EXP(-0.23*(H127-H$165)))</f>
        <v>0.99999960685421385</v>
      </c>
      <c r="I211" s="36">
        <f t="shared" si="266"/>
        <v>0.99999943805488833</v>
      </c>
      <c r="J211" s="36">
        <f t="shared" si="266"/>
        <v>0.99999958811479461</v>
      </c>
      <c r="K211" s="36">
        <f t="shared" si="266"/>
        <v>0.67282961494206561</v>
      </c>
      <c r="L211" s="37" t="e">
        <f t="shared" si="252"/>
        <v>#VALUE!</v>
      </c>
      <c r="M211" s="38">
        <f t="shared" si="263"/>
        <v>0.97968750826146378</v>
      </c>
      <c r="N211" s="39"/>
      <c r="O211" s="39"/>
      <c r="P211" s="40"/>
      <c r="Q211" s="40"/>
      <c r="R211" s="40"/>
      <c r="S211" s="41"/>
      <c r="T211" s="41"/>
      <c r="U211" s="42" t="e">
        <f t="shared" si="264"/>
        <v>#VALUE!</v>
      </c>
      <c r="V211" s="42" t="e">
        <f t="shared" si="264"/>
        <v>#VALUE!</v>
      </c>
      <c r="W211" s="43" t="e">
        <f t="shared" si="264"/>
        <v>#VALUE!</v>
      </c>
      <c r="X211" s="43" t="e">
        <f t="shared" si="264"/>
        <v>#VALUE!</v>
      </c>
      <c r="AD211"/>
      <c r="AG211" s="3">
        <f t="shared" si="254"/>
        <v>41.722042020690559</v>
      </c>
      <c r="AH211" s="36">
        <f t="shared" si="262"/>
        <v>0.99999969247358456</v>
      </c>
      <c r="AI211" s="36">
        <f t="shared" si="262"/>
        <v>0.99999968070149514</v>
      </c>
      <c r="AJ211" s="36">
        <f t="shared" si="262"/>
        <v>0.99999957753363244</v>
      </c>
      <c r="AK211" s="36">
        <f t="shared" si="262"/>
        <v>0.99999966424831099</v>
      </c>
      <c r="AL211" s="36">
        <f t="shared" si="262"/>
        <v>0.69458199027629275</v>
      </c>
      <c r="AM211" s="37" t="e">
        <f t="shared" si="255"/>
        <v>#VALUE!</v>
      </c>
      <c r="AN211" s="38">
        <f t="shared" si="257"/>
        <v>0.98142941491164148</v>
      </c>
      <c r="AO211" s="39"/>
      <c r="AP211" s="39"/>
      <c r="AQ211" s="40"/>
      <c r="AR211" s="40"/>
      <c r="AS211" s="40"/>
      <c r="AT211" s="41"/>
      <c r="AU211" s="41"/>
      <c r="AV211" s="42" t="e">
        <f t="shared" si="265"/>
        <v>#VALUE!</v>
      </c>
      <c r="AW211" s="42" t="e">
        <f t="shared" si="265"/>
        <v>#VALUE!</v>
      </c>
      <c r="AX211" s="43" t="e">
        <f t="shared" si="265"/>
        <v>#VALUE!</v>
      </c>
      <c r="AY211" s="43" t="e">
        <f t="shared" si="265"/>
        <v>#VALUE!</v>
      </c>
    </row>
    <row r="212" spans="6:51" x14ac:dyDescent="0.25">
      <c r="F212" s="3">
        <v>42</v>
      </c>
      <c r="G212" s="36">
        <f t="shared" si="261"/>
        <v>0.99999971828741285</v>
      </c>
      <c r="H212" s="36">
        <f t="shared" si="266"/>
        <v>0.99999970502054925</v>
      </c>
      <c r="I212" s="36">
        <f t="shared" si="266"/>
        <v>0.99999962090095484</v>
      </c>
      <c r="J212" s="36">
        <f t="shared" si="266"/>
        <v>0.99999968937004247</v>
      </c>
      <c r="K212" s="36">
        <f t="shared" si="266"/>
        <v>0.70234108861364419</v>
      </c>
      <c r="L212" s="37" t="e">
        <f t="shared" si="252"/>
        <v>#VALUE!</v>
      </c>
      <c r="M212" s="38">
        <f t="shared" si="263"/>
        <v>0.98205371130664398</v>
      </c>
      <c r="N212" s="39"/>
      <c r="O212" s="39"/>
      <c r="P212" s="40"/>
      <c r="Q212" s="40"/>
      <c r="R212" s="40"/>
      <c r="S212" s="41"/>
      <c r="T212" s="41"/>
      <c r="U212" s="42" t="e">
        <f t="shared" si="264"/>
        <v>#VALUE!</v>
      </c>
      <c r="V212" s="42" t="e">
        <f t="shared" si="264"/>
        <v>#VALUE!</v>
      </c>
      <c r="W212" s="43" t="e">
        <f t="shared" si="264"/>
        <v>#VALUE!</v>
      </c>
      <c r="X212" s="43" t="e">
        <f t="shared" si="264"/>
        <v>#VALUE!</v>
      </c>
      <c r="AD212"/>
      <c r="AG212" s="3">
        <f t="shared" si="254"/>
        <v>43.450237396356343</v>
      </c>
      <c r="AH212" s="36">
        <f t="shared" si="262"/>
        <v>0.9999998182782458</v>
      </c>
      <c r="AI212" s="36">
        <f t="shared" si="262"/>
        <v>0.9999998033610954</v>
      </c>
      <c r="AJ212" s="36">
        <f t="shared" si="262"/>
        <v>0.99999978159209235</v>
      </c>
      <c r="AK212" s="36">
        <f t="shared" si="262"/>
        <v>0.99999979129353334</v>
      </c>
      <c r="AL212" s="36">
        <f t="shared" si="262"/>
        <v>0.7380286909916326</v>
      </c>
      <c r="AM212" s="37" t="e">
        <f t="shared" si="255"/>
        <v>#VALUE!</v>
      </c>
      <c r="AN212" s="38">
        <f t="shared" si="257"/>
        <v>0.9849427007958268</v>
      </c>
      <c r="AO212" s="39"/>
      <c r="AP212" s="39"/>
      <c r="AQ212" s="40"/>
      <c r="AR212" s="40"/>
      <c r="AS212" s="40"/>
      <c r="AT212" s="41"/>
      <c r="AU212" s="41"/>
      <c r="AV212" s="42" t="e">
        <f t="shared" si="265"/>
        <v>#VALUE!</v>
      </c>
      <c r="AW212" s="42" t="e">
        <f t="shared" si="265"/>
        <v>#VALUE!</v>
      </c>
      <c r="AX212" s="43" t="e">
        <f t="shared" si="265"/>
        <v>#VALUE!</v>
      </c>
      <c r="AY212" s="43" t="e">
        <f t="shared" si="265"/>
        <v>#VALUE!</v>
      </c>
    </row>
    <row r="213" spans="6:51" x14ac:dyDescent="0.25">
      <c r="F213" s="3">
        <v>43</v>
      </c>
      <c r="G213" s="36">
        <f t="shared" si="261"/>
        <v>0.99999979248410686</v>
      </c>
      <c r="H213" s="36">
        <f t="shared" si="266"/>
        <v>0.99999977728848499</v>
      </c>
      <c r="I213" s="36">
        <f t="shared" si="266"/>
        <v>0.99999974144651738</v>
      </c>
      <c r="J213" s="36">
        <f t="shared" si="266"/>
        <v>0.99999976420920189</v>
      </c>
      <c r="K213" s="36">
        <f t="shared" si="266"/>
        <v>0.72774746927747369</v>
      </c>
      <c r="L213" s="37" t="e">
        <f t="shared" si="252"/>
        <v>#VALUE!</v>
      </c>
      <c r="M213" s="38">
        <f t="shared" si="263"/>
        <v>0.98410772211358688</v>
      </c>
      <c r="N213" s="39"/>
      <c r="O213" s="39"/>
      <c r="P213" s="40"/>
      <c r="Q213" s="40"/>
      <c r="R213" s="40"/>
      <c r="S213" s="41"/>
      <c r="T213" s="41"/>
      <c r="U213" s="42" t="e">
        <f t="shared" si="264"/>
        <v>#VALUE!</v>
      </c>
      <c r="V213" s="42" t="e">
        <f t="shared" si="264"/>
        <v>#VALUE!</v>
      </c>
      <c r="W213" s="43" t="e">
        <f t="shared" si="264"/>
        <v>#VALUE!</v>
      </c>
      <c r="X213" s="43" t="e">
        <f t="shared" si="264"/>
        <v>#VALUE!</v>
      </c>
      <c r="AD213"/>
      <c r="AG213" s="3">
        <f t="shared" si="254"/>
        <v>45.042693794538543</v>
      </c>
      <c r="AH213" s="36">
        <f t="shared" si="262"/>
        <v>0.99999988364228609</v>
      </c>
      <c r="AI213" s="36">
        <f t="shared" si="262"/>
        <v>0.99999987213909192</v>
      </c>
      <c r="AJ213" s="36">
        <f t="shared" si="262"/>
        <v>0.99999987760277187</v>
      </c>
      <c r="AK213" s="36">
        <f t="shared" si="262"/>
        <v>0.99999986304394695</v>
      </c>
      <c r="AL213" s="36">
        <f t="shared" si="262"/>
        <v>0.7695474587466975</v>
      </c>
      <c r="AM213" s="37" t="e">
        <f t="shared" si="255"/>
        <v>#VALUE!</v>
      </c>
      <c r="AN213" s="38">
        <f t="shared" si="257"/>
        <v>0.98751215665345005</v>
      </c>
      <c r="AO213" s="39"/>
      <c r="AP213" s="39"/>
      <c r="AQ213" s="40"/>
      <c r="AR213" s="40"/>
      <c r="AS213" s="40"/>
      <c r="AT213" s="41"/>
      <c r="AU213" s="41"/>
      <c r="AV213" s="42" t="e">
        <f t="shared" si="265"/>
        <v>#VALUE!</v>
      </c>
      <c r="AW213" s="42" t="e">
        <f t="shared" si="265"/>
        <v>#VALUE!</v>
      </c>
      <c r="AX213" s="43" t="e">
        <f t="shared" si="265"/>
        <v>#VALUE!</v>
      </c>
      <c r="AY213" s="43" t="e">
        <f t="shared" si="265"/>
        <v>#VALUE!</v>
      </c>
    </row>
    <row r="214" spans="6:51" x14ac:dyDescent="0.25">
      <c r="F214" s="3">
        <v>44</v>
      </c>
      <c r="G214" s="36">
        <f t="shared" si="261"/>
        <v>0.99999984484152149</v>
      </c>
      <c r="H214" s="36">
        <f t="shared" si="266"/>
        <v>0.99999983080919996</v>
      </c>
      <c r="I214" s="36">
        <f t="shared" si="266"/>
        <v>0.99999982172528212</v>
      </c>
      <c r="J214" s="36">
        <f t="shared" si="266"/>
        <v>0.99999981986814679</v>
      </c>
      <c r="K214" s="36">
        <f t="shared" si="266"/>
        <v>0.74971547761667601</v>
      </c>
      <c r="L214" s="37" t="e">
        <f t="shared" si="252"/>
        <v>#VALUE!</v>
      </c>
      <c r="M214" s="38">
        <f t="shared" si="263"/>
        <v>0.98589399285816737</v>
      </c>
      <c r="N214" s="39"/>
      <c r="O214" s="39"/>
      <c r="P214" s="40"/>
      <c r="Q214" s="40"/>
      <c r="R214" s="40"/>
      <c r="S214" s="41"/>
      <c r="T214" s="41"/>
      <c r="U214" s="42" t="e">
        <f t="shared" si="264"/>
        <v>#VALUE!</v>
      </c>
      <c r="V214" s="42" t="e">
        <f t="shared" si="264"/>
        <v>#VALUE!</v>
      </c>
      <c r="W214" s="43" t="e">
        <f t="shared" si="264"/>
        <v>#VALUE!</v>
      </c>
      <c r="X214" s="43" t="e">
        <f t="shared" si="264"/>
        <v>#VALUE!</v>
      </c>
      <c r="AD214"/>
      <c r="AG214" s="3">
        <f t="shared" si="254"/>
        <v>46.510072666059088</v>
      </c>
      <c r="AH214" s="36">
        <f t="shared" si="262"/>
        <v>0.99999992037951868</v>
      </c>
      <c r="AI214" s="36">
        <f t="shared" si="262"/>
        <v>0.99999991283041267</v>
      </c>
      <c r="AJ214" s="36">
        <f t="shared" si="262"/>
        <v>0.99999992645003843</v>
      </c>
      <c r="AK214" s="36">
        <f t="shared" si="262"/>
        <v>0.99999990579750087</v>
      </c>
      <c r="AL214" s="36">
        <f t="shared" si="262"/>
        <v>0.79308237038021656</v>
      </c>
      <c r="AM214" s="37" t="e">
        <f t="shared" si="255"/>
        <v>#VALUE!</v>
      </c>
      <c r="AN214" s="38">
        <f t="shared" si="257"/>
        <v>0.98943468277076929</v>
      </c>
      <c r="AO214" s="39"/>
      <c r="AP214" s="39"/>
      <c r="AQ214" s="40"/>
      <c r="AR214" s="40"/>
      <c r="AS214" s="40"/>
      <c r="AT214" s="41"/>
      <c r="AU214" s="41"/>
      <c r="AV214" s="42" t="e">
        <f t="shared" si="265"/>
        <v>#VALUE!</v>
      </c>
      <c r="AW214" s="42" t="e">
        <f t="shared" si="265"/>
        <v>#VALUE!</v>
      </c>
      <c r="AX214" s="43" t="e">
        <f t="shared" si="265"/>
        <v>#VALUE!</v>
      </c>
      <c r="AY214" s="43" t="e">
        <f t="shared" si="265"/>
        <v>#VALUE!</v>
      </c>
    </row>
    <row r="215" spans="6:51" x14ac:dyDescent="0.25">
      <c r="F215" s="3">
        <v>45</v>
      </c>
      <c r="G215" s="36">
        <f t="shared" si="261"/>
        <v>0.99999988229864234</v>
      </c>
      <c r="H215" s="36">
        <f t="shared" si="266"/>
        <v>0.99999987068102458</v>
      </c>
      <c r="I215" s="36">
        <f t="shared" si="266"/>
        <v>0.9999998757323334</v>
      </c>
      <c r="J215" s="36">
        <f t="shared" si="266"/>
        <v>0.99999986151708831</v>
      </c>
      <c r="K215" s="36">
        <f t="shared" si="266"/>
        <v>0.76879037846810006</v>
      </c>
      <c r="L215" s="37" t="e">
        <f t="shared" si="252"/>
        <v>#VALUE!</v>
      </c>
      <c r="M215" s="38">
        <f t="shared" si="263"/>
        <v>0.98745032311042091</v>
      </c>
      <c r="N215" s="39"/>
      <c r="O215" s="39"/>
      <c r="P215" s="40"/>
      <c r="Q215" s="40"/>
      <c r="R215" s="40"/>
      <c r="S215" s="41"/>
      <c r="T215" s="41"/>
      <c r="U215" s="42" t="e">
        <f t="shared" si="264"/>
        <v>#VALUE!</v>
      </c>
      <c r="V215" s="42" t="e">
        <f t="shared" si="264"/>
        <v>#VALUE!</v>
      </c>
      <c r="W215" s="43" t="e">
        <f t="shared" si="264"/>
        <v>#VALUE!</v>
      </c>
      <c r="X215" s="43" t="e">
        <f t="shared" si="264"/>
        <v>#VALUE!</v>
      </c>
      <c r="AD215"/>
      <c r="AG215" s="3">
        <f t="shared" si="254"/>
        <v>47.862198071214792</v>
      </c>
      <c r="AH215" s="36">
        <f t="shared" si="262"/>
        <v>0.99999994243373092</v>
      </c>
      <c r="AI215" s="36">
        <f t="shared" si="262"/>
        <v>0.99999993806302612</v>
      </c>
      <c r="AJ215" s="36">
        <f t="shared" si="262"/>
        <v>0.99999995305241551</v>
      </c>
      <c r="AK215" s="36">
        <f t="shared" si="262"/>
        <v>0.99999993249395058</v>
      </c>
      <c r="AL215" s="36">
        <f t="shared" si="262"/>
        <v>0.81109172767621396</v>
      </c>
      <c r="AM215" s="37" t="e">
        <f t="shared" si="255"/>
        <v>#VALUE!</v>
      </c>
      <c r="AN215" s="38">
        <f t="shared" si="257"/>
        <v>0.9909027857753081</v>
      </c>
      <c r="AO215" s="39"/>
      <c r="AP215" s="39"/>
      <c r="AQ215" s="40"/>
      <c r="AR215" s="40"/>
      <c r="AS215" s="40"/>
      <c r="AT215" s="41"/>
      <c r="AU215" s="41"/>
      <c r="AV215" s="42" t="e">
        <f t="shared" si="265"/>
        <v>#VALUE!</v>
      </c>
      <c r="AW215" s="42" t="e">
        <f t="shared" si="265"/>
        <v>#VALUE!</v>
      </c>
      <c r="AX215" s="43" t="e">
        <f t="shared" si="265"/>
        <v>#VALUE!</v>
      </c>
      <c r="AY215" s="43" t="e">
        <f t="shared" si="265"/>
        <v>#VALUE!</v>
      </c>
    </row>
    <row r="216" spans="6:51" x14ac:dyDescent="0.25">
      <c r="F216" s="3">
        <v>46</v>
      </c>
      <c r="G216" s="36">
        <f t="shared" si="261"/>
        <v>0.99999990945556438</v>
      </c>
      <c r="H216" s="36">
        <f t="shared" si="266"/>
        <v>0.99999990055896537</v>
      </c>
      <c r="I216" s="36">
        <f t="shared" si="266"/>
        <v>0.99999991243527908</v>
      </c>
      <c r="J216" s="36">
        <f t="shared" si="266"/>
        <v>0.99999989287173785</v>
      </c>
      <c r="K216" s="36">
        <f t="shared" si="266"/>
        <v>0.78542004312661839</v>
      </c>
      <c r="L216" s="37" t="e">
        <f t="shared" si="252"/>
        <v>#VALUE!</v>
      </c>
      <c r="M216" s="38">
        <f t="shared" si="263"/>
        <v>0.98880888437855807</v>
      </c>
      <c r="N216" s="39"/>
      <c r="O216" s="39"/>
      <c r="P216" s="40"/>
      <c r="Q216" s="40"/>
      <c r="R216" s="40"/>
      <c r="S216" s="41"/>
      <c r="T216" s="41"/>
      <c r="U216" s="42" t="e">
        <f t="shared" si="264"/>
        <v>#VALUE!</v>
      </c>
      <c r="V216" s="42" t="e">
        <f t="shared" si="264"/>
        <v>#VALUE!</v>
      </c>
      <c r="W216" s="43" t="e">
        <f t="shared" si="264"/>
        <v>#VALUE!</v>
      </c>
      <c r="X216" s="43" t="e">
        <f t="shared" si="264"/>
        <v>#VALUE!</v>
      </c>
      <c r="AD216"/>
      <c r="AG216" s="3">
        <f t="shared" si="254"/>
        <v>49.108122451584919</v>
      </c>
      <c r="AH216" s="36">
        <f t="shared" si="262"/>
        <v>0.99999995642820416</v>
      </c>
      <c r="AI216" s="36">
        <f t="shared" si="262"/>
        <v>0.99999995436874634</v>
      </c>
      <c r="AJ216" s="36">
        <f t="shared" si="262"/>
        <v>0.99999996842465499</v>
      </c>
      <c r="AK216" s="36">
        <f t="shared" si="262"/>
        <v>0.99999994986166818</v>
      </c>
      <c r="AL216" s="36">
        <f t="shared" si="262"/>
        <v>0.82516437077959415</v>
      </c>
      <c r="AM216" s="37" t="e">
        <f t="shared" si="255"/>
        <v>#VALUE!</v>
      </c>
      <c r="AN216" s="38">
        <f t="shared" si="257"/>
        <v>0.99204448321081096</v>
      </c>
      <c r="AO216" s="39"/>
      <c r="AP216" s="39"/>
      <c r="AQ216" s="40"/>
      <c r="AR216" s="40"/>
      <c r="AS216" s="40"/>
      <c r="AT216" s="41"/>
      <c r="AU216" s="41"/>
      <c r="AV216" s="42" t="e">
        <f t="shared" si="265"/>
        <v>#VALUE!</v>
      </c>
      <c r="AW216" s="42" t="e">
        <f t="shared" si="265"/>
        <v>#VALUE!</v>
      </c>
      <c r="AX216" s="43" t="e">
        <f t="shared" si="265"/>
        <v>#VALUE!</v>
      </c>
      <c r="AY216" s="43" t="e">
        <f t="shared" si="265"/>
        <v>#VALUE!</v>
      </c>
    </row>
    <row r="217" spans="6:51" x14ac:dyDescent="0.25">
      <c r="F217" s="3">
        <v>47</v>
      </c>
      <c r="G217" s="36">
        <f t="shared" si="261"/>
        <v>0.99999992940050986</v>
      </c>
      <c r="H217" s="36">
        <f t="shared" si="266"/>
        <v>0.99999992307779939</v>
      </c>
      <c r="I217" s="36">
        <f t="shared" si="266"/>
        <v>0.99999993763164974</v>
      </c>
      <c r="J217" s="36">
        <f t="shared" si="266"/>
        <v>0.99999991661788201</v>
      </c>
      <c r="K217" s="36">
        <f t="shared" si="266"/>
        <v>0.79997393748888856</v>
      </c>
      <c r="L217" s="37" t="e">
        <f t="shared" si="252"/>
        <v>#VALUE!</v>
      </c>
      <c r="M217" s="38">
        <f t="shared" si="263"/>
        <v>0.98999708574504064</v>
      </c>
      <c r="N217" s="39"/>
      <c r="O217" s="39"/>
      <c r="P217" s="40"/>
      <c r="Q217" s="40"/>
      <c r="R217" s="40"/>
      <c r="S217" s="41"/>
      <c r="T217" s="41"/>
      <c r="U217" s="42" t="e">
        <f t="shared" si="264"/>
        <v>#VALUE!</v>
      </c>
      <c r="V217" s="42" t="e">
        <f t="shared" si="264"/>
        <v>#VALUE!</v>
      </c>
      <c r="W217" s="43" t="e">
        <f t="shared" si="264"/>
        <v>#VALUE!</v>
      </c>
      <c r="X217" s="43" t="e">
        <f t="shared" si="264"/>
        <v>#VALUE!</v>
      </c>
      <c r="AD217"/>
      <c r="AG217" s="3">
        <f t="shared" si="254"/>
        <v>50.256187235873128</v>
      </c>
      <c r="AH217" s="36">
        <f t="shared" si="262"/>
        <v>0.99999996573433569</v>
      </c>
      <c r="AI217" s="36">
        <f t="shared" si="262"/>
        <v>0.9999999652954632</v>
      </c>
      <c r="AJ217" s="36">
        <f t="shared" si="262"/>
        <v>0.99999997777844696</v>
      </c>
      <c r="AK217" s="36">
        <f t="shared" si="262"/>
        <v>0.99999996157478988</v>
      </c>
      <c r="AL217" s="36">
        <f t="shared" si="262"/>
        <v>0.83636050348823998</v>
      </c>
      <c r="AM217" s="37" t="e">
        <f t="shared" si="255"/>
        <v>#VALUE!</v>
      </c>
      <c r="AN217" s="38">
        <f t="shared" si="257"/>
        <v>0.99294691591142614</v>
      </c>
      <c r="AO217" s="39"/>
      <c r="AP217" s="39"/>
      <c r="AQ217" s="40"/>
      <c r="AR217" s="40"/>
      <c r="AS217" s="40"/>
      <c r="AT217" s="41"/>
      <c r="AU217" s="41"/>
      <c r="AV217" s="42" t="e">
        <f t="shared" si="265"/>
        <v>#VALUE!</v>
      </c>
      <c r="AW217" s="42" t="e">
        <f t="shared" si="265"/>
        <v>#VALUE!</v>
      </c>
      <c r="AX217" s="43" t="e">
        <f t="shared" si="265"/>
        <v>#VALUE!</v>
      </c>
      <c r="AY217" s="43" t="e">
        <f t="shared" si="265"/>
        <v>#VALUE!</v>
      </c>
    </row>
    <row r="218" spans="6:51" x14ac:dyDescent="0.25">
      <c r="F218" s="3">
        <v>48</v>
      </c>
      <c r="G218" s="36">
        <f t="shared" si="261"/>
        <v>0.99999994423249361</v>
      </c>
      <c r="H218" s="36">
        <f t="shared" si="266"/>
        <v>0.99999994014728144</v>
      </c>
      <c r="I218" s="36">
        <f t="shared" si="266"/>
        <v>0.99999995510333639</v>
      </c>
      <c r="J218" s="36">
        <f t="shared" si="266"/>
        <v>0.99999993470794057</v>
      </c>
      <c r="K218" s="36">
        <f t="shared" si="266"/>
        <v>0.81275815671217422</v>
      </c>
      <c r="L218" s="37" t="e">
        <f t="shared" si="252"/>
        <v>#VALUE!</v>
      </c>
      <c r="M218" s="38">
        <f t="shared" si="263"/>
        <v>0.9910383047223531</v>
      </c>
      <c r="N218" s="39"/>
      <c r="O218" s="39"/>
      <c r="P218" s="40"/>
      <c r="Q218" s="40"/>
      <c r="R218" s="40"/>
      <c r="S218" s="41"/>
      <c r="T218" s="41"/>
      <c r="U218" s="42" t="e">
        <f t="shared" si="264"/>
        <v>#VALUE!</v>
      </c>
      <c r="V218" s="42" t="e">
        <f t="shared" si="264"/>
        <v>#VALUE!</v>
      </c>
      <c r="W218" s="43" t="e">
        <f t="shared" si="264"/>
        <v>#VALUE!</v>
      </c>
      <c r="X218" s="43" t="e">
        <f t="shared" si="264"/>
        <v>#VALUE!</v>
      </c>
      <c r="AD218"/>
      <c r="AG218" s="3">
        <f t="shared" si="254"/>
        <v>51.314078685538149</v>
      </c>
      <c r="AH218" s="36">
        <f t="shared" ref="AH218:AL233" si="267">IF(1-EXP(-0.23*(AH134-AH$165))&lt;0, 0, 1-EXP(-0.23*(AH134-AH$165)))</f>
        <v>0.9999999721739018</v>
      </c>
      <c r="AI218" s="36">
        <f t="shared" si="267"/>
        <v>0.99999997285612408</v>
      </c>
      <c r="AJ218" s="36">
        <f t="shared" si="267"/>
        <v>0.99999998373271559</v>
      </c>
      <c r="AK218" s="36">
        <f t="shared" si="267"/>
        <v>0.99999996972894412</v>
      </c>
      <c r="AL218" s="36">
        <f t="shared" si="267"/>
        <v>0.84540779282386613</v>
      </c>
      <c r="AM218" s="37" t="e">
        <f t="shared" si="255"/>
        <v>#VALUE!</v>
      </c>
      <c r="AN218" s="38">
        <f t="shared" si="257"/>
        <v>0.9936706865756757</v>
      </c>
      <c r="AO218" s="39"/>
      <c r="AP218" s="39"/>
      <c r="AQ218" s="40"/>
      <c r="AR218" s="40"/>
      <c r="AS218" s="40"/>
      <c r="AT218" s="41"/>
      <c r="AU218" s="41"/>
      <c r="AV218" s="42" t="e">
        <f t="shared" si="265"/>
        <v>#VALUE!</v>
      </c>
      <c r="AW218" s="42" t="e">
        <f t="shared" si="265"/>
        <v>#VALUE!</v>
      </c>
      <c r="AX218" s="43" t="e">
        <f t="shared" si="265"/>
        <v>#VALUE!</v>
      </c>
      <c r="AY218" s="43" t="e">
        <f t="shared" si="265"/>
        <v>#VALUE!</v>
      </c>
    </row>
    <row r="219" spans="6:51" x14ac:dyDescent="0.25">
      <c r="F219" s="3">
        <v>49</v>
      </c>
      <c r="G219" s="36">
        <f t="shared" si="261"/>
        <v>0.99999995539552033</v>
      </c>
      <c r="H219" s="36">
        <f t="shared" si="266"/>
        <v>0.99999995315918788</v>
      </c>
      <c r="I219" s="36">
        <f t="shared" si="266"/>
        <v>0.99999996733972596</v>
      </c>
      <c r="J219" s="36">
        <f t="shared" si="266"/>
        <v>0.99999994856923413</v>
      </c>
      <c r="K219" s="36">
        <f t="shared" si="266"/>
        <v>0.82402737142936133</v>
      </c>
      <c r="L219" s="37" t="e">
        <f t="shared" si="252"/>
        <v>#VALUE!</v>
      </c>
      <c r="M219" s="38">
        <f t="shared" si="263"/>
        <v>0.99195250404382218</v>
      </c>
      <c r="N219" s="39"/>
      <c r="O219" s="39"/>
      <c r="P219" s="40"/>
      <c r="Q219" s="40"/>
      <c r="R219" s="40"/>
      <c r="S219" s="41"/>
      <c r="T219" s="41"/>
      <c r="U219" s="42" t="e">
        <f t="shared" si="264"/>
        <v>#VALUE!</v>
      </c>
      <c r="V219" s="42" t="e">
        <f t="shared" si="264"/>
        <v>#VALUE!</v>
      </c>
      <c r="W219" s="43" t="e">
        <f t="shared" si="264"/>
        <v>#VALUE!</v>
      </c>
      <c r="X219" s="43" t="e">
        <f t="shared" si="264"/>
        <v>#VALUE!</v>
      </c>
      <c r="AD219"/>
      <c r="AG219" s="3">
        <f t="shared" si="254"/>
        <v>52.288879354098157</v>
      </c>
      <c r="AH219" s="36">
        <f t="shared" si="267"/>
        <v>0.99999997678370212</v>
      </c>
      <c r="AI219" s="36">
        <f t="shared" si="267"/>
        <v>0.9999999782381811</v>
      </c>
      <c r="AJ219" s="36">
        <f t="shared" si="267"/>
        <v>0.99999998767559695</v>
      </c>
      <c r="AK219" s="36">
        <f t="shared" si="267"/>
        <v>0.99999997556680154</v>
      </c>
      <c r="AL219" s="36">
        <f t="shared" si="267"/>
        <v>0.85281828544750848</v>
      </c>
      <c r="AM219" s="37" t="e">
        <f t="shared" si="255"/>
        <v>#VALUE!</v>
      </c>
      <c r="AN219" s="38">
        <f t="shared" si="257"/>
        <v>0.99425878142545121</v>
      </c>
      <c r="AO219" s="39"/>
      <c r="AP219" s="39"/>
      <c r="AQ219" s="40"/>
      <c r="AR219" s="40"/>
      <c r="AS219" s="40"/>
      <c r="AT219" s="41"/>
      <c r="AU219" s="41"/>
      <c r="AV219" s="42" t="e">
        <f t="shared" si="265"/>
        <v>#VALUE!</v>
      </c>
      <c r="AW219" s="42" t="e">
        <f t="shared" si="265"/>
        <v>#VALUE!</v>
      </c>
      <c r="AX219" s="43" t="e">
        <f t="shared" si="265"/>
        <v>#VALUE!</v>
      </c>
      <c r="AY219" s="43" t="e">
        <f t="shared" si="265"/>
        <v>#VALUE!</v>
      </c>
    </row>
    <row r="220" spans="6:51" x14ac:dyDescent="0.25">
      <c r="F220" s="3">
        <v>50</v>
      </c>
      <c r="G220" s="36">
        <f t="shared" si="261"/>
        <v>0.99999996389475421</v>
      </c>
      <c r="H220" s="36">
        <f t="shared" si="266"/>
        <v>0.99999996313327733</v>
      </c>
      <c r="I220" s="36">
        <f t="shared" si="266"/>
        <v>0.99999997599429225</v>
      </c>
      <c r="J220" s="36">
        <f t="shared" si="266"/>
        <v>0.99999995925103502</v>
      </c>
      <c r="K220" s="36">
        <f t="shared" si="266"/>
        <v>0.83399435431559166</v>
      </c>
      <c r="L220" s="37" t="e">
        <f t="shared" si="252"/>
        <v>#VALUE!</v>
      </c>
      <c r="M220" s="38">
        <f t="shared" si="263"/>
        <v>0.99275675208815839</v>
      </c>
      <c r="N220" s="39"/>
      <c r="O220" s="39"/>
      <c r="P220" s="40"/>
      <c r="Q220" s="40"/>
      <c r="R220" s="40"/>
      <c r="S220" s="41"/>
      <c r="T220" s="41"/>
      <c r="U220" s="42" t="e">
        <f t="shared" si="264"/>
        <v>#VALUE!</v>
      </c>
      <c r="V220" s="42" t="e">
        <f t="shared" si="264"/>
        <v>#VALUE!</v>
      </c>
      <c r="W220" s="43" t="e">
        <f t="shared" si="264"/>
        <v>#VALUE!</v>
      </c>
      <c r="X220" s="43" t="e">
        <f t="shared" si="264"/>
        <v>#VALUE!</v>
      </c>
      <c r="AD220"/>
      <c r="AG220" s="3">
        <f t="shared" si="254"/>
        <v>53.187115504627528</v>
      </c>
      <c r="AH220" s="36">
        <f t="shared" si="267"/>
        <v>0.99999998018107994</v>
      </c>
      <c r="AI220" s="36">
        <f t="shared" si="267"/>
        <v>0.99999998216703234</v>
      </c>
      <c r="AJ220" s="36">
        <f t="shared" si="267"/>
        <v>0.99999999037855858</v>
      </c>
      <c r="AK220" s="36">
        <f t="shared" si="267"/>
        <v>0.99999997985135158</v>
      </c>
      <c r="AL220" s="36">
        <f t="shared" si="267"/>
        <v>0.85896037894767807</v>
      </c>
      <c r="AM220" s="37" t="e">
        <f t="shared" si="255"/>
        <v>#VALUE!</v>
      </c>
      <c r="AN220" s="38">
        <f t="shared" si="257"/>
        <v>0.99474224925710542</v>
      </c>
      <c r="AO220" s="39"/>
      <c r="AP220" s="39"/>
      <c r="AQ220" s="40"/>
      <c r="AR220" s="40"/>
      <c r="AS220" s="40"/>
      <c r="AT220" s="41"/>
      <c r="AU220" s="41"/>
      <c r="AV220" s="42" t="e">
        <f t="shared" si="265"/>
        <v>#VALUE!</v>
      </c>
      <c r="AW220" s="42" t="e">
        <f t="shared" si="265"/>
        <v>#VALUE!</v>
      </c>
      <c r="AX220" s="43" t="e">
        <f t="shared" si="265"/>
        <v>#VALUE!</v>
      </c>
      <c r="AY220" s="43" t="e">
        <f t="shared" si="265"/>
        <v>#VALUE!</v>
      </c>
    </row>
    <row r="221" spans="6:51" x14ac:dyDescent="0.25">
      <c r="F221" s="3">
        <v>51</v>
      </c>
      <c r="G221" s="36">
        <f t="shared" si="261"/>
        <v>0.99999997043794986</v>
      </c>
      <c r="H221" s="36">
        <f t="shared" si="266"/>
        <v>0.99999997082071712</v>
      </c>
      <c r="I221" s="36">
        <f t="shared" si="266"/>
        <v>0.99999998217522656</v>
      </c>
      <c r="J221" s="36">
        <f t="shared" si="266"/>
        <v>0.99999996752895415</v>
      </c>
      <c r="K221" s="36">
        <f t="shared" si="266"/>
        <v>0.84283760512331729</v>
      </c>
      <c r="L221" s="37" t="e">
        <f t="shared" si="252"/>
        <v>#VALUE!</v>
      </c>
      <c r="M221" s="38">
        <f t="shared" si="263"/>
        <v>0.99346566199878827</v>
      </c>
      <c r="N221" s="39"/>
      <c r="O221" s="39"/>
      <c r="P221" s="40"/>
      <c r="Q221" s="40"/>
      <c r="R221" s="40"/>
      <c r="S221" s="41"/>
      <c r="T221" s="41"/>
      <c r="U221" s="42" t="e">
        <f t="shared" si="264"/>
        <v>#VALUE!</v>
      </c>
      <c r="V221" s="42" t="e">
        <f t="shared" si="264"/>
        <v>#VALUE!</v>
      </c>
      <c r="W221" s="43" t="e">
        <f t="shared" si="264"/>
        <v>#VALUE!</v>
      </c>
      <c r="X221" s="43" t="e">
        <f t="shared" si="264"/>
        <v>#VALUE!</v>
      </c>
      <c r="AD221"/>
      <c r="AG221" s="3">
        <f t="shared" si="254"/>
        <v>54.014800802904645</v>
      </c>
      <c r="AH221" s="36">
        <f t="shared" si="267"/>
        <v>0.99999998274847346</v>
      </c>
      <c r="AI221" s="36">
        <f t="shared" si="267"/>
        <v>0.99999998509996935</v>
      </c>
      <c r="AJ221" s="36">
        <f t="shared" si="267"/>
        <v>0.99999999228883119</v>
      </c>
      <c r="AK221" s="36">
        <f t="shared" si="267"/>
        <v>0.99999998306595195</v>
      </c>
      <c r="AL221" s="36">
        <f t="shared" si="267"/>
        <v>0.86410441924359138</v>
      </c>
      <c r="AM221" s="37" t="e">
        <f t="shared" si="255"/>
        <v>#VALUE!</v>
      </c>
      <c r="AN221" s="38">
        <f t="shared" si="257"/>
        <v>0.99514389404006964</v>
      </c>
      <c r="AO221" s="39"/>
      <c r="AP221" s="39"/>
      <c r="AQ221" s="40"/>
      <c r="AR221" s="40"/>
      <c r="AS221" s="40"/>
      <c r="AT221" s="41"/>
      <c r="AU221" s="41"/>
      <c r="AV221" s="42" t="e">
        <f t="shared" si="265"/>
        <v>#VALUE!</v>
      </c>
      <c r="AW221" s="42" t="e">
        <f t="shared" si="265"/>
        <v>#VALUE!</v>
      </c>
      <c r="AX221" s="43" t="e">
        <f t="shared" si="265"/>
        <v>#VALUE!</v>
      </c>
      <c r="AY221" s="43" t="e">
        <f t="shared" si="265"/>
        <v>#VALUE!</v>
      </c>
    </row>
    <row r="222" spans="6:51" x14ac:dyDescent="0.25">
      <c r="F222" s="3">
        <v>52</v>
      </c>
      <c r="G222" s="36">
        <f t="shared" si="261"/>
        <v>0.99999997552902586</v>
      </c>
      <c r="H222" s="36">
        <f t="shared" si="266"/>
        <v>0.99999997677774688</v>
      </c>
      <c r="I222" s="36">
        <f t="shared" si="266"/>
        <v>0.999999986631948</v>
      </c>
      <c r="J222" s="36">
        <f t="shared" si="266"/>
        <v>0.9999999739794353</v>
      </c>
      <c r="K222" s="36">
        <f t="shared" si="266"/>
        <v>0.85070747651673717</v>
      </c>
      <c r="L222" s="37" t="e">
        <f t="shared" si="252"/>
        <v>#VALUE!</v>
      </c>
      <c r="M222" s="38">
        <f t="shared" si="263"/>
        <v>0.99409176227301566</v>
      </c>
      <c r="N222" s="39"/>
      <c r="O222" s="39"/>
      <c r="P222" s="40"/>
      <c r="Q222" s="40"/>
      <c r="R222" s="40"/>
      <c r="S222" s="41"/>
      <c r="T222" s="41"/>
      <c r="U222" s="42" t="e">
        <f t="shared" si="264"/>
        <v>#VALUE!</v>
      </c>
      <c r="V222" s="42" t="e">
        <f t="shared" si="264"/>
        <v>#VALUE!</v>
      </c>
      <c r="W222" s="43" t="e">
        <f t="shared" si="264"/>
        <v>#VALUE!</v>
      </c>
      <c r="X222" s="43" t="e">
        <f t="shared" si="264"/>
        <v>#VALUE!</v>
      </c>
      <c r="AD222"/>
      <c r="AG222" s="3">
        <f t="shared" si="254"/>
        <v>54.777476578735246</v>
      </c>
      <c r="AH222" s="36">
        <f t="shared" si="267"/>
        <v>0.99999998473121066</v>
      </c>
      <c r="AI222" s="36">
        <f t="shared" si="267"/>
        <v>0.99999998733356665</v>
      </c>
      <c r="AJ222" s="36">
        <f t="shared" si="267"/>
        <v>0.99999999367564141</v>
      </c>
      <c r="AK222" s="36">
        <f t="shared" si="267"/>
        <v>0.99999998552557212</v>
      </c>
      <c r="AL222" s="36">
        <f t="shared" si="267"/>
        <v>0.86845234852270037</v>
      </c>
      <c r="AM222" s="37" t="e">
        <f t="shared" si="255"/>
        <v>#VALUE!</v>
      </c>
      <c r="AN222" s="38">
        <f t="shared" si="257"/>
        <v>0.99548072388129405</v>
      </c>
      <c r="AO222" s="39"/>
      <c r="AP222" s="39"/>
      <c r="AQ222" s="40"/>
      <c r="AR222" s="40"/>
      <c r="AS222" s="40"/>
      <c r="AT222" s="41"/>
      <c r="AU222" s="41"/>
      <c r="AV222" s="42" t="e">
        <f t="shared" si="265"/>
        <v>#VALUE!</v>
      </c>
      <c r="AW222" s="42" t="e">
        <f t="shared" si="265"/>
        <v>#VALUE!</v>
      </c>
      <c r="AX222" s="43" t="e">
        <f t="shared" si="265"/>
        <v>#VALUE!</v>
      </c>
      <c r="AY222" s="43" t="e">
        <f t="shared" si="265"/>
        <v>#VALUE!</v>
      </c>
    </row>
    <row r="223" spans="6:51" x14ac:dyDescent="0.25">
      <c r="F223" s="3">
        <v>53</v>
      </c>
      <c r="G223" s="36">
        <f t="shared" si="261"/>
        <v>0.999999979530661</v>
      </c>
      <c r="H223" s="36">
        <f t="shared" si="266"/>
        <v>0.99999998141840929</v>
      </c>
      <c r="I223" s="36">
        <f t="shared" si="266"/>
        <v>0.99999998987578209</v>
      </c>
      <c r="J223" s="36">
        <f t="shared" si="266"/>
        <v>0.9999999790331987</v>
      </c>
      <c r="K223" s="36">
        <f t="shared" si="266"/>
        <v>0.85773111394424539</v>
      </c>
      <c r="L223" s="37" t="e">
        <f t="shared" si="252"/>
        <v>#VALUE!</v>
      </c>
      <c r="M223" s="38">
        <f t="shared" si="263"/>
        <v>0.99464580962865667</v>
      </c>
      <c r="N223" s="39"/>
      <c r="O223" s="39"/>
      <c r="P223" s="40"/>
      <c r="Q223" s="40"/>
      <c r="R223" s="40"/>
      <c r="S223" s="41"/>
      <c r="T223" s="41"/>
      <c r="U223" s="42" t="e">
        <f t="shared" si="264"/>
        <v>#VALUE!</v>
      </c>
      <c r="V223" s="42" t="e">
        <f t="shared" si="264"/>
        <v>#VALUE!</v>
      </c>
      <c r="W223" s="43" t="e">
        <f t="shared" si="264"/>
        <v>#VALUE!</v>
      </c>
      <c r="X223" s="43" t="e">
        <f t="shared" si="264"/>
        <v>#VALUE!</v>
      </c>
      <c r="AD223"/>
      <c r="AG223" s="3">
        <f t="shared" si="254"/>
        <v>55.4802489249997</v>
      </c>
      <c r="AH223" s="36">
        <f t="shared" si="267"/>
        <v>0.9999999862915987</v>
      </c>
      <c r="AI223" s="36">
        <f t="shared" si="267"/>
        <v>0.99999998906517273</v>
      </c>
      <c r="AJ223" s="36">
        <f t="shared" si="267"/>
        <v>0.99999999470662904</v>
      </c>
      <c r="AK223" s="36">
        <f t="shared" si="267"/>
        <v>0.99999998744075858</v>
      </c>
      <c r="AL223" s="36">
        <f t="shared" si="267"/>
        <v>0.87215744058913769</v>
      </c>
      <c r="AM223" s="37" t="e">
        <f t="shared" si="255"/>
        <v>#VALUE!</v>
      </c>
      <c r="AN223" s="38">
        <f t="shared" si="257"/>
        <v>0.99576560539907988</v>
      </c>
      <c r="AO223" s="39"/>
      <c r="AP223" s="39"/>
      <c r="AQ223" s="40"/>
      <c r="AR223" s="40"/>
      <c r="AS223" s="40"/>
      <c r="AT223" s="41"/>
      <c r="AU223" s="41"/>
      <c r="AV223" s="42" t="e">
        <f t="shared" si="265"/>
        <v>#VALUE!</v>
      </c>
      <c r="AW223" s="42" t="e">
        <f t="shared" si="265"/>
        <v>#VALUE!</v>
      </c>
      <c r="AX223" s="43" t="e">
        <f t="shared" si="265"/>
        <v>#VALUE!</v>
      </c>
      <c r="AY223" s="43" t="e">
        <f t="shared" si="265"/>
        <v>#VALUE!</v>
      </c>
    </row>
    <row r="224" spans="6:51" x14ac:dyDescent="0.25">
      <c r="F224" s="3">
        <v>54</v>
      </c>
      <c r="G224" s="36">
        <f t="shared" si="261"/>
        <v>0.99999998270661994</v>
      </c>
      <c r="H224" s="36">
        <f t="shared" si="266"/>
        <v>0.99999998505248744</v>
      </c>
      <c r="I224" s="36">
        <f t="shared" si="266"/>
        <v>0.99999999225869052</v>
      </c>
      <c r="J224" s="36">
        <f t="shared" si="266"/>
        <v>0.99999998301378179</v>
      </c>
      <c r="K224" s="36">
        <f t="shared" si="266"/>
        <v>0.86401645411396744</v>
      </c>
      <c r="L224" s="37" t="e">
        <f t="shared" si="252"/>
        <v>#VALUE!</v>
      </c>
      <c r="M224" s="38">
        <f t="shared" si="263"/>
        <v>0.99513705327225443</v>
      </c>
      <c r="N224" s="39"/>
      <c r="O224" s="39"/>
      <c r="P224" s="40"/>
      <c r="Q224" s="40"/>
      <c r="R224" s="40"/>
      <c r="S224" s="41"/>
      <c r="T224" s="41"/>
      <c r="U224" s="42" t="e">
        <f t="shared" si="264"/>
        <v>#VALUE!</v>
      </c>
      <c r="V224" s="42" t="e">
        <f t="shared" si="264"/>
        <v>#VALUE!</v>
      </c>
      <c r="W224" s="43" t="e">
        <f t="shared" si="264"/>
        <v>#VALUE!</v>
      </c>
      <c r="X224" s="43" t="e">
        <f t="shared" si="264"/>
        <v>#VALUE!</v>
      </c>
      <c r="AD224"/>
      <c r="AG224" s="3">
        <f t="shared" si="254"/>
        <v>56.127822882801333</v>
      </c>
      <c r="AH224" s="36">
        <f t="shared" si="267"/>
        <v>0.99999998754000641</v>
      </c>
      <c r="AI224" s="36">
        <f t="shared" si="267"/>
        <v>0.99999999042920784</v>
      </c>
      <c r="AJ224" s="36">
        <f t="shared" si="267"/>
        <v>0.99999999548939666</v>
      </c>
      <c r="AK224" s="36">
        <f t="shared" si="267"/>
        <v>0.99999998895554909</v>
      </c>
      <c r="AL224" s="36">
        <f t="shared" si="267"/>
        <v>0.87533772052239989</v>
      </c>
      <c r="AM224" s="37" t="e">
        <f t="shared" si="255"/>
        <v>#VALUE!</v>
      </c>
      <c r="AN224" s="38">
        <f t="shared" si="257"/>
        <v>0.99600840065301999</v>
      </c>
      <c r="AO224" s="39"/>
      <c r="AP224" s="39"/>
      <c r="AQ224" s="40"/>
      <c r="AR224" s="40"/>
      <c r="AS224" s="40"/>
      <c r="AT224" s="41"/>
      <c r="AU224" s="41"/>
      <c r="AV224" s="42" t="e">
        <f t="shared" si="265"/>
        <v>#VALUE!</v>
      </c>
      <c r="AW224" s="42" t="e">
        <f t="shared" si="265"/>
        <v>#VALUE!</v>
      </c>
      <c r="AX224" s="43" t="e">
        <f t="shared" si="265"/>
        <v>#VALUE!</v>
      </c>
      <c r="AY224" s="43" t="e">
        <f t="shared" si="265"/>
        <v>#VALUE!</v>
      </c>
    </row>
    <row r="225" spans="6:51" x14ac:dyDescent="0.25">
      <c r="F225" s="3">
        <v>55</v>
      </c>
      <c r="G225" s="36">
        <f t="shared" si="261"/>
        <v>0.99999998525067502</v>
      </c>
      <c r="H225" s="36">
        <f t="shared" si="266"/>
        <v>0.99999998791293521</v>
      </c>
      <c r="I225" s="36">
        <f t="shared" si="266"/>
        <v>0.99999999402505679</v>
      </c>
      <c r="J225" s="36">
        <f t="shared" si="266"/>
        <v>0.99999998616547725</v>
      </c>
      <c r="K225" s="36">
        <f t="shared" si="266"/>
        <v>0.86965547359169049</v>
      </c>
      <c r="L225" s="37" t="e">
        <f t="shared" si="252"/>
        <v>#VALUE!</v>
      </c>
      <c r="M225" s="38">
        <f t="shared" si="263"/>
        <v>0.99557345825898813</v>
      </c>
      <c r="N225" s="39"/>
      <c r="O225" s="39"/>
      <c r="P225" s="40"/>
      <c r="Q225" s="40"/>
      <c r="R225" s="40"/>
      <c r="S225" s="41"/>
      <c r="T225" s="41"/>
      <c r="U225" s="42" t="e">
        <f t="shared" si="264"/>
        <v>#VALUE!</v>
      </c>
      <c r="V225" s="42" t="e">
        <f t="shared" si="264"/>
        <v>#VALUE!</v>
      </c>
      <c r="W225" s="43" t="e">
        <f t="shared" si="264"/>
        <v>#VALUE!</v>
      </c>
      <c r="X225" s="43" t="e">
        <f t="shared" si="264"/>
        <v>#VALUE!</v>
      </c>
      <c r="AD225"/>
      <c r="AG225" s="3">
        <f t="shared" si="254"/>
        <v>56.724533941584319</v>
      </c>
      <c r="AH225" s="36">
        <f t="shared" si="267"/>
        <v>0.99999998855334638</v>
      </c>
      <c r="AI225" s="36">
        <f t="shared" si="267"/>
        <v>0.99999999151919516</v>
      </c>
      <c r="AJ225" s="36">
        <f t="shared" si="267"/>
        <v>0.99999999609492829</v>
      </c>
      <c r="AK225" s="36">
        <f t="shared" si="267"/>
        <v>0.99999999017057883</v>
      </c>
      <c r="AL225" s="36">
        <f t="shared" si="267"/>
        <v>0.87808526818310562</v>
      </c>
      <c r="AM225" s="37" t="e">
        <f t="shared" si="255"/>
        <v>#VALUE!</v>
      </c>
      <c r="AN225" s="38">
        <f t="shared" si="257"/>
        <v>0.99621676105541712</v>
      </c>
      <c r="AO225" s="39"/>
      <c r="AP225" s="39"/>
      <c r="AQ225" s="40"/>
      <c r="AR225" s="40"/>
      <c r="AS225" s="40"/>
      <c r="AT225" s="41"/>
      <c r="AU225" s="41"/>
      <c r="AV225" s="42" t="e">
        <f t="shared" si="265"/>
        <v>#VALUE!</v>
      </c>
      <c r="AW225" s="42" t="e">
        <f t="shared" si="265"/>
        <v>#VALUE!</v>
      </c>
      <c r="AX225" s="43" t="e">
        <f t="shared" si="265"/>
        <v>#VALUE!</v>
      </c>
      <c r="AY225" s="43" t="e">
        <f t="shared" si="265"/>
        <v>#VALUE!</v>
      </c>
    </row>
    <row r="226" spans="6:51" x14ac:dyDescent="0.25">
      <c r="F226" s="3">
        <v>56</v>
      </c>
      <c r="G226" s="36">
        <f t="shared" si="261"/>
        <v>0.99999998730657225</v>
      </c>
      <c r="H226" s="36">
        <f t="shared" si="266"/>
        <v>0.99999999017580798</v>
      </c>
      <c r="I226" s="36">
        <f t="shared" si="266"/>
        <v>0.99999999534603046</v>
      </c>
      <c r="J226" s="36">
        <f t="shared" si="266"/>
        <v>0.99999998867368822</v>
      </c>
      <c r="K226" s="36">
        <f t="shared" si="266"/>
        <v>0.87472683796850625</v>
      </c>
      <c r="L226" s="37" t="e">
        <f>IF(1-EXP(-0.23*(Z142-L$165))&lt;0, 0, 1-EXP(-0.23*(Z142-L$165)))</f>
        <v>#VALUE!</v>
      </c>
      <c r="M226" s="38">
        <f t="shared" si="263"/>
        <v>0.99596189441756988</v>
      </c>
      <c r="N226" s="39"/>
      <c r="O226" s="39"/>
      <c r="P226" s="40"/>
      <c r="Q226" s="40"/>
      <c r="R226" s="40"/>
      <c r="S226" s="41"/>
      <c r="T226" s="41"/>
      <c r="U226" s="42" t="e">
        <f t="shared" si="264"/>
        <v>#VALUE!</v>
      </c>
      <c r="V226" s="42" t="e">
        <f t="shared" si="264"/>
        <v>#VALUE!</v>
      </c>
      <c r="W226" s="43" t="e">
        <f t="shared" si="264"/>
        <v>#VALUE!</v>
      </c>
      <c r="X226" s="43" t="e">
        <f t="shared" si="264"/>
        <v>#VALUE!</v>
      </c>
      <c r="AD226"/>
      <c r="AG226" s="3">
        <f t="shared" si="254"/>
        <v>57.274377065113654</v>
      </c>
      <c r="AH226" s="36">
        <f t="shared" si="267"/>
        <v>0.99999998938640733</v>
      </c>
      <c r="AI226" s="36">
        <f t="shared" si="267"/>
        <v>0.99999999240147852</v>
      </c>
      <c r="AJ226" s="36">
        <f t="shared" si="267"/>
        <v>0.99999999657122485</v>
      </c>
      <c r="AK226" s="36">
        <f t="shared" si="267"/>
        <v>0.99999999115752314</v>
      </c>
      <c r="AL226" s="36">
        <f t="shared" si="267"/>
        <v>0.88047278298485909</v>
      </c>
      <c r="AM226" s="37" t="e">
        <f>IF(1-EXP(-0.23*(BA142-AM$165))&lt;0, 0, 1-EXP(-0.23*(BA142-AM$165)))</f>
        <v>#VALUE!</v>
      </c>
      <c r="AN226" s="38">
        <f t="shared" si="257"/>
        <v>0.99639669007270848</v>
      </c>
      <c r="AO226" s="39"/>
      <c r="AP226" s="39"/>
      <c r="AQ226" s="40"/>
      <c r="AR226" s="40"/>
      <c r="AS226" s="40"/>
      <c r="AT226" s="41"/>
      <c r="AU226" s="41"/>
      <c r="AV226" s="42" t="e">
        <f t="shared" si="265"/>
        <v>#VALUE!</v>
      </c>
      <c r="AW226" s="42" t="e">
        <f t="shared" si="265"/>
        <v>#VALUE!</v>
      </c>
      <c r="AX226" s="43" t="e">
        <f t="shared" si="265"/>
        <v>#VALUE!</v>
      </c>
      <c r="AY226" s="43" t="e">
        <f t="shared" si="265"/>
        <v>#VALUE!</v>
      </c>
    </row>
    <row r="227" spans="6:51" x14ac:dyDescent="0.25">
      <c r="F227" s="3">
        <v>57</v>
      </c>
      <c r="G227" s="36">
        <f t="shared" si="261"/>
        <v>0.99999998898195341</v>
      </c>
      <c r="H227" s="36">
        <f t="shared" si="266"/>
        <v>0.9999999919748167</v>
      </c>
      <c r="I227" s="36">
        <f t="shared" si="266"/>
        <v>0.99999999634249015</v>
      </c>
      <c r="J227" s="36">
        <f t="shared" si="266"/>
        <v>0.99999999067983458</v>
      </c>
      <c r="K227" s="36">
        <f t="shared" si="266"/>
        <v>0.8792980701619546</v>
      </c>
      <c r="L227" s="37" t="e">
        <f t="shared" ref="L227:L240" si="268">IF(1-EXP(-0.23*(Z143-L$165))&lt;0, 0, 1-EXP(-0.23*(Z143-L$165)))</f>
        <v>#VALUE!</v>
      </c>
      <c r="M227" s="38">
        <f t="shared" si="263"/>
        <v>0.99630829628401851</v>
      </c>
      <c r="N227" s="39"/>
      <c r="O227" s="39"/>
      <c r="P227" s="40"/>
      <c r="Q227" s="40"/>
      <c r="R227" s="40"/>
      <c r="S227" s="41"/>
      <c r="T227" s="41"/>
      <c r="U227" s="42" t="e">
        <f t="shared" si="264"/>
        <v>#VALUE!</v>
      </c>
      <c r="V227" s="42" t="e">
        <f t="shared" si="264"/>
        <v>#VALUE!</v>
      </c>
      <c r="W227" s="43" t="e">
        <f t="shared" si="264"/>
        <v>#VALUE!</v>
      </c>
      <c r="X227" s="43" t="e">
        <f t="shared" si="264"/>
        <v>#VALUE!</v>
      </c>
      <c r="AD227"/>
      <c r="AG227" s="3">
        <f t="shared" si="254"/>
        <v>57.78103343764532</v>
      </c>
      <c r="AH227" s="36">
        <f t="shared" si="267"/>
        <v>0.99999999007899798</v>
      </c>
      <c r="AI227" s="36">
        <f t="shared" si="267"/>
        <v>0.9999999931239637</v>
      </c>
      <c r="AJ227" s="36">
        <f t="shared" si="267"/>
        <v>0.99999999695148301</v>
      </c>
      <c r="AK227" s="36">
        <f t="shared" si="267"/>
        <v>0.99999999196833578</v>
      </c>
      <c r="AL227" s="36">
        <f t="shared" si="267"/>
        <v>0.88255829154720145</v>
      </c>
      <c r="AM227" s="37" t="e">
        <f t="shared" ref="AM227:AM240" si="269">IF(1-EXP(-0.23*(BA143-AM$165))&lt;0, 0, 1-EXP(-0.23*(BA143-AM$165)))</f>
        <v>#VALUE!</v>
      </c>
      <c r="AN227" s="38">
        <f t="shared" si="257"/>
        <v>0.99655294763246693</v>
      </c>
      <c r="AO227" s="39"/>
      <c r="AP227" s="39"/>
      <c r="AQ227" s="40"/>
      <c r="AR227" s="40"/>
      <c r="AS227" s="40"/>
      <c r="AT227" s="41"/>
      <c r="AU227" s="41"/>
      <c r="AV227" s="42" t="e">
        <f t="shared" si="265"/>
        <v>#VALUE!</v>
      </c>
      <c r="AW227" s="42" t="e">
        <f t="shared" si="265"/>
        <v>#VALUE!</v>
      </c>
      <c r="AX227" s="43" t="e">
        <f t="shared" si="265"/>
        <v>#VALUE!</v>
      </c>
      <c r="AY227" s="43" t="e">
        <f t="shared" si="265"/>
        <v>#VALUE!</v>
      </c>
    </row>
    <row r="228" spans="6:51" x14ac:dyDescent="0.25">
      <c r="F228" s="3">
        <v>58</v>
      </c>
      <c r="G228" s="36">
        <f t="shared" si="261"/>
        <v>0.99999999035815612</v>
      </c>
      <c r="H228" s="36">
        <f t="shared" si="266"/>
        <v>0.99999999341200563</v>
      </c>
      <c r="I228" s="36">
        <f t="shared" si="266"/>
        <v>0.99999999710052156</v>
      </c>
      <c r="J228" s="36">
        <f t="shared" si="266"/>
        <v>0.9999999922923215</v>
      </c>
      <c r="K228" s="36">
        <f t="shared" si="266"/>
        <v>0.88342733159496722</v>
      </c>
      <c r="L228" s="37" t="e">
        <f t="shared" si="268"/>
        <v>#VALUE!</v>
      </c>
      <c r="M228" s="38">
        <f t="shared" si="263"/>
        <v>0.99661779861950039</v>
      </c>
      <c r="N228" s="39"/>
      <c r="O228" s="39"/>
      <c r="P228" s="40"/>
      <c r="Q228" s="40"/>
      <c r="R228" s="40"/>
      <c r="S228" s="41"/>
      <c r="T228" s="41"/>
      <c r="U228" s="42" t="e">
        <f t="shared" si="264"/>
        <v>#VALUE!</v>
      </c>
      <c r="V228" s="42" t="e">
        <f t="shared" si="264"/>
        <v>#VALUE!</v>
      </c>
      <c r="W228" s="43" t="e">
        <f t="shared" si="264"/>
        <v>#VALUE!</v>
      </c>
      <c r="X228" s="43" t="e">
        <f t="shared" si="264"/>
        <v>#VALUE!</v>
      </c>
      <c r="AD228"/>
      <c r="AG228" s="3">
        <f t="shared" si="254"/>
        <v>58.247895109351262</v>
      </c>
      <c r="AH228" s="36">
        <f t="shared" si="267"/>
        <v>0.99999999066056489</v>
      </c>
      <c r="AI228" s="36">
        <f t="shared" si="267"/>
        <v>0.9999999937218117</v>
      </c>
      <c r="AJ228" s="36">
        <f t="shared" si="267"/>
        <v>0.99999999725913524</v>
      </c>
      <c r="AK228" s="36">
        <f t="shared" si="267"/>
        <v>0.99999999264128847</v>
      </c>
      <c r="AL228" s="36">
        <f t="shared" si="267"/>
        <v>0.88438857394233406</v>
      </c>
      <c r="AM228" s="37" t="e">
        <f t="shared" si="269"/>
        <v>#VALUE!</v>
      </c>
      <c r="AN228" s="38">
        <f t="shared" si="257"/>
        <v>0.99668934456303626</v>
      </c>
      <c r="AO228" s="39"/>
      <c r="AP228" s="39"/>
      <c r="AQ228" s="40"/>
      <c r="AR228" s="40"/>
      <c r="AS228" s="40"/>
      <c r="AT228" s="41"/>
      <c r="AU228" s="41"/>
      <c r="AV228" s="42" t="e">
        <f t="shared" si="265"/>
        <v>#VALUE!</v>
      </c>
      <c r="AW228" s="42" t="e">
        <f t="shared" si="265"/>
        <v>#VALUE!</v>
      </c>
      <c r="AX228" s="43" t="e">
        <f t="shared" si="265"/>
        <v>#VALUE!</v>
      </c>
      <c r="AY228" s="43" t="e">
        <f t="shared" si="265"/>
        <v>#VALUE!</v>
      </c>
    </row>
    <row r="229" spans="6:51" x14ac:dyDescent="0.25">
      <c r="F229" s="3">
        <v>59</v>
      </c>
      <c r="G229" s="36">
        <f t="shared" si="261"/>
        <v>0.99999999149718055</v>
      </c>
      <c r="H229" s="36">
        <f t="shared" si="266"/>
        <v>0.99999999456562394</v>
      </c>
      <c r="I229" s="36">
        <f t="shared" si="266"/>
        <v>0.99999999768193404</v>
      </c>
      <c r="J229" s="36">
        <f t="shared" si="266"/>
        <v>0.99999999359465219</v>
      </c>
      <c r="K229" s="36">
        <f t="shared" si="266"/>
        <v>0.88716489062016102</v>
      </c>
      <c r="L229" s="37" t="e">
        <f t="shared" si="268"/>
        <v>#VALUE!</v>
      </c>
      <c r="M229" s="38">
        <f t="shared" si="263"/>
        <v>0.99689485135578715</v>
      </c>
      <c r="N229" s="39"/>
      <c r="O229" s="39"/>
      <c r="P229" s="40"/>
      <c r="Q229" s="40"/>
      <c r="R229" s="40"/>
      <c r="S229" s="41"/>
      <c r="T229" s="41"/>
      <c r="U229" s="42" t="e">
        <f t="shared" si="264"/>
        <v>#VALUE!</v>
      </c>
      <c r="V229" s="42" t="e">
        <f t="shared" si="264"/>
        <v>#VALUE!</v>
      </c>
      <c r="W229" s="43" t="e">
        <f t="shared" si="264"/>
        <v>#VALUE!</v>
      </c>
      <c r="X229" s="43" t="e">
        <f t="shared" si="264"/>
        <v>#VALUE!</v>
      </c>
      <c r="AD229"/>
      <c r="AG229" s="3">
        <f t="shared" si="254"/>
        <v>58.678087706000106</v>
      </c>
      <c r="AH229" s="36">
        <f t="shared" si="267"/>
        <v>0.99999999115324578</v>
      </c>
      <c r="AI229" s="36">
        <f t="shared" si="267"/>
        <v>0.99999999422121888</v>
      </c>
      <c r="AJ229" s="36">
        <f t="shared" si="267"/>
        <v>0.99999999751103241</v>
      </c>
      <c r="AK229" s="36">
        <f t="shared" si="267"/>
        <v>0.99999999320499477</v>
      </c>
      <c r="AL229" s="36">
        <f t="shared" si="267"/>
        <v>0.88600169150292163</v>
      </c>
      <c r="AM229" s="37" t="e">
        <f t="shared" si="269"/>
        <v>#VALUE!</v>
      </c>
      <c r="AN229" s="38">
        <f t="shared" si="257"/>
        <v>0.99680895958649052</v>
      </c>
      <c r="AO229" s="39"/>
      <c r="AP229" s="39"/>
      <c r="AQ229" s="40"/>
      <c r="AR229" s="40"/>
      <c r="AS229" s="40"/>
      <c r="AT229" s="41"/>
      <c r="AU229" s="41"/>
      <c r="AV229" s="42" t="e">
        <f t="shared" si="265"/>
        <v>#VALUE!</v>
      </c>
      <c r="AW229" s="42" t="e">
        <f t="shared" si="265"/>
        <v>#VALUE!</v>
      </c>
      <c r="AX229" s="43" t="e">
        <f t="shared" si="265"/>
        <v>#VALUE!</v>
      </c>
      <c r="AY229" s="43" t="e">
        <f t="shared" si="265"/>
        <v>#VALUE!</v>
      </c>
    </row>
    <row r="230" spans="6:51" x14ac:dyDescent="0.25">
      <c r="F230" s="3">
        <v>60</v>
      </c>
      <c r="G230" s="36">
        <f t="shared" si="261"/>
        <v>0.99999999244668403</v>
      </c>
      <c r="H230" s="36">
        <f t="shared" si="266"/>
        <v>0.99999999549595675</v>
      </c>
      <c r="I230" s="36">
        <f t="shared" si="266"/>
        <v>0.99999999813146312</v>
      </c>
      <c r="J230" s="36">
        <f t="shared" si="266"/>
        <v>0.99999999465145595</v>
      </c>
      <c r="K230" s="36">
        <f t="shared" si="266"/>
        <v>0.89055433738376366</v>
      </c>
      <c r="L230" s="37" t="e">
        <f t="shared" si="268"/>
        <v>#VALUE!</v>
      </c>
      <c r="M230" s="38">
        <f t="shared" si="263"/>
        <v>0.99714331719661864</v>
      </c>
      <c r="N230" s="39"/>
      <c r="O230" s="39"/>
      <c r="P230" s="40"/>
      <c r="Q230" s="40"/>
      <c r="R230" s="40"/>
      <c r="S230" s="41"/>
      <c r="T230" s="41"/>
      <c r="U230" s="42" t="e">
        <f t="shared" ref="U230:X240" si="270">IF(1-EXP(-0.23*(U146-U$165))&lt;0, 0, 1-EXP(-0.23*(U146-U$165)))</f>
        <v>#VALUE!</v>
      </c>
      <c r="V230" s="42" t="e">
        <f t="shared" si="270"/>
        <v>#VALUE!</v>
      </c>
      <c r="W230" s="43" t="e">
        <f t="shared" si="270"/>
        <v>#VALUE!</v>
      </c>
      <c r="X230" s="43" t="e">
        <f t="shared" si="270"/>
        <v>#VALUE!</v>
      </c>
      <c r="AD230"/>
      <c r="AG230" s="3">
        <f t="shared" si="254"/>
        <v>59.074491354933706</v>
      </c>
      <c r="AH230" s="36">
        <f t="shared" si="267"/>
        <v>0.99999999157393116</v>
      </c>
      <c r="AI230" s="36">
        <f t="shared" si="267"/>
        <v>0.99999999464197464</v>
      </c>
      <c r="AJ230" s="36">
        <f t="shared" si="267"/>
        <v>0.99999999771950143</v>
      </c>
      <c r="AK230" s="36">
        <f t="shared" si="267"/>
        <v>0.99999999368114212</v>
      </c>
      <c r="AL230" s="36">
        <f t="shared" si="267"/>
        <v>0.88742887532926029</v>
      </c>
      <c r="AM230" s="37" t="e">
        <f t="shared" si="269"/>
        <v>#VALUE!</v>
      </c>
      <c r="AN230" s="38">
        <f t="shared" si="257"/>
        <v>0.99691430106388179</v>
      </c>
      <c r="AO230" s="39"/>
      <c r="AP230" s="39"/>
      <c r="AQ230" s="40"/>
      <c r="AR230" s="40"/>
      <c r="AS230" s="40"/>
      <c r="AT230" s="41"/>
      <c r="AU230" s="41"/>
      <c r="AV230" s="42" t="e">
        <f t="shared" ref="AV230:AY240" si="271">IF(1-EXP(-0.23*(AV146-AV$165))&lt;0, 0, 1-EXP(-0.23*(AV146-AV$165)))</f>
        <v>#VALUE!</v>
      </c>
      <c r="AW230" s="42" t="e">
        <f t="shared" si="271"/>
        <v>#VALUE!</v>
      </c>
      <c r="AX230" s="43" t="e">
        <f t="shared" si="271"/>
        <v>#VALUE!</v>
      </c>
      <c r="AY230" s="43" t="e">
        <f t="shared" si="271"/>
        <v>#VALUE!</v>
      </c>
    </row>
    <row r="231" spans="6:51" x14ac:dyDescent="0.25">
      <c r="F231" s="3">
        <v>61</v>
      </c>
      <c r="G231" s="36">
        <f t="shared" si="261"/>
        <v>0.99999999324359623</v>
      </c>
      <c r="H231" s="36">
        <f t="shared" ref="H231:K240" si="272">IF(1-EXP(-0.23*(H147-H$165))&lt;0, 0, 1-EXP(-0.23*(H147-H$165)))</f>
        <v>0.99999999624966418</v>
      </c>
      <c r="I231" s="36">
        <f t="shared" si="272"/>
        <v>0.99999999848174126</v>
      </c>
      <c r="J231" s="36">
        <f t="shared" si="272"/>
        <v>0.99999999551298946</v>
      </c>
      <c r="K231" s="36">
        <f t="shared" si="272"/>
        <v>0.8936335924050105</v>
      </c>
      <c r="L231" s="37" t="e">
        <f t="shared" si="268"/>
        <v>#VALUE!</v>
      </c>
      <c r="M231" s="38">
        <f t="shared" si="263"/>
        <v>0.99736655458649282</v>
      </c>
      <c r="N231" s="39"/>
      <c r="O231" s="39"/>
      <c r="P231" s="40"/>
      <c r="Q231" s="40"/>
      <c r="R231" s="40"/>
      <c r="S231" s="41"/>
      <c r="T231" s="41"/>
      <c r="U231" s="42" t="e">
        <f t="shared" si="270"/>
        <v>#VALUE!</v>
      </c>
      <c r="V231" s="42" t="e">
        <f t="shared" si="270"/>
        <v>#VALUE!</v>
      </c>
      <c r="W231" s="43" t="e">
        <f t="shared" si="270"/>
        <v>#VALUE!</v>
      </c>
      <c r="X231" s="43" t="e">
        <f t="shared" si="270"/>
        <v>#VALUE!</v>
      </c>
      <c r="AD231"/>
      <c r="AG231" s="3">
        <f t="shared" si="254"/>
        <v>59.439759967438754</v>
      </c>
      <c r="AH231" s="36">
        <f t="shared" si="267"/>
        <v>0.99999999193568334</v>
      </c>
      <c r="AI231" s="36">
        <f t="shared" si="267"/>
        <v>0.99999999499922088</v>
      </c>
      <c r="AJ231" s="36">
        <f t="shared" si="267"/>
        <v>0.99999999789370164</v>
      </c>
      <c r="AK231" s="36">
        <f t="shared" si="267"/>
        <v>0.99999999408637763</v>
      </c>
      <c r="AL231" s="36">
        <f t="shared" si="267"/>
        <v>0.88869595363605147</v>
      </c>
      <c r="AM231" s="37" t="e">
        <f t="shared" si="269"/>
        <v>#VALUE!</v>
      </c>
      <c r="AN231" s="38">
        <f t="shared" si="257"/>
        <v>0.99700742885101934</v>
      </c>
      <c r="AO231" s="39"/>
      <c r="AP231" s="39"/>
      <c r="AQ231" s="40"/>
      <c r="AR231" s="40"/>
      <c r="AS231" s="40"/>
      <c r="AT231" s="41"/>
      <c r="AU231" s="41"/>
      <c r="AV231" s="42" t="e">
        <f t="shared" si="271"/>
        <v>#VALUE!</v>
      </c>
      <c r="AW231" s="42" t="e">
        <f t="shared" si="271"/>
        <v>#VALUE!</v>
      </c>
      <c r="AX231" s="43" t="e">
        <f t="shared" si="271"/>
        <v>#VALUE!</v>
      </c>
      <c r="AY231" s="43" t="e">
        <f t="shared" si="271"/>
        <v>#VALUE!</v>
      </c>
    </row>
    <row r="232" spans="6:51" x14ac:dyDescent="0.25">
      <c r="F232" s="3">
        <v>62</v>
      </c>
      <c r="G232" s="36">
        <f t="shared" si="261"/>
        <v>0.99999999391675665</v>
      </c>
      <c r="H232" s="36">
        <f t="shared" si="272"/>
        <v>0.99999999686302488</v>
      </c>
      <c r="I232" s="36">
        <f t="shared" si="272"/>
        <v>0.9999999987567556</v>
      </c>
      <c r="J232" s="36">
        <f t="shared" si="272"/>
        <v>0.99999999621851343</v>
      </c>
      <c r="K232" s="36">
        <f t="shared" si="272"/>
        <v>0.89643574675546001</v>
      </c>
      <c r="L232" s="37" t="e">
        <f t="shared" si="268"/>
        <v>#VALUE!</v>
      </c>
      <c r="M232" s="38">
        <f t="shared" si="263"/>
        <v>0.99756748832472975</v>
      </c>
      <c r="N232" s="39"/>
      <c r="O232" s="39"/>
      <c r="P232" s="40"/>
      <c r="Q232" s="40"/>
      <c r="R232" s="40"/>
      <c r="S232" s="41"/>
      <c r="T232" s="41"/>
      <c r="U232" s="42" t="e">
        <f t="shared" si="270"/>
        <v>#VALUE!</v>
      </c>
      <c r="V232" s="42" t="e">
        <f t="shared" si="270"/>
        <v>#VALUE!</v>
      </c>
      <c r="W232" s="43" t="e">
        <f t="shared" si="270"/>
        <v>#VALUE!</v>
      </c>
      <c r="X232" s="43" t="e">
        <f t="shared" si="270"/>
        <v>#VALUE!</v>
      </c>
      <c r="AD232"/>
      <c r="AG232" s="3">
        <f t="shared" si="254"/>
        <v>59.776339006608282</v>
      </c>
      <c r="AH232" s="36">
        <f t="shared" si="267"/>
        <v>0.99999999224872949</v>
      </c>
      <c r="AI232" s="36">
        <f t="shared" si="267"/>
        <v>0.99999999530468131</v>
      </c>
      <c r="AJ232" s="36">
        <f t="shared" si="267"/>
        <v>0.99999999804053719</v>
      </c>
      <c r="AK232" s="36">
        <f t="shared" si="267"/>
        <v>0.99999999443362941</v>
      </c>
      <c r="AL232" s="36">
        <f t="shared" si="267"/>
        <v>0.8898244422052225</v>
      </c>
      <c r="AM232" s="37" t="e">
        <f t="shared" si="269"/>
        <v>#VALUE!</v>
      </c>
      <c r="AN232" s="38">
        <f t="shared" si="257"/>
        <v>0.9970900470255768</v>
      </c>
      <c r="AO232" s="39"/>
      <c r="AP232" s="39"/>
      <c r="AQ232" s="40"/>
      <c r="AR232" s="40"/>
      <c r="AS232" s="40"/>
      <c r="AT232" s="41"/>
      <c r="AU232" s="41"/>
      <c r="AV232" s="42" t="e">
        <f t="shared" si="271"/>
        <v>#VALUE!</v>
      </c>
      <c r="AW232" s="42" t="e">
        <f t="shared" si="271"/>
        <v>#VALUE!</v>
      </c>
      <c r="AX232" s="43" t="e">
        <f t="shared" si="271"/>
        <v>#VALUE!</v>
      </c>
      <c r="AY232" s="43" t="e">
        <f t="shared" si="271"/>
        <v>#VALUE!</v>
      </c>
    </row>
    <row r="233" spans="6:51" x14ac:dyDescent="0.25">
      <c r="F233" s="3">
        <v>63</v>
      </c>
      <c r="G233" s="36">
        <f t="shared" si="261"/>
        <v>0.99999999448885524</v>
      </c>
      <c r="H233" s="36">
        <f t="shared" si="272"/>
        <v>0.9999999973643714</v>
      </c>
      <c r="I233" s="36">
        <f t="shared" si="272"/>
        <v>0.99999999897427083</v>
      </c>
      <c r="J233" s="36">
        <f t="shared" si="272"/>
        <v>0.99999999679883722</v>
      </c>
      <c r="K233" s="36">
        <f t="shared" si="272"/>
        <v>0.8989897642989334</v>
      </c>
      <c r="L233" s="37" t="e">
        <f t="shared" si="268"/>
        <v>#VALUE!</v>
      </c>
      <c r="M233" s="38">
        <f t="shared" si="263"/>
        <v>0.99774866973894727</v>
      </c>
      <c r="N233" s="39"/>
      <c r="O233" s="39"/>
      <c r="P233" s="40"/>
      <c r="Q233" s="40"/>
      <c r="R233" s="40"/>
      <c r="S233" s="41"/>
      <c r="T233" s="41"/>
      <c r="U233" s="42" t="e">
        <f t="shared" si="270"/>
        <v>#VALUE!</v>
      </c>
      <c r="V233" s="42" t="e">
        <f t="shared" si="270"/>
        <v>#VALUE!</v>
      </c>
      <c r="W233" s="43" t="e">
        <f t="shared" si="270"/>
        <v>#VALUE!</v>
      </c>
      <c r="X233" s="43" t="e">
        <f t="shared" si="270"/>
        <v>#VALUE!</v>
      </c>
      <c r="AD233"/>
      <c r="AG233" s="3">
        <f t="shared" si="254"/>
        <v>60.086481859648281</v>
      </c>
      <c r="AH233" s="36">
        <f t="shared" si="267"/>
        <v>0.99999999252116845</v>
      </c>
      <c r="AI233" s="36">
        <f t="shared" si="267"/>
        <v>0.99999999556753361</v>
      </c>
      <c r="AJ233" s="36">
        <f t="shared" si="267"/>
        <v>0.99999999816528218</v>
      </c>
      <c r="AK233" s="36">
        <f t="shared" si="267"/>
        <v>0.99999999473304779</v>
      </c>
      <c r="AL233" s="36">
        <f t="shared" si="267"/>
        <v>0.89083238581789348</v>
      </c>
      <c r="AM233" s="37" t="e">
        <f t="shared" si="269"/>
        <v>#VALUE!</v>
      </c>
      <c r="AN233" s="38">
        <f t="shared" si="257"/>
        <v>0.99716357511554399</v>
      </c>
      <c r="AO233" s="39"/>
      <c r="AP233" s="39"/>
      <c r="AQ233" s="40"/>
      <c r="AR233" s="40"/>
      <c r="AS233" s="40"/>
      <c r="AT233" s="41"/>
      <c r="AU233" s="41"/>
      <c r="AV233" s="42" t="e">
        <f t="shared" si="271"/>
        <v>#VALUE!</v>
      </c>
      <c r="AW233" s="42" t="e">
        <f t="shared" si="271"/>
        <v>#VALUE!</v>
      </c>
      <c r="AX233" s="43" t="e">
        <f t="shared" si="271"/>
        <v>#VALUE!</v>
      </c>
      <c r="AY233" s="43" t="e">
        <f t="shared" si="271"/>
        <v>#VALUE!</v>
      </c>
    </row>
    <row r="234" spans="6:51" x14ac:dyDescent="0.25">
      <c r="F234" s="3">
        <v>64</v>
      </c>
      <c r="G234" s="36">
        <f t="shared" ref="G234:G240" si="273">IF(1-EXP(-0.23*(G150-G$165))&lt;0, 0, 1-EXP(-0.23*(G150-G$165)))</f>
        <v>0.9999999949778724</v>
      </c>
      <c r="H234" s="36">
        <f t="shared" si="272"/>
        <v>0.99999999777592863</v>
      </c>
      <c r="I234" s="36">
        <f t="shared" si="272"/>
        <v>0.9999999991475399</v>
      </c>
      <c r="J234" s="36">
        <f t="shared" si="272"/>
        <v>0.99999999727824584</v>
      </c>
      <c r="K234" s="36">
        <f t="shared" si="272"/>
        <v>0.90132107056555399</v>
      </c>
      <c r="L234" s="37" t="e">
        <f t="shared" si="268"/>
        <v>#VALUE!</v>
      </c>
      <c r="M234" s="38">
        <f t="shared" si="263"/>
        <v>0.99791232802715801</v>
      </c>
      <c r="N234" s="39"/>
      <c r="O234" s="39"/>
      <c r="P234" s="40"/>
      <c r="Q234" s="40"/>
      <c r="R234" s="40"/>
      <c r="S234" s="41"/>
      <c r="T234" s="41"/>
      <c r="U234" s="42" t="e">
        <f t="shared" si="270"/>
        <v>#VALUE!</v>
      </c>
      <c r="V234" s="42" t="e">
        <f t="shared" si="270"/>
        <v>#VALUE!</v>
      </c>
      <c r="W234" s="43" t="e">
        <f t="shared" si="270"/>
        <v>#VALUE!</v>
      </c>
      <c r="X234" s="43" t="e">
        <f t="shared" si="270"/>
        <v>#VALUE!</v>
      </c>
      <c r="AD234"/>
      <c r="AG234" s="3">
        <f t="shared" si="254"/>
        <v>60.372264924241762</v>
      </c>
      <c r="AH234" s="36">
        <f t="shared" ref="AH234:AL240" si="274">IF(1-EXP(-0.23*(AH150-AH$165))&lt;0, 0, 1-EXP(-0.23*(AH150-AH$165)))</f>
        <v>0.99999999275948093</v>
      </c>
      <c r="AI234" s="36">
        <f t="shared" si="274"/>
        <v>0.9999999957950364</v>
      </c>
      <c r="AJ234" s="36">
        <f t="shared" si="274"/>
        <v>0.99999999827201491</v>
      </c>
      <c r="AK234" s="36">
        <f t="shared" si="274"/>
        <v>0.99999999499268244</v>
      </c>
      <c r="AL234" s="36">
        <f t="shared" si="274"/>
        <v>0.89173501359578611</v>
      </c>
      <c r="AM234" s="37" t="e">
        <f t="shared" si="269"/>
        <v>#VALUE!</v>
      </c>
      <c r="AN234" s="38">
        <f t="shared" si="257"/>
        <v>0.99722920330032017</v>
      </c>
      <c r="AO234" s="39"/>
      <c r="AP234" s="39"/>
      <c r="AQ234" s="40"/>
      <c r="AR234" s="40"/>
      <c r="AS234" s="40"/>
      <c r="AT234" s="41"/>
      <c r="AU234" s="41"/>
      <c r="AV234" s="42" t="e">
        <f t="shared" si="271"/>
        <v>#VALUE!</v>
      </c>
      <c r="AW234" s="42" t="e">
        <f t="shared" si="271"/>
        <v>#VALUE!</v>
      </c>
      <c r="AX234" s="43" t="e">
        <f t="shared" si="271"/>
        <v>#VALUE!</v>
      </c>
      <c r="AY234" s="43" t="e">
        <f t="shared" si="271"/>
        <v>#VALUE!</v>
      </c>
    </row>
    <row r="235" spans="6:51" x14ac:dyDescent="0.25">
      <c r="F235" s="3">
        <v>65</v>
      </c>
      <c r="G235" s="36">
        <f t="shared" si="273"/>
        <v>0.99999999539815443</v>
      </c>
      <c r="H235" s="36">
        <f t="shared" si="272"/>
        <v>0.99999999811520457</v>
      </c>
      <c r="I235" s="36">
        <f t="shared" si="272"/>
        <v>0.99999999928652117</v>
      </c>
      <c r="J235" s="36">
        <f t="shared" si="272"/>
        <v>0.99999999767596481</v>
      </c>
      <c r="K235" s="36">
        <f t="shared" si="272"/>
        <v>0.9034520481495516</v>
      </c>
      <c r="L235" s="37" t="e">
        <f t="shared" si="268"/>
        <v>#VALUE!</v>
      </c>
      <c r="M235" s="38">
        <f t="shared" ref="M235:M240" si="275">IF(1-EXP(-0.23*(M151-M$165))&lt;0, 0, 1-EXP(-0.23*(M151-M$165)))</f>
        <v>0.99806041412210611</v>
      </c>
      <c r="N235" s="39"/>
      <c r="O235" s="39"/>
      <c r="P235" s="40"/>
      <c r="Q235" s="40"/>
      <c r="R235" s="40"/>
      <c r="S235" s="41"/>
      <c r="T235" s="41"/>
      <c r="U235" s="42" t="e">
        <f t="shared" si="270"/>
        <v>#VALUE!</v>
      </c>
      <c r="V235" s="42" t="e">
        <f t="shared" si="270"/>
        <v>#VALUE!</v>
      </c>
      <c r="W235" s="43" t="e">
        <f t="shared" si="270"/>
        <v>#VALUE!</v>
      </c>
      <c r="X235" s="43" t="e">
        <f t="shared" si="270"/>
        <v>#VALUE!</v>
      </c>
      <c r="AD235"/>
      <c r="AG235" s="3">
        <f t="shared" ref="AG235:AG240" si="276">AE79</f>
        <v>60.635601509972815</v>
      </c>
      <c r="AH235" s="36">
        <f t="shared" si="274"/>
        <v>0.99999999296890318</v>
      </c>
      <c r="AI235" s="36">
        <f t="shared" si="274"/>
        <v>0.99999999599298528</v>
      </c>
      <c r="AJ235" s="36">
        <f t="shared" si="274"/>
        <v>0.99999999836392495</v>
      </c>
      <c r="AK235" s="36">
        <f t="shared" si="274"/>
        <v>0.99999999521897787</v>
      </c>
      <c r="AL235" s="36">
        <f t="shared" si="274"/>
        <v>0.8925452538551728</v>
      </c>
      <c r="AM235" s="37" t="e">
        <f t="shared" si="269"/>
        <v>#VALUE!</v>
      </c>
      <c r="AN235" s="38">
        <f t="shared" si="257"/>
        <v>0.997287935549662</v>
      </c>
      <c r="AO235" s="39"/>
      <c r="AP235" s="39"/>
      <c r="AQ235" s="40"/>
      <c r="AR235" s="40"/>
      <c r="AS235" s="40"/>
      <c r="AT235" s="41"/>
      <c r="AU235" s="41"/>
      <c r="AV235" s="42" t="e">
        <f t="shared" si="271"/>
        <v>#VALUE!</v>
      </c>
      <c r="AW235" s="42" t="e">
        <f t="shared" si="271"/>
        <v>#VALUE!</v>
      </c>
      <c r="AX235" s="43" t="e">
        <f t="shared" si="271"/>
        <v>#VALUE!</v>
      </c>
      <c r="AY235" s="43" t="e">
        <f t="shared" si="271"/>
        <v>#VALUE!</v>
      </c>
    </row>
    <row r="236" spans="6:51" x14ac:dyDescent="0.25">
      <c r="F236" s="3">
        <v>66</v>
      </c>
      <c r="G236" s="36">
        <f t="shared" si="273"/>
        <v>0.99999999576122445</v>
      </c>
      <c r="H236" s="36">
        <f t="shared" si="272"/>
        <v>0.99999999839605069</v>
      </c>
      <c r="I236" s="36">
        <f t="shared" si="272"/>
        <v>0.99999999939874917</v>
      </c>
      <c r="J236" s="36">
        <f t="shared" si="272"/>
        <v>0.9999999980072789</v>
      </c>
      <c r="K236" s="36">
        <f t="shared" si="272"/>
        <v>0.90540245478214176</v>
      </c>
      <c r="L236" s="37" t="e">
        <f t="shared" si="268"/>
        <v>#VALUE!</v>
      </c>
      <c r="M236" s="38">
        <f t="shared" si="275"/>
        <v>0.99819463821720722</v>
      </c>
      <c r="N236" s="39"/>
      <c r="O236" s="39"/>
      <c r="P236" s="40"/>
      <c r="Q236" s="40"/>
      <c r="R236" s="40"/>
      <c r="S236" s="41"/>
      <c r="T236" s="41"/>
      <c r="U236" s="42" t="e">
        <f t="shared" si="270"/>
        <v>#VALUE!</v>
      </c>
      <c r="V236" s="42" t="e">
        <f t="shared" si="270"/>
        <v>#VALUE!</v>
      </c>
      <c r="W236" s="43" t="e">
        <f t="shared" si="270"/>
        <v>#VALUE!</v>
      </c>
      <c r="X236" s="43" t="e">
        <f t="shared" si="270"/>
        <v>#VALUE!</v>
      </c>
      <c r="AD236"/>
      <c r="AG236" s="3">
        <f t="shared" si="276"/>
        <v>60.87825464788051</v>
      </c>
      <c r="AH236" s="36">
        <f t="shared" si="274"/>
        <v>0.99999999315370403</v>
      </c>
      <c r="AI236" s="36">
        <f t="shared" si="274"/>
        <v>0.99999999616604929</v>
      </c>
      <c r="AJ236" s="36">
        <f t="shared" si="274"/>
        <v>0.99999999844353327</v>
      </c>
      <c r="AK236" s="36">
        <f t="shared" si="274"/>
        <v>0.99999999541713902</v>
      </c>
      <c r="AL236" s="36">
        <f t="shared" si="274"/>
        <v>0.89327414188690701</v>
      </c>
      <c r="AM236" s="37" t="e">
        <f t="shared" si="269"/>
        <v>#VALUE!</v>
      </c>
      <c r="AN236" s="38">
        <f t="shared" si="257"/>
        <v>0.99734062360318265</v>
      </c>
      <c r="AO236" s="39"/>
      <c r="AP236" s="39"/>
      <c r="AQ236" s="40"/>
      <c r="AR236" s="40"/>
      <c r="AS236" s="40"/>
      <c r="AT236" s="41"/>
      <c r="AU236" s="41"/>
      <c r="AV236" s="42" t="e">
        <f t="shared" si="271"/>
        <v>#VALUE!</v>
      </c>
      <c r="AW236" s="42" t="e">
        <f t="shared" si="271"/>
        <v>#VALUE!</v>
      </c>
      <c r="AX236" s="43" t="e">
        <f t="shared" si="271"/>
        <v>#VALUE!</v>
      </c>
      <c r="AY236" s="43" t="e">
        <f t="shared" si="271"/>
        <v>#VALUE!</v>
      </c>
    </row>
    <row r="237" spans="6:51" x14ac:dyDescent="0.25">
      <c r="F237" s="3">
        <v>67</v>
      </c>
      <c r="G237" s="36">
        <f t="shared" si="273"/>
        <v>0.99999999607639667</v>
      </c>
      <c r="H237" s="36">
        <f t="shared" si="272"/>
        <v>0.99999999862947042</v>
      </c>
      <c r="I237" s="36">
        <f t="shared" si="272"/>
        <v>0.99999999948996365</v>
      </c>
      <c r="J237" s="36">
        <f t="shared" si="272"/>
        <v>0.99999999828439146</v>
      </c>
      <c r="K237" s="36">
        <f t="shared" si="272"/>
        <v>0.90718977723742777</v>
      </c>
      <c r="L237" s="37" t="e">
        <f t="shared" si="268"/>
        <v>#VALUE!</v>
      </c>
      <c r="M237" s="38">
        <f t="shared" si="275"/>
        <v>0.99831650191383747</v>
      </c>
      <c r="N237" s="39"/>
      <c r="O237" s="39"/>
      <c r="P237" s="40"/>
      <c r="Q237" s="40"/>
      <c r="R237" s="40"/>
      <c r="S237" s="41"/>
      <c r="T237" s="41"/>
      <c r="U237" s="42" t="e">
        <f t="shared" si="270"/>
        <v>#VALUE!</v>
      </c>
      <c r="V237" s="42" t="e">
        <f t="shared" si="270"/>
        <v>#VALUE!</v>
      </c>
      <c r="W237" s="43" t="e">
        <f t="shared" si="270"/>
        <v>#VALUE!</v>
      </c>
      <c r="X237" s="43" t="e">
        <f t="shared" si="270"/>
        <v>#VALUE!</v>
      </c>
      <c r="AD237"/>
      <c r="AG237" s="3">
        <f t="shared" si="276"/>
        <v>61.101848893902165</v>
      </c>
      <c r="AH237" s="36">
        <f t="shared" si="274"/>
        <v>0.99999999331739242</v>
      </c>
      <c r="AI237" s="36">
        <f t="shared" si="274"/>
        <v>0.99999999631802117</v>
      </c>
      <c r="AJ237" s="36">
        <f t="shared" si="274"/>
        <v>0.99999999851285226</v>
      </c>
      <c r="AK237" s="36">
        <f t="shared" si="274"/>
        <v>0.99999999559140418</v>
      </c>
      <c r="AL237" s="36">
        <f t="shared" si="274"/>
        <v>0.89393114539891971</v>
      </c>
      <c r="AM237" s="37" t="e">
        <f t="shared" si="269"/>
        <v>#VALUE!</v>
      </c>
      <c r="AN237" s="38">
        <f t="shared" si="257"/>
        <v>0.99738799393555733</v>
      </c>
      <c r="AO237" s="39"/>
      <c r="AP237" s="39"/>
      <c r="AQ237" s="40"/>
      <c r="AR237" s="40"/>
      <c r="AS237" s="40"/>
      <c r="AT237" s="41"/>
      <c r="AU237" s="41"/>
      <c r="AV237" s="42" t="e">
        <f t="shared" si="271"/>
        <v>#VALUE!</v>
      </c>
      <c r="AW237" s="42" t="e">
        <f t="shared" si="271"/>
        <v>#VALUE!</v>
      </c>
      <c r="AX237" s="43" t="e">
        <f t="shared" si="271"/>
        <v>#VALUE!</v>
      </c>
      <c r="AY237" s="43" t="e">
        <f t="shared" si="271"/>
        <v>#VALUE!</v>
      </c>
    </row>
    <row r="238" spans="6:51" x14ac:dyDescent="0.25">
      <c r="F238" s="3">
        <v>68</v>
      </c>
      <c r="G238" s="36">
        <f t="shared" si="273"/>
        <v>0.99999999635124603</v>
      </c>
      <c r="H238" s="36">
        <f t="shared" si="272"/>
        <v>0.99999999882424062</v>
      </c>
      <c r="I238" s="36">
        <f t="shared" si="272"/>
        <v>0.99999999956456598</v>
      </c>
      <c r="J238" s="36">
        <f t="shared" si="272"/>
        <v>0.99999999851708521</v>
      </c>
      <c r="K238" s="36">
        <f t="shared" si="272"/>
        <v>0.90882953182481607</v>
      </c>
      <c r="L238" s="37" t="e">
        <f t="shared" si="268"/>
        <v>#VALUE!</v>
      </c>
      <c r="M238" s="38">
        <f t="shared" si="275"/>
        <v>0.99842732579908366</v>
      </c>
      <c r="N238" s="39"/>
      <c r="O238" s="39"/>
      <c r="P238" s="40"/>
      <c r="Q238" s="40"/>
      <c r="R238" s="40"/>
      <c r="S238" s="41"/>
      <c r="T238" s="41"/>
      <c r="U238" s="42" t="e">
        <f t="shared" si="270"/>
        <v>#VALUE!</v>
      </c>
      <c r="V238" s="42" t="e">
        <f t="shared" si="270"/>
        <v>#VALUE!</v>
      </c>
      <c r="W238" s="43" t="e">
        <f t="shared" si="270"/>
        <v>#VALUE!</v>
      </c>
      <c r="X238" s="43" t="e">
        <f t="shared" si="270"/>
        <v>#VALUE!</v>
      </c>
      <c r="AD238"/>
      <c r="AG238" s="3">
        <f t="shared" si="276"/>
        <v>61.307881205229648</v>
      </c>
      <c r="AH238" s="36">
        <f t="shared" si="274"/>
        <v>0.99999999346287483</v>
      </c>
      <c r="AI238" s="36">
        <f t="shared" si="274"/>
        <v>0.99999999645200632</v>
      </c>
      <c r="AJ238" s="36">
        <f t="shared" si="274"/>
        <v>0.99999999857350252</v>
      </c>
      <c r="AK238" s="36">
        <f t="shared" si="274"/>
        <v>0.99999999574525156</v>
      </c>
      <c r="AL238" s="36">
        <f t="shared" si="274"/>
        <v>0.89452442611197569</v>
      </c>
      <c r="AM238" s="37" t="e">
        <f t="shared" si="269"/>
        <v>#VALUE!</v>
      </c>
      <c r="AN238" s="38">
        <f t="shared" si="257"/>
        <v>0.99743066930707514</v>
      </c>
      <c r="AO238" s="39"/>
      <c r="AP238" s="39"/>
      <c r="AQ238" s="40"/>
      <c r="AR238" s="40"/>
      <c r="AS238" s="40"/>
      <c r="AT238" s="41"/>
      <c r="AU238" s="41"/>
      <c r="AV238" s="42" t="e">
        <f t="shared" si="271"/>
        <v>#VALUE!</v>
      </c>
      <c r="AW238" s="42" t="e">
        <f t="shared" si="271"/>
        <v>#VALUE!</v>
      </c>
      <c r="AX238" s="43" t="e">
        <f t="shared" si="271"/>
        <v>#VALUE!</v>
      </c>
      <c r="AY238" s="43" t="e">
        <f t="shared" si="271"/>
        <v>#VALUE!</v>
      </c>
    </row>
    <row r="239" spans="6:51" x14ac:dyDescent="0.25">
      <c r="F239" s="3">
        <v>69</v>
      </c>
      <c r="G239" s="36">
        <f t="shared" si="273"/>
        <v>0.99999999659196925</v>
      </c>
      <c r="H239" s="36">
        <f t="shared" si="272"/>
        <v>0.99999999898739023</v>
      </c>
      <c r="I239" s="36">
        <f t="shared" si="272"/>
        <v>0.99999999962595332</v>
      </c>
      <c r="J239" s="36">
        <f t="shared" si="272"/>
        <v>0.99999999871323375</v>
      </c>
      <c r="K239" s="36">
        <f t="shared" si="272"/>
        <v>0.91033552028390397</v>
      </c>
      <c r="L239" s="37" t="e">
        <f t="shared" si="268"/>
        <v>#VALUE!</v>
      </c>
      <c r="M239" s="38">
        <f t="shared" si="275"/>
        <v>0.99852827313668013</v>
      </c>
      <c r="N239" s="39"/>
      <c r="O239" s="39"/>
      <c r="P239" s="40"/>
      <c r="Q239" s="40"/>
      <c r="R239" s="40"/>
      <c r="S239" s="41"/>
      <c r="T239" s="41"/>
      <c r="U239" s="42" t="e">
        <f t="shared" si="270"/>
        <v>#VALUE!</v>
      </c>
      <c r="V239" s="42" t="e">
        <f t="shared" si="270"/>
        <v>#VALUE!</v>
      </c>
      <c r="W239" s="43" t="e">
        <f t="shared" si="270"/>
        <v>#VALUE!</v>
      </c>
      <c r="X239" s="43" t="e">
        <f t="shared" si="270"/>
        <v>#VALUE!</v>
      </c>
      <c r="AD239"/>
      <c r="AG239" s="3">
        <f t="shared" si="276"/>
        <v>61.497730962395757</v>
      </c>
      <c r="AH239" s="36">
        <f t="shared" si="274"/>
        <v>0.99999999359257652</v>
      </c>
      <c r="AI239" s="36">
        <f t="shared" si="274"/>
        <v>0.99999999657056549</v>
      </c>
      <c r="AJ239" s="36">
        <f t="shared" si="274"/>
        <v>0.99999999862680067</v>
      </c>
      <c r="AK239" s="36">
        <f t="shared" si="274"/>
        <v>0.99999999588155575</v>
      </c>
      <c r="AL239" s="36">
        <f t="shared" si="274"/>
        <v>0.89506105145702275</v>
      </c>
      <c r="AM239" s="37" t="e">
        <f t="shared" si="269"/>
        <v>#VALUE!</v>
      </c>
      <c r="AN239" s="38">
        <f t="shared" si="257"/>
        <v>0.99746918610258783</v>
      </c>
      <c r="AO239" s="39"/>
      <c r="AP239" s="39"/>
      <c r="AQ239" s="40"/>
      <c r="AR239" s="40"/>
      <c r="AS239" s="40"/>
      <c r="AT239" s="41"/>
      <c r="AU239" s="41"/>
      <c r="AV239" s="42" t="e">
        <f t="shared" si="271"/>
        <v>#VALUE!</v>
      </c>
      <c r="AW239" s="42" t="e">
        <f t="shared" si="271"/>
        <v>#VALUE!</v>
      </c>
      <c r="AX239" s="43" t="e">
        <f t="shared" si="271"/>
        <v>#VALUE!</v>
      </c>
      <c r="AY239" s="43" t="e">
        <f t="shared" si="271"/>
        <v>#VALUE!</v>
      </c>
    </row>
    <row r="240" spans="6:51" x14ac:dyDescent="0.25">
      <c r="F240" s="3">
        <v>70</v>
      </c>
      <c r="G240" s="36">
        <f t="shared" si="273"/>
        <v>0.99999999680366403</v>
      </c>
      <c r="H240" s="36">
        <f t="shared" si="272"/>
        <v>0.99999999912457027</v>
      </c>
      <c r="I240" s="36">
        <f t="shared" si="272"/>
        <v>0.99999999967676378</v>
      </c>
      <c r="J240" s="36">
        <f t="shared" si="272"/>
        <v>0.99999999887919955</v>
      </c>
      <c r="K240" s="36">
        <f t="shared" si="272"/>
        <v>0.9117200483316229</v>
      </c>
      <c r="L240" s="37" t="e">
        <f t="shared" si="268"/>
        <v>#VALUE!</v>
      </c>
      <c r="M240" s="38">
        <f t="shared" si="275"/>
        <v>0.99862037024777717</v>
      </c>
      <c r="N240" s="39"/>
      <c r="O240" s="39"/>
      <c r="P240" s="40"/>
      <c r="Q240" s="40"/>
      <c r="R240" s="40"/>
      <c r="S240" s="41"/>
      <c r="T240" s="41"/>
      <c r="U240" s="42" t="e">
        <f t="shared" si="270"/>
        <v>#VALUE!</v>
      </c>
      <c r="V240" s="42" t="e">
        <f t="shared" si="270"/>
        <v>#VALUE!</v>
      </c>
      <c r="W240" s="43" t="e">
        <f t="shared" si="270"/>
        <v>#VALUE!</v>
      </c>
      <c r="X240" s="43" t="e">
        <f t="shared" si="270"/>
        <v>#VALUE!</v>
      </c>
      <c r="AD240"/>
      <c r="AG240" s="3">
        <f t="shared" si="276"/>
        <v>61.672669204188026</v>
      </c>
      <c r="AH240" s="36">
        <f t="shared" si="274"/>
        <v>0.9999999937085341</v>
      </c>
      <c r="AI240" s="36">
        <f t="shared" si="274"/>
        <v>0.9999999966758254</v>
      </c>
      <c r="AJ240" s="36">
        <f t="shared" si="274"/>
        <v>0.99999999867382483</v>
      </c>
      <c r="AK240" s="36">
        <f t="shared" si="274"/>
        <v>0.99999999600270906</v>
      </c>
      <c r="AL240" s="36">
        <f t="shared" si="274"/>
        <v>0.8955471669862427</v>
      </c>
      <c r="AM240" s="37" t="e">
        <f t="shared" si="269"/>
        <v>#VALUE!</v>
      </c>
      <c r="AN240" s="38">
        <f t="shared" si="257"/>
        <v>0.99750400837099051</v>
      </c>
      <c r="AO240" s="39"/>
      <c r="AP240" s="39"/>
      <c r="AQ240" s="40"/>
      <c r="AR240" s="40"/>
      <c r="AS240" s="40"/>
      <c r="AT240" s="41"/>
      <c r="AU240" s="41"/>
      <c r="AV240" s="42" t="e">
        <f t="shared" si="271"/>
        <v>#VALUE!</v>
      </c>
      <c r="AW240" s="42" t="e">
        <f t="shared" si="271"/>
        <v>#VALUE!</v>
      </c>
      <c r="AX240" s="43" t="e">
        <f t="shared" si="271"/>
        <v>#VALUE!</v>
      </c>
      <c r="AY240" s="43" t="e">
        <f t="shared" si="271"/>
        <v>#VALUE!</v>
      </c>
    </row>
    <row r="241" spans="5:51" x14ac:dyDescent="0.25">
      <c r="AD241"/>
    </row>
    <row r="242" spans="5:51" x14ac:dyDescent="0.25">
      <c r="E242" s="3" t="s">
        <v>88</v>
      </c>
      <c r="F242" s="3">
        <v>0</v>
      </c>
      <c r="G242" s="36">
        <f>G170*G$163</f>
        <v>0</v>
      </c>
      <c r="H242" s="36">
        <f t="shared" ref="H242:X242" si="277">H170*H$163</f>
        <v>0</v>
      </c>
      <c r="I242" s="36">
        <f t="shared" si="277"/>
        <v>0</v>
      </c>
      <c r="J242" s="36">
        <f t="shared" si="277"/>
        <v>0</v>
      </c>
      <c r="K242" s="36">
        <f t="shared" si="277"/>
        <v>0</v>
      </c>
      <c r="L242" s="37" t="e">
        <f t="shared" si="277"/>
        <v>#VALUE!</v>
      </c>
      <c r="M242" s="38">
        <f t="shared" si="277"/>
        <v>0</v>
      </c>
      <c r="N242" s="39">
        <f t="shared" si="277"/>
        <v>0</v>
      </c>
      <c r="O242" s="39">
        <f t="shared" si="277"/>
        <v>0</v>
      </c>
      <c r="P242" s="40">
        <f t="shared" si="277"/>
        <v>0</v>
      </c>
      <c r="Q242" s="40">
        <f t="shared" si="277"/>
        <v>0</v>
      </c>
      <c r="R242" s="40">
        <f t="shared" si="277"/>
        <v>0</v>
      </c>
      <c r="S242" s="41">
        <f t="shared" si="277"/>
        <v>0</v>
      </c>
      <c r="T242" s="41">
        <f t="shared" si="277"/>
        <v>0</v>
      </c>
      <c r="U242" s="42" t="e">
        <f t="shared" ref="U242:V261" si="278">$C$5/100*U$163*U170</f>
        <v>#VALUE!</v>
      </c>
      <c r="V242" s="42" t="e">
        <f t="shared" si="278"/>
        <v>#VALUE!</v>
      </c>
      <c r="W242" s="43" t="e">
        <f t="shared" si="277"/>
        <v>#VALUE!</v>
      </c>
      <c r="X242" s="43" t="e">
        <f t="shared" si="277"/>
        <v>#VALUE!</v>
      </c>
      <c r="AD242"/>
      <c r="AF242" s="3" t="s">
        <v>88</v>
      </c>
      <c r="AG242" s="3">
        <f>AE14</f>
        <v>5.3104168132392244</v>
      </c>
      <c r="AH242" s="36">
        <f>AH170*AH$163</f>
        <v>0</v>
      </c>
      <c r="AI242" s="36">
        <f t="shared" ref="AI242:AU242" si="279">AI170*AI$163</f>
        <v>0.55013928749360019</v>
      </c>
      <c r="AJ242" s="36">
        <f t="shared" si="279"/>
        <v>0</v>
      </c>
      <c r="AK242" s="36">
        <f t="shared" si="279"/>
        <v>0.76722035884636841</v>
      </c>
      <c r="AL242" s="36">
        <f t="shared" si="279"/>
        <v>0</v>
      </c>
      <c r="AM242" s="37" t="e">
        <f t="shared" si="279"/>
        <v>#VALUE!</v>
      </c>
      <c r="AN242" s="38">
        <f t="shared" si="279"/>
        <v>0</v>
      </c>
      <c r="AO242" s="39">
        <f t="shared" si="279"/>
        <v>0</v>
      </c>
      <c r="AP242" s="39">
        <f t="shared" si="279"/>
        <v>0</v>
      </c>
      <c r="AQ242" s="40">
        <f t="shared" si="279"/>
        <v>0</v>
      </c>
      <c r="AR242" s="40">
        <f t="shared" si="279"/>
        <v>0</v>
      </c>
      <c r="AS242" s="40">
        <f t="shared" si="279"/>
        <v>0</v>
      </c>
      <c r="AT242" s="41">
        <f t="shared" si="279"/>
        <v>0</v>
      </c>
      <c r="AU242" s="41">
        <f t="shared" si="279"/>
        <v>0</v>
      </c>
      <c r="AV242" s="42" t="e">
        <f t="shared" ref="AV242:AW261" si="280">$C$5/100*AV$163*AV170</f>
        <v>#VALUE!</v>
      </c>
      <c r="AW242" s="42" t="e">
        <f t="shared" si="280"/>
        <v>#VALUE!</v>
      </c>
      <c r="AX242" s="43" t="e">
        <f t="shared" ref="AX242:AY261" si="281">AX170*AX$163</f>
        <v>#VALUE!</v>
      </c>
      <c r="AY242" s="43" t="e">
        <f t="shared" si="281"/>
        <v>#VALUE!</v>
      </c>
    </row>
    <row r="243" spans="5:51" x14ac:dyDescent="0.25">
      <c r="F243" s="3">
        <v>1</v>
      </c>
      <c r="G243" s="36">
        <f t="shared" ref="G243:X243" si="282">G171*G$163</f>
        <v>0</v>
      </c>
      <c r="H243" s="36">
        <f t="shared" si="282"/>
        <v>0</v>
      </c>
      <c r="I243" s="36">
        <f t="shared" si="282"/>
        <v>0</v>
      </c>
      <c r="J243" s="36">
        <f t="shared" si="282"/>
        <v>0</v>
      </c>
      <c r="K243" s="36">
        <f t="shared" si="282"/>
        <v>0</v>
      </c>
      <c r="L243" s="37" t="e">
        <f t="shared" si="282"/>
        <v>#VALUE!</v>
      </c>
      <c r="M243" s="38">
        <f t="shared" si="282"/>
        <v>0</v>
      </c>
      <c r="N243" s="39">
        <f t="shared" si="282"/>
        <v>0</v>
      </c>
      <c r="O243" s="39">
        <f t="shared" si="282"/>
        <v>0</v>
      </c>
      <c r="P243" s="40">
        <f t="shared" si="282"/>
        <v>0</v>
      </c>
      <c r="Q243" s="40">
        <f t="shared" si="282"/>
        <v>0</v>
      </c>
      <c r="R243" s="40">
        <f t="shared" si="282"/>
        <v>0</v>
      </c>
      <c r="S243" s="41">
        <f t="shared" si="282"/>
        <v>0</v>
      </c>
      <c r="T243" s="41">
        <f t="shared" si="282"/>
        <v>0</v>
      </c>
      <c r="U243" s="42" t="e">
        <f t="shared" si="278"/>
        <v>#VALUE!</v>
      </c>
      <c r="V243" s="42" t="e">
        <f t="shared" si="278"/>
        <v>#VALUE!</v>
      </c>
      <c r="W243" s="43" t="e">
        <f t="shared" si="282"/>
        <v>#VALUE!</v>
      </c>
      <c r="X243" s="43" t="e">
        <f t="shared" si="282"/>
        <v>#VALUE!</v>
      </c>
      <c r="AD243"/>
      <c r="AG243" s="3">
        <f t="shared" ref="AG243:AG306" si="283">AE15</f>
        <v>5.5848653782914033</v>
      </c>
      <c r="AH243" s="36">
        <f t="shared" ref="AH243:AU243" si="284">AH171*AH$163</f>
        <v>0</v>
      </c>
      <c r="AI243" s="36">
        <f t="shared" si="284"/>
        <v>0.57369369596562148</v>
      </c>
      <c r="AJ243" s="36">
        <f t="shared" si="284"/>
        <v>0</v>
      </c>
      <c r="AK243" s="36">
        <f t="shared" si="284"/>
        <v>0.80917339182778447</v>
      </c>
      <c r="AL243" s="36">
        <f t="shared" si="284"/>
        <v>0</v>
      </c>
      <c r="AM243" s="37" t="e">
        <f t="shared" si="284"/>
        <v>#VALUE!</v>
      </c>
      <c r="AN243" s="38">
        <f t="shared" si="284"/>
        <v>0</v>
      </c>
      <c r="AO243" s="39">
        <f t="shared" si="284"/>
        <v>0</v>
      </c>
      <c r="AP243" s="39">
        <f t="shared" si="284"/>
        <v>0</v>
      </c>
      <c r="AQ243" s="40">
        <f t="shared" si="284"/>
        <v>0</v>
      </c>
      <c r="AR243" s="40">
        <f t="shared" si="284"/>
        <v>0</v>
      </c>
      <c r="AS243" s="40">
        <f t="shared" si="284"/>
        <v>0</v>
      </c>
      <c r="AT243" s="41">
        <f t="shared" si="284"/>
        <v>0</v>
      </c>
      <c r="AU243" s="41">
        <f t="shared" si="284"/>
        <v>0</v>
      </c>
      <c r="AV243" s="42" t="e">
        <f t="shared" si="280"/>
        <v>#VALUE!</v>
      </c>
      <c r="AW243" s="42" t="e">
        <f t="shared" si="280"/>
        <v>#VALUE!</v>
      </c>
      <c r="AX243" s="43" t="e">
        <f t="shared" si="281"/>
        <v>#VALUE!</v>
      </c>
      <c r="AY243" s="43" t="e">
        <f t="shared" si="281"/>
        <v>#VALUE!</v>
      </c>
    </row>
    <row r="244" spans="5:51" x14ac:dyDescent="0.25">
      <c r="F244" s="3">
        <v>2</v>
      </c>
      <c r="G244" s="36">
        <f t="shared" ref="G244:X244" si="285">G172*G$163</f>
        <v>0</v>
      </c>
      <c r="H244" s="36">
        <f t="shared" si="285"/>
        <v>0.10114636687242218</v>
      </c>
      <c r="I244" s="36">
        <f t="shared" si="285"/>
        <v>0</v>
      </c>
      <c r="J244" s="36">
        <f t="shared" si="285"/>
        <v>0</v>
      </c>
      <c r="K244" s="36">
        <f t="shared" si="285"/>
        <v>0</v>
      </c>
      <c r="L244" s="37" t="e">
        <f t="shared" si="285"/>
        <v>#VALUE!</v>
      </c>
      <c r="M244" s="38">
        <f t="shared" si="285"/>
        <v>0</v>
      </c>
      <c r="N244" s="39">
        <f t="shared" si="285"/>
        <v>0</v>
      </c>
      <c r="O244" s="39">
        <f t="shared" si="285"/>
        <v>0</v>
      </c>
      <c r="P244" s="40">
        <f t="shared" si="285"/>
        <v>0</v>
      </c>
      <c r="Q244" s="40">
        <f t="shared" si="285"/>
        <v>0</v>
      </c>
      <c r="R244" s="40">
        <f t="shared" si="285"/>
        <v>0</v>
      </c>
      <c r="S244" s="41">
        <f t="shared" si="285"/>
        <v>0</v>
      </c>
      <c r="T244" s="41">
        <f t="shared" si="285"/>
        <v>0</v>
      </c>
      <c r="U244" s="42" t="e">
        <f t="shared" si="278"/>
        <v>#VALUE!</v>
      </c>
      <c r="V244" s="42" t="e">
        <f t="shared" si="278"/>
        <v>#VALUE!</v>
      </c>
      <c r="W244" s="43" t="e">
        <f t="shared" si="285"/>
        <v>#VALUE!</v>
      </c>
      <c r="X244" s="43" t="e">
        <f t="shared" si="285"/>
        <v>#VALUE!</v>
      </c>
      <c r="AD244"/>
      <c r="AG244" s="3">
        <f t="shared" si="283"/>
        <v>5.8734977668565307</v>
      </c>
      <c r="AH244" s="36">
        <f t="shared" ref="AH244:AU244" si="286">AH172*AH$163</f>
        <v>0</v>
      </c>
      <c r="AI244" s="36">
        <f t="shared" si="286"/>
        <v>0.59640143652583477</v>
      </c>
      <c r="AJ244" s="36">
        <f t="shared" si="286"/>
        <v>0</v>
      </c>
      <c r="AK244" s="36">
        <f t="shared" si="286"/>
        <v>0.84948074329933321</v>
      </c>
      <c r="AL244" s="36">
        <f t="shared" si="286"/>
        <v>0</v>
      </c>
      <c r="AM244" s="37" t="e">
        <f t="shared" si="286"/>
        <v>#VALUE!</v>
      </c>
      <c r="AN244" s="38">
        <f t="shared" si="286"/>
        <v>0</v>
      </c>
      <c r="AO244" s="39">
        <f t="shared" si="286"/>
        <v>0</v>
      </c>
      <c r="AP244" s="39">
        <f t="shared" si="286"/>
        <v>0</v>
      </c>
      <c r="AQ244" s="40">
        <f t="shared" si="286"/>
        <v>0</v>
      </c>
      <c r="AR244" s="40">
        <f t="shared" si="286"/>
        <v>0</v>
      </c>
      <c r="AS244" s="40">
        <f t="shared" si="286"/>
        <v>0</v>
      </c>
      <c r="AT244" s="41">
        <f t="shared" si="286"/>
        <v>0</v>
      </c>
      <c r="AU244" s="41">
        <f t="shared" si="286"/>
        <v>0</v>
      </c>
      <c r="AV244" s="42" t="e">
        <f t="shared" si="280"/>
        <v>#VALUE!</v>
      </c>
      <c r="AW244" s="42" t="e">
        <f t="shared" si="280"/>
        <v>#VALUE!</v>
      </c>
      <c r="AX244" s="43" t="e">
        <f t="shared" si="281"/>
        <v>#VALUE!</v>
      </c>
      <c r="AY244" s="43" t="e">
        <f t="shared" si="281"/>
        <v>#VALUE!</v>
      </c>
    </row>
    <row r="245" spans="5:51" x14ac:dyDescent="0.25">
      <c r="F245" s="3">
        <v>3</v>
      </c>
      <c r="G245" s="36">
        <f t="shared" ref="G245:X245" si="287">G173*G$163</f>
        <v>0</v>
      </c>
      <c r="H245" s="36">
        <f t="shared" si="287"/>
        <v>0.26675864505644614</v>
      </c>
      <c r="I245" s="36">
        <f t="shared" si="287"/>
        <v>0</v>
      </c>
      <c r="J245" s="36">
        <f t="shared" si="287"/>
        <v>0.25401717046531769</v>
      </c>
      <c r="K245" s="36">
        <f t="shared" si="287"/>
        <v>0</v>
      </c>
      <c r="L245" s="37" t="e">
        <f t="shared" si="287"/>
        <v>#VALUE!</v>
      </c>
      <c r="M245" s="38">
        <f t="shared" si="287"/>
        <v>0</v>
      </c>
      <c r="N245" s="39">
        <f t="shared" si="287"/>
        <v>0</v>
      </c>
      <c r="O245" s="39">
        <f t="shared" si="287"/>
        <v>0</v>
      </c>
      <c r="P245" s="40">
        <f t="shared" si="287"/>
        <v>0</v>
      </c>
      <c r="Q245" s="40">
        <f t="shared" si="287"/>
        <v>0</v>
      </c>
      <c r="R245" s="40">
        <f t="shared" si="287"/>
        <v>0</v>
      </c>
      <c r="S245" s="41">
        <f t="shared" si="287"/>
        <v>0</v>
      </c>
      <c r="T245" s="41">
        <f t="shared" si="287"/>
        <v>0</v>
      </c>
      <c r="U245" s="42" t="e">
        <f t="shared" si="278"/>
        <v>#VALUE!</v>
      </c>
      <c r="V245" s="42" t="e">
        <f t="shared" si="278"/>
        <v>#VALUE!</v>
      </c>
      <c r="W245" s="43" t="e">
        <f t="shared" si="287"/>
        <v>#VALUE!</v>
      </c>
      <c r="X245" s="43" t="e">
        <f t="shared" si="287"/>
        <v>#VALUE!</v>
      </c>
      <c r="AD245"/>
      <c r="AG245" s="3">
        <f t="shared" si="283"/>
        <v>6.1770470155581005</v>
      </c>
      <c r="AH245" s="36">
        <f t="shared" ref="AH245:AU245" si="288">AH173*AH$163</f>
        <v>0</v>
      </c>
      <c r="AI245" s="36">
        <f t="shared" si="288"/>
        <v>0.61813100938267351</v>
      </c>
      <c r="AJ245" s="36">
        <f t="shared" si="288"/>
        <v>0</v>
      </c>
      <c r="AK245" s="36">
        <f t="shared" si="288"/>
        <v>0.8879135899053241</v>
      </c>
      <c r="AL245" s="36">
        <f t="shared" si="288"/>
        <v>0</v>
      </c>
      <c r="AM245" s="37" t="e">
        <f t="shared" si="288"/>
        <v>#VALUE!</v>
      </c>
      <c r="AN245" s="38">
        <f t="shared" si="288"/>
        <v>0</v>
      </c>
      <c r="AO245" s="39">
        <f t="shared" si="288"/>
        <v>0</v>
      </c>
      <c r="AP245" s="39">
        <f t="shared" si="288"/>
        <v>0</v>
      </c>
      <c r="AQ245" s="40">
        <f t="shared" si="288"/>
        <v>0</v>
      </c>
      <c r="AR245" s="40">
        <f t="shared" si="288"/>
        <v>0</v>
      </c>
      <c r="AS245" s="40">
        <f t="shared" si="288"/>
        <v>0</v>
      </c>
      <c r="AT245" s="41">
        <f t="shared" si="288"/>
        <v>0</v>
      </c>
      <c r="AU245" s="41">
        <f t="shared" si="288"/>
        <v>0</v>
      </c>
      <c r="AV245" s="42" t="e">
        <f t="shared" si="280"/>
        <v>#VALUE!</v>
      </c>
      <c r="AW245" s="42" t="e">
        <f t="shared" si="280"/>
        <v>#VALUE!</v>
      </c>
      <c r="AX245" s="43" t="e">
        <f t="shared" si="281"/>
        <v>#VALUE!</v>
      </c>
      <c r="AY245" s="43" t="e">
        <f t="shared" si="281"/>
        <v>#VALUE!</v>
      </c>
    </row>
    <row r="246" spans="5:51" x14ac:dyDescent="0.25">
      <c r="F246" s="3">
        <v>4</v>
      </c>
      <c r="G246" s="36">
        <f t="shared" ref="G246:X246" si="289">G174*G$163</f>
        <v>0</v>
      </c>
      <c r="H246" s="36">
        <f t="shared" si="289"/>
        <v>0.4086123224017808</v>
      </c>
      <c r="I246" s="36">
        <f t="shared" si="289"/>
        <v>0</v>
      </c>
      <c r="J246" s="36">
        <f t="shared" si="289"/>
        <v>0.51261821384016093</v>
      </c>
      <c r="K246" s="36">
        <f t="shared" si="289"/>
        <v>0</v>
      </c>
      <c r="L246" s="37" t="e">
        <f t="shared" si="289"/>
        <v>#VALUE!</v>
      </c>
      <c r="M246" s="38">
        <f t="shared" si="289"/>
        <v>0</v>
      </c>
      <c r="N246" s="39">
        <f t="shared" si="289"/>
        <v>0</v>
      </c>
      <c r="O246" s="39">
        <f t="shared" si="289"/>
        <v>0</v>
      </c>
      <c r="P246" s="40">
        <f t="shared" si="289"/>
        <v>0</v>
      </c>
      <c r="Q246" s="40">
        <f t="shared" si="289"/>
        <v>0</v>
      </c>
      <c r="R246" s="40">
        <f t="shared" si="289"/>
        <v>0</v>
      </c>
      <c r="S246" s="41">
        <f t="shared" si="289"/>
        <v>0</v>
      </c>
      <c r="T246" s="41">
        <f t="shared" si="289"/>
        <v>0</v>
      </c>
      <c r="U246" s="42" t="e">
        <f t="shared" si="278"/>
        <v>#VALUE!</v>
      </c>
      <c r="V246" s="42" t="e">
        <f t="shared" si="278"/>
        <v>#VALUE!</v>
      </c>
      <c r="W246" s="43" t="e">
        <f t="shared" si="289"/>
        <v>#VALUE!</v>
      </c>
      <c r="X246" s="43" t="e">
        <f t="shared" si="289"/>
        <v>#VALUE!</v>
      </c>
      <c r="AD246"/>
      <c r="AG246" s="3">
        <f t="shared" si="283"/>
        <v>6.4962840452114623</v>
      </c>
      <c r="AH246" s="36">
        <f t="shared" ref="AH246:AU246" si="290">AH174*AH$163</f>
        <v>0</v>
      </c>
      <c r="AI246" s="36">
        <f t="shared" si="290"/>
        <v>0.6387618102510455</v>
      </c>
      <c r="AJ246" s="36">
        <f t="shared" si="290"/>
        <v>0</v>
      </c>
      <c r="AK246" s="36">
        <f t="shared" si="290"/>
        <v>0.92426558726443986</v>
      </c>
      <c r="AL246" s="36">
        <f t="shared" si="290"/>
        <v>0</v>
      </c>
      <c r="AM246" s="37" t="e">
        <f t="shared" si="290"/>
        <v>#VALUE!</v>
      </c>
      <c r="AN246" s="38">
        <f t="shared" si="290"/>
        <v>0</v>
      </c>
      <c r="AO246" s="39">
        <f t="shared" si="290"/>
        <v>0</v>
      </c>
      <c r="AP246" s="39">
        <f t="shared" si="290"/>
        <v>0</v>
      </c>
      <c r="AQ246" s="40">
        <f t="shared" si="290"/>
        <v>0</v>
      </c>
      <c r="AR246" s="40">
        <f t="shared" si="290"/>
        <v>0</v>
      </c>
      <c r="AS246" s="40">
        <f t="shared" si="290"/>
        <v>0</v>
      </c>
      <c r="AT246" s="41">
        <f t="shared" si="290"/>
        <v>0</v>
      </c>
      <c r="AU246" s="41">
        <f t="shared" si="290"/>
        <v>0</v>
      </c>
      <c r="AV246" s="42" t="e">
        <f t="shared" si="280"/>
        <v>#VALUE!</v>
      </c>
      <c r="AW246" s="42" t="e">
        <f t="shared" si="280"/>
        <v>#VALUE!</v>
      </c>
      <c r="AX246" s="43" t="e">
        <f t="shared" si="281"/>
        <v>#VALUE!</v>
      </c>
      <c r="AY246" s="43" t="e">
        <f t="shared" si="281"/>
        <v>#VALUE!</v>
      </c>
    </row>
    <row r="247" spans="5:51" x14ac:dyDescent="0.25">
      <c r="F247" s="3">
        <v>5</v>
      </c>
      <c r="G247" s="36">
        <f t="shared" ref="G247:X247" si="291">G175*G$163</f>
        <v>0</v>
      </c>
      <c r="H247" s="36">
        <f t="shared" si="291"/>
        <v>0.52106795007371021</v>
      </c>
      <c r="I247" s="36">
        <f t="shared" si="291"/>
        <v>0</v>
      </c>
      <c r="J247" s="36">
        <f t="shared" si="291"/>
        <v>0.71525734499732074</v>
      </c>
      <c r="K247" s="36">
        <f t="shared" si="291"/>
        <v>0</v>
      </c>
      <c r="L247" s="37" t="e">
        <f t="shared" si="291"/>
        <v>#VALUE!</v>
      </c>
      <c r="M247" s="38">
        <f t="shared" si="291"/>
        <v>0</v>
      </c>
      <c r="N247" s="39">
        <f t="shared" si="291"/>
        <v>0</v>
      </c>
      <c r="O247" s="39">
        <f t="shared" si="291"/>
        <v>0</v>
      </c>
      <c r="P247" s="40">
        <f t="shared" si="291"/>
        <v>0</v>
      </c>
      <c r="Q247" s="40">
        <f t="shared" si="291"/>
        <v>0</v>
      </c>
      <c r="R247" s="40">
        <f t="shared" si="291"/>
        <v>0</v>
      </c>
      <c r="S247" s="41">
        <f t="shared" si="291"/>
        <v>0</v>
      </c>
      <c r="T247" s="41">
        <f t="shared" si="291"/>
        <v>0</v>
      </c>
      <c r="U247" s="42" t="e">
        <f t="shared" si="278"/>
        <v>#VALUE!</v>
      </c>
      <c r="V247" s="42" t="e">
        <f t="shared" si="278"/>
        <v>#VALUE!</v>
      </c>
      <c r="W247" s="43" t="e">
        <f t="shared" si="291"/>
        <v>#VALUE!</v>
      </c>
      <c r="X247" s="43" t="e">
        <f t="shared" si="291"/>
        <v>#VALUE!</v>
      </c>
      <c r="AD247"/>
      <c r="AG247" s="3">
        <f t="shared" si="283"/>
        <v>6.8320196187232742</v>
      </c>
      <c r="AH247" s="36">
        <f t="shared" ref="AH247:AU247" si="292">AH175*AH$163</f>
        <v>0</v>
      </c>
      <c r="AI247" s="36">
        <f t="shared" si="292"/>
        <v>0.65818735283990892</v>
      </c>
      <c r="AJ247" s="36">
        <f t="shared" si="292"/>
        <v>0</v>
      </c>
      <c r="AK247" s="36">
        <f t="shared" si="292"/>
        <v>0.95835850669993394</v>
      </c>
      <c r="AL247" s="36">
        <f t="shared" si="292"/>
        <v>0</v>
      </c>
      <c r="AM247" s="37" t="e">
        <f t="shared" si="292"/>
        <v>#VALUE!</v>
      </c>
      <c r="AN247" s="38">
        <f t="shared" si="292"/>
        <v>0</v>
      </c>
      <c r="AO247" s="39">
        <f t="shared" si="292"/>
        <v>0</v>
      </c>
      <c r="AP247" s="39">
        <f t="shared" si="292"/>
        <v>0</v>
      </c>
      <c r="AQ247" s="40">
        <f t="shared" si="292"/>
        <v>0</v>
      </c>
      <c r="AR247" s="40">
        <f t="shared" si="292"/>
        <v>0</v>
      </c>
      <c r="AS247" s="40">
        <f t="shared" si="292"/>
        <v>0</v>
      </c>
      <c r="AT247" s="41">
        <f t="shared" si="292"/>
        <v>0</v>
      </c>
      <c r="AU247" s="41">
        <f t="shared" si="292"/>
        <v>0</v>
      </c>
      <c r="AV247" s="42" t="e">
        <f t="shared" si="280"/>
        <v>#VALUE!</v>
      </c>
      <c r="AW247" s="42" t="e">
        <f t="shared" si="280"/>
        <v>#VALUE!</v>
      </c>
      <c r="AX247" s="43" t="e">
        <f t="shared" si="281"/>
        <v>#VALUE!</v>
      </c>
      <c r="AY247" s="43" t="e">
        <f t="shared" si="281"/>
        <v>#VALUE!</v>
      </c>
    </row>
    <row r="248" spans="5:51" x14ac:dyDescent="0.25">
      <c r="F248" s="3">
        <v>6</v>
      </c>
      <c r="G248" s="36">
        <f t="shared" ref="G248:X248" si="293">G176*G$163</f>
        <v>0</v>
      </c>
      <c r="H248" s="36">
        <f t="shared" si="293"/>
        <v>0.60571715989048958</v>
      </c>
      <c r="I248" s="36">
        <f t="shared" si="293"/>
        <v>0</v>
      </c>
      <c r="J248" s="36">
        <f t="shared" si="293"/>
        <v>0.8659746508602908</v>
      </c>
      <c r="K248" s="36">
        <f t="shared" si="293"/>
        <v>0</v>
      </c>
      <c r="L248" s="37" t="e">
        <f t="shared" si="293"/>
        <v>#VALUE!</v>
      </c>
      <c r="M248" s="38">
        <f t="shared" si="293"/>
        <v>0</v>
      </c>
      <c r="N248" s="39">
        <f t="shared" si="293"/>
        <v>0</v>
      </c>
      <c r="O248" s="39">
        <f t="shared" si="293"/>
        <v>0</v>
      </c>
      <c r="P248" s="40">
        <f t="shared" si="293"/>
        <v>0</v>
      </c>
      <c r="Q248" s="40">
        <f t="shared" si="293"/>
        <v>0</v>
      </c>
      <c r="R248" s="40">
        <f t="shared" si="293"/>
        <v>0</v>
      </c>
      <c r="S248" s="41">
        <f t="shared" si="293"/>
        <v>0</v>
      </c>
      <c r="T248" s="41">
        <f t="shared" si="293"/>
        <v>0</v>
      </c>
      <c r="U248" s="42" t="e">
        <f t="shared" si="278"/>
        <v>#VALUE!</v>
      </c>
      <c r="V248" s="42" t="e">
        <f t="shared" si="278"/>
        <v>#VALUE!</v>
      </c>
      <c r="W248" s="43" t="e">
        <f t="shared" si="293"/>
        <v>#VALUE!</v>
      </c>
      <c r="X248" s="43" t="e">
        <f t="shared" si="293"/>
        <v>#VALUE!</v>
      </c>
      <c r="AD248"/>
      <c r="AG248" s="3">
        <f t="shared" si="283"/>
        <v>7.185106400177478</v>
      </c>
      <c r="AH248" s="36">
        <f t="shared" ref="AH248:AU248" si="294">AH176*AH$163</f>
        <v>1.5518141301875843E-2</v>
      </c>
      <c r="AI248" s="36">
        <f t="shared" si="294"/>
        <v>0.6763182611016294</v>
      </c>
      <c r="AJ248" s="36">
        <f t="shared" si="294"/>
        <v>0</v>
      </c>
      <c r="AK248" s="36">
        <f t="shared" si="294"/>
        <v>0.99004732007217289</v>
      </c>
      <c r="AL248" s="36">
        <f t="shared" si="294"/>
        <v>0</v>
      </c>
      <c r="AM248" s="37" t="e">
        <f t="shared" si="294"/>
        <v>#VALUE!</v>
      </c>
      <c r="AN248" s="38">
        <f t="shared" si="294"/>
        <v>0</v>
      </c>
      <c r="AO248" s="39">
        <f t="shared" si="294"/>
        <v>0</v>
      </c>
      <c r="AP248" s="39">
        <f t="shared" si="294"/>
        <v>0</v>
      </c>
      <c r="AQ248" s="40">
        <f t="shared" si="294"/>
        <v>0</v>
      </c>
      <c r="AR248" s="40">
        <f t="shared" si="294"/>
        <v>0</v>
      </c>
      <c r="AS248" s="40">
        <f t="shared" si="294"/>
        <v>0</v>
      </c>
      <c r="AT248" s="41">
        <f t="shared" si="294"/>
        <v>0</v>
      </c>
      <c r="AU248" s="41">
        <f t="shared" si="294"/>
        <v>0</v>
      </c>
      <c r="AV248" s="42" t="e">
        <f t="shared" si="280"/>
        <v>#VALUE!</v>
      </c>
      <c r="AW248" s="42" t="e">
        <f t="shared" si="280"/>
        <v>#VALUE!</v>
      </c>
      <c r="AX248" s="43" t="e">
        <f t="shared" si="281"/>
        <v>#VALUE!</v>
      </c>
      <c r="AY248" s="43" t="e">
        <f t="shared" si="281"/>
        <v>#VALUE!</v>
      </c>
    </row>
    <row r="249" spans="5:51" x14ac:dyDescent="0.25">
      <c r="F249" s="3">
        <v>7</v>
      </c>
      <c r="G249" s="36">
        <f t="shared" ref="G249:X249" si="295">G177*G$163</f>
        <v>0</v>
      </c>
      <c r="H249" s="36">
        <f t="shared" si="295"/>
        <v>0.66709351795219629</v>
      </c>
      <c r="I249" s="36">
        <f t="shared" si="295"/>
        <v>0</v>
      </c>
      <c r="J249" s="36">
        <f t="shared" si="295"/>
        <v>0.97394135141927818</v>
      </c>
      <c r="K249" s="36">
        <f t="shared" si="295"/>
        <v>0</v>
      </c>
      <c r="L249" s="37" t="e">
        <f t="shared" si="295"/>
        <v>#VALUE!</v>
      </c>
      <c r="M249" s="38">
        <f t="shared" si="295"/>
        <v>0</v>
      </c>
      <c r="N249" s="39">
        <f t="shared" si="295"/>
        <v>0</v>
      </c>
      <c r="O249" s="39">
        <f t="shared" si="295"/>
        <v>0</v>
      </c>
      <c r="P249" s="40">
        <f t="shared" si="295"/>
        <v>0</v>
      </c>
      <c r="Q249" s="40">
        <f t="shared" si="295"/>
        <v>0</v>
      </c>
      <c r="R249" s="40">
        <f t="shared" si="295"/>
        <v>0</v>
      </c>
      <c r="S249" s="41">
        <f t="shared" si="295"/>
        <v>0</v>
      </c>
      <c r="T249" s="41">
        <f t="shared" si="295"/>
        <v>0</v>
      </c>
      <c r="U249" s="42" t="e">
        <f t="shared" si="278"/>
        <v>#VALUE!</v>
      </c>
      <c r="V249" s="42" t="e">
        <f t="shared" si="278"/>
        <v>#VALUE!</v>
      </c>
      <c r="W249" s="43" t="e">
        <f t="shared" si="295"/>
        <v>#VALUE!</v>
      </c>
      <c r="X249" s="43" t="e">
        <f t="shared" si="295"/>
        <v>#VALUE!</v>
      </c>
      <c r="AD249"/>
      <c r="AG249" s="3">
        <f t="shared" si="283"/>
        <v>7.5564411203372481</v>
      </c>
      <c r="AH249" s="36">
        <f t="shared" ref="AH249:AU249" si="296">AH177*AH$163</f>
        <v>4.9448918536916547E-2</v>
      </c>
      <c r="AI249" s="36">
        <f t="shared" si="296"/>
        <v>0.69308487311018563</v>
      </c>
      <c r="AJ249" s="36">
        <f t="shared" si="296"/>
        <v>0</v>
      </c>
      <c r="AK249" s="36">
        <f t="shared" si="296"/>
        <v>1.0192244487513564</v>
      </c>
      <c r="AL249" s="36">
        <f t="shared" si="296"/>
        <v>0</v>
      </c>
      <c r="AM249" s="37" t="e">
        <f t="shared" si="296"/>
        <v>#VALUE!</v>
      </c>
      <c r="AN249" s="38">
        <f t="shared" si="296"/>
        <v>0</v>
      </c>
      <c r="AO249" s="39">
        <f t="shared" si="296"/>
        <v>0</v>
      </c>
      <c r="AP249" s="39">
        <f t="shared" si="296"/>
        <v>0</v>
      </c>
      <c r="AQ249" s="40">
        <f t="shared" si="296"/>
        <v>0</v>
      </c>
      <c r="AR249" s="40">
        <f t="shared" si="296"/>
        <v>0</v>
      </c>
      <c r="AS249" s="40">
        <f t="shared" si="296"/>
        <v>0</v>
      </c>
      <c r="AT249" s="41">
        <f t="shared" si="296"/>
        <v>0</v>
      </c>
      <c r="AU249" s="41">
        <f t="shared" si="296"/>
        <v>0</v>
      </c>
      <c r="AV249" s="42" t="e">
        <f t="shared" si="280"/>
        <v>#VALUE!</v>
      </c>
      <c r="AW249" s="42" t="e">
        <f t="shared" si="280"/>
        <v>#VALUE!</v>
      </c>
      <c r="AX249" s="43" t="e">
        <f t="shared" si="281"/>
        <v>#VALUE!</v>
      </c>
      <c r="AY249" s="43" t="e">
        <f t="shared" si="281"/>
        <v>#VALUE!</v>
      </c>
    </row>
    <row r="250" spans="5:51" x14ac:dyDescent="0.25">
      <c r="F250" s="3">
        <v>8</v>
      </c>
      <c r="G250" s="36">
        <f t="shared" ref="G250:X250" si="297">G178*G$163</f>
        <v>9.2657096075935808E-2</v>
      </c>
      <c r="H250" s="36">
        <f t="shared" si="297"/>
        <v>0.71035891582948851</v>
      </c>
      <c r="I250" s="36">
        <f t="shared" si="297"/>
        <v>0</v>
      </c>
      <c r="J250" s="36">
        <f t="shared" si="297"/>
        <v>1.0491393153456285</v>
      </c>
      <c r="K250" s="36">
        <f t="shared" si="297"/>
        <v>0</v>
      </c>
      <c r="L250" s="37" t="e">
        <f t="shared" si="297"/>
        <v>#VALUE!</v>
      </c>
      <c r="M250" s="38">
        <f t="shared" si="297"/>
        <v>0</v>
      </c>
      <c r="N250" s="39">
        <f t="shared" si="297"/>
        <v>0</v>
      </c>
      <c r="O250" s="39">
        <f t="shared" si="297"/>
        <v>0</v>
      </c>
      <c r="P250" s="40">
        <f t="shared" si="297"/>
        <v>0</v>
      </c>
      <c r="Q250" s="40">
        <f t="shared" si="297"/>
        <v>0</v>
      </c>
      <c r="R250" s="40">
        <f t="shared" si="297"/>
        <v>0</v>
      </c>
      <c r="S250" s="41">
        <f t="shared" si="297"/>
        <v>0</v>
      </c>
      <c r="T250" s="41">
        <f t="shared" si="297"/>
        <v>0</v>
      </c>
      <c r="U250" s="42" t="e">
        <f t="shared" si="278"/>
        <v>#VALUE!</v>
      </c>
      <c r="V250" s="42" t="e">
        <f t="shared" si="278"/>
        <v>#VALUE!</v>
      </c>
      <c r="W250" s="43" t="e">
        <f t="shared" si="297"/>
        <v>#VALUE!</v>
      </c>
      <c r="X250" s="43" t="e">
        <f t="shared" si="297"/>
        <v>#VALUE!</v>
      </c>
      <c r="AD250"/>
      <c r="AG250" s="3">
        <f t="shared" si="283"/>
        <v>7.9469668540626248</v>
      </c>
      <c r="AH250" s="36">
        <f t="shared" ref="AH250:AU250" si="298">AH178*AH$163</f>
        <v>8.7356792141460804E-2</v>
      </c>
      <c r="AI250" s="36">
        <f t="shared" si="298"/>
        <v>0.70843930109745124</v>
      </c>
      <c r="AJ250" s="36">
        <f t="shared" si="298"/>
        <v>0</v>
      </c>
      <c r="AK250" s="36">
        <f t="shared" si="298"/>
        <v>1.0458229077688646</v>
      </c>
      <c r="AL250" s="36">
        <f t="shared" si="298"/>
        <v>0</v>
      </c>
      <c r="AM250" s="37" t="e">
        <f t="shared" si="298"/>
        <v>#VALUE!</v>
      </c>
      <c r="AN250" s="38">
        <f t="shared" si="298"/>
        <v>0</v>
      </c>
      <c r="AO250" s="39">
        <f t="shared" si="298"/>
        <v>0</v>
      </c>
      <c r="AP250" s="39">
        <f t="shared" si="298"/>
        <v>0</v>
      </c>
      <c r="AQ250" s="40">
        <f t="shared" si="298"/>
        <v>0</v>
      </c>
      <c r="AR250" s="40">
        <f t="shared" si="298"/>
        <v>0</v>
      </c>
      <c r="AS250" s="40">
        <f t="shared" si="298"/>
        <v>0</v>
      </c>
      <c r="AT250" s="41">
        <f t="shared" si="298"/>
        <v>0</v>
      </c>
      <c r="AU250" s="41">
        <f t="shared" si="298"/>
        <v>0</v>
      </c>
      <c r="AV250" s="42" t="e">
        <f t="shared" si="280"/>
        <v>#VALUE!</v>
      </c>
      <c r="AW250" s="42" t="e">
        <f t="shared" si="280"/>
        <v>#VALUE!</v>
      </c>
      <c r="AX250" s="43" t="e">
        <f t="shared" si="281"/>
        <v>#VALUE!</v>
      </c>
      <c r="AY250" s="43" t="e">
        <f t="shared" si="281"/>
        <v>#VALUE!</v>
      </c>
    </row>
    <row r="251" spans="5:51" x14ac:dyDescent="0.25">
      <c r="F251" s="3">
        <v>9</v>
      </c>
      <c r="G251" s="36">
        <f t="shared" ref="G251:X251" si="299">G179*G$163</f>
        <v>0.19732210156289401</v>
      </c>
      <c r="H251" s="36">
        <f t="shared" si="299"/>
        <v>0.74020415923544503</v>
      </c>
      <c r="I251" s="36">
        <f t="shared" si="299"/>
        <v>0</v>
      </c>
      <c r="J251" s="36">
        <f t="shared" si="299"/>
        <v>1.1004023853316134</v>
      </c>
      <c r="K251" s="36">
        <f t="shared" si="299"/>
        <v>0</v>
      </c>
      <c r="L251" s="37" t="e">
        <f t="shared" si="299"/>
        <v>#VALUE!</v>
      </c>
      <c r="M251" s="38">
        <f t="shared" si="299"/>
        <v>0</v>
      </c>
      <c r="N251" s="39">
        <f t="shared" si="299"/>
        <v>0</v>
      </c>
      <c r="O251" s="39">
        <f t="shared" si="299"/>
        <v>0</v>
      </c>
      <c r="P251" s="40">
        <f t="shared" si="299"/>
        <v>0</v>
      </c>
      <c r="Q251" s="40">
        <f t="shared" si="299"/>
        <v>0</v>
      </c>
      <c r="R251" s="40">
        <f t="shared" si="299"/>
        <v>0</v>
      </c>
      <c r="S251" s="41">
        <f t="shared" si="299"/>
        <v>0</v>
      </c>
      <c r="T251" s="41">
        <f t="shared" si="299"/>
        <v>0</v>
      </c>
      <c r="U251" s="42" t="e">
        <f t="shared" si="278"/>
        <v>#VALUE!</v>
      </c>
      <c r="V251" s="42" t="e">
        <f t="shared" si="278"/>
        <v>#VALUE!</v>
      </c>
      <c r="W251" s="43" t="e">
        <f t="shared" si="299"/>
        <v>#VALUE!</v>
      </c>
      <c r="X251" s="43" t="e">
        <f t="shared" si="299"/>
        <v>#VALUE!</v>
      </c>
      <c r="AD251"/>
      <c r="AG251" s="3">
        <f t="shared" si="283"/>
        <v>8.3576754154277619</v>
      </c>
      <c r="AH251" s="36">
        <f t="shared" ref="AH251:AU251" si="300">AH179*AH$163</f>
        <v>0.12919884494004466</v>
      </c>
      <c r="AI251" s="36">
        <f t="shared" si="300"/>
        <v>0.7223568067554732</v>
      </c>
      <c r="AJ251" s="36">
        <f t="shared" si="300"/>
        <v>0</v>
      </c>
      <c r="AK251" s="36">
        <f t="shared" si="300"/>
        <v>1.0698181134631775</v>
      </c>
      <c r="AL251" s="36">
        <f t="shared" si="300"/>
        <v>0</v>
      </c>
      <c r="AM251" s="37" t="e">
        <f t="shared" si="300"/>
        <v>#VALUE!</v>
      </c>
      <c r="AN251" s="38">
        <f t="shared" si="300"/>
        <v>0</v>
      </c>
      <c r="AO251" s="39">
        <f t="shared" si="300"/>
        <v>0</v>
      </c>
      <c r="AP251" s="39">
        <f t="shared" si="300"/>
        <v>0</v>
      </c>
      <c r="AQ251" s="40">
        <f t="shared" si="300"/>
        <v>0</v>
      </c>
      <c r="AR251" s="40">
        <f t="shared" si="300"/>
        <v>0</v>
      </c>
      <c r="AS251" s="40">
        <f t="shared" si="300"/>
        <v>0</v>
      </c>
      <c r="AT251" s="41">
        <f t="shared" si="300"/>
        <v>0</v>
      </c>
      <c r="AU251" s="41">
        <f t="shared" si="300"/>
        <v>0</v>
      </c>
      <c r="AV251" s="42" t="e">
        <f t="shared" si="280"/>
        <v>#VALUE!</v>
      </c>
      <c r="AW251" s="42" t="e">
        <f t="shared" si="280"/>
        <v>#VALUE!</v>
      </c>
      <c r="AX251" s="43" t="e">
        <f t="shared" si="281"/>
        <v>#VALUE!</v>
      </c>
      <c r="AY251" s="43" t="e">
        <f t="shared" si="281"/>
        <v>#VALUE!</v>
      </c>
    </row>
    <row r="252" spans="5:51" x14ac:dyDescent="0.25">
      <c r="F252" s="3">
        <v>10</v>
      </c>
      <c r="G252" s="36">
        <f t="shared" ref="G252:X252" si="301">G180*G$163</f>
        <v>0.30487348093477895</v>
      </c>
      <c r="H252" s="36">
        <f t="shared" si="301"/>
        <v>0.76044915705252103</v>
      </c>
      <c r="I252" s="36">
        <f t="shared" si="301"/>
        <v>0.1136963372347109</v>
      </c>
      <c r="J252" s="36">
        <f t="shared" si="301"/>
        <v>1.1347775350347622</v>
      </c>
      <c r="K252" s="36">
        <f t="shared" si="301"/>
        <v>0</v>
      </c>
      <c r="L252" s="37" t="e">
        <f t="shared" si="301"/>
        <v>#VALUE!</v>
      </c>
      <c r="M252" s="38">
        <f t="shared" si="301"/>
        <v>0</v>
      </c>
      <c r="N252" s="39">
        <f t="shared" si="301"/>
        <v>0</v>
      </c>
      <c r="O252" s="39">
        <f t="shared" si="301"/>
        <v>0</v>
      </c>
      <c r="P252" s="40">
        <f t="shared" si="301"/>
        <v>0</v>
      </c>
      <c r="Q252" s="40">
        <f t="shared" si="301"/>
        <v>0</v>
      </c>
      <c r="R252" s="40">
        <f t="shared" si="301"/>
        <v>0</v>
      </c>
      <c r="S252" s="41">
        <f t="shared" si="301"/>
        <v>0</v>
      </c>
      <c r="T252" s="41">
        <f t="shared" si="301"/>
        <v>0</v>
      </c>
      <c r="U252" s="42" t="e">
        <f t="shared" si="278"/>
        <v>#VALUE!</v>
      </c>
      <c r="V252" s="42" t="e">
        <f t="shared" si="278"/>
        <v>#VALUE!</v>
      </c>
      <c r="W252" s="43" t="e">
        <f t="shared" si="301"/>
        <v>#VALUE!</v>
      </c>
      <c r="X252" s="43" t="e">
        <f t="shared" si="301"/>
        <v>#VALUE!</v>
      </c>
      <c r="AD252"/>
      <c r="AG252" s="3">
        <f t="shared" si="283"/>
        <v>8.7896098766206254</v>
      </c>
      <c r="AH252" s="36">
        <f t="shared" ref="AH252:AU252" si="302">AH180*AH$163</f>
        <v>0.17476110019422245</v>
      </c>
      <c r="AI252" s="36">
        <f t="shared" si="302"/>
        <v>0.73483637822874825</v>
      </c>
      <c r="AJ252" s="36">
        <f t="shared" si="302"/>
        <v>0</v>
      </c>
      <c r="AK252" s="36">
        <f t="shared" si="302"/>
        <v>1.0912281829312831</v>
      </c>
      <c r="AL252" s="36">
        <f t="shared" si="302"/>
        <v>0</v>
      </c>
      <c r="AM252" s="37" t="e">
        <f t="shared" si="302"/>
        <v>#VALUE!</v>
      </c>
      <c r="AN252" s="38">
        <f t="shared" si="302"/>
        <v>0</v>
      </c>
      <c r="AO252" s="39">
        <f t="shared" si="302"/>
        <v>0</v>
      </c>
      <c r="AP252" s="39">
        <f t="shared" si="302"/>
        <v>0</v>
      </c>
      <c r="AQ252" s="40">
        <f t="shared" si="302"/>
        <v>0</v>
      </c>
      <c r="AR252" s="40">
        <f t="shared" si="302"/>
        <v>0</v>
      </c>
      <c r="AS252" s="40">
        <f t="shared" si="302"/>
        <v>0</v>
      </c>
      <c r="AT252" s="41">
        <f t="shared" si="302"/>
        <v>0</v>
      </c>
      <c r="AU252" s="41">
        <f t="shared" si="302"/>
        <v>0</v>
      </c>
      <c r="AV252" s="42" t="e">
        <f t="shared" si="280"/>
        <v>#VALUE!</v>
      </c>
      <c r="AW252" s="42" t="e">
        <f t="shared" si="280"/>
        <v>#VALUE!</v>
      </c>
      <c r="AX252" s="43" t="e">
        <f t="shared" si="281"/>
        <v>#VALUE!</v>
      </c>
      <c r="AY252" s="43" t="e">
        <f t="shared" si="281"/>
        <v>#VALUE!</v>
      </c>
    </row>
    <row r="253" spans="5:51" x14ac:dyDescent="0.25">
      <c r="F253" s="3">
        <v>11</v>
      </c>
      <c r="G253" s="36">
        <f t="shared" ref="G253:X253" si="303">G181*G$163</f>
        <v>0.40681241129091728</v>
      </c>
      <c r="H253" s="36">
        <f t="shared" si="303"/>
        <v>0.77400447171745113</v>
      </c>
      <c r="I253" s="36">
        <f t="shared" si="303"/>
        <v>0.38650665450997218</v>
      </c>
      <c r="J253" s="36">
        <f t="shared" si="303"/>
        <v>1.1575391330032381</v>
      </c>
      <c r="K253" s="36">
        <f t="shared" si="303"/>
        <v>0</v>
      </c>
      <c r="L253" s="37" t="e">
        <f t="shared" si="303"/>
        <v>#VALUE!</v>
      </c>
      <c r="M253" s="38">
        <f t="shared" si="303"/>
        <v>0</v>
      </c>
      <c r="N253" s="39">
        <f t="shared" si="303"/>
        <v>0</v>
      </c>
      <c r="O253" s="39">
        <f t="shared" si="303"/>
        <v>0</v>
      </c>
      <c r="P253" s="40">
        <f t="shared" si="303"/>
        <v>0</v>
      </c>
      <c r="Q253" s="40">
        <f t="shared" si="303"/>
        <v>0</v>
      </c>
      <c r="R253" s="40">
        <f t="shared" si="303"/>
        <v>0</v>
      </c>
      <c r="S253" s="41">
        <f t="shared" si="303"/>
        <v>0</v>
      </c>
      <c r="T253" s="41">
        <f t="shared" si="303"/>
        <v>0</v>
      </c>
      <c r="U253" s="42" t="e">
        <f t="shared" si="278"/>
        <v>#VALUE!</v>
      </c>
      <c r="V253" s="42" t="e">
        <f t="shared" si="278"/>
        <v>#VALUE!</v>
      </c>
      <c r="W253" s="43" t="e">
        <f t="shared" si="303"/>
        <v>#VALUE!</v>
      </c>
      <c r="X253" s="43" t="e">
        <f t="shared" si="303"/>
        <v>#VALUE!</v>
      </c>
      <c r="AD253"/>
      <c r="AG253" s="3">
        <f t="shared" si="283"/>
        <v>9.2438672170224123</v>
      </c>
      <c r="AH253" s="36">
        <f t="shared" ref="AH253:AU253" si="304">AH181*AH$163</f>
        <v>0.22362663391113632</v>
      </c>
      <c r="AI253" s="36">
        <f t="shared" si="304"/>
        <v>0.74590043486999558</v>
      </c>
      <c r="AJ253" s="36">
        <f t="shared" si="304"/>
        <v>0</v>
      </c>
      <c r="AK253" s="36">
        <f t="shared" si="304"/>
        <v>1.1101126343341399</v>
      </c>
      <c r="AL253" s="36">
        <f t="shared" si="304"/>
        <v>0</v>
      </c>
      <c r="AM253" s="37" t="e">
        <f t="shared" si="304"/>
        <v>#VALUE!</v>
      </c>
      <c r="AN253" s="38">
        <f t="shared" si="304"/>
        <v>0</v>
      </c>
      <c r="AO253" s="39">
        <f t="shared" si="304"/>
        <v>0</v>
      </c>
      <c r="AP253" s="39">
        <f t="shared" si="304"/>
        <v>0</v>
      </c>
      <c r="AQ253" s="40">
        <f t="shared" si="304"/>
        <v>0</v>
      </c>
      <c r="AR253" s="40">
        <f t="shared" si="304"/>
        <v>0</v>
      </c>
      <c r="AS253" s="40">
        <f t="shared" si="304"/>
        <v>0</v>
      </c>
      <c r="AT253" s="41">
        <f t="shared" si="304"/>
        <v>0</v>
      </c>
      <c r="AU253" s="41">
        <f t="shared" si="304"/>
        <v>0</v>
      </c>
      <c r="AV253" s="42" t="e">
        <f t="shared" si="280"/>
        <v>#VALUE!</v>
      </c>
      <c r="AW253" s="42" t="e">
        <f t="shared" si="280"/>
        <v>#VALUE!</v>
      </c>
      <c r="AX253" s="43" t="e">
        <f t="shared" si="281"/>
        <v>#VALUE!</v>
      </c>
      <c r="AY253" s="43" t="e">
        <f t="shared" si="281"/>
        <v>#VALUE!</v>
      </c>
    </row>
    <row r="254" spans="5:51" x14ac:dyDescent="0.25">
      <c r="F254" s="3">
        <v>12</v>
      </c>
      <c r="G254" s="36">
        <f t="shared" ref="G254:X254" si="305">G182*G$163</f>
        <v>0.49655663767939273</v>
      </c>
      <c r="H254" s="36">
        <f t="shared" si="305"/>
        <v>0.78299039349238364</v>
      </c>
      <c r="I254" s="36">
        <f t="shared" si="305"/>
        <v>0.60468582038529828</v>
      </c>
      <c r="J254" s="36">
        <f t="shared" si="305"/>
        <v>1.1724677174018332</v>
      </c>
      <c r="K254" s="36">
        <f t="shared" si="305"/>
        <v>0</v>
      </c>
      <c r="L254" s="37" t="e">
        <f t="shared" si="305"/>
        <v>#VALUE!</v>
      </c>
      <c r="M254" s="38">
        <f t="shared" si="305"/>
        <v>0</v>
      </c>
      <c r="N254" s="39">
        <f t="shared" si="305"/>
        <v>0</v>
      </c>
      <c r="O254" s="39">
        <f t="shared" si="305"/>
        <v>0</v>
      </c>
      <c r="P254" s="40">
        <f t="shared" si="305"/>
        <v>0</v>
      </c>
      <c r="Q254" s="40">
        <f t="shared" si="305"/>
        <v>0</v>
      </c>
      <c r="R254" s="40">
        <f t="shared" si="305"/>
        <v>0</v>
      </c>
      <c r="S254" s="41">
        <f t="shared" si="305"/>
        <v>0</v>
      </c>
      <c r="T254" s="41">
        <f t="shared" si="305"/>
        <v>0</v>
      </c>
      <c r="U254" s="42" t="e">
        <f t="shared" si="278"/>
        <v>#VALUE!</v>
      </c>
      <c r="V254" s="42" t="e">
        <f t="shared" si="278"/>
        <v>#VALUE!</v>
      </c>
      <c r="W254" s="43" t="e">
        <f t="shared" si="305"/>
        <v>#VALUE!</v>
      </c>
      <c r="X254" s="43" t="e">
        <f t="shared" si="305"/>
        <v>#VALUE!</v>
      </c>
      <c r="AD254"/>
      <c r="AG254" s="3">
        <f t="shared" si="283"/>
        <v>9.7216011091944612</v>
      </c>
      <c r="AH254" s="36">
        <f t="shared" ref="AH254:AU254" si="306">AH182*AH$163</f>
        <v>0.27515384509401253</v>
      </c>
      <c r="AI254" s="36">
        <f t="shared" si="306"/>
        <v>0.75559363595683338</v>
      </c>
      <c r="AJ254" s="36">
        <f t="shared" si="306"/>
        <v>2.8231427027857761E-2</v>
      </c>
      <c r="AK254" s="36">
        <f t="shared" si="306"/>
        <v>1.1265694939150042</v>
      </c>
      <c r="AL254" s="36">
        <f t="shared" si="306"/>
        <v>0</v>
      </c>
      <c r="AM254" s="37" t="e">
        <f t="shared" si="306"/>
        <v>#VALUE!</v>
      </c>
      <c r="AN254" s="38">
        <f t="shared" si="306"/>
        <v>0</v>
      </c>
      <c r="AO254" s="39">
        <f t="shared" si="306"/>
        <v>0</v>
      </c>
      <c r="AP254" s="39">
        <f t="shared" si="306"/>
        <v>0</v>
      </c>
      <c r="AQ254" s="40">
        <f t="shared" si="306"/>
        <v>0</v>
      </c>
      <c r="AR254" s="40">
        <f t="shared" si="306"/>
        <v>0</v>
      </c>
      <c r="AS254" s="40">
        <f t="shared" si="306"/>
        <v>0</v>
      </c>
      <c r="AT254" s="41">
        <f t="shared" si="306"/>
        <v>0</v>
      </c>
      <c r="AU254" s="41">
        <f t="shared" si="306"/>
        <v>0</v>
      </c>
      <c r="AV254" s="42" t="e">
        <f t="shared" si="280"/>
        <v>#VALUE!</v>
      </c>
      <c r="AW254" s="42" t="e">
        <f t="shared" si="280"/>
        <v>#VALUE!</v>
      </c>
      <c r="AX254" s="43" t="e">
        <f t="shared" si="281"/>
        <v>#VALUE!</v>
      </c>
      <c r="AY254" s="43" t="e">
        <f t="shared" si="281"/>
        <v>#VALUE!</v>
      </c>
    </row>
    <row r="255" spans="5:51" x14ac:dyDescent="0.25">
      <c r="F255" s="3">
        <v>13</v>
      </c>
      <c r="G255" s="36">
        <f t="shared" ref="G255:X255" si="307">G183*G$163</f>
        <v>0.57041445423262194</v>
      </c>
      <c r="H255" s="36">
        <f t="shared" si="307"/>
        <v>0.78890258267184188</v>
      </c>
      <c r="I255" s="36">
        <f t="shared" si="307"/>
        <v>0.77154390549188856</v>
      </c>
      <c r="J255" s="36">
        <f t="shared" si="307"/>
        <v>1.1821903761889869</v>
      </c>
      <c r="K255" s="36">
        <f t="shared" si="307"/>
        <v>0</v>
      </c>
      <c r="L255" s="37" t="e">
        <f t="shared" si="307"/>
        <v>#VALUE!</v>
      </c>
      <c r="M255" s="38">
        <f t="shared" si="307"/>
        <v>0</v>
      </c>
      <c r="N255" s="39">
        <f t="shared" si="307"/>
        <v>0</v>
      </c>
      <c r="O255" s="39">
        <f t="shared" si="307"/>
        <v>0</v>
      </c>
      <c r="P255" s="40">
        <f t="shared" si="307"/>
        <v>0</v>
      </c>
      <c r="Q255" s="40">
        <f t="shared" si="307"/>
        <v>0</v>
      </c>
      <c r="R255" s="40">
        <f t="shared" si="307"/>
        <v>0</v>
      </c>
      <c r="S255" s="41">
        <f t="shared" si="307"/>
        <v>0</v>
      </c>
      <c r="T255" s="41">
        <f t="shared" si="307"/>
        <v>0</v>
      </c>
      <c r="U255" s="42" t="e">
        <f t="shared" si="278"/>
        <v>#VALUE!</v>
      </c>
      <c r="V255" s="42" t="e">
        <f t="shared" si="278"/>
        <v>#VALUE!</v>
      </c>
      <c r="W255" s="43" t="e">
        <f t="shared" si="307"/>
        <v>#VALUE!</v>
      </c>
      <c r="X255" s="43" t="e">
        <f t="shared" si="307"/>
        <v>#VALUE!</v>
      </c>
      <c r="AD255"/>
      <c r="AG255" s="3">
        <f t="shared" si="283"/>
        <v>10.224024848848265</v>
      </c>
      <c r="AH255" s="36">
        <f t="shared" ref="AH255:AU255" si="308">AH183*AH$163</f>
        <v>0.32847185313240523</v>
      </c>
      <c r="AI255" s="36">
        <f t="shared" si="308"/>
        <v>0.76398082678211143</v>
      </c>
      <c r="AJ255" s="36">
        <f t="shared" si="308"/>
        <v>0.17952925475385681</v>
      </c>
      <c r="AK255" s="36">
        <f t="shared" si="308"/>
        <v>1.1407309211687124</v>
      </c>
      <c r="AL255" s="36">
        <f t="shared" si="308"/>
        <v>0</v>
      </c>
      <c r="AM255" s="37" t="e">
        <f t="shared" si="308"/>
        <v>#VALUE!</v>
      </c>
      <c r="AN255" s="38">
        <f t="shared" si="308"/>
        <v>0</v>
      </c>
      <c r="AO255" s="39">
        <f t="shared" si="308"/>
        <v>0</v>
      </c>
      <c r="AP255" s="39">
        <f t="shared" si="308"/>
        <v>0</v>
      </c>
      <c r="AQ255" s="40">
        <f t="shared" si="308"/>
        <v>0</v>
      </c>
      <c r="AR255" s="40">
        <f t="shared" si="308"/>
        <v>0</v>
      </c>
      <c r="AS255" s="40">
        <f t="shared" si="308"/>
        <v>0</v>
      </c>
      <c r="AT255" s="41">
        <f t="shared" si="308"/>
        <v>0</v>
      </c>
      <c r="AU255" s="41">
        <f t="shared" si="308"/>
        <v>0</v>
      </c>
      <c r="AV255" s="42" t="e">
        <f t="shared" si="280"/>
        <v>#VALUE!</v>
      </c>
      <c r="AW255" s="42" t="e">
        <f t="shared" si="280"/>
        <v>#VALUE!</v>
      </c>
      <c r="AX255" s="43" t="e">
        <f t="shared" si="281"/>
        <v>#VALUE!</v>
      </c>
      <c r="AY255" s="43" t="e">
        <f t="shared" si="281"/>
        <v>#VALUE!</v>
      </c>
    </row>
    <row r="256" spans="5:51" x14ac:dyDescent="0.25">
      <c r="F256" s="3">
        <v>14</v>
      </c>
      <c r="G256" s="36">
        <f t="shared" ref="G256:X256" si="309">G184*G$163</f>
        <v>0.62758709710999638</v>
      </c>
      <c r="H256" s="36">
        <f t="shared" si="309"/>
        <v>0.79277120241193255</v>
      </c>
      <c r="I256" s="36">
        <f t="shared" si="309"/>
        <v>0.89414861989966099</v>
      </c>
      <c r="J256" s="36">
        <f t="shared" si="309"/>
        <v>1.1884913479398773</v>
      </c>
      <c r="K256" s="36">
        <f t="shared" si="309"/>
        <v>0</v>
      </c>
      <c r="L256" s="37" t="e">
        <f t="shared" si="309"/>
        <v>#VALUE!</v>
      </c>
      <c r="M256" s="38">
        <f t="shared" si="309"/>
        <v>4.8661478141065473E-4</v>
      </c>
      <c r="N256" s="39">
        <f t="shared" si="309"/>
        <v>0</v>
      </c>
      <c r="O256" s="39">
        <f t="shared" si="309"/>
        <v>0</v>
      </c>
      <c r="P256" s="40">
        <f t="shared" si="309"/>
        <v>0</v>
      </c>
      <c r="Q256" s="40">
        <f t="shared" si="309"/>
        <v>0</v>
      </c>
      <c r="R256" s="40">
        <f t="shared" si="309"/>
        <v>0</v>
      </c>
      <c r="S256" s="41">
        <f t="shared" si="309"/>
        <v>0</v>
      </c>
      <c r="T256" s="41">
        <f t="shared" si="309"/>
        <v>0</v>
      </c>
      <c r="U256" s="42" t="e">
        <f t="shared" si="278"/>
        <v>#VALUE!</v>
      </c>
      <c r="V256" s="42" t="e">
        <f t="shared" si="278"/>
        <v>#VALUE!</v>
      </c>
      <c r="W256" s="43" t="e">
        <f t="shared" si="309"/>
        <v>#VALUE!</v>
      </c>
      <c r="X256" s="43" t="e">
        <f t="shared" si="309"/>
        <v>#VALUE!</v>
      </c>
      <c r="AD256"/>
      <c r="AG256" s="3">
        <f t="shared" si="283"/>
        <v>10.752414436239738</v>
      </c>
      <c r="AH256" s="36">
        <f t="shared" ref="AH256:AU256" si="310">AH184*AH$163</f>
        <v>0.38249987527331752</v>
      </c>
      <c r="AI256" s="36">
        <f t="shared" si="310"/>
        <v>0.77114421508005226</v>
      </c>
      <c r="AJ256" s="36">
        <f t="shared" si="310"/>
        <v>0.32406209193252206</v>
      </c>
      <c r="AK256" s="36">
        <f t="shared" si="310"/>
        <v>1.1527575684958511</v>
      </c>
      <c r="AL256" s="36">
        <f t="shared" si="310"/>
        <v>0</v>
      </c>
      <c r="AM256" s="37" t="e">
        <f t="shared" si="310"/>
        <v>#VALUE!</v>
      </c>
      <c r="AN256" s="38">
        <f t="shared" si="310"/>
        <v>0</v>
      </c>
      <c r="AO256" s="39">
        <f t="shared" si="310"/>
        <v>0</v>
      </c>
      <c r="AP256" s="39">
        <f t="shared" si="310"/>
        <v>0</v>
      </c>
      <c r="AQ256" s="40">
        <f t="shared" si="310"/>
        <v>0</v>
      </c>
      <c r="AR256" s="40">
        <f t="shared" si="310"/>
        <v>0</v>
      </c>
      <c r="AS256" s="40">
        <f t="shared" si="310"/>
        <v>0</v>
      </c>
      <c r="AT256" s="41">
        <f t="shared" si="310"/>
        <v>0</v>
      </c>
      <c r="AU256" s="41">
        <f t="shared" si="310"/>
        <v>0</v>
      </c>
      <c r="AV256" s="42" t="e">
        <f t="shared" si="280"/>
        <v>#VALUE!</v>
      </c>
      <c r="AW256" s="42" t="e">
        <f t="shared" si="280"/>
        <v>#VALUE!</v>
      </c>
      <c r="AX256" s="43" t="e">
        <f t="shared" si="281"/>
        <v>#VALUE!</v>
      </c>
      <c r="AY256" s="43" t="e">
        <f t="shared" si="281"/>
        <v>#VALUE!</v>
      </c>
    </row>
    <row r="257" spans="6:51" x14ac:dyDescent="0.25">
      <c r="F257" s="3">
        <v>15</v>
      </c>
      <c r="G257" s="36">
        <f t="shared" ref="G257:X257" si="311">G185*G$163</f>
        <v>0.66946835757631784</v>
      </c>
      <c r="H257" s="36">
        <f t="shared" si="311"/>
        <v>0.79529313288514103</v>
      </c>
      <c r="I257" s="36">
        <f t="shared" si="311"/>
        <v>0.98108021621397767</v>
      </c>
      <c r="J257" s="36">
        <f t="shared" si="311"/>
        <v>1.1925618252577224</v>
      </c>
      <c r="K257" s="36">
        <f t="shared" si="311"/>
        <v>0</v>
      </c>
      <c r="L257" s="37" t="e">
        <f t="shared" si="311"/>
        <v>#VALUE!</v>
      </c>
      <c r="M257" s="38">
        <f t="shared" si="311"/>
        <v>6.5941345302459597E-2</v>
      </c>
      <c r="N257" s="39">
        <f t="shared" si="311"/>
        <v>0</v>
      </c>
      <c r="O257" s="39">
        <f t="shared" si="311"/>
        <v>0</v>
      </c>
      <c r="P257" s="40">
        <f t="shared" si="311"/>
        <v>0</v>
      </c>
      <c r="Q257" s="40">
        <f t="shared" si="311"/>
        <v>0</v>
      </c>
      <c r="R257" s="40">
        <f t="shared" si="311"/>
        <v>0</v>
      </c>
      <c r="S257" s="41">
        <f t="shared" si="311"/>
        <v>0</v>
      </c>
      <c r="T257" s="41">
        <f t="shared" si="311"/>
        <v>0</v>
      </c>
      <c r="U257" s="42" t="e">
        <f t="shared" si="278"/>
        <v>#VALUE!</v>
      </c>
      <c r="V257" s="42" t="e">
        <f t="shared" si="278"/>
        <v>#VALUE!</v>
      </c>
      <c r="W257" s="43" t="e">
        <f t="shared" si="311"/>
        <v>#VALUE!</v>
      </c>
      <c r="X257" s="43" t="e">
        <f t="shared" si="311"/>
        <v>#VALUE!</v>
      </c>
      <c r="AD257"/>
      <c r="AG257" s="3">
        <f t="shared" si="283"/>
        <v>11.308111816813577</v>
      </c>
      <c r="AH257" s="36">
        <f t="shared" ref="AH257:AU257" si="312">AH185*AH$163</f>
        <v>0.43599563398145325</v>
      </c>
      <c r="AI257" s="36">
        <f t="shared" si="312"/>
        <v>0.7771799269012174</v>
      </c>
      <c r="AJ257" s="36">
        <f t="shared" si="312"/>
        <v>0.45949992458317807</v>
      </c>
      <c r="AK257" s="36">
        <f t="shared" si="312"/>
        <v>1.1628319852138893</v>
      </c>
      <c r="AL257" s="36">
        <f t="shared" si="312"/>
        <v>0</v>
      </c>
      <c r="AM257" s="37" t="e">
        <f t="shared" si="312"/>
        <v>#VALUE!</v>
      </c>
      <c r="AN257" s="38">
        <f t="shared" si="312"/>
        <v>0</v>
      </c>
      <c r="AO257" s="39">
        <f t="shared" si="312"/>
        <v>0</v>
      </c>
      <c r="AP257" s="39">
        <f t="shared" si="312"/>
        <v>0</v>
      </c>
      <c r="AQ257" s="40">
        <f t="shared" si="312"/>
        <v>0</v>
      </c>
      <c r="AR257" s="40">
        <f t="shared" si="312"/>
        <v>0</v>
      </c>
      <c r="AS257" s="40">
        <f t="shared" si="312"/>
        <v>0</v>
      </c>
      <c r="AT257" s="41">
        <f t="shared" si="312"/>
        <v>0</v>
      </c>
      <c r="AU257" s="41">
        <f t="shared" si="312"/>
        <v>0</v>
      </c>
      <c r="AV257" s="42" t="e">
        <f t="shared" si="280"/>
        <v>#VALUE!</v>
      </c>
      <c r="AW257" s="42" t="e">
        <f t="shared" si="280"/>
        <v>#VALUE!</v>
      </c>
      <c r="AX257" s="43" t="e">
        <f t="shared" si="281"/>
        <v>#VALUE!</v>
      </c>
      <c r="AY257" s="43" t="e">
        <f t="shared" si="281"/>
        <v>#VALUE!</v>
      </c>
    </row>
    <row r="258" spans="6:51" x14ac:dyDescent="0.25">
      <c r="F258" s="3">
        <v>16</v>
      </c>
      <c r="G258" s="36">
        <f t="shared" ref="G258:X258" si="313">G186*G$163</f>
        <v>0.69867644461043577</v>
      </c>
      <c r="H258" s="36">
        <f t="shared" si="313"/>
        <v>0.79693339544443997</v>
      </c>
      <c r="I258" s="36">
        <f t="shared" si="313"/>
        <v>1.0407992695210231</v>
      </c>
      <c r="J258" s="36">
        <f t="shared" si="313"/>
        <v>1.1951868944635917</v>
      </c>
      <c r="K258" s="36">
        <f t="shared" si="313"/>
        <v>0</v>
      </c>
      <c r="L258" s="37" t="e">
        <f t="shared" si="313"/>
        <v>#VALUE!</v>
      </c>
      <c r="M258" s="38">
        <f t="shared" si="313"/>
        <v>0.12400195850181844</v>
      </c>
      <c r="N258" s="39">
        <f t="shared" si="313"/>
        <v>0</v>
      </c>
      <c r="O258" s="39">
        <f t="shared" si="313"/>
        <v>0</v>
      </c>
      <c r="P258" s="40">
        <f t="shared" si="313"/>
        <v>0</v>
      </c>
      <c r="Q258" s="40">
        <f t="shared" si="313"/>
        <v>0</v>
      </c>
      <c r="R258" s="40">
        <f t="shared" si="313"/>
        <v>0</v>
      </c>
      <c r="S258" s="41">
        <f t="shared" si="313"/>
        <v>0</v>
      </c>
      <c r="T258" s="41">
        <f t="shared" si="313"/>
        <v>0</v>
      </c>
      <c r="U258" s="42" t="e">
        <f t="shared" si="278"/>
        <v>#VALUE!</v>
      </c>
      <c r="V258" s="42" t="e">
        <f t="shared" si="278"/>
        <v>#VALUE!</v>
      </c>
      <c r="W258" s="43" t="e">
        <f t="shared" si="313"/>
        <v>#VALUE!</v>
      </c>
      <c r="X258" s="43" t="e">
        <f t="shared" si="313"/>
        <v>#VALUE!</v>
      </c>
      <c r="AD258"/>
      <c r="AG258" s="3">
        <f t="shared" si="283"/>
        <v>11.892528289327906</v>
      </c>
      <c r="AH258" s="36">
        <f t="shared" ref="AH258:AU258" si="314">AH186*AH$163</f>
        <v>0.4876339668771803</v>
      </c>
      <c r="AI258" s="36">
        <f t="shared" si="314"/>
        <v>0.78219413773064073</v>
      </c>
      <c r="AJ258" s="36">
        <f t="shared" si="314"/>
        <v>0.58379799467045979</v>
      </c>
      <c r="AK258" s="36">
        <f t="shared" si="314"/>
        <v>1.1711514473865909</v>
      </c>
      <c r="AL258" s="36">
        <f t="shared" si="314"/>
        <v>0</v>
      </c>
      <c r="AM258" s="37" t="e">
        <f t="shared" si="314"/>
        <v>#VALUE!</v>
      </c>
      <c r="AN258" s="38">
        <f t="shared" si="314"/>
        <v>0</v>
      </c>
      <c r="AO258" s="39">
        <f t="shared" si="314"/>
        <v>0</v>
      </c>
      <c r="AP258" s="39">
        <f t="shared" si="314"/>
        <v>0</v>
      </c>
      <c r="AQ258" s="40">
        <f t="shared" si="314"/>
        <v>0</v>
      </c>
      <c r="AR258" s="40">
        <f t="shared" si="314"/>
        <v>0</v>
      </c>
      <c r="AS258" s="40">
        <f t="shared" si="314"/>
        <v>0</v>
      </c>
      <c r="AT258" s="41">
        <f t="shared" si="314"/>
        <v>0</v>
      </c>
      <c r="AU258" s="41">
        <f t="shared" si="314"/>
        <v>0</v>
      </c>
      <c r="AV258" s="42" t="e">
        <f t="shared" si="280"/>
        <v>#VALUE!</v>
      </c>
      <c r="AW258" s="42" t="e">
        <f t="shared" si="280"/>
        <v>#VALUE!</v>
      </c>
      <c r="AX258" s="43" t="e">
        <f t="shared" si="281"/>
        <v>#VALUE!</v>
      </c>
      <c r="AY258" s="43" t="e">
        <f t="shared" si="281"/>
        <v>#VALUE!</v>
      </c>
    </row>
    <row r="259" spans="6:51" x14ac:dyDescent="0.25">
      <c r="F259" s="3">
        <v>17</v>
      </c>
      <c r="G259" s="36">
        <f t="shared" ref="G259:X259" si="315">G187*G$163</f>
        <v>0.71818455930888137</v>
      </c>
      <c r="H259" s="36">
        <f t="shared" si="315"/>
        <v>0.79799910362954407</v>
      </c>
      <c r="I259" s="36">
        <f t="shared" si="315"/>
        <v>1.0806974931171403</v>
      </c>
      <c r="J259" s="36">
        <f t="shared" si="315"/>
        <v>1.1968790519934664</v>
      </c>
      <c r="K259" s="36">
        <f t="shared" si="315"/>
        <v>0</v>
      </c>
      <c r="L259" s="37" t="e">
        <f t="shared" si="315"/>
        <v>#VALUE!</v>
      </c>
      <c r="M259" s="38">
        <f t="shared" si="315"/>
        <v>0.17514559891116538</v>
      </c>
      <c r="N259" s="39">
        <f t="shared" si="315"/>
        <v>0</v>
      </c>
      <c r="O259" s="39">
        <f t="shared" si="315"/>
        <v>0</v>
      </c>
      <c r="P259" s="40">
        <f t="shared" si="315"/>
        <v>0</v>
      </c>
      <c r="Q259" s="40">
        <f t="shared" si="315"/>
        <v>0</v>
      </c>
      <c r="R259" s="40">
        <f t="shared" si="315"/>
        <v>0</v>
      </c>
      <c r="S259" s="41">
        <f t="shared" si="315"/>
        <v>0</v>
      </c>
      <c r="T259" s="41">
        <f t="shared" si="315"/>
        <v>0</v>
      </c>
      <c r="U259" s="42" t="e">
        <f t="shared" si="278"/>
        <v>#VALUE!</v>
      </c>
      <c r="V259" s="42" t="e">
        <f t="shared" si="278"/>
        <v>#VALUE!</v>
      </c>
      <c r="W259" s="43" t="e">
        <f t="shared" si="315"/>
        <v>#VALUE!</v>
      </c>
      <c r="X259" s="43" t="e">
        <f t="shared" si="315"/>
        <v>#VALUE!</v>
      </c>
      <c r="AD259"/>
      <c r="AG259" s="3">
        <f t="shared" si="283"/>
        <v>12.507148090114805</v>
      </c>
      <c r="AH259" s="36">
        <f t="shared" ref="AH259:AU259" si="316">AH187*AH$163</f>
        <v>0.53611098977643123</v>
      </c>
      <c r="AI259" s="36">
        <f t="shared" si="316"/>
        <v>0.78629900625774107</v>
      </c>
      <c r="AJ259" s="36">
        <f t="shared" si="316"/>
        <v>0.69533687625402107</v>
      </c>
      <c r="AK259" s="36">
        <f t="shared" si="316"/>
        <v>1.1779206355873917</v>
      </c>
      <c r="AL259" s="36">
        <f t="shared" si="316"/>
        <v>0</v>
      </c>
      <c r="AM259" s="37" t="e">
        <f t="shared" si="316"/>
        <v>#VALUE!</v>
      </c>
      <c r="AN259" s="38">
        <f t="shared" si="316"/>
        <v>0</v>
      </c>
      <c r="AO259" s="39">
        <f t="shared" si="316"/>
        <v>0</v>
      </c>
      <c r="AP259" s="39">
        <f t="shared" si="316"/>
        <v>0</v>
      </c>
      <c r="AQ259" s="40">
        <f t="shared" si="316"/>
        <v>0</v>
      </c>
      <c r="AR259" s="40">
        <f t="shared" si="316"/>
        <v>0</v>
      </c>
      <c r="AS259" s="40">
        <f t="shared" si="316"/>
        <v>0</v>
      </c>
      <c r="AT259" s="41">
        <f t="shared" si="316"/>
        <v>0</v>
      </c>
      <c r="AU259" s="41">
        <f t="shared" si="316"/>
        <v>0</v>
      </c>
      <c r="AV259" s="42" t="e">
        <f t="shared" si="280"/>
        <v>#VALUE!</v>
      </c>
      <c r="AW259" s="42" t="e">
        <f t="shared" si="280"/>
        <v>#VALUE!</v>
      </c>
      <c r="AX259" s="43" t="e">
        <f t="shared" si="281"/>
        <v>#VALUE!</v>
      </c>
      <c r="AY259" s="43" t="e">
        <f t="shared" si="281"/>
        <v>#VALUE!</v>
      </c>
    </row>
    <row r="260" spans="6:51" x14ac:dyDescent="0.25">
      <c r="F260" s="3">
        <v>18</v>
      </c>
      <c r="G260" s="36">
        <f t="shared" ref="G260:X260" si="317">G188*G$163</f>
        <v>0.73073551561703931</v>
      </c>
      <c r="H260" s="36">
        <f t="shared" si="317"/>
        <v>0.79869152895559992</v>
      </c>
      <c r="I260" s="36">
        <f t="shared" si="317"/>
        <v>1.1067132470660581</v>
      </c>
      <c r="J260" s="36">
        <f t="shared" si="317"/>
        <v>1.1979705264739779</v>
      </c>
      <c r="K260" s="36">
        <f t="shared" si="317"/>
        <v>0</v>
      </c>
      <c r="L260" s="37" t="e">
        <f t="shared" si="317"/>
        <v>#VALUE!</v>
      </c>
      <c r="M260" s="38">
        <f t="shared" si="317"/>
        <v>0.21992782384405862</v>
      </c>
      <c r="N260" s="39">
        <f t="shared" si="317"/>
        <v>0</v>
      </c>
      <c r="O260" s="39">
        <f t="shared" si="317"/>
        <v>0</v>
      </c>
      <c r="P260" s="40">
        <f t="shared" si="317"/>
        <v>0</v>
      </c>
      <c r="Q260" s="40">
        <f t="shared" si="317"/>
        <v>0</v>
      </c>
      <c r="R260" s="40">
        <f t="shared" si="317"/>
        <v>0</v>
      </c>
      <c r="S260" s="41">
        <f t="shared" si="317"/>
        <v>0</v>
      </c>
      <c r="T260" s="41">
        <f t="shared" si="317"/>
        <v>0</v>
      </c>
      <c r="U260" s="42" t="e">
        <f t="shared" si="278"/>
        <v>#VALUE!</v>
      </c>
      <c r="V260" s="42" t="e">
        <f t="shared" si="278"/>
        <v>#VALUE!</v>
      </c>
      <c r="W260" s="43" t="e">
        <f t="shared" si="317"/>
        <v>#VALUE!</v>
      </c>
      <c r="X260" s="43" t="e">
        <f t="shared" si="317"/>
        <v>#VALUE!</v>
      </c>
      <c r="AD260"/>
      <c r="AG260" s="3">
        <f t="shared" si="283"/>
        <v>13.1535321625796</v>
      </c>
      <c r="AH260" s="36">
        <f t="shared" ref="AH260:AU260" si="318">AH188*AH$163</f>
        <v>0.58026231443766374</v>
      </c>
      <c r="AI260" s="36">
        <f t="shared" si="318"/>
        <v>0.78960865050019291</v>
      </c>
      <c r="AJ260" s="36">
        <f t="shared" si="318"/>
        <v>0.79303656040560677</v>
      </c>
      <c r="AK260" s="36">
        <f t="shared" si="318"/>
        <v>1.1833445865479866</v>
      </c>
      <c r="AL260" s="36">
        <f t="shared" si="318"/>
        <v>0</v>
      </c>
      <c r="AM260" s="37" t="e">
        <f t="shared" si="318"/>
        <v>#VALUE!</v>
      </c>
      <c r="AN260" s="38">
        <f t="shared" si="318"/>
        <v>0</v>
      </c>
      <c r="AO260" s="39">
        <f t="shared" si="318"/>
        <v>0</v>
      </c>
      <c r="AP260" s="39">
        <f t="shared" si="318"/>
        <v>0</v>
      </c>
      <c r="AQ260" s="40">
        <f t="shared" si="318"/>
        <v>0</v>
      </c>
      <c r="AR260" s="40">
        <f t="shared" si="318"/>
        <v>0</v>
      </c>
      <c r="AS260" s="40">
        <f t="shared" si="318"/>
        <v>0</v>
      </c>
      <c r="AT260" s="41">
        <f t="shared" si="318"/>
        <v>0</v>
      </c>
      <c r="AU260" s="41">
        <f t="shared" si="318"/>
        <v>0</v>
      </c>
      <c r="AV260" s="42" t="e">
        <f t="shared" si="280"/>
        <v>#VALUE!</v>
      </c>
      <c r="AW260" s="42" t="e">
        <f t="shared" si="280"/>
        <v>#VALUE!</v>
      </c>
      <c r="AX260" s="43" t="e">
        <f t="shared" si="281"/>
        <v>#VALUE!</v>
      </c>
      <c r="AY260" s="43" t="e">
        <f t="shared" si="281"/>
        <v>#VALUE!</v>
      </c>
    </row>
    <row r="261" spans="6:51" x14ac:dyDescent="0.25">
      <c r="F261" s="3">
        <v>19</v>
      </c>
      <c r="G261" s="36">
        <f t="shared" ref="G261:X261" si="319">G189*G$163</f>
        <v>0.73855768227451191</v>
      </c>
      <c r="H261" s="36">
        <f t="shared" si="319"/>
        <v>0.79914184589162729</v>
      </c>
      <c r="I261" s="36">
        <f t="shared" si="319"/>
        <v>1.1233244269383129</v>
      </c>
      <c r="J261" s="36">
        <f t="shared" si="319"/>
        <v>1.1986756434736976</v>
      </c>
      <c r="K261" s="36">
        <f t="shared" si="319"/>
        <v>0</v>
      </c>
      <c r="L261" s="37" t="e">
        <f t="shared" si="319"/>
        <v>#VALUE!</v>
      </c>
      <c r="M261" s="38">
        <f t="shared" si="319"/>
        <v>0.2589404483868013</v>
      </c>
      <c r="N261" s="39">
        <f t="shared" si="319"/>
        <v>0</v>
      </c>
      <c r="O261" s="39">
        <f t="shared" si="319"/>
        <v>0</v>
      </c>
      <c r="P261" s="40">
        <f t="shared" si="319"/>
        <v>0</v>
      </c>
      <c r="Q261" s="40">
        <f t="shared" si="319"/>
        <v>0</v>
      </c>
      <c r="R261" s="40">
        <f t="shared" si="319"/>
        <v>0</v>
      </c>
      <c r="S261" s="41">
        <f t="shared" si="319"/>
        <v>0</v>
      </c>
      <c r="T261" s="41">
        <f t="shared" si="319"/>
        <v>0</v>
      </c>
      <c r="U261" s="42" t="e">
        <f t="shared" si="278"/>
        <v>#VALUE!</v>
      </c>
      <c r="V261" s="42" t="e">
        <f t="shared" si="278"/>
        <v>#VALUE!</v>
      </c>
      <c r="W261" s="43" t="e">
        <f t="shared" si="319"/>
        <v>#VALUE!</v>
      </c>
      <c r="X261" s="43" t="e">
        <f t="shared" si="319"/>
        <v>#VALUE!</v>
      </c>
      <c r="AD261"/>
      <c r="AG261" s="3">
        <f t="shared" si="283"/>
        <v>13.833322121512344</v>
      </c>
      <c r="AH261" s="36">
        <f t="shared" ref="AH261:AU261" si="320">AH189*AH$163</f>
        <v>0.61917771483089279</v>
      </c>
      <c r="AI261" s="36">
        <f t="shared" si="320"/>
        <v>0.79223539682218036</v>
      </c>
      <c r="AJ261" s="36">
        <f t="shared" si="320"/>
        <v>0.87642778059427351</v>
      </c>
      <c r="AK261" s="36">
        <f t="shared" si="320"/>
        <v>1.1876223100592633</v>
      </c>
      <c r="AL261" s="36">
        <f t="shared" si="320"/>
        <v>0</v>
      </c>
      <c r="AM261" s="37" t="e">
        <f t="shared" si="320"/>
        <v>#VALUE!</v>
      </c>
      <c r="AN261" s="38">
        <f t="shared" si="320"/>
        <v>0</v>
      </c>
      <c r="AO261" s="39">
        <f t="shared" si="320"/>
        <v>0</v>
      </c>
      <c r="AP261" s="39">
        <f t="shared" si="320"/>
        <v>0</v>
      </c>
      <c r="AQ261" s="40">
        <f t="shared" si="320"/>
        <v>0</v>
      </c>
      <c r="AR261" s="40">
        <f t="shared" si="320"/>
        <v>0</v>
      </c>
      <c r="AS261" s="40">
        <f t="shared" si="320"/>
        <v>0</v>
      </c>
      <c r="AT261" s="41">
        <f t="shared" si="320"/>
        <v>0</v>
      </c>
      <c r="AU261" s="41">
        <f t="shared" si="320"/>
        <v>0</v>
      </c>
      <c r="AV261" s="42" t="e">
        <f t="shared" si="280"/>
        <v>#VALUE!</v>
      </c>
      <c r="AW261" s="42" t="e">
        <f t="shared" si="280"/>
        <v>#VALUE!</v>
      </c>
      <c r="AX261" s="43" t="e">
        <f t="shared" si="281"/>
        <v>#VALUE!</v>
      </c>
      <c r="AY261" s="43" t="e">
        <f t="shared" si="281"/>
        <v>#VALUE!</v>
      </c>
    </row>
    <row r="262" spans="6:51" x14ac:dyDescent="0.25">
      <c r="F262" s="3">
        <v>20</v>
      </c>
      <c r="G262" s="36">
        <f t="shared" ref="G262:X262" si="321">G190*G$163</f>
        <v>0.74330557022555466</v>
      </c>
      <c r="H262" s="36">
        <f t="shared" si="321"/>
        <v>0.79943521946340457</v>
      </c>
      <c r="I262" s="36">
        <f t="shared" si="321"/>
        <v>1.1337425828322996</v>
      </c>
      <c r="J262" s="36">
        <f t="shared" si="321"/>
        <v>1.1991322368601354</v>
      </c>
      <c r="K262" s="36">
        <f t="shared" si="321"/>
        <v>0</v>
      </c>
      <c r="L262" s="37" t="e">
        <f t="shared" si="321"/>
        <v>#VALUE!</v>
      </c>
      <c r="M262" s="38">
        <f t="shared" si="321"/>
        <v>0.29278020031128593</v>
      </c>
      <c r="N262" s="39">
        <f t="shared" si="321"/>
        <v>0</v>
      </c>
      <c r="O262" s="39">
        <f t="shared" si="321"/>
        <v>0</v>
      </c>
      <c r="P262" s="40">
        <f t="shared" si="321"/>
        <v>0</v>
      </c>
      <c r="Q262" s="40">
        <f t="shared" si="321"/>
        <v>0</v>
      </c>
      <c r="R262" s="40">
        <f t="shared" si="321"/>
        <v>0</v>
      </c>
      <c r="S262" s="41">
        <f t="shared" si="321"/>
        <v>0</v>
      </c>
      <c r="T262" s="41">
        <f t="shared" si="321"/>
        <v>0</v>
      </c>
      <c r="U262" s="42" t="e">
        <f t="shared" ref="U262:V281" si="322">$C$5/100*U$163*U190</f>
        <v>#VALUE!</v>
      </c>
      <c r="V262" s="42" t="e">
        <f t="shared" si="322"/>
        <v>#VALUE!</v>
      </c>
      <c r="W262" s="43" t="e">
        <f t="shared" si="321"/>
        <v>#VALUE!</v>
      </c>
      <c r="X262" s="43" t="e">
        <f t="shared" si="321"/>
        <v>#VALUE!</v>
      </c>
      <c r="AD262"/>
      <c r="AG262" s="3">
        <f t="shared" si="283"/>
        <v>14.548244422279508</v>
      </c>
      <c r="AH262" s="36">
        <f t="shared" ref="AH262:AU262" si="323">AH190*AH$163</f>
        <v>0.65229154738223349</v>
      </c>
      <c r="AI262" s="36">
        <f t="shared" si="323"/>
        <v>0.79428650226916497</v>
      </c>
      <c r="AJ262" s="36">
        <f t="shared" si="323"/>
        <v>0.94566816091363126</v>
      </c>
      <c r="AK262" s="36">
        <f t="shared" si="323"/>
        <v>1.1909413927596111</v>
      </c>
      <c r="AL262" s="36">
        <f t="shared" si="323"/>
        <v>0</v>
      </c>
      <c r="AM262" s="37" t="e">
        <f t="shared" si="323"/>
        <v>#VALUE!</v>
      </c>
      <c r="AN262" s="38">
        <f t="shared" si="323"/>
        <v>3.7311884484571345E-2</v>
      </c>
      <c r="AO262" s="39">
        <f t="shared" si="323"/>
        <v>0</v>
      </c>
      <c r="AP262" s="39">
        <f t="shared" si="323"/>
        <v>0</v>
      </c>
      <c r="AQ262" s="40">
        <f t="shared" si="323"/>
        <v>0</v>
      </c>
      <c r="AR262" s="40">
        <f t="shared" si="323"/>
        <v>0</v>
      </c>
      <c r="AS262" s="40">
        <f t="shared" si="323"/>
        <v>0</v>
      </c>
      <c r="AT262" s="41">
        <f t="shared" si="323"/>
        <v>0</v>
      </c>
      <c r="AU262" s="41">
        <f t="shared" si="323"/>
        <v>0</v>
      </c>
      <c r="AV262" s="42" t="e">
        <f t="shared" ref="AV262:AW281" si="324">$C$5/100*AV$163*AV190</f>
        <v>#VALUE!</v>
      </c>
      <c r="AW262" s="42" t="e">
        <f t="shared" si="324"/>
        <v>#VALUE!</v>
      </c>
      <c r="AX262" s="43" t="e">
        <f t="shared" ref="AX262:AY281" si="325">AX190*AX$163</f>
        <v>#VALUE!</v>
      </c>
      <c r="AY262" s="43" t="e">
        <f t="shared" si="325"/>
        <v>#VALUE!</v>
      </c>
    </row>
    <row r="263" spans="6:51" x14ac:dyDescent="0.25">
      <c r="F263" s="3">
        <v>21</v>
      </c>
      <c r="G263" s="36">
        <f t="shared" ref="G263:X263" si="326">G191*G$163</f>
        <v>0.74612658802554532</v>
      </c>
      <c r="H263" s="36">
        <f t="shared" si="326"/>
        <v>0.7996268131903933</v>
      </c>
      <c r="I263" s="36">
        <f t="shared" si="326"/>
        <v>1.1401792595062832</v>
      </c>
      <c r="J263" s="36">
        <f t="shared" si="326"/>
        <v>1.1994287998925519</v>
      </c>
      <c r="K263" s="36">
        <f t="shared" si="326"/>
        <v>0</v>
      </c>
      <c r="L263" s="37" t="e">
        <f t="shared" si="326"/>
        <v>#VALUE!</v>
      </c>
      <c r="M263" s="38">
        <f t="shared" si="326"/>
        <v>0.32202650438129954</v>
      </c>
      <c r="N263" s="39">
        <f t="shared" si="326"/>
        <v>0</v>
      </c>
      <c r="O263" s="39">
        <f t="shared" si="326"/>
        <v>0</v>
      </c>
      <c r="P263" s="40">
        <f t="shared" si="326"/>
        <v>0</v>
      </c>
      <c r="Q263" s="40">
        <f t="shared" si="326"/>
        <v>0</v>
      </c>
      <c r="R263" s="40">
        <f t="shared" si="326"/>
        <v>0</v>
      </c>
      <c r="S263" s="41">
        <f t="shared" si="326"/>
        <v>0</v>
      </c>
      <c r="T263" s="41">
        <f t="shared" si="326"/>
        <v>0</v>
      </c>
      <c r="U263" s="42" t="e">
        <f t="shared" si="322"/>
        <v>#VALUE!</v>
      </c>
      <c r="V263" s="42" t="e">
        <f t="shared" si="322"/>
        <v>#VALUE!</v>
      </c>
      <c r="W263" s="43" t="e">
        <f t="shared" si="326"/>
        <v>#VALUE!</v>
      </c>
      <c r="X263" s="43" t="e">
        <f t="shared" si="326"/>
        <v>#VALUE!</v>
      </c>
      <c r="AD263"/>
      <c r="AG263" s="3">
        <f t="shared" si="283"/>
        <v>15.300114745484414</v>
      </c>
      <c r="AH263" s="36">
        <f t="shared" ref="AH263:AU263" si="327">AH191*AH$163</f>
        <v>0.67943015427471121</v>
      </c>
      <c r="AI263" s="36">
        <f t="shared" si="327"/>
        <v>0.79586150281439649</v>
      </c>
      <c r="AJ263" s="36">
        <f t="shared" si="327"/>
        <v>1.0014982799256991</v>
      </c>
      <c r="AK263" s="36">
        <f t="shared" si="327"/>
        <v>1.1934738135135599</v>
      </c>
      <c r="AL263" s="36">
        <f t="shared" si="327"/>
        <v>0</v>
      </c>
      <c r="AM263" s="37" t="e">
        <f t="shared" si="327"/>
        <v>#VALUE!</v>
      </c>
      <c r="AN263" s="38">
        <f t="shared" si="327"/>
        <v>8.412305991132657E-2</v>
      </c>
      <c r="AO263" s="39">
        <f t="shared" si="327"/>
        <v>0</v>
      </c>
      <c r="AP263" s="39">
        <f t="shared" si="327"/>
        <v>0</v>
      </c>
      <c r="AQ263" s="40">
        <f t="shared" si="327"/>
        <v>0</v>
      </c>
      <c r="AR263" s="40">
        <f t="shared" si="327"/>
        <v>0</v>
      </c>
      <c r="AS263" s="40">
        <f t="shared" si="327"/>
        <v>0</v>
      </c>
      <c r="AT263" s="41">
        <f t="shared" si="327"/>
        <v>0</v>
      </c>
      <c r="AU263" s="41">
        <f t="shared" si="327"/>
        <v>0</v>
      </c>
      <c r="AV263" s="42" t="e">
        <f t="shared" si="324"/>
        <v>#VALUE!</v>
      </c>
      <c r="AW263" s="42" t="e">
        <f t="shared" si="324"/>
        <v>#VALUE!</v>
      </c>
      <c r="AX263" s="43" t="e">
        <f t="shared" si="325"/>
        <v>#VALUE!</v>
      </c>
      <c r="AY263" s="43" t="e">
        <f t="shared" si="325"/>
        <v>#VALUE!</v>
      </c>
    </row>
    <row r="264" spans="6:51" x14ac:dyDescent="0.25">
      <c r="F264" s="3">
        <v>22</v>
      </c>
      <c r="G264" s="36">
        <f t="shared" ref="G264:X264" si="328">G192*G$163</f>
        <v>0.7477751683294579</v>
      </c>
      <c r="H264" s="36">
        <f t="shared" si="328"/>
        <v>0.79975231769932797</v>
      </c>
      <c r="I264" s="36">
        <f t="shared" si="328"/>
        <v>1.144107326101399</v>
      </c>
      <c r="J264" s="36">
        <f t="shared" si="328"/>
        <v>1.1996221214322871</v>
      </c>
      <c r="K264" s="36">
        <f t="shared" si="328"/>
        <v>0</v>
      </c>
      <c r="L264" s="37" t="e">
        <f t="shared" si="328"/>
        <v>#VALUE!</v>
      </c>
      <c r="M264" s="38">
        <f t="shared" si="328"/>
        <v>0.3472266785712913</v>
      </c>
      <c r="N264" s="39">
        <f t="shared" si="328"/>
        <v>0</v>
      </c>
      <c r="O264" s="39">
        <f t="shared" si="328"/>
        <v>0</v>
      </c>
      <c r="P264" s="40">
        <f t="shared" si="328"/>
        <v>0</v>
      </c>
      <c r="Q264" s="40">
        <f t="shared" si="328"/>
        <v>0</v>
      </c>
      <c r="R264" s="40">
        <f t="shared" si="328"/>
        <v>0</v>
      </c>
      <c r="S264" s="41">
        <f t="shared" si="328"/>
        <v>0</v>
      </c>
      <c r="T264" s="41">
        <f t="shared" si="328"/>
        <v>0</v>
      </c>
      <c r="U264" s="42" t="e">
        <f t="shared" si="322"/>
        <v>#VALUE!</v>
      </c>
      <c r="V264" s="42" t="e">
        <f t="shared" si="322"/>
        <v>#VALUE!</v>
      </c>
      <c r="W264" s="43" t="e">
        <f t="shared" si="328"/>
        <v>#VALUE!</v>
      </c>
      <c r="X264" s="43" t="e">
        <f t="shared" si="328"/>
        <v>#VALUE!</v>
      </c>
      <c r="AD264"/>
      <c r="AG264" s="3">
        <f t="shared" si="283"/>
        <v>16.090842608232069</v>
      </c>
      <c r="AH264" s="36">
        <f t="shared" ref="AH264:AU264" si="329">AH192*AH$163</f>
        <v>0.70080508084246351</v>
      </c>
      <c r="AI264" s="36">
        <f t="shared" si="329"/>
        <v>0.7970502802194469</v>
      </c>
      <c r="AJ264" s="36">
        <f t="shared" si="329"/>
        <v>1.0451422032564066</v>
      </c>
      <c r="AK264" s="36">
        <f t="shared" si="329"/>
        <v>1.1953730825477158</v>
      </c>
      <c r="AL264" s="36">
        <f t="shared" si="329"/>
        <v>0</v>
      </c>
      <c r="AM264" s="37" t="e">
        <f t="shared" si="329"/>
        <v>#VALUE!</v>
      </c>
      <c r="AN264" s="38">
        <f t="shared" si="329"/>
        <v>0.12892569405162774</v>
      </c>
      <c r="AO264" s="39">
        <f t="shared" si="329"/>
        <v>0</v>
      </c>
      <c r="AP264" s="39">
        <f t="shared" si="329"/>
        <v>0</v>
      </c>
      <c r="AQ264" s="40">
        <f t="shared" si="329"/>
        <v>0</v>
      </c>
      <c r="AR264" s="40">
        <f t="shared" si="329"/>
        <v>0</v>
      </c>
      <c r="AS264" s="40">
        <f t="shared" si="329"/>
        <v>0</v>
      </c>
      <c r="AT264" s="41">
        <f t="shared" si="329"/>
        <v>0</v>
      </c>
      <c r="AU264" s="41">
        <f t="shared" si="329"/>
        <v>0</v>
      </c>
      <c r="AV264" s="42" t="e">
        <f t="shared" si="324"/>
        <v>#VALUE!</v>
      </c>
      <c r="AW264" s="42" t="e">
        <f t="shared" si="324"/>
        <v>#VALUE!</v>
      </c>
      <c r="AX264" s="43" t="e">
        <f t="shared" si="325"/>
        <v>#VALUE!</v>
      </c>
      <c r="AY264" s="43" t="e">
        <f t="shared" si="325"/>
        <v>#VALUE!</v>
      </c>
    </row>
    <row r="265" spans="6:51" x14ac:dyDescent="0.25">
      <c r="F265" s="3">
        <v>23</v>
      </c>
      <c r="G265" s="36">
        <f t="shared" ref="G265:X265" si="330">G193*G$163</f>
        <v>0.74872692684010134</v>
      </c>
      <c r="H265" s="36">
        <f t="shared" si="330"/>
        <v>0.79983482274241569</v>
      </c>
      <c r="I265" s="36">
        <f t="shared" si="330"/>
        <v>1.1464810071638973</v>
      </c>
      <c r="J265" s="36">
        <f t="shared" si="330"/>
        <v>1.1997486650942533</v>
      </c>
      <c r="K265" s="36">
        <f t="shared" si="330"/>
        <v>0</v>
      </c>
      <c r="L265" s="37" t="e">
        <f t="shared" si="330"/>
        <v>#VALUE!</v>
      </c>
      <c r="M265" s="38">
        <f t="shared" si="330"/>
        <v>0.36888693565980057</v>
      </c>
      <c r="N265" s="39">
        <f t="shared" si="330"/>
        <v>0</v>
      </c>
      <c r="O265" s="39">
        <f t="shared" si="330"/>
        <v>0</v>
      </c>
      <c r="P265" s="40">
        <f t="shared" si="330"/>
        <v>0</v>
      </c>
      <c r="Q265" s="40">
        <f t="shared" si="330"/>
        <v>0</v>
      </c>
      <c r="R265" s="40">
        <f t="shared" si="330"/>
        <v>0</v>
      </c>
      <c r="S265" s="41">
        <f t="shared" si="330"/>
        <v>0</v>
      </c>
      <c r="T265" s="41">
        <f t="shared" si="330"/>
        <v>0</v>
      </c>
      <c r="U265" s="42" t="e">
        <f t="shared" si="322"/>
        <v>#VALUE!</v>
      </c>
      <c r="V265" s="42" t="e">
        <f t="shared" si="322"/>
        <v>#VALUE!</v>
      </c>
      <c r="W265" s="43" t="e">
        <f t="shared" si="330"/>
        <v>#VALUE!</v>
      </c>
      <c r="X265" s="43" t="e">
        <f t="shared" si="330"/>
        <v>#VALUE!</v>
      </c>
      <c r="AD265"/>
      <c r="AG265" s="3">
        <f t="shared" si="283"/>
        <v>16.922436213709528</v>
      </c>
      <c r="AH265" s="36">
        <f t="shared" ref="AH265:AU265" si="331">AH193*AH$163</f>
        <v>0.71695277994986817</v>
      </c>
      <c r="AI265" s="36">
        <f t="shared" si="331"/>
        <v>0.79793187548885169</v>
      </c>
      <c r="AJ265" s="36">
        <f t="shared" si="331"/>
        <v>1.0781664313087307</v>
      </c>
      <c r="AK265" s="36">
        <f t="shared" si="331"/>
        <v>1.1967727018883167</v>
      </c>
      <c r="AL265" s="36">
        <f t="shared" si="331"/>
        <v>0</v>
      </c>
      <c r="AM265" s="37" t="e">
        <f t="shared" si="331"/>
        <v>#VALUE!</v>
      </c>
      <c r="AN265" s="38">
        <f t="shared" si="331"/>
        <v>0.17141373300552443</v>
      </c>
      <c r="AO265" s="39">
        <f t="shared" si="331"/>
        <v>0</v>
      </c>
      <c r="AP265" s="39">
        <f t="shared" si="331"/>
        <v>0</v>
      </c>
      <c r="AQ265" s="40">
        <f t="shared" si="331"/>
        <v>0</v>
      </c>
      <c r="AR265" s="40">
        <f t="shared" si="331"/>
        <v>0</v>
      </c>
      <c r="AS265" s="40">
        <f t="shared" si="331"/>
        <v>0</v>
      </c>
      <c r="AT265" s="41">
        <f t="shared" si="331"/>
        <v>0</v>
      </c>
      <c r="AU265" s="41">
        <f t="shared" si="331"/>
        <v>0</v>
      </c>
      <c r="AV265" s="42" t="e">
        <f t="shared" si="324"/>
        <v>#VALUE!</v>
      </c>
      <c r="AW265" s="42" t="e">
        <f t="shared" si="324"/>
        <v>#VALUE!</v>
      </c>
      <c r="AX265" s="43" t="e">
        <f t="shared" si="325"/>
        <v>#VALUE!</v>
      </c>
      <c r="AY265" s="43" t="e">
        <f t="shared" si="325"/>
        <v>#VALUE!</v>
      </c>
    </row>
    <row r="266" spans="6:51" x14ac:dyDescent="0.25">
      <c r="F266" s="3">
        <v>24</v>
      </c>
      <c r="G266" s="36">
        <f t="shared" ref="G266:X266" si="332">G194*G$163</f>
        <v>0.74927194214767578</v>
      </c>
      <c r="H266" s="36">
        <f t="shared" si="332"/>
        <v>0.79988927799785015</v>
      </c>
      <c r="I266" s="36">
        <f t="shared" si="332"/>
        <v>1.1479046113936704</v>
      </c>
      <c r="J266" s="36">
        <f t="shared" si="332"/>
        <v>1.1998318773624579</v>
      </c>
      <c r="K266" s="36">
        <f t="shared" si="332"/>
        <v>0</v>
      </c>
      <c r="L266" s="37" t="e">
        <f t="shared" si="332"/>
        <v>#VALUE!</v>
      </c>
      <c r="M266" s="38">
        <f t="shared" si="332"/>
        <v>0.38746777474803595</v>
      </c>
      <c r="N266" s="39">
        <f t="shared" si="332"/>
        <v>0</v>
      </c>
      <c r="O266" s="39">
        <f t="shared" si="332"/>
        <v>0</v>
      </c>
      <c r="P266" s="40">
        <f t="shared" si="332"/>
        <v>0</v>
      </c>
      <c r="Q266" s="40">
        <f t="shared" si="332"/>
        <v>0</v>
      </c>
      <c r="R266" s="40">
        <f t="shared" si="332"/>
        <v>0</v>
      </c>
      <c r="S266" s="41">
        <f t="shared" si="332"/>
        <v>0</v>
      </c>
      <c r="T266" s="41">
        <f t="shared" si="332"/>
        <v>0</v>
      </c>
      <c r="U266" s="42" t="e">
        <f t="shared" si="322"/>
        <v>#VALUE!</v>
      </c>
      <c r="V266" s="42" t="e">
        <f t="shared" si="322"/>
        <v>#VALUE!</v>
      </c>
      <c r="W266" s="43" t="e">
        <f t="shared" si="332"/>
        <v>#VALUE!</v>
      </c>
      <c r="X266" s="43" t="e">
        <f t="shared" si="332"/>
        <v>#VALUE!</v>
      </c>
      <c r="AD266"/>
      <c r="AG266" s="3">
        <f t="shared" si="283"/>
        <v>17.797007551398305</v>
      </c>
      <c r="AH266" s="36">
        <f t="shared" ref="AH266:AU266" si="333">AH194*AH$163</f>
        <v>0.72863408877172531</v>
      </c>
      <c r="AI266" s="36">
        <f t="shared" si="333"/>
        <v>0.79857401506026238</v>
      </c>
      <c r="AJ266" s="36">
        <f t="shared" si="333"/>
        <v>1.1023182080700771</v>
      </c>
      <c r="AK266" s="36">
        <f t="shared" si="333"/>
        <v>1.1977858412543667</v>
      </c>
      <c r="AL266" s="36">
        <f t="shared" si="333"/>
        <v>0</v>
      </c>
      <c r="AM266" s="37" t="e">
        <f t="shared" si="333"/>
        <v>#VALUE!</v>
      </c>
      <c r="AN266" s="38">
        <f t="shared" si="333"/>
        <v>0.21132353255512809</v>
      </c>
      <c r="AO266" s="39">
        <f t="shared" si="333"/>
        <v>0</v>
      </c>
      <c r="AP266" s="39">
        <f t="shared" si="333"/>
        <v>0</v>
      </c>
      <c r="AQ266" s="40">
        <f t="shared" si="333"/>
        <v>0</v>
      </c>
      <c r="AR266" s="40">
        <f t="shared" si="333"/>
        <v>0</v>
      </c>
      <c r="AS266" s="40">
        <f t="shared" si="333"/>
        <v>0</v>
      </c>
      <c r="AT266" s="41">
        <f t="shared" si="333"/>
        <v>0</v>
      </c>
      <c r="AU266" s="41">
        <f t="shared" si="333"/>
        <v>0</v>
      </c>
      <c r="AV266" s="42" t="e">
        <f t="shared" si="324"/>
        <v>#VALUE!</v>
      </c>
      <c r="AW266" s="42" t="e">
        <f t="shared" si="324"/>
        <v>#VALUE!</v>
      </c>
      <c r="AX266" s="43" t="e">
        <f t="shared" si="325"/>
        <v>#VALUE!</v>
      </c>
      <c r="AY266" s="43" t="e">
        <f t="shared" si="325"/>
        <v>#VALUE!</v>
      </c>
    </row>
    <row r="267" spans="6:51" x14ac:dyDescent="0.25">
      <c r="F267" s="3">
        <v>25</v>
      </c>
      <c r="G267" s="36">
        <f t="shared" ref="G267:X267" si="334">G195*G$163</f>
        <v>0.74958264496480775</v>
      </c>
      <c r="H267" s="36">
        <f t="shared" si="334"/>
        <v>0.79992537786605267</v>
      </c>
      <c r="I267" s="36">
        <f t="shared" si="334"/>
        <v>1.1487537848353857</v>
      </c>
      <c r="J267" s="36">
        <f t="shared" si="334"/>
        <v>1.1998868673591949</v>
      </c>
      <c r="K267" s="36">
        <f t="shared" si="334"/>
        <v>0</v>
      </c>
      <c r="L267" s="37" t="e">
        <f t="shared" si="334"/>
        <v>#VALUE!</v>
      </c>
      <c r="M267" s="38">
        <f t="shared" si="334"/>
        <v>0.40338257080309281</v>
      </c>
      <c r="N267" s="39">
        <f t="shared" si="334"/>
        <v>0</v>
      </c>
      <c r="O267" s="39">
        <f t="shared" si="334"/>
        <v>0</v>
      </c>
      <c r="P267" s="40">
        <f t="shared" si="334"/>
        <v>0</v>
      </c>
      <c r="Q267" s="40">
        <f t="shared" si="334"/>
        <v>0</v>
      </c>
      <c r="R267" s="40">
        <f t="shared" si="334"/>
        <v>0</v>
      </c>
      <c r="S267" s="41">
        <f t="shared" si="334"/>
        <v>0</v>
      </c>
      <c r="T267" s="41">
        <f t="shared" si="334"/>
        <v>0</v>
      </c>
      <c r="U267" s="42" t="e">
        <f t="shared" si="322"/>
        <v>#VALUE!</v>
      </c>
      <c r="V267" s="42" t="e">
        <f t="shared" si="322"/>
        <v>#VALUE!</v>
      </c>
      <c r="W267" s="43" t="e">
        <f t="shared" si="334"/>
        <v>#VALUE!</v>
      </c>
      <c r="X267" s="43" t="e">
        <f t="shared" si="334"/>
        <v>#VALUE!</v>
      </c>
      <c r="AD267"/>
      <c r="AG267" s="3">
        <f t="shared" si="283"/>
        <v>18.716777760871693</v>
      </c>
      <c r="AH267" s="36">
        <f t="shared" ref="AH267:AU267" si="335">AH195*AH$163</f>
        <v>0.73671583936704821</v>
      </c>
      <c r="AI267" s="36">
        <f t="shared" si="335"/>
        <v>0.79903326388096063</v>
      </c>
      <c r="AJ267" s="36">
        <f t="shared" si="335"/>
        <v>1.1193668420058192</v>
      </c>
      <c r="AK267" s="36">
        <f t="shared" si="335"/>
        <v>1.1985060424274392</v>
      </c>
      <c r="AL267" s="36">
        <f t="shared" si="335"/>
        <v>0</v>
      </c>
      <c r="AM267" s="37" t="e">
        <f t="shared" si="335"/>
        <v>#VALUE!</v>
      </c>
      <c r="AN267" s="38">
        <f t="shared" si="335"/>
        <v>0.24844201451158693</v>
      </c>
      <c r="AO267" s="39">
        <f t="shared" si="335"/>
        <v>0</v>
      </c>
      <c r="AP267" s="39">
        <f t="shared" si="335"/>
        <v>0</v>
      </c>
      <c r="AQ267" s="40">
        <f t="shared" si="335"/>
        <v>0</v>
      </c>
      <c r="AR267" s="40">
        <f t="shared" si="335"/>
        <v>0</v>
      </c>
      <c r="AS267" s="40">
        <f t="shared" si="335"/>
        <v>0</v>
      </c>
      <c r="AT267" s="41">
        <f t="shared" si="335"/>
        <v>0</v>
      </c>
      <c r="AU267" s="41">
        <f t="shared" si="335"/>
        <v>0</v>
      </c>
      <c r="AV267" s="42" t="e">
        <f t="shared" si="324"/>
        <v>#VALUE!</v>
      </c>
      <c r="AW267" s="42" t="e">
        <f t="shared" si="324"/>
        <v>#VALUE!</v>
      </c>
      <c r="AX267" s="43" t="e">
        <f t="shared" si="325"/>
        <v>#VALUE!</v>
      </c>
      <c r="AY267" s="43" t="e">
        <f t="shared" si="325"/>
        <v>#VALUE!</v>
      </c>
    </row>
    <row r="268" spans="6:51" x14ac:dyDescent="0.25">
      <c r="F268" s="3">
        <v>26</v>
      </c>
      <c r="G268" s="36">
        <f t="shared" ref="G268:X268" si="336">G196*G$163</f>
        <v>0.74975955906058234</v>
      </c>
      <c r="H268" s="36">
        <f t="shared" si="336"/>
        <v>0.79994942275932779</v>
      </c>
      <c r="I268" s="36">
        <f t="shared" si="336"/>
        <v>1.1492585432513949</v>
      </c>
      <c r="J268" s="36">
        <f t="shared" si="336"/>
        <v>1.1999233988951203</v>
      </c>
      <c r="K268" s="36">
        <f t="shared" si="336"/>
        <v>0</v>
      </c>
      <c r="L268" s="37" t="e">
        <f t="shared" si="336"/>
        <v>#VALUE!</v>
      </c>
      <c r="M268" s="38">
        <f t="shared" si="336"/>
        <v>0.41699839520661619</v>
      </c>
      <c r="N268" s="39">
        <f t="shared" si="336"/>
        <v>0</v>
      </c>
      <c r="O268" s="39">
        <f t="shared" si="336"/>
        <v>0</v>
      </c>
      <c r="P268" s="40">
        <f t="shared" si="336"/>
        <v>0</v>
      </c>
      <c r="Q268" s="40">
        <f t="shared" si="336"/>
        <v>0</v>
      </c>
      <c r="R268" s="40">
        <f t="shared" si="336"/>
        <v>0</v>
      </c>
      <c r="S268" s="41">
        <f t="shared" si="336"/>
        <v>0</v>
      </c>
      <c r="T268" s="41">
        <f t="shared" si="336"/>
        <v>0</v>
      </c>
      <c r="U268" s="42" t="e">
        <f t="shared" si="322"/>
        <v>#VALUE!</v>
      </c>
      <c r="V268" s="42" t="e">
        <f t="shared" si="322"/>
        <v>#VALUE!</v>
      </c>
      <c r="W268" s="43" t="e">
        <f t="shared" si="336"/>
        <v>#VALUE!</v>
      </c>
      <c r="X268" s="43" t="e">
        <f t="shared" si="336"/>
        <v>#VALUE!</v>
      </c>
      <c r="AD268"/>
      <c r="AG268" s="3">
        <f t="shared" si="283"/>
        <v>19.684082772799449</v>
      </c>
      <c r="AH268" s="36">
        <f t="shared" ref="AH268:AU268" si="337">AH196*AH$163</f>
        <v>0.74205926494597574</v>
      </c>
      <c r="AI268" s="36">
        <f t="shared" si="337"/>
        <v>0.79935568251447642</v>
      </c>
      <c r="AJ268" s="36">
        <f t="shared" si="337"/>
        <v>1.1309693298089869</v>
      </c>
      <c r="AK268" s="36">
        <f t="shared" si="337"/>
        <v>1.1990087133355907</v>
      </c>
      <c r="AL268" s="36">
        <f t="shared" si="337"/>
        <v>0</v>
      </c>
      <c r="AM268" s="37" t="e">
        <f t="shared" si="337"/>
        <v>#VALUE!</v>
      </c>
      <c r="AN268" s="38">
        <f t="shared" si="337"/>
        <v>0.28261292548761713</v>
      </c>
      <c r="AO268" s="39">
        <f t="shared" si="337"/>
        <v>0</v>
      </c>
      <c r="AP268" s="39">
        <f t="shared" si="337"/>
        <v>0</v>
      </c>
      <c r="AQ268" s="40">
        <f t="shared" si="337"/>
        <v>0</v>
      </c>
      <c r="AR268" s="40">
        <f t="shared" si="337"/>
        <v>0</v>
      </c>
      <c r="AS268" s="40">
        <f t="shared" si="337"/>
        <v>0</v>
      </c>
      <c r="AT268" s="41">
        <f t="shared" si="337"/>
        <v>0</v>
      </c>
      <c r="AU268" s="41">
        <f t="shared" si="337"/>
        <v>0</v>
      </c>
      <c r="AV268" s="42" t="e">
        <f t="shared" si="324"/>
        <v>#VALUE!</v>
      </c>
      <c r="AW268" s="42" t="e">
        <f t="shared" si="324"/>
        <v>#VALUE!</v>
      </c>
      <c r="AX268" s="43" t="e">
        <f t="shared" si="325"/>
        <v>#VALUE!</v>
      </c>
      <c r="AY268" s="43" t="e">
        <f t="shared" si="325"/>
        <v>#VALUE!</v>
      </c>
    </row>
    <row r="269" spans="6:51" x14ac:dyDescent="0.25">
      <c r="F269" s="3">
        <v>27</v>
      </c>
      <c r="G269" s="36">
        <f t="shared" ref="G269:X269" si="338">G197*G$163</f>
        <v>0.74986046737647216</v>
      </c>
      <c r="H269" s="36">
        <f t="shared" si="338"/>
        <v>0.79996551867445076</v>
      </c>
      <c r="I269" s="36">
        <f t="shared" si="338"/>
        <v>1.149558057054233</v>
      </c>
      <c r="J269" s="36">
        <f t="shared" si="338"/>
        <v>1.1999478026923356</v>
      </c>
      <c r="K269" s="36">
        <f t="shared" si="338"/>
        <v>0</v>
      </c>
      <c r="L269" s="37" t="e">
        <f t="shared" si="338"/>
        <v>#VALUE!</v>
      </c>
      <c r="M269" s="38">
        <f t="shared" si="338"/>
        <v>0.42863830805168268</v>
      </c>
      <c r="N269" s="39">
        <f t="shared" si="338"/>
        <v>0</v>
      </c>
      <c r="O269" s="39">
        <f t="shared" si="338"/>
        <v>0</v>
      </c>
      <c r="P269" s="40">
        <f t="shared" si="338"/>
        <v>0</v>
      </c>
      <c r="Q269" s="40">
        <f t="shared" si="338"/>
        <v>0</v>
      </c>
      <c r="R269" s="40">
        <f t="shared" si="338"/>
        <v>0</v>
      </c>
      <c r="S269" s="41">
        <f t="shared" si="338"/>
        <v>0</v>
      </c>
      <c r="T269" s="41">
        <f t="shared" si="338"/>
        <v>0</v>
      </c>
      <c r="U269" s="42" t="e">
        <f t="shared" si="322"/>
        <v>#VALUE!</v>
      </c>
      <c r="V269" s="42" t="e">
        <f t="shared" si="322"/>
        <v>#VALUE!</v>
      </c>
      <c r="W269" s="43" t="e">
        <f t="shared" si="338"/>
        <v>#VALUE!</v>
      </c>
      <c r="X269" s="43" t="e">
        <f t="shared" si="338"/>
        <v>#VALUE!</v>
      </c>
      <c r="AD269"/>
      <c r="AG269" s="3">
        <f t="shared" si="283"/>
        <v>20.701379241486222</v>
      </c>
      <c r="AH269" s="36">
        <f t="shared" ref="AH269:AU269" si="339">AH197*AH$163</f>
        <v>0.7454348293475842</v>
      </c>
      <c r="AI269" s="36">
        <f t="shared" si="339"/>
        <v>0.7995778459900893</v>
      </c>
      <c r="AJ269" s="36">
        <f t="shared" si="339"/>
        <v>1.1385748635077451</v>
      </c>
      <c r="AK269" s="36">
        <f t="shared" si="339"/>
        <v>1.1993531529622321</v>
      </c>
      <c r="AL269" s="36">
        <f t="shared" si="339"/>
        <v>0</v>
      </c>
      <c r="AM269" s="37" t="e">
        <f t="shared" si="339"/>
        <v>#VALUE!</v>
      </c>
      <c r="AN269" s="38">
        <f t="shared" si="339"/>
        <v>0.31374075270780233</v>
      </c>
      <c r="AO269" s="39">
        <f t="shared" si="339"/>
        <v>0</v>
      </c>
      <c r="AP269" s="39">
        <f t="shared" si="339"/>
        <v>0</v>
      </c>
      <c r="AQ269" s="40">
        <f t="shared" si="339"/>
        <v>0</v>
      </c>
      <c r="AR269" s="40">
        <f t="shared" si="339"/>
        <v>0</v>
      </c>
      <c r="AS269" s="40">
        <f t="shared" si="339"/>
        <v>0</v>
      </c>
      <c r="AT269" s="41">
        <f t="shared" si="339"/>
        <v>0</v>
      </c>
      <c r="AU269" s="41">
        <f t="shared" si="339"/>
        <v>0</v>
      </c>
      <c r="AV269" s="42" t="e">
        <f t="shared" si="324"/>
        <v>#VALUE!</v>
      </c>
      <c r="AW269" s="42" t="e">
        <f t="shared" si="324"/>
        <v>#VALUE!</v>
      </c>
      <c r="AX269" s="43" t="e">
        <f t="shared" si="325"/>
        <v>#VALUE!</v>
      </c>
      <c r="AY269" s="43" t="e">
        <f t="shared" si="325"/>
        <v>#VALUE!</v>
      </c>
    </row>
    <row r="270" spans="6:51" x14ac:dyDescent="0.25">
      <c r="F270" s="3">
        <v>28</v>
      </c>
      <c r="G270" s="36">
        <f t="shared" ref="G270:X270" si="340">G198*G$163</f>
        <v>0.74991827050352089</v>
      </c>
      <c r="H270" s="36">
        <f t="shared" si="340"/>
        <v>0.79997635020528302</v>
      </c>
      <c r="I270" s="36">
        <f t="shared" si="340"/>
        <v>1.1497357589395261</v>
      </c>
      <c r="J270" s="36">
        <f t="shared" si="340"/>
        <v>1.1999641991751724</v>
      </c>
      <c r="K270" s="36">
        <f t="shared" si="340"/>
        <v>0</v>
      </c>
      <c r="L270" s="37" t="e">
        <f t="shared" si="340"/>
        <v>#VALUE!</v>
      </c>
      <c r="M270" s="38">
        <f t="shared" si="340"/>
        <v>0.43858454421553206</v>
      </c>
      <c r="N270" s="39">
        <f t="shared" si="340"/>
        <v>0</v>
      </c>
      <c r="O270" s="39">
        <f t="shared" si="340"/>
        <v>0</v>
      </c>
      <c r="P270" s="40">
        <f t="shared" si="340"/>
        <v>0</v>
      </c>
      <c r="Q270" s="40">
        <f t="shared" si="340"/>
        <v>0</v>
      </c>
      <c r="R270" s="40">
        <f t="shared" si="340"/>
        <v>0</v>
      </c>
      <c r="S270" s="41">
        <f t="shared" si="340"/>
        <v>0</v>
      </c>
      <c r="T270" s="41">
        <f t="shared" si="340"/>
        <v>0</v>
      </c>
      <c r="U270" s="42" t="e">
        <f t="shared" si="322"/>
        <v>#VALUE!</v>
      </c>
      <c r="V270" s="42" t="e">
        <f t="shared" si="322"/>
        <v>#VALUE!</v>
      </c>
      <c r="W270" s="43" t="e">
        <f t="shared" si="340"/>
        <v>#VALUE!</v>
      </c>
      <c r="X270" s="43" t="e">
        <f t="shared" si="340"/>
        <v>#VALUE!</v>
      </c>
      <c r="AD270"/>
      <c r="AG270" s="3">
        <f t="shared" si="283"/>
        <v>21.771250784010444</v>
      </c>
      <c r="AH270" s="36">
        <f t="shared" ref="AH270:AU270" si="341">AH198*AH$163</f>
        <v>0.74747315969431216</v>
      </c>
      <c r="AI270" s="36">
        <f t="shared" si="341"/>
        <v>0.79972808009778962</v>
      </c>
      <c r="AJ270" s="36">
        <f t="shared" si="341"/>
        <v>1.1433737414357132</v>
      </c>
      <c r="AK270" s="36">
        <f t="shared" si="341"/>
        <v>1.1995848573324512</v>
      </c>
      <c r="AL270" s="36">
        <f t="shared" si="341"/>
        <v>0</v>
      </c>
      <c r="AM270" s="37" t="e">
        <f t="shared" si="341"/>
        <v>#VALUE!</v>
      </c>
      <c r="AN270" s="38">
        <f t="shared" si="341"/>
        <v>0.3417919986597891</v>
      </c>
      <c r="AO270" s="39">
        <f t="shared" si="341"/>
        <v>0</v>
      </c>
      <c r="AP270" s="39">
        <f t="shared" si="341"/>
        <v>0</v>
      </c>
      <c r="AQ270" s="40">
        <f t="shared" si="341"/>
        <v>0</v>
      </c>
      <c r="AR270" s="40">
        <f t="shared" si="341"/>
        <v>0</v>
      </c>
      <c r="AS270" s="40">
        <f t="shared" si="341"/>
        <v>0</v>
      </c>
      <c r="AT270" s="41">
        <f t="shared" si="341"/>
        <v>0</v>
      </c>
      <c r="AU270" s="41">
        <f t="shared" si="341"/>
        <v>0</v>
      </c>
      <c r="AV270" s="42" t="e">
        <f t="shared" si="324"/>
        <v>#VALUE!</v>
      </c>
      <c r="AW270" s="42" t="e">
        <f t="shared" si="324"/>
        <v>#VALUE!</v>
      </c>
      <c r="AX270" s="43" t="e">
        <f t="shared" si="325"/>
        <v>#VALUE!</v>
      </c>
      <c r="AY270" s="43" t="e">
        <f t="shared" si="325"/>
        <v>#VALUE!</v>
      </c>
    </row>
    <row r="271" spans="6:51" x14ac:dyDescent="0.25">
      <c r="F271" s="3">
        <v>29</v>
      </c>
      <c r="G271" s="36">
        <f t="shared" ref="G271:X271" si="342">G199*G$163</f>
        <v>0.74995159792399324</v>
      </c>
      <c r="H271" s="36">
        <f t="shared" si="342"/>
        <v>0.79998367903730105</v>
      </c>
      <c r="I271" s="36">
        <f t="shared" si="342"/>
        <v>1.1498413283980669</v>
      </c>
      <c r="J271" s="36">
        <f t="shared" si="342"/>
        <v>1.1999752814713809</v>
      </c>
      <c r="K271" s="36">
        <f t="shared" si="342"/>
        <v>0</v>
      </c>
      <c r="L271" s="37" t="e">
        <f t="shared" si="342"/>
        <v>#VALUE!</v>
      </c>
      <c r="M271" s="38">
        <f t="shared" si="342"/>
        <v>0.44708216679640811</v>
      </c>
      <c r="N271" s="39">
        <f t="shared" si="342"/>
        <v>0</v>
      </c>
      <c r="O271" s="39">
        <f t="shared" si="342"/>
        <v>0</v>
      </c>
      <c r="P271" s="40">
        <f t="shared" si="342"/>
        <v>0</v>
      </c>
      <c r="Q271" s="40">
        <f t="shared" si="342"/>
        <v>0</v>
      </c>
      <c r="R271" s="40">
        <f t="shared" si="342"/>
        <v>0</v>
      </c>
      <c r="S271" s="41">
        <f t="shared" si="342"/>
        <v>0</v>
      </c>
      <c r="T271" s="41">
        <f t="shared" si="342"/>
        <v>0</v>
      </c>
      <c r="U271" s="42" t="e">
        <f t="shared" si="322"/>
        <v>#VALUE!</v>
      </c>
      <c r="V271" s="42" t="e">
        <f t="shared" si="322"/>
        <v>#VALUE!</v>
      </c>
      <c r="W271" s="43" t="e">
        <f t="shared" si="342"/>
        <v>#VALUE!</v>
      </c>
      <c r="X271" s="43" t="e">
        <f t="shared" si="342"/>
        <v>#VALUE!</v>
      </c>
      <c r="AD271"/>
      <c r="AG271" s="3">
        <f t="shared" si="283"/>
        <v>22.896414541809357</v>
      </c>
      <c r="AH271" s="36">
        <f t="shared" ref="AH271:AU271" si="343">AH199*AH$163</f>
        <v>0.7486510332652685</v>
      </c>
      <c r="AI271" s="36">
        <f t="shared" si="343"/>
        <v>0.79982778365925533</v>
      </c>
      <c r="AJ271" s="36">
        <f t="shared" si="343"/>
        <v>1.1462873650201133</v>
      </c>
      <c r="AK271" s="36">
        <f t="shared" si="343"/>
        <v>1.1997378891018269</v>
      </c>
      <c r="AL271" s="36">
        <f t="shared" si="343"/>
        <v>0</v>
      </c>
      <c r="AM271" s="37" t="e">
        <f t="shared" si="343"/>
        <v>#VALUE!</v>
      </c>
      <c r="AN271" s="38">
        <f t="shared" si="343"/>
        <v>0.3667937022685816</v>
      </c>
      <c r="AO271" s="39">
        <f t="shared" si="343"/>
        <v>0</v>
      </c>
      <c r="AP271" s="39">
        <f t="shared" si="343"/>
        <v>0</v>
      </c>
      <c r="AQ271" s="40">
        <f t="shared" si="343"/>
        <v>0</v>
      </c>
      <c r="AR271" s="40">
        <f t="shared" si="343"/>
        <v>0</v>
      </c>
      <c r="AS271" s="40">
        <f t="shared" si="343"/>
        <v>0</v>
      </c>
      <c r="AT271" s="41">
        <f t="shared" si="343"/>
        <v>0</v>
      </c>
      <c r="AU271" s="41">
        <f t="shared" si="343"/>
        <v>0</v>
      </c>
      <c r="AV271" s="42" t="e">
        <f t="shared" si="324"/>
        <v>#VALUE!</v>
      </c>
      <c r="AW271" s="42" t="e">
        <f t="shared" si="324"/>
        <v>#VALUE!</v>
      </c>
      <c r="AX271" s="43" t="e">
        <f t="shared" si="325"/>
        <v>#VALUE!</v>
      </c>
      <c r="AY271" s="43" t="e">
        <f t="shared" si="325"/>
        <v>#VALUE!</v>
      </c>
    </row>
    <row r="272" spans="6:51" x14ac:dyDescent="0.25">
      <c r="F272" s="3">
        <v>30</v>
      </c>
      <c r="G272" s="36">
        <f t="shared" ref="G272:X272" si="344">G200*G$163</f>
        <v>0.74997097581528505</v>
      </c>
      <c r="H272" s="36">
        <f t="shared" si="344"/>
        <v>0.79998866587576334</v>
      </c>
      <c r="I272" s="36">
        <f t="shared" si="344"/>
        <v>1.1499042097320138</v>
      </c>
      <c r="J272" s="36">
        <f t="shared" si="344"/>
        <v>1.1999828178333216</v>
      </c>
      <c r="K272" s="36">
        <f t="shared" si="344"/>
        <v>0</v>
      </c>
      <c r="L272" s="37" t="e">
        <f t="shared" si="344"/>
        <v>#VALUE!</v>
      </c>
      <c r="M272" s="38">
        <f t="shared" si="344"/>
        <v>0.45434288389749555</v>
      </c>
      <c r="N272" s="39">
        <f t="shared" si="344"/>
        <v>0</v>
      </c>
      <c r="O272" s="39">
        <f t="shared" si="344"/>
        <v>0</v>
      </c>
      <c r="P272" s="40">
        <f t="shared" si="344"/>
        <v>0</v>
      </c>
      <c r="Q272" s="40">
        <f t="shared" si="344"/>
        <v>0</v>
      </c>
      <c r="R272" s="40">
        <f t="shared" si="344"/>
        <v>0</v>
      </c>
      <c r="S272" s="41">
        <f t="shared" si="344"/>
        <v>0</v>
      </c>
      <c r="T272" s="41">
        <f t="shared" si="344"/>
        <v>0</v>
      </c>
      <c r="U272" s="42" t="e">
        <f t="shared" si="322"/>
        <v>#VALUE!</v>
      </c>
      <c r="V272" s="42" t="e">
        <f t="shared" si="322"/>
        <v>#VALUE!</v>
      </c>
      <c r="W272" s="43" t="e">
        <f t="shared" si="344"/>
        <v>#VALUE!</v>
      </c>
      <c r="X272" s="43" t="e">
        <f t="shared" si="344"/>
        <v>#VALUE!</v>
      </c>
      <c r="AD272"/>
      <c r="AG272" s="3">
        <f t="shared" si="283"/>
        <v>24.079728081374313</v>
      </c>
      <c r="AH272" s="36">
        <f t="shared" ref="AH272:AU272" si="345">AH200*AH$163</f>
        <v>0.74930362167608078</v>
      </c>
      <c r="AI272" s="36">
        <f t="shared" si="345"/>
        <v>0.79989272870198702</v>
      </c>
      <c r="AJ272" s="36">
        <f t="shared" si="345"/>
        <v>1.1479896029944996</v>
      </c>
      <c r="AK272" s="36">
        <f t="shared" si="345"/>
        <v>1.1998371403243477</v>
      </c>
      <c r="AL272" s="36">
        <f t="shared" si="345"/>
        <v>0</v>
      </c>
      <c r="AM272" s="37" t="e">
        <f t="shared" si="345"/>
        <v>#VALUE!</v>
      </c>
      <c r="AN272" s="38">
        <f t="shared" si="345"/>
        <v>0.38882930109395941</v>
      </c>
      <c r="AO272" s="39">
        <f t="shared" si="345"/>
        <v>0</v>
      </c>
      <c r="AP272" s="39">
        <f t="shared" si="345"/>
        <v>0</v>
      </c>
      <c r="AQ272" s="40">
        <f t="shared" si="345"/>
        <v>0</v>
      </c>
      <c r="AR272" s="40">
        <f t="shared" si="345"/>
        <v>0</v>
      </c>
      <c r="AS272" s="40">
        <f t="shared" si="345"/>
        <v>0</v>
      </c>
      <c r="AT272" s="41">
        <f t="shared" si="345"/>
        <v>0</v>
      </c>
      <c r="AU272" s="41">
        <f t="shared" si="345"/>
        <v>0</v>
      </c>
      <c r="AV272" s="42" t="e">
        <f t="shared" si="324"/>
        <v>#VALUE!</v>
      </c>
      <c r="AW272" s="42" t="e">
        <f t="shared" si="324"/>
        <v>#VALUE!</v>
      </c>
      <c r="AX272" s="43" t="e">
        <f t="shared" si="325"/>
        <v>#VALUE!</v>
      </c>
      <c r="AY272" s="43" t="e">
        <f t="shared" si="325"/>
        <v>#VALUE!</v>
      </c>
    </row>
    <row r="273" spans="6:51" x14ac:dyDescent="0.25">
      <c r="F273" s="3">
        <v>31</v>
      </c>
      <c r="G273" s="36">
        <f t="shared" ref="G273:X273" si="346">G201*G$163</f>
        <v>0.74998235644112743</v>
      </c>
      <c r="H273" s="36">
        <f t="shared" si="346"/>
        <v>0.79999207877358403</v>
      </c>
      <c r="I273" s="36">
        <f t="shared" si="346"/>
        <v>1.1499418063857663</v>
      </c>
      <c r="J273" s="36">
        <f t="shared" si="346"/>
        <v>1.1999879748758362</v>
      </c>
      <c r="K273" s="36">
        <f t="shared" si="346"/>
        <v>0</v>
      </c>
      <c r="L273" s="37" t="e">
        <f t="shared" si="346"/>
        <v>#VALUE!</v>
      </c>
      <c r="M273" s="38">
        <f t="shared" si="346"/>
        <v>0.46054882065930947</v>
      </c>
      <c r="N273" s="39">
        <f t="shared" si="346"/>
        <v>0</v>
      </c>
      <c r="O273" s="39">
        <f t="shared" si="346"/>
        <v>0</v>
      </c>
      <c r="P273" s="40">
        <f t="shared" si="346"/>
        <v>0</v>
      </c>
      <c r="Q273" s="40">
        <f t="shared" si="346"/>
        <v>0</v>
      </c>
      <c r="R273" s="40">
        <f t="shared" si="346"/>
        <v>0</v>
      </c>
      <c r="S273" s="41">
        <f t="shared" si="346"/>
        <v>0</v>
      </c>
      <c r="T273" s="41">
        <f t="shared" si="346"/>
        <v>0</v>
      </c>
      <c r="U273" s="42" t="e">
        <f t="shared" si="322"/>
        <v>#VALUE!</v>
      </c>
      <c r="V273" s="42" t="e">
        <f t="shared" si="322"/>
        <v>#VALUE!</v>
      </c>
      <c r="W273" s="43" t="e">
        <f t="shared" si="346"/>
        <v>#VALUE!</v>
      </c>
      <c r="X273" s="43" t="e">
        <f t="shared" si="346"/>
        <v>#VALUE!</v>
      </c>
      <c r="AD273"/>
      <c r="AG273" s="3">
        <f t="shared" si="283"/>
        <v>25.324196651582223</v>
      </c>
      <c r="AH273" s="36">
        <f t="shared" ref="AH273:AU273" si="347">AH201*AH$163</f>
        <v>0.74965120248528438</v>
      </c>
      <c r="AI273" s="36">
        <f t="shared" si="347"/>
        <v>0.79993425943330687</v>
      </c>
      <c r="AJ273" s="36">
        <f t="shared" si="347"/>
        <v>1.1489469838488688</v>
      </c>
      <c r="AK273" s="36">
        <f t="shared" si="347"/>
        <v>1.199900370970818</v>
      </c>
      <c r="AL273" s="36">
        <f t="shared" si="347"/>
        <v>0</v>
      </c>
      <c r="AM273" s="37" t="e">
        <f t="shared" si="347"/>
        <v>#VALUE!</v>
      </c>
      <c r="AN273" s="38">
        <f t="shared" si="347"/>
        <v>0.40803213447752268</v>
      </c>
      <c r="AO273" s="39">
        <f t="shared" si="347"/>
        <v>0</v>
      </c>
      <c r="AP273" s="39">
        <f t="shared" si="347"/>
        <v>0</v>
      </c>
      <c r="AQ273" s="40">
        <f t="shared" si="347"/>
        <v>0</v>
      </c>
      <c r="AR273" s="40">
        <f t="shared" si="347"/>
        <v>0</v>
      </c>
      <c r="AS273" s="40">
        <f t="shared" si="347"/>
        <v>0</v>
      </c>
      <c r="AT273" s="41">
        <f t="shared" si="347"/>
        <v>0</v>
      </c>
      <c r="AU273" s="41">
        <f t="shared" si="347"/>
        <v>0</v>
      </c>
      <c r="AV273" s="42" t="e">
        <f t="shared" si="324"/>
        <v>#VALUE!</v>
      </c>
      <c r="AW273" s="42" t="e">
        <f t="shared" si="324"/>
        <v>#VALUE!</v>
      </c>
      <c r="AX273" s="43" t="e">
        <f t="shared" si="325"/>
        <v>#VALUE!</v>
      </c>
      <c r="AY273" s="43" t="e">
        <f t="shared" si="325"/>
        <v>#VALUE!</v>
      </c>
    </row>
    <row r="274" spans="6:51" x14ac:dyDescent="0.25">
      <c r="F274" s="3">
        <v>32</v>
      </c>
      <c r="G274" s="36">
        <f t="shared" ref="G274:X274" si="348">G202*G$163</f>
        <v>0.74998911669390445</v>
      </c>
      <c r="H274" s="36">
        <f t="shared" si="348"/>
        <v>0.79999442829255529</v>
      </c>
      <c r="I274" s="36">
        <f t="shared" si="348"/>
        <v>1.1499643940739956</v>
      </c>
      <c r="J274" s="36">
        <f t="shared" si="348"/>
        <v>1.1999915261889995</v>
      </c>
      <c r="K274" s="36">
        <f t="shared" si="348"/>
        <v>0</v>
      </c>
      <c r="L274" s="37" t="e">
        <f t="shared" si="348"/>
        <v>#VALUE!</v>
      </c>
      <c r="M274" s="38">
        <f t="shared" si="348"/>
        <v>0.46585611155880602</v>
      </c>
      <c r="N274" s="39">
        <f t="shared" si="348"/>
        <v>0</v>
      </c>
      <c r="O274" s="39">
        <f t="shared" si="348"/>
        <v>0</v>
      </c>
      <c r="P274" s="40">
        <f t="shared" si="348"/>
        <v>0</v>
      </c>
      <c r="Q274" s="40">
        <f t="shared" si="348"/>
        <v>0</v>
      </c>
      <c r="R274" s="40">
        <f t="shared" si="348"/>
        <v>0</v>
      </c>
      <c r="S274" s="41">
        <f t="shared" si="348"/>
        <v>0</v>
      </c>
      <c r="T274" s="41">
        <f t="shared" si="348"/>
        <v>0</v>
      </c>
      <c r="U274" s="42" t="e">
        <f t="shared" si="322"/>
        <v>#VALUE!</v>
      </c>
      <c r="V274" s="42" t="e">
        <f t="shared" si="322"/>
        <v>#VALUE!</v>
      </c>
      <c r="W274" s="43" t="e">
        <f t="shared" si="348"/>
        <v>#VALUE!</v>
      </c>
      <c r="X274" s="43" t="e">
        <f t="shared" si="348"/>
        <v>#VALUE!</v>
      </c>
      <c r="AD274"/>
      <c r="AG274" s="3">
        <f t="shared" si="283"/>
        <v>26.632980816094239</v>
      </c>
      <c r="AH274" s="36">
        <f t="shared" ref="AH274:AU274" si="349">AH202*AH$163</f>
        <v>0.74982978848201554</v>
      </c>
      <c r="AI274" s="36">
        <f t="shared" si="349"/>
        <v>0.79996034068173216</v>
      </c>
      <c r="AJ274" s="36">
        <f t="shared" si="349"/>
        <v>1.1494657874036622</v>
      </c>
      <c r="AK274" s="36">
        <f t="shared" si="349"/>
        <v>1.1999399569218674</v>
      </c>
      <c r="AL274" s="36">
        <f t="shared" si="349"/>
        <v>0</v>
      </c>
      <c r="AM274" s="37" t="e">
        <f t="shared" si="349"/>
        <v>#VALUE!</v>
      </c>
      <c r="AN274" s="38">
        <f t="shared" si="349"/>
        <v>0.42457706775860377</v>
      </c>
      <c r="AO274" s="39">
        <f t="shared" si="349"/>
        <v>0</v>
      </c>
      <c r="AP274" s="39">
        <f t="shared" si="349"/>
        <v>0</v>
      </c>
      <c r="AQ274" s="40">
        <f t="shared" si="349"/>
        <v>0</v>
      </c>
      <c r="AR274" s="40">
        <f t="shared" si="349"/>
        <v>0</v>
      </c>
      <c r="AS274" s="40">
        <f t="shared" si="349"/>
        <v>0</v>
      </c>
      <c r="AT274" s="41">
        <f t="shared" si="349"/>
        <v>0</v>
      </c>
      <c r="AU274" s="41">
        <f t="shared" si="349"/>
        <v>0</v>
      </c>
      <c r="AV274" s="42" t="e">
        <f t="shared" si="324"/>
        <v>#VALUE!</v>
      </c>
      <c r="AW274" s="42" t="e">
        <f t="shared" si="324"/>
        <v>#VALUE!</v>
      </c>
      <c r="AX274" s="43" t="e">
        <f t="shared" si="325"/>
        <v>#VALUE!</v>
      </c>
      <c r="AY274" s="43" t="e">
        <f t="shared" si="325"/>
        <v>#VALUE!</v>
      </c>
    </row>
    <row r="275" spans="6:51" x14ac:dyDescent="0.25">
      <c r="F275" s="3">
        <v>33</v>
      </c>
      <c r="G275" s="36">
        <f t="shared" ref="G275:X275" si="350">G203*G$163</f>
        <v>0.74999318273194782</v>
      </c>
      <c r="H275" s="36">
        <f t="shared" si="350"/>
        <v>0.79999605545964725</v>
      </c>
      <c r="I275" s="36">
        <f t="shared" si="350"/>
        <v>1.1499780426912625</v>
      </c>
      <c r="J275" s="36">
        <f t="shared" si="350"/>
        <v>1.1999939874542265</v>
      </c>
      <c r="K275" s="36">
        <f t="shared" si="350"/>
        <v>0.16142782471589795</v>
      </c>
      <c r="L275" s="37" t="e">
        <f t="shared" si="350"/>
        <v>#VALUE!</v>
      </c>
      <c r="M275" s="38">
        <f t="shared" si="350"/>
        <v>0.47039823223355615</v>
      </c>
      <c r="N275" s="39">
        <f t="shared" si="350"/>
        <v>0</v>
      </c>
      <c r="O275" s="39">
        <f t="shared" si="350"/>
        <v>0</v>
      </c>
      <c r="P275" s="40">
        <f t="shared" si="350"/>
        <v>0</v>
      </c>
      <c r="Q275" s="40">
        <f t="shared" si="350"/>
        <v>0</v>
      </c>
      <c r="R275" s="40">
        <f t="shared" si="350"/>
        <v>0</v>
      </c>
      <c r="S275" s="41">
        <f t="shared" si="350"/>
        <v>0</v>
      </c>
      <c r="T275" s="41">
        <f t="shared" si="350"/>
        <v>0</v>
      </c>
      <c r="U275" s="42" t="e">
        <f t="shared" si="322"/>
        <v>#VALUE!</v>
      </c>
      <c r="V275" s="42" t="e">
        <f t="shared" si="322"/>
        <v>#VALUE!</v>
      </c>
      <c r="W275" s="43" t="e">
        <f t="shared" si="350"/>
        <v>#VALUE!</v>
      </c>
      <c r="X275" s="43" t="e">
        <f t="shared" si="350"/>
        <v>#VALUE!</v>
      </c>
      <c r="AD275"/>
      <c r="AG275" s="3">
        <f t="shared" si="283"/>
        <v>28.009404480205966</v>
      </c>
      <c r="AH275" s="36">
        <f t="shared" ref="AH275:AU275" si="351">AH203*AH$163</f>
        <v>0.74991867654622557</v>
      </c>
      <c r="AI275" s="36">
        <f t="shared" si="351"/>
        <v>0.79997643323661671</v>
      </c>
      <c r="AJ275" s="36">
        <f t="shared" si="351"/>
        <v>1.1497370290617692</v>
      </c>
      <c r="AK275" s="36">
        <f t="shared" si="351"/>
        <v>1.1999643247832759</v>
      </c>
      <c r="AL275" s="36">
        <f t="shared" si="351"/>
        <v>0</v>
      </c>
      <c r="AM275" s="37" t="e">
        <f t="shared" si="351"/>
        <v>#VALUE!</v>
      </c>
      <c r="AN275" s="38">
        <f t="shared" si="351"/>
        <v>0.43867085098746411</v>
      </c>
      <c r="AO275" s="39">
        <f t="shared" si="351"/>
        <v>0</v>
      </c>
      <c r="AP275" s="39">
        <f t="shared" si="351"/>
        <v>0</v>
      </c>
      <c r="AQ275" s="40">
        <f t="shared" si="351"/>
        <v>0</v>
      </c>
      <c r="AR275" s="40">
        <f t="shared" si="351"/>
        <v>0</v>
      </c>
      <c r="AS275" s="40">
        <f t="shared" si="351"/>
        <v>0</v>
      </c>
      <c r="AT275" s="41">
        <f t="shared" si="351"/>
        <v>0</v>
      </c>
      <c r="AU275" s="41">
        <f t="shared" si="351"/>
        <v>0</v>
      </c>
      <c r="AV275" s="42" t="e">
        <f t="shared" si="324"/>
        <v>#VALUE!</v>
      </c>
      <c r="AW275" s="42" t="e">
        <f t="shared" si="324"/>
        <v>#VALUE!</v>
      </c>
      <c r="AX275" s="43" t="e">
        <f t="shared" si="325"/>
        <v>#VALUE!</v>
      </c>
      <c r="AY275" s="43" t="e">
        <f t="shared" si="325"/>
        <v>#VALUE!</v>
      </c>
    </row>
    <row r="276" spans="6:51" x14ac:dyDescent="0.25">
      <c r="F276" s="3">
        <v>34</v>
      </c>
      <c r="G276" s="36">
        <f t="shared" ref="G276:X276" si="352">G204*G$163</f>
        <v>0.74999566111585325</v>
      </c>
      <c r="H276" s="36">
        <f t="shared" si="352"/>
        <v>0.79999718919950735</v>
      </c>
      <c r="I276" s="36">
        <f t="shared" si="352"/>
        <v>1.1499863440748705</v>
      </c>
      <c r="J276" s="36">
        <f t="shared" si="352"/>
        <v>1.1999957043013725</v>
      </c>
      <c r="K276" s="36">
        <f t="shared" si="352"/>
        <v>0.30100629859353673</v>
      </c>
      <c r="L276" s="37" t="e">
        <f t="shared" si="352"/>
        <v>#VALUE!</v>
      </c>
      <c r="M276" s="38">
        <f t="shared" si="352"/>
        <v>0.47428902919154153</v>
      </c>
      <c r="N276" s="39">
        <f t="shared" si="352"/>
        <v>0</v>
      </c>
      <c r="O276" s="39">
        <f t="shared" si="352"/>
        <v>0</v>
      </c>
      <c r="P276" s="40">
        <f t="shared" si="352"/>
        <v>0</v>
      </c>
      <c r="Q276" s="40">
        <f t="shared" si="352"/>
        <v>0</v>
      </c>
      <c r="R276" s="40">
        <f t="shared" si="352"/>
        <v>0</v>
      </c>
      <c r="S276" s="41">
        <f t="shared" si="352"/>
        <v>0</v>
      </c>
      <c r="T276" s="41">
        <f t="shared" si="352"/>
        <v>0</v>
      </c>
      <c r="U276" s="42" t="e">
        <f t="shared" si="322"/>
        <v>#VALUE!</v>
      </c>
      <c r="V276" s="42" t="e">
        <f t="shared" si="322"/>
        <v>#VALUE!</v>
      </c>
      <c r="W276" s="43" t="e">
        <f t="shared" si="352"/>
        <v>#VALUE!</v>
      </c>
      <c r="X276" s="43" t="e">
        <f t="shared" si="352"/>
        <v>#VALUE!</v>
      </c>
      <c r="AD276"/>
      <c r="AG276" s="3">
        <f t="shared" si="283"/>
        <v>29.456963332534478</v>
      </c>
      <c r="AH276" s="36">
        <f t="shared" ref="AH276:AU276" si="353">AH204*AH$163</f>
        <v>0.74996174699670082</v>
      </c>
      <c r="AI276" s="36">
        <f t="shared" si="353"/>
        <v>0.79998619483619049</v>
      </c>
      <c r="AJ276" s="36">
        <f t="shared" si="353"/>
        <v>1.1498740990587608</v>
      </c>
      <c r="AK276" s="36">
        <f t="shared" si="353"/>
        <v>1.1999790838087681</v>
      </c>
      <c r="AL276" s="36">
        <f t="shared" si="353"/>
        <v>0</v>
      </c>
      <c r="AM276" s="37" t="e">
        <f t="shared" si="353"/>
        <v>#VALUE!</v>
      </c>
      <c r="AN276" s="38">
        <f t="shared" si="353"/>
        <v>0.45054189616692358</v>
      </c>
      <c r="AO276" s="39">
        <f t="shared" si="353"/>
        <v>0</v>
      </c>
      <c r="AP276" s="39">
        <f t="shared" si="353"/>
        <v>0</v>
      </c>
      <c r="AQ276" s="40">
        <f t="shared" si="353"/>
        <v>0</v>
      </c>
      <c r="AR276" s="40">
        <f t="shared" si="353"/>
        <v>0</v>
      </c>
      <c r="AS276" s="40">
        <f t="shared" si="353"/>
        <v>0</v>
      </c>
      <c r="AT276" s="41">
        <f t="shared" si="353"/>
        <v>0</v>
      </c>
      <c r="AU276" s="41">
        <f t="shared" si="353"/>
        <v>0</v>
      </c>
      <c r="AV276" s="42" t="e">
        <f t="shared" si="324"/>
        <v>#VALUE!</v>
      </c>
      <c r="AW276" s="42" t="e">
        <f t="shared" si="324"/>
        <v>#VALUE!</v>
      </c>
      <c r="AX276" s="43" t="e">
        <f t="shared" si="325"/>
        <v>#VALUE!</v>
      </c>
      <c r="AY276" s="43" t="e">
        <f t="shared" si="325"/>
        <v>#VALUE!</v>
      </c>
    </row>
    <row r="277" spans="6:51" x14ac:dyDescent="0.25">
      <c r="F277" s="3">
        <v>35</v>
      </c>
      <c r="G277" s="36">
        <f t="shared" ref="G277:X277" si="354">G205*G$163</f>
        <v>0.74999719306226831</v>
      </c>
      <c r="H277" s="36">
        <f t="shared" si="354"/>
        <v>0.79999798397589705</v>
      </c>
      <c r="I277" s="36">
        <f t="shared" si="354"/>
        <v>1.1499914299179421</v>
      </c>
      <c r="J277" s="36">
        <f t="shared" si="354"/>
        <v>1.1999969096783707</v>
      </c>
      <c r="K277" s="36">
        <f t="shared" si="354"/>
        <v>0.41653242192384271</v>
      </c>
      <c r="L277" s="37" t="e">
        <f t="shared" si="354"/>
        <v>#VALUE!</v>
      </c>
      <c r="M277" s="38">
        <f t="shared" si="354"/>
        <v>0.47762543305759636</v>
      </c>
      <c r="N277" s="39">
        <f t="shared" si="354"/>
        <v>0</v>
      </c>
      <c r="O277" s="39">
        <f t="shared" si="354"/>
        <v>0</v>
      </c>
      <c r="P277" s="40">
        <f t="shared" si="354"/>
        <v>0</v>
      </c>
      <c r="Q277" s="40">
        <f t="shared" si="354"/>
        <v>0</v>
      </c>
      <c r="R277" s="40">
        <f t="shared" si="354"/>
        <v>0</v>
      </c>
      <c r="S277" s="41">
        <f t="shared" si="354"/>
        <v>0</v>
      </c>
      <c r="T277" s="41">
        <f t="shared" si="354"/>
        <v>0</v>
      </c>
      <c r="U277" s="42" t="e">
        <f t="shared" si="322"/>
        <v>#VALUE!</v>
      </c>
      <c r="V277" s="42" t="e">
        <f t="shared" si="322"/>
        <v>#VALUE!</v>
      </c>
      <c r="W277" s="43" t="e">
        <f t="shared" si="354"/>
        <v>#VALUE!</v>
      </c>
      <c r="X277" s="43" t="e">
        <f t="shared" si="354"/>
        <v>#VALUE!</v>
      </c>
      <c r="AD277"/>
      <c r="AG277" s="3">
        <f t="shared" si="283"/>
        <v>30.979333722981732</v>
      </c>
      <c r="AH277" s="36">
        <f t="shared" ref="AH277:AU277" si="355">AH205*AH$163</f>
        <v>0.74998217659265609</v>
      </c>
      <c r="AI277" s="36">
        <f t="shared" si="355"/>
        <v>0.79999202042345363</v>
      </c>
      <c r="AJ277" s="36">
        <f t="shared" si="355"/>
        <v>1.1499412079869049</v>
      </c>
      <c r="AK277" s="36">
        <f t="shared" si="355"/>
        <v>1.1999878866984666</v>
      </c>
      <c r="AL277" s="36">
        <f t="shared" si="355"/>
        <v>0</v>
      </c>
      <c r="AM277" s="37" t="e">
        <f t="shared" si="355"/>
        <v>#VALUE!</v>
      </c>
      <c r="AN277" s="38">
        <f t="shared" si="355"/>
        <v>0.46043015773872209</v>
      </c>
      <c r="AO277" s="39">
        <f t="shared" si="355"/>
        <v>0</v>
      </c>
      <c r="AP277" s="39">
        <f t="shared" si="355"/>
        <v>0</v>
      </c>
      <c r="AQ277" s="40">
        <f t="shared" si="355"/>
        <v>0</v>
      </c>
      <c r="AR277" s="40">
        <f t="shared" si="355"/>
        <v>0</v>
      </c>
      <c r="AS277" s="40">
        <f t="shared" si="355"/>
        <v>0</v>
      </c>
      <c r="AT277" s="41">
        <f t="shared" si="355"/>
        <v>0</v>
      </c>
      <c r="AU277" s="41">
        <f t="shared" si="355"/>
        <v>0</v>
      </c>
      <c r="AV277" s="42" t="e">
        <f t="shared" si="324"/>
        <v>#VALUE!</v>
      </c>
      <c r="AW277" s="42" t="e">
        <f t="shared" si="324"/>
        <v>#VALUE!</v>
      </c>
      <c r="AX277" s="43" t="e">
        <f t="shared" si="325"/>
        <v>#VALUE!</v>
      </c>
      <c r="AY277" s="43" t="e">
        <f t="shared" si="325"/>
        <v>#VALUE!</v>
      </c>
    </row>
    <row r="278" spans="6:51" x14ac:dyDescent="0.25">
      <c r="F278" s="3">
        <v>36</v>
      </c>
      <c r="G278" s="36">
        <f t="shared" ref="G278:X278" si="356">G206*G$163</f>
        <v>0.74999815380572654</v>
      </c>
      <c r="H278" s="36">
        <f t="shared" si="356"/>
        <v>0.7999985445609632</v>
      </c>
      <c r="I278" s="36">
        <f t="shared" si="356"/>
        <v>1.149994570355201</v>
      </c>
      <c r="J278" s="36">
        <f t="shared" si="356"/>
        <v>1.19999776148125</v>
      </c>
      <c r="K278" s="36">
        <f t="shared" si="356"/>
        <v>0.51264344709196108</v>
      </c>
      <c r="L278" s="37" t="e">
        <f t="shared" si="356"/>
        <v>#VALUE!</v>
      </c>
      <c r="M278" s="38">
        <f t="shared" si="356"/>
        <v>0.48048985930821964</v>
      </c>
      <c r="N278" s="39">
        <f t="shared" si="356"/>
        <v>0</v>
      </c>
      <c r="O278" s="39">
        <f t="shared" si="356"/>
        <v>0</v>
      </c>
      <c r="P278" s="40">
        <f t="shared" si="356"/>
        <v>0</v>
      </c>
      <c r="Q278" s="40">
        <f t="shared" si="356"/>
        <v>0</v>
      </c>
      <c r="R278" s="40">
        <f t="shared" si="356"/>
        <v>0</v>
      </c>
      <c r="S278" s="41">
        <f t="shared" si="356"/>
        <v>0</v>
      </c>
      <c r="T278" s="41">
        <f t="shared" si="356"/>
        <v>0</v>
      </c>
      <c r="U278" s="42" t="e">
        <f t="shared" si="322"/>
        <v>#VALUE!</v>
      </c>
      <c r="V278" s="42" t="e">
        <f t="shared" si="322"/>
        <v>#VALUE!</v>
      </c>
      <c r="W278" s="43" t="e">
        <f t="shared" si="356"/>
        <v>#VALUE!</v>
      </c>
      <c r="X278" s="43" t="e">
        <f t="shared" si="356"/>
        <v>#VALUE!</v>
      </c>
      <c r="AD278"/>
      <c r="AG278" s="3">
        <f t="shared" si="283"/>
        <v>32.580381999521578</v>
      </c>
      <c r="AH278" s="36">
        <f t="shared" ref="AH278:AU278" si="357">AH206*AH$163</f>
        <v>0.7499917200869417</v>
      </c>
      <c r="AI278" s="36">
        <f t="shared" si="357"/>
        <v>0.79999544391048516</v>
      </c>
      <c r="AJ278" s="36">
        <f t="shared" si="357"/>
        <v>1.1499731316341362</v>
      </c>
      <c r="AK278" s="36">
        <f t="shared" si="357"/>
        <v>1.1999930621423924</v>
      </c>
      <c r="AL278" s="36">
        <f t="shared" si="357"/>
        <v>9.4335117479174488E-2</v>
      </c>
      <c r="AM278" s="37" t="e">
        <f t="shared" si="357"/>
        <v>#VALUE!</v>
      </c>
      <c r="AN278" s="38">
        <f t="shared" si="357"/>
        <v>0.46857773448024187</v>
      </c>
      <c r="AO278" s="39">
        <f t="shared" si="357"/>
        <v>0</v>
      </c>
      <c r="AP278" s="39">
        <f t="shared" si="357"/>
        <v>0</v>
      </c>
      <c r="AQ278" s="40">
        <f t="shared" si="357"/>
        <v>0</v>
      </c>
      <c r="AR278" s="40">
        <f t="shared" si="357"/>
        <v>0</v>
      </c>
      <c r="AS278" s="40">
        <f t="shared" si="357"/>
        <v>0</v>
      </c>
      <c r="AT278" s="41">
        <f t="shared" si="357"/>
        <v>0</v>
      </c>
      <c r="AU278" s="41">
        <f t="shared" si="357"/>
        <v>0</v>
      </c>
      <c r="AV278" s="42" t="e">
        <f t="shared" si="324"/>
        <v>#VALUE!</v>
      </c>
      <c r="AW278" s="42" t="e">
        <f t="shared" si="324"/>
        <v>#VALUE!</v>
      </c>
      <c r="AX278" s="43" t="e">
        <f t="shared" si="325"/>
        <v>#VALUE!</v>
      </c>
      <c r="AY278" s="43" t="e">
        <f t="shared" si="325"/>
        <v>#VALUE!</v>
      </c>
    </row>
    <row r="279" spans="6:51" x14ac:dyDescent="0.25">
      <c r="F279" s="3">
        <v>37</v>
      </c>
      <c r="G279" s="36">
        <f t="shared" ref="G279:X279" si="358">G207*G$163</f>
        <v>0.74999876531353127</v>
      </c>
      <c r="H279" s="36">
        <f t="shared" si="358"/>
        <v>0.79999894240346814</v>
      </c>
      <c r="I279" s="36">
        <f t="shared" si="358"/>
        <v>1.1499965258542617</v>
      </c>
      <c r="J279" s="36">
        <f t="shared" si="358"/>
        <v>1.1999983673527521</v>
      </c>
      <c r="K279" s="36">
        <f t="shared" si="358"/>
        <v>0.59301421585483693</v>
      </c>
      <c r="L279" s="37" t="e">
        <f t="shared" si="358"/>
        <v>#VALUE!</v>
      </c>
      <c r="M279" s="38">
        <f t="shared" si="358"/>
        <v>0.48295231206773714</v>
      </c>
      <c r="N279" s="39">
        <f t="shared" si="358"/>
        <v>0</v>
      </c>
      <c r="O279" s="39">
        <f t="shared" si="358"/>
        <v>0</v>
      </c>
      <c r="P279" s="40">
        <f t="shared" si="358"/>
        <v>0</v>
      </c>
      <c r="Q279" s="40">
        <f t="shared" si="358"/>
        <v>0</v>
      </c>
      <c r="R279" s="40">
        <f t="shared" si="358"/>
        <v>0</v>
      </c>
      <c r="S279" s="41">
        <f t="shared" si="358"/>
        <v>0</v>
      </c>
      <c r="T279" s="41">
        <f t="shared" si="358"/>
        <v>0</v>
      </c>
      <c r="U279" s="42" t="e">
        <f t="shared" si="322"/>
        <v>#VALUE!</v>
      </c>
      <c r="V279" s="42" t="e">
        <f t="shared" si="322"/>
        <v>#VALUE!</v>
      </c>
      <c r="W279" s="43" t="e">
        <f t="shared" si="358"/>
        <v>#VALUE!</v>
      </c>
      <c r="X279" s="43" t="e">
        <f t="shared" si="358"/>
        <v>#VALUE!</v>
      </c>
      <c r="AD279"/>
      <c r="AG279" s="3">
        <f t="shared" si="283"/>
        <v>34.264174327522724</v>
      </c>
      <c r="AH279" s="36">
        <f t="shared" ref="AH279:AU279" si="359">AH207*AH$163</f>
        <v>0.74999613885069072</v>
      </c>
      <c r="AI279" s="36">
        <f t="shared" si="359"/>
        <v>0.79999742708628574</v>
      </c>
      <c r="AJ279" s="36">
        <f t="shared" si="359"/>
        <v>1.1499879363397254</v>
      </c>
      <c r="AK279" s="36">
        <f t="shared" si="359"/>
        <v>1.1999960648791475</v>
      </c>
      <c r="AL279" s="36">
        <f t="shared" si="359"/>
        <v>0.33365366393441059</v>
      </c>
      <c r="AM279" s="37" t="e">
        <f t="shared" si="359"/>
        <v>#VALUE!</v>
      </c>
      <c r="AN279" s="38">
        <f t="shared" si="359"/>
        <v>0.47522068920544919</v>
      </c>
      <c r="AO279" s="39">
        <f t="shared" si="359"/>
        <v>0</v>
      </c>
      <c r="AP279" s="39">
        <f t="shared" si="359"/>
        <v>0</v>
      </c>
      <c r="AQ279" s="40">
        <f t="shared" si="359"/>
        <v>0</v>
      </c>
      <c r="AR279" s="40">
        <f t="shared" si="359"/>
        <v>0</v>
      </c>
      <c r="AS279" s="40">
        <f t="shared" si="359"/>
        <v>0</v>
      </c>
      <c r="AT279" s="41">
        <f t="shared" si="359"/>
        <v>0</v>
      </c>
      <c r="AU279" s="41">
        <f t="shared" si="359"/>
        <v>0</v>
      </c>
      <c r="AV279" s="42" t="e">
        <f t="shared" si="324"/>
        <v>#VALUE!</v>
      </c>
      <c r="AW279" s="42" t="e">
        <f t="shared" si="324"/>
        <v>#VALUE!</v>
      </c>
      <c r="AX279" s="43" t="e">
        <f t="shared" si="325"/>
        <v>#VALUE!</v>
      </c>
      <c r="AY279" s="43" t="e">
        <f t="shared" si="325"/>
        <v>#VALUE!</v>
      </c>
    </row>
    <row r="280" spans="6:51" x14ac:dyDescent="0.25">
      <c r="F280" s="3">
        <v>38</v>
      </c>
      <c r="G280" s="36">
        <f t="shared" ref="G280:X280" si="360">G208*G$163</f>
        <v>0.74999916041478454</v>
      </c>
      <c r="H280" s="36">
        <f t="shared" si="360"/>
        <v>0.79999922649350597</v>
      </c>
      <c r="I280" s="36">
        <f t="shared" si="360"/>
        <v>1.1499977542992748</v>
      </c>
      <c r="J280" s="36">
        <f t="shared" si="360"/>
        <v>1.1999988011048299</v>
      </c>
      <c r="K280" s="36">
        <f t="shared" si="360"/>
        <v>0.66056623415646964</v>
      </c>
      <c r="L280" s="37" t="e">
        <f t="shared" si="360"/>
        <v>#VALUE!</v>
      </c>
      <c r="M280" s="38">
        <f t="shared" si="360"/>
        <v>0.48507221331800132</v>
      </c>
      <c r="N280" s="39">
        <f t="shared" si="360"/>
        <v>0</v>
      </c>
      <c r="O280" s="39">
        <f t="shared" si="360"/>
        <v>0</v>
      </c>
      <c r="P280" s="40">
        <f t="shared" si="360"/>
        <v>0</v>
      </c>
      <c r="Q280" s="40">
        <f t="shared" si="360"/>
        <v>0</v>
      </c>
      <c r="R280" s="40">
        <f t="shared" si="360"/>
        <v>0</v>
      </c>
      <c r="S280" s="41">
        <f t="shared" si="360"/>
        <v>0</v>
      </c>
      <c r="T280" s="41">
        <f t="shared" si="360"/>
        <v>0</v>
      </c>
      <c r="U280" s="42" t="e">
        <f t="shared" si="322"/>
        <v>#VALUE!</v>
      </c>
      <c r="V280" s="42" t="e">
        <f t="shared" si="322"/>
        <v>#VALUE!</v>
      </c>
      <c r="W280" s="43" t="e">
        <f t="shared" si="360"/>
        <v>#VALUE!</v>
      </c>
      <c r="X280" s="43" t="e">
        <f t="shared" si="360"/>
        <v>#VALUE!</v>
      </c>
      <c r="AD280"/>
      <c r="AG280" s="3">
        <f t="shared" si="283"/>
        <v>36.034987016545941</v>
      </c>
      <c r="AH280" s="36">
        <f t="shared" ref="AH280:AU280" si="361">AH208*AH$163</f>
        <v>0.74999818012227637</v>
      </c>
      <c r="AI280" s="36">
        <f t="shared" si="361"/>
        <v>0.79999856088818955</v>
      </c>
      <c r="AJ280" s="36">
        <f t="shared" si="361"/>
        <v>1.1499946554233276</v>
      </c>
      <c r="AK280" s="36">
        <f t="shared" si="361"/>
        <v>1.1999977863192122</v>
      </c>
      <c r="AL280" s="36">
        <f t="shared" si="361"/>
        <v>0.51570214202611131</v>
      </c>
      <c r="AM280" s="37" t="e">
        <f t="shared" si="361"/>
        <v>#VALUE!</v>
      </c>
      <c r="AN280" s="38">
        <f t="shared" si="361"/>
        <v>0.48058242470911222</v>
      </c>
      <c r="AO280" s="39">
        <f t="shared" si="361"/>
        <v>0</v>
      </c>
      <c r="AP280" s="39">
        <f t="shared" si="361"/>
        <v>0</v>
      </c>
      <c r="AQ280" s="40">
        <f t="shared" si="361"/>
        <v>0</v>
      </c>
      <c r="AR280" s="40">
        <f t="shared" si="361"/>
        <v>0</v>
      </c>
      <c r="AS280" s="40">
        <f t="shared" si="361"/>
        <v>0</v>
      </c>
      <c r="AT280" s="41">
        <f t="shared" si="361"/>
        <v>0</v>
      </c>
      <c r="AU280" s="41">
        <f t="shared" si="361"/>
        <v>0</v>
      </c>
      <c r="AV280" s="42" t="e">
        <f t="shared" si="324"/>
        <v>#VALUE!</v>
      </c>
      <c r="AW280" s="42" t="e">
        <f t="shared" si="324"/>
        <v>#VALUE!</v>
      </c>
      <c r="AX280" s="43" t="e">
        <f t="shared" si="325"/>
        <v>#VALUE!</v>
      </c>
      <c r="AY280" s="43" t="e">
        <f t="shared" si="325"/>
        <v>#VALUE!</v>
      </c>
    </row>
    <row r="281" spans="6:51" x14ac:dyDescent="0.25">
      <c r="F281" s="3">
        <v>39</v>
      </c>
      <c r="G281" s="36">
        <f t="shared" ref="G281:X281" si="362">G209*G$163</f>
        <v>0.74999941956699678</v>
      </c>
      <c r="H281" s="36">
        <f t="shared" si="362"/>
        <v>0.7999994306074697</v>
      </c>
      <c r="I281" s="36">
        <f t="shared" si="362"/>
        <v>1.1499985331286844</v>
      </c>
      <c r="J281" s="36">
        <f t="shared" si="362"/>
        <v>1.1999991136490018</v>
      </c>
      <c r="K281" s="36">
        <f t="shared" si="362"/>
        <v>0.7176303282426616</v>
      </c>
      <c r="L281" s="37" t="e">
        <f t="shared" si="362"/>
        <v>#VALUE!</v>
      </c>
      <c r="M281" s="38">
        <f t="shared" si="362"/>
        <v>0.4868999832365275</v>
      </c>
      <c r="N281" s="39">
        <f t="shared" si="362"/>
        <v>0</v>
      </c>
      <c r="O281" s="39">
        <f t="shared" si="362"/>
        <v>0</v>
      </c>
      <c r="P281" s="40">
        <f t="shared" si="362"/>
        <v>0</v>
      </c>
      <c r="Q281" s="40">
        <f t="shared" si="362"/>
        <v>0</v>
      </c>
      <c r="R281" s="40">
        <f t="shared" si="362"/>
        <v>0</v>
      </c>
      <c r="S281" s="41">
        <f t="shared" si="362"/>
        <v>0</v>
      </c>
      <c r="T281" s="41">
        <f t="shared" si="362"/>
        <v>0</v>
      </c>
      <c r="U281" s="42" t="e">
        <f t="shared" si="322"/>
        <v>#VALUE!</v>
      </c>
      <c r="V281" s="42" t="e">
        <f t="shared" si="322"/>
        <v>#VALUE!</v>
      </c>
      <c r="W281" s="43" t="e">
        <f t="shared" si="362"/>
        <v>#VALUE!</v>
      </c>
      <c r="X281" s="43" t="e">
        <f t="shared" si="362"/>
        <v>#VALUE!</v>
      </c>
      <c r="AD281"/>
      <c r="AG281" s="3">
        <f t="shared" si="283"/>
        <v>37.897317380842225</v>
      </c>
      <c r="AH281" s="36">
        <f t="shared" ref="AH281:AU281" si="363">AH209*AH$163</f>
        <v>0.74999912716653927</v>
      </c>
      <c r="AI281" s="36">
        <f t="shared" si="363"/>
        <v>0.79999920148224646</v>
      </c>
      <c r="AJ281" s="36">
        <f t="shared" si="363"/>
        <v>1.1499976525168187</v>
      </c>
      <c r="AK281" s="36">
        <f t="shared" si="363"/>
        <v>1.1999987628668245</v>
      </c>
      <c r="AL281" s="36">
        <f t="shared" si="363"/>
        <v>0.65414835288664008</v>
      </c>
      <c r="AM281" s="37" t="e">
        <f t="shared" si="363"/>
        <v>#VALUE!</v>
      </c>
      <c r="AN281" s="38">
        <f t="shared" si="363"/>
        <v>0.48486878277349127</v>
      </c>
      <c r="AO281" s="39">
        <f t="shared" si="363"/>
        <v>0</v>
      </c>
      <c r="AP281" s="39">
        <f t="shared" si="363"/>
        <v>0</v>
      </c>
      <c r="AQ281" s="40">
        <f t="shared" si="363"/>
        <v>0</v>
      </c>
      <c r="AR281" s="40">
        <f t="shared" si="363"/>
        <v>0</v>
      </c>
      <c r="AS281" s="40">
        <f t="shared" si="363"/>
        <v>0</v>
      </c>
      <c r="AT281" s="41">
        <f t="shared" si="363"/>
        <v>0</v>
      </c>
      <c r="AU281" s="41">
        <f t="shared" si="363"/>
        <v>0</v>
      </c>
      <c r="AV281" s="42" t="e">
        <f t="shared" si="324"/>
        <v>#VALUE!</v>
      </c>
      <c r="AW281" s="42" t="e">
        <f t="shared" si="324"/>
        <v>#VALUE!</v>
      </c>
      <c r="AX281" s="43" t="e">
        <f t="shared" si="325"/>
        <v>#VALUE!</v>
      </c>
      <c r="AY281" s="43" t="e">
        <f t="shared" si="325"/>
        <v>#VALUE!</v>
      </c>
    </row>
    <row r="282" spans="6:51" x14ac:dyDescent="0.25">
      <c r="F282" s="3">
        <v>40</v>
      </c>
      <c r="G282" s="36">
        <f t="shared" ref="G282:X282" si="364">G210*G$163</f>
        <v>0.7499995921206688</v>
      </c>
      <c r="H282" s="36">
        <f t="shared" si="364"/>
        <v>0.79999957816223766</v>
      </c>
      <c r="I282" s="36">
        <f t="shared" si="364"/>
        <v>1.1499990316063964</v>
      </c>
      <c r="J282" s="36">
        <f t="shared" si="364"/>
        <v>1.1999993403088327</v>
      </c>
      <c r="K282" s="36">
        <f t="shared" si="364"/>
        <v>0.76607313817593314</v>
      </c>
      <c r="L282" s="37" t="e">
        <f t="shared" si="364"/>
        <v>#VALUE!</v>
      </c>
      <c r="M282" s="38">
        <f t="shared" si="364"/>
        <v>0.48847839840562535</v>
      </c>
      <c r="N282" s="39">
        <f t="shared" si="364"/>
        <v>0</v>
      </c>
      <c r="O282" s="39">
        <f t="shared" si="364"/>
        <v>0</v>
      </c>
      <c r="P282" s="40">
        <f t="shared" si="364"/>
        <v>0</v>
      </c>
      <c r="Q282" s="40">
        <f t="shared" si="364"/>
        <v>0</v>
      </c>
      <c r="R282" s="40">
        <f t="shared" si="364"/>
        <v>0</v>
      </c>
      <c r="S282" s="41">
        <f t="shared" si="364"/>
        <v>0</v>
      </c>
      <c r="T282" s="41">
        <f t="shared" si="364"/>
        <v>0</v>
      </c>
      <c r="U282" s="42" t="e">
        <f t="shared" ref="U282:V301" si="365">$C$5/100*U$163*U210</f>
        <v>#VALUE!</v>
      </c>
      <c r="V282" s="42" t="e">
        <f t="shared" si="365"/>
        <v>#VALUE!</v>
      </c>
      <c r="W282" s="43" t="e">
        <f t="shared" si="364"/>
        <v>#VALUE!</v>
      </c>
      <c r="X282" s="43" t="e">
        <f t="shared" si="364"/>
        <v>#VALUE!</v>
      </c>
      <c r="AD282"/>
      <c r="AG282" s="3">
        <f t="shared" si="283"/>
        <v>39.855895161134171</v>
      </c>
      <c r="AH282" s="36">
        <f t="shared" ref="AH282:AU282" si="366">AH210*AH$163</f>
        <v>0.74999957127546968</v>
      </c>
      <c r="AI282" s="36">
        <f t="shared" si="366"/>
        <v>0.79999955970227798</v>
      </c>
      <c r="AJ282" s="36">
        <f t="shared" si="366"/>
        <v>1.1499989725697213</v>
      </c>
      <c r="AK282" s="36">
        <f t="shared" si="366"/>
        <v>1.1999993119090273</v>
      </c>
      <c r="AL282" s="36">
        <f t="shared" si="366"/>
        <v>0.75956323274801008</v>
      </c>
      <c r="AM282" s="37" t="e">
        <f t="shared" si="366"/>
        <v>#VALUE!</v>
      </c>
      <c r="AN282" s="38">
        <f t="shared" si="366"/>
        <v>0.48826486979752676</v>
      </c>
      <c r="AO282" s="39">
        <f t="shared" si="366"/>
        <v>0</v>
      </c>
      <c r="AP282" s="39">
        <f t="shared" si="366"/>
        <v>0</v>
      </c>
      <c r="AQ282" s="40">
        <f t="shared" si="366"/>
        <v>0</v>
      </c>
      <c r="AR282" s="40">
        <f t="shared" si="366"/>
        <v>0</v>
      </c>
      <c r="AS282" s="40">
        <f t="shared" si="366"/>
        <v>0</v>
      </c>
      <c r="AT282" s="41">
        <f t="shared" si="366"/>
        <v>0</v>
      </c>
      <c r="AU282" s="41">
        <f t="shared" si="366"/>
        <v>0</v>
      </c>
      <c r="AV282" s="42" t="e">
        <f t="shared" ref="AV282:AW301" si="367">$C$5/100*AV$163*AV210</f>
        <v>#VALUE!</v>
      </c>
      <c r="AW282" s="42" t="e">
        <f t="shared" si="367"/>
        <v>#VALUE!</v>
      </c>
      <c r="AX282" s="43" t="e">
        <f t="shared" ref="AX282:AY301" si="368">AX210*AX$163</f>
        <v>#VALUE!</v>
      </c>
      <c r="AY282" s="43" t="e">
        <f t="shared" si="368"/>
        <v>#VALUE!</v>
      </c>
    </row>
    <row r="283" spans="6:51" x14ac:dyDescent="0.25">
      <c r="F283" s="3">
        <v>41</v>
      </c>
      <c r="G283" s="36">
        <f t="shared" ref="G283:X283" si="369">G211*G$163</f>
        <v>0.74999970873714927</v>
      </c>
      <c r="H283" s="36">
        <f t="shared" si="369"/>
        <v>0.79999968548337108</v>
      </c>
      <c r="I283" s="36">
        <f t="shared" si="369"/>
        <v>1.1499993537631215</v>
      </c>
      <c r="J283" s="36">
        <f t="shared" si="369"/>
        <v>1.1999995057377535</v>
      </c>
      <c r="K283" s="36">
        <f t="shared" si="369"/>
        <v>0.80739553793047869</v>
      </c>
      <c r="L283" s="37" t="e">
        <f t="shared" si="369"/>
        <v>#VALUE!</v>
      </c>
      <c r="M283" s="38">
        <f t="shared" si="369"/>
        <v>0.48984375413073189</v>
      </c>
      <c r="N283" s="39">
        <f t="shared" si="369"/>
        <v>0</v>
      </c>
      <c r="O283" s="39">
        <f t="shared" si="369"/>
        <v>0</v>
      </c>
      <c r="P283" s="40">
        <f t="shared" si="369"/>
        <v>0</v>
      </c>
      <c r="Q283" s="40">
        <f t="shared" si="369"/>
        <v>0</v>
      </c>
      <c r="R283" s="40">
        <f t="shared" si="369"/>
        <v>0</v>
      </c>
      <c r="S283" s="41">
        <f t="shared" si="369"/>
        <v>0</v>
      </c>
      <c r="T283" s="41">
        <f t="shared" si="369"/>
        <v>0</v>
      </c>
      <c r="U283" s="42" t="e">
        <f t="shared" si="365"/>
        <v>#VALUE!</v>
      </c>
      <c r="V283" s="42" t="e">
        <f t="shared" si="365"/>
        <v>#VALUE!</v>
      </c>
      <c r="W283" s="43" t="e">
        <f t="shared" si="369"/>
        <v>#VALUE!</v>
      </c>
      <c r="X283" s="43" t="e">
        <f t="shared" si="369"/>
        <v>#VALUE!</v>
      </c>
      <c r="AD283"/>
      <c r="AG283" s="3">
        <f t="shared" si="283"/>
        <v>41.722042020690559</v>
      </c>
      <c r="AH283" s="36">
        <f t="shared" ref="AH283:AU283" si="370">AH211*AH$163</f>
        <v>0.74999976935518842</v>
      </c>
      <c r="AI283" s="36">
        <f t="shared" si="370"/>
        <v>0.79999974456119616</v>
      </c>
      <c r="AJ283" s="36">
        <f t="shared" si="370"/>
        <v>1.1499995141636772</v>
      </c>
      <c r="AK283" s="36">
        <f t="shared" si="370"/>
        <v>1.1999995970979731</v>
      </c>
      <c r="AL283" s="36">
        <f t="shared" si="370"/>
        <v>0.83349838833155132</v>
      </c>
      <c r="AM283" s="37" t="e">
        <f t="shared" si="370"/>
        <v>#VALUE!</v>
      </c>
      <c r="AN283" s="38">
        <f t="shared" si="370"/>
        <v>0.49071470745582074</v>
      </c>
      <c r="AO283" s="39">
        <f t="shared" si="370"/>
        <v>0</v>
      </c>
      <c r="AP283" s="39">
        <f t="shared" si="370"/>
        <v>0</v>
      </c>
      <c r="AQ283" s="40">
        <f t="shared" si="370"/>
        <v>0</v>
      </c>
      <c r="AR283" s="40">
        <f t="shared" si="370"/>
        <v>0</v>
      </c>
      <c r="AS283" s="40">
        <f t="shared" si="370"/>
        <v>0</v>
      </c>
      <c r="AT283" s="41">
        <f t="shared" si="370"/>
        <v>0</v>
      </c>
      <c r="AU283" s="41">
        <f t="shared" si="370"/>
        <v>0</v>
      </c>
      <c r="AV283" s="42" t="e">
        <f t="shared" si="367"/>
        <v>#VALUE!</v>
      </c>
      <c r="AW283" s="42" t="e">
        <f t="shared" si="367"/>
        <v>#VALUE!</v>
      </c>
      <c r="AX283" s="43" t="e">
        <f t="shared" si="368"/>
        <v>#VALUE!</v>
      </c>
      <c r="AY283" s="43" t="e">
        <f t="shared" si="368"/>
        <v>#VALUE!</v>
      </c>
    </row>
    <row r="284" spans="6:51" x14ac:dyDescent="0.25">
      <c r="F284" s="3">
        <v>42</v>
      </c>
      <c r="G284" s="36">
        <f t="shared" ref="G284:X284" si="371">G212*G$163</f>
        <v>0.74999978871555961</v>
      </c>
      <c r="H284" s="36">
        <f t="shared" si="371"/>
        <v>0.79999976401643946</v>
      </c>
      <c r="I284" s="36">
        <f t="shared" si="371"/>
        <v>1.149999564036098</v>
      </c>
      <c r="J284" s="36">
        <f t="shared" si="371"/>
        <v>1.199999627244051</v>
      </c>
      <c r="K284" s="36">
        <f t="shared" si="371"/>
        <v>0.84280930633637297</v>
      </c>
      <c r="L284" s="37" t="e">
        <f t="shared" si="371"/>
        <v>#VALUE!</v>
      </c>
      <c r="M284" s="38">
        <f t="shared" si="371"/>
        <v>0.49102685565332199</v>
      </c>
      <c r="N284" s="39">
        <f t="shared" si="371"/>
        <v>0</v>
      </c>
      <c r="O284" s="39">
        <f t="shared" si="371"/>
        <v>0</v>
      </c>
      <c r="P284" s="40">
        <f t="shared" si="371"/>
        <v>0</v>
      </c>
      <c r="Q284" s="40">
        <f t="shared" si="371"/>
        <v>0</v>
      </c>
      <c r="R284" s="40">
        <f t="shared" si="371"/>
        <v>0</v>
      </c>
      <c r="S284" s="41">
        <f t="shared" si="371"/>
        <v>0</v>
      </c>
      <c r="T284" s="41">
        <f t="shared" si="371"/>
        <v>0</v>
      </c>
      <c r="U284" s="42" t="e">
        <f t="shared" si="365"/>
        <v>#VALUE!</v>
      </c>
      <c r="V284" s="42" t="e">
        <f t="shared" si="365"/>
        <v>#VALUE!</v>
      </c>
      <c r="W284" s="43" t="e">
        <f t="shared" si="371"/>
        <v>#VALUE!</v>
      </c>
      <c r="X284" s="43" t="e">
        <f t="shared" si="371"/>
        <v>#VALUE!</v>
      </c>
      <c r="AD284"/>
      <c r="AG284" s="3">
        <f t="shared" si="283"/>
        <v>43.450237396356343</v>
      </c>
      <c r="AH284" s="36">
        <f t="shared" ref="AH284:AU284" si="372">AH212*AH$163</f>
        <v>0.74999986370868432</v>
      </c>
      <c r="AI284" s="36">
        <f t="shared" si="372"/>
        <v>0.79999984268887636</v>
      </c>
      <c r="AJ284" s="36">
        <f t="shared" si="372"/>
        <v>1.1499997488309062</v>
      </c>
      <c r="AK284" s="36">
        <f t="shared" si="372"/>
        <v>1.1999997495522399</v>
      </c>
      <c r="AL284" s="36">
        <f t="shared" si="372"/>
        <v>0.88563442918995905</v>
      </c>
      <c r="AM284" s="37" t="e">
        <f t="shared" si="372"/>
        <v>#VALUE!</v>
      </c>
      <c r="AN284" s="38">
        <f t="shared" si="372"/>
        <v>0.4924713503979134</v>
      </c>
      <c r="AO284" s="39">
        <f t="shared" si="372"/>
        <v>0</v>
      </c>
      <c r="AP284" s="39">
        <f t="shared" si="372"/>
        <v>0</v>
      </c>
      <c r="AQ284" s="40">
        <f t="shared" si="372"/>
        <v>0</v>
      </c>
      <c r="AR284" s="40">
        <f t="shared" si="372"/>
        <v>0</v>
      </c>
      <c r="AS284" s="40">
        <f t="shared" si="372"/>
        <v>0</v>
      </c>
      <c r="AT284" s="41">
        <f t="shared" si="372"/>
        <v>0</v>
      </c>
      <c r="AU284" s="41">
        <f t="shared" si="372"/>
        <v>0</v>
      </c>
      <c r="AV284" s="42" t="e">
        <f t="shared" si="367"/>
        <v>#VALUE!</v>
      </c>
      <c r="AW284" s="42" t="e">
        <f t="shared" si="367"/>
        <v>#VALUE!</v>
      </c>
      <c r="AX284" s="43" t="e">
        <f t="shared" si="368"/>
        <v>#VALUE!</v>
      </c>
      <c r="AY284" s="43" t="e">
        <f t="shared" si="368"/>
        <v>#VALUE!</v>
      </c>
    </row>
    <row r="285" spans="6:51" x14ac:dyDescent="0.25">
      <c r="F285" s="3">
        <v>43</v>
      </c>
      <c r="G285" s="36">
        <f t="shared" ref="G285:X285" si="373">G213*G$163</f>
        <v>0.7499998443630802</v>
      </c>
      <c r="H285" s="36">
        <f t="shared" si="373"/>
        <v>0.79999982183078799</v>
      </c>
      <c r="I285" s="36">
        <f t="shared" si="373"/>
        <v>1.1499997026634949</v>
      </c>
      <c r="J285" s="36">
        <f t="shared" si="373"/>
        <v>1.1999997170510421</v>
      </c>
      <c r="K285" s="36">
        <f t="shared" si="373"/>
        <v>0.87329696313296845</v>
      </c>
      <c r="L285" s="37" t="e">
        <f t="shared" si="373"/>
        <v>#VALUE!</v>
      </c>
      <c r="M285" s="38">
        <f t="shared" si="373"/>
        <v>0.49205386105679344</v>
      </c>
      <c r="N285" s="39">
        <f t="shared" si="373"/>
        <v>0</v>
      </c>
      <c r="O285" s="39">
        <f t="shared" si="373"/>
        <v>0</v>
      </c>
      <c r="P285" s="40">
        <f t="shared" si="373"/>
        <v>0</v>
      </c>
      <c r="Q285" s="40">
        <f t="shared" si="373"/>
        <v>0</v>
      </c>
      <c r="R285" s="40">
        <f t="shared" si="373"/>
        <v>0</v>
      </c>
      <c r="S285" s="41">
        <f t="shared" si="373"/>
        <v>0</v>
      </c>
      <c r="T285" s="41">
        <f t="shared" si="373"/>
        <v>0</v>
      </c>
      <c r="U285" s="42" t="e">
        <f t="shared" si="365"/>
        <v>#VALUE!</v>
      </c>
      <c r="V285" s="42" t="e">
        <f t="shared" si="365"/>
        <v>#VALUE!</v>
      </c>
      <c r="W285" s="43" t="e">
        <f t="shared" si="373"/>
        <v>#VALUE!</v>
      </c>
      <c r="X285" s="43" t="e">
        <f t="shared" si="373"/>
        <v>#VALUE!</v>
      </c>
      <c r="AD285"/>
      <c r="AG285" s="3">
        <f t="shared" si="283"/>
        <v>45.042693794538543</v>
      </c>
      <c r="AH285" s="36">
        <f t="shared" ref="AH285:AU285" si="374">AH213*AH$163</f>
        <v>0.74999991273171451</v>
      </c>
      <c r="AI285" s="36">
        <f t="shared" si="374"/>
        <v>0.79999989771127356</v>
      </c>
      <c r="AJ285" s="36">
        <f t="shared" si="374"/>
        <v>1.1499998592431875</v>
      </c>
      <c r="AK285" s="36">
        <f t="shared" si="374"/>
        <v>1.1999998356527364</v>
      </c>
      <c r="AL285" s="36">
        <f t="shared" si="374"/>
        <v>0.92345695049603693</v>
      </c>
      <c r="AM285" s="37" t="e">
        <f t="shared" si="374"/>
        <v>#VALUE!</v>
      </c>
      <c r="AN285" s="38">
        <f t="shared" si="374"/>
        <v>0.49375607832672502</v>
      </c>
      <c r="AO285" s="39">
        <f t="shared" si="374"/>
        <v>0</v>
      </c>
      <c r="AP285" s="39">
        <f t="shared" si="374"/>
        <v>0</v>
      </c>
      <c r="AQ285" s="40">
        <f t="shared" si="374"/>
        <v>0</v>
      </c>
      <c r="AR285" s="40">
        <f t="shared" si="374"/>
        <v>0</v>
      </c>
      <c r="AS285" s="40">
        <f t="shared" si="374"/>
        <v>0</v>
      </c>
      <c r="AT285" s="41">
        <f t="shared" si="374"/>
        <v>0</v>
      </c>
      <c r="AU285" s="41">
        <f t="shared" si="374"/>
        <v>0</v>
      </c>
      <c r="AV285" s="42" t="e">
        <f t="shared" si="367"/>
        <v>#VALUE!</v>
      </c>
      <c r="AW285" s="42" t="e">
        <f t="shared" si="367"/>
        <v>#VALUE!</v>
      </c>
      <c r="AX285" s="43" t="e">
        <f t="shared" si="368"/>
        <v>#VALUE!</v>
      </c>
      <c r="AY285" s="43" t="e">
        <f t="shared" si="368"/>
        <v>#VALUE!</v>
      </c>
    </row>
    <row r="286" spans="6:51" x14ac:dyDescent="0.25">
      <c r="F286" s="3">
        <v>44</v>
      </c>
      <c r="G286" s="36">
        <f t="shared" ref="G286:X286" si="375">G214*G$163</f>
        <v>0.74999988363114112</v>
      </c>
      <c r="H286" s="36">
        <f t="shared" si="375"/>
        <v>0.79999986464736006</v>
      </c>
      <c r="I286" s="36">
        <f t="shared" si="375"/>
        <v>1.1499997949840743</v>
      </c>
      <c r="J286" s="36">
        <f t="shared" si="375"/>
        <v>1.1999997838417762</v>
      </c>
      <c r="K286" s="36">
        <f t="shared" si="375"/>
        <v>0.89965857314001119</v>
      </c>
      <c r="L286" s="37" t="e">
        <f t="shared" si="375"/>
        <v>#VALUE!</v>
      </c>
      <c r="M286" s="38">
        <f t="shared" si="375"/>
        <v>0.49294699642908368</v>
      </c>
      <c r="N286" s="39">
        <f t="shared" si="375"/>
        <v>0</v>
      </c>
      <c r="O286" s="39">
        <f t="shared" si="375"/>
        <v>0</v>
      </c>
      <c r="P286" s="40">
        <f t="shared" si="375"/>
        <v>0</v>
      </c>
      <c r="Q286" s="40">
        <f t="shared" si="375"/>
        <v>0</v>
      </c>
      <c r="R286" s="40">
        <f t="shared" si="375"/>
        <v>0</v>
      </c>
      <c r="S286" s="41">
        <f t="shared" si="375"/>
        <v>0</v>
      </c>
      <c r="T286" s="41">
        <f t="shared" si="375"/>
        <v>0</v>
      </c>
      <c r="U286" s="42" t="e">
        <f t="shared" si="365"/>
        <v>#VALUE!</v>
      </c>
      <c r="V286" s="42" t="e">
        <f t="shared" si="365"/>
        <v>#VALUE!</v>
      </c>
      <c r="W286" s="43" t="e">
        <f t="shared" si="375"/>
        <v>#VALUE!</v>
      </c>
      <c r="X286" s="43" t="e">
        <f t="shared" si="375"/>
        <v>#VALUE!</v>
      </c>
      <c r="AD286"/>
      <c r="AG286" s="3">
        <f t="shared" si="283"/>
        <v>46.510072666059088</v>
      </c>
      <c r="AH286" s="36">
        <f t="shared" ref="AH286:AU286" si="376">AH214*AH$163</f>
        <v>0.74999994028463901</v>
      </c>
      <c r="AI286" s="36">
        <f t="shared" si="376"/>
        <v>0.79999993026433014</v>
      </c>
      <c r="AJ286" s="36">
        <f t="shared" si="376"/>
        <v>1.1499999154175442</v>
      </c>
      <c r="AK286" s="36">
        <f t="shared" si="376"/>
        <v>1.199999886957001</v>
      </c>
      <c r="AL286" s="36">
        <f t="shared" si="376"/>
        <v>0.95169884445625985</v>
      </c>
      <c r="AM286" s="37" t="e">
        <f t="shared" si="376"/>
        <v>#VALUE!</v>
      </c>
      <c r="AN286" s="38">
        <f t="shared" si="376"/>
        <v>0.49471734138538465</v>
      </c>
      <c r="AO286" s="39">
        <f t="shared" si="376"/>
        <v>0</v>
      </c>
      <c r="AP286" s="39">
        <f t="shared" si="376"/>
        <v>0</v>
      </c>
      <c r="AQ286" s="40">
        <f t="shared" si="376"/>
        <v>0</v>
      </c>
      <c r="AR286" s="40">
        <f t="shared" si="376"/>
        <v>0</v>
      </c>
      <c r="AS286" s="40">
        <f t="shared" si="376"/>
        <v>0</v>
      </c>
      <c r="AT286" s="41">
        <f t="shared" si="376"/>
        <v>0</v>
      </c>
      <c r="AU286" s="41">
        <f t="shared" si="376"/>
        <v>0</v>
      </c>
      <c r="AV286" s="42" t="e">
        <f t="shared" si="367"/>
        <v>#VALUE!</v>
      </c>
      <c r="AW286" s="42" t="e">
        <f t="shared" si="367"/>
        <v>#VALUE!</v>
      </c>
      <c r="AX286" s="43" t="e">
        <f t="shared" si="368"/>
        <v>#VALUE!</v>
      </c>
      <c r="AY286" s="43" t="e">
        <f t="shared" si="368"/>
        <v>#VALUE!</v>
      </c>
    </row>
    <row r="287" spans="6:51" x14ac:dyDescent="0.25">
      <c r="F287" s="3">
        <v>45</v>
      </c>
      <c r="G287" s="36">
        <f t="shared" ref="G287:X287" si="377">G215*G$163</f>
        <v>0.74999991172398173</v>
      </c>
      <c r="H287" s="36">
        <f t="shared" si="377"/>
        <v>0.79999989654481973</v>
      </c>
      <c r="I287" s="36">
        <f t="shared" si="377"/>
        <v>1.1499998570921832</v>
      </c>
      <c r="J287" s="36">
        <f t="shared" si="377"/>
        <v>1.199999833820506</v>
      </c>
      <c r="K287" s="36">
        <f t="shared" si="377"/>
        <v>0.92254845416172004</v>
      </c>
      <c r="L287" s="37" t="e">
        <f t="shared" si="377"/>
        <v>#VALUE!</v>
      </c>
      <c r="M287" s="38">
        <f t="shared" si="377"/>
        <v>0.49372516155521046</v>
      </c>
      <c r="N287" s="39">
        <f t="shared" si="377"/>
        <v>0</v>
      </c>
      <c r="O287" s="39">
        <f t="shared" si="377"/>
        <v>0</v>
      </c>
      <c r="P287" s="40">
        <f t="shared" si="377"/>
        <v>0</v>
      </c>
      <c r="Q287" s="40">
        <f t="shared" si="377"/>
        <v>0</v>
      </c>
      <c r="R287" s="40">
        <f t="shared" si="377"/>
        <v>0</v>
      </c>
      <c r="S287" s="41">
        <f t="shared" si="377"/>
        <v>0</v>
      </c>
      <c r="T287" s="41">
        <f t="shared" si="377"/>
        <v>0</v>
      </c>
      <c r="U287" s="42" t="e">
        <f t="shared" si="365"/>
        <v>#VALUE!</v>
      </c>
      <c r="V287" s="42" t="e">
        <f t="shared" si="365"/>
        <v>#VALUE!</v>
      </c>
      <c r="W287" s="43" t="e">
        <f t="shared" si="377"/>
        <v>#VALUE!</v>
      </c>
      <c r="X287" s="43" t="e">
        <f t="shared" si="377"/>
        <v>#VALUE!</v>
      </c>
      <c r="AD287"/>
      <c r="AG287" s="3">
        <f t="shared" si="283"/>
        <v>47.862198071214792</v>
      </c>
      <c r="AH287" s="36">
        <f t="shared" ref="AH287:AU287" si="378">AH215*AH$163</f>
        <v>0.74999995682529819</v>
      </c>
      <c r="AI287" s="36">
        <f t="shared" si="378"/>
        <v>0.79999995045042094</v>
      </c>
      <c r="AJ287" s="36">
        <f t="shared" si="378"/>
        <v>1.1499999460102777</v>
      </c>
      <c r="AK287" s="36">
        <f t="shared" si="378"/>
        <v>1.1999999189927406</v>
      </c>
      <c r="AL287" s="36">
        <f t="shared" si="378"/>
        <v>0.97331007321145668</v>
      </c>
      <c r="AM287" s="37" t="e">
        <f t="shared" si="378"/>
        <v>#VALUE!</v>
      </c>
      <c r="AN287" s="38">
        <f t="shared" si="378"/>
        <v>0.49545139288765405</v>
      </c>
      <c r="AO287" s="39">
        <f t="shared" si="378"/>
        <v>0</v>
      </c>
      <c r="AP287" s="39">
        <f t="shared" si="378"/>
        <v>0</v>
      </c>
      <c r="AQ287" s="40">
        <f t="shared" si="378"/>
        <v>0</v>
      </c>
      <c r="AR287" s="40">
        <f t="shared" si="378"/>
        <v>0</v>
      </c>
      <c r="AS287" s="40">
        <f t="shared" si="378"/>
        <v>0</v>
      </c>
      <c r="AT287" s="41">
        <f t="shared" si="378"/>
        <v>0</v>
      </c>
      <c r="AU287" s="41">
        <f t="shared" si="378"/>
        <v>0</v>
      </c>
      <c r="AV287" s="42" t="e">
        <f t="shared" si="367"/>
        <v>#VALUE!</v>
      </c>
      <c r="AW287" s="42" t="e">
        <f t="shared" si="367"/>
        <v>#VALUE!</v>
      </c>
      <c r="AX287" s="43" t="e">
        <f t="shared" si="368"/>
        <v>#VALUE!</v>
      </c>
      <c r="AY287" s="43" t="e">
        <f t="shared" si="368"/>
        <v>#VALUE!</v>
      </c>
    </row>
    <row r="288" spans="6:51" x14ac:dyDescent="0.25">
      <c r="F288" s="3">
        <v>46</v>
      </c>
      <c r="G288" s="36">
        <f t="shared" ref="G288:X288" si="379">G216*G$163</f>
        <v>0.74999993209167326</v>
      </c>
      <c r="H288" s="36">
        <f t="shared" si="379"/>
        <v>0.79999992044717239</v>
      </c>
      <c r="I288" s="36">
        <f t="shared" si="379"/>
        <v>1.1499998993005709</v>
      </c>
      <c r="J288" s="36">
        <f t="shared" si="379"/>
        <v>1.1999998714460853</v>
      </c>
      <c r="K288" s="36">
        <f t="shared" si="379"/>
        <v>0.94250405175194207</v>
      </c>
      <c r="L288" s="37" t="e">
        <f t="shared" si="379"/>
        <v>#VALUE!</v>
      </c>
      <c r="M288" s="38">
        <f t="shared" si="379"/>
        <v>0.49440444218927904</v>
      </c>
      <c r="N288" s="39">
        <f t="shared" si="379"/>
        <v>0</v>
      </c>
      <c r="O288" s="39">
        <f t="shared" si="379"/>
        <v>0</v>
      </c>
      <c r="P288" s="40">
        <f t="shared" si="379"/>
        <v>0</v>
      </c>
      <c r="Q288" s="40">
        <f t="shared" si="379"/>
        <v>0</v>
      </c>
      <c r="R288" s="40">
        <f t="shared" si="379"/>
        <v>0</v>
      </c>
      <c r="S288" s="41">
        <f t="shared" si="379"/>
        <v>0</v>
      </c>
      <c r="T288" s="41">
        <f t="shared" si="379"/>
        <v>0</v>
      </c>
      <c r="U288" s="42" t="e">
        <f t="shared" si="365"/>
        <v>#VALUE!</v>
      </c>
      <c r="V288" s="42" t="e">
        <f t="shared" si="365"/>
        <v>#VALUE!</v>
      </c>
      <c r="W288" s="43" t="e">
        <f t="shared" si="379"/>
        <v>#VALUE!</v>
      </c>
      <c r="X288" s="43" t="e">
        <f t="shared" si="379"/>
        <v>#VALUE!</v>
      </c>
      <c r="AD288"/>
      <c r="AG288" s="3">
        <f t="shared" si="283"/>
        <v>49.108122451584919</v>
      </c>
      <c r="AH288" s="36">
        <f t="shared" ref="AH288:AU288" si="380">AH216*AH$163</f>
        <v>0.74999996732115315</v>
      </c>
      <c r="AI288" s="36">
        <f t="shared" si="380"/>
        <v>0.79999996349499713</v>
      </c>
      <c r="AJ288" s="36">
        <f t="shared" si="380"/>
        <v>1.1499999636883531</v>
      </c>
      <c r="AK288" s="36">
        <f t="shared" si="380"/>
        <v>1.1999999398340018</v>
      </c>
      <c r="AL288" s="36">
        <f t="shared" si="380"/>
        <v>0.99019724493551298</v>
      </c>
      <c r="AM288" s="37" t="e">
        <f t="shared" si="380"/>
        <v>#VALUE!</v>
      </c>
      <c r="AN288" s="38">
        <f t="shared" si="380"/>
        <v>0.49602224160540548</v>
      </c>
      <c r="AO288" s="39">
        <f t="shared" si="380"/>
        <v>0</v>
      </c>
      <c r="AP288" s="39">
        <f t="shared" si="380"/>
        <v>0</v>
      </c>
      <c r="AQ288" s="40">
        <f t="shared" si="380"/>
        <v>0</v>
      </c>
      <c r="AR288" s="40">
        <f t="shared" si="380"/>
        <v>0</v>
      </c>
      <c r="AS288" s="40">
        <f t="shared" si="380"/>
        <v>0</v>
      </c>
      <c r="AT288" s="41">
        <f t="shared" si="380"/>
        <v>0</v>
      </c>
      <c r="AU288" s="41">
        <f t="shared" si="380"/>
        <v>0</v>
      </c>
      <c r="AV288" s="42" t="e">
        <f t="shared" si="367"/>
        <v>#VALUE!</v>
      </c>
      <c r="AW288" s="42" t="e">
        <f t="shared" si="367"/>
        <v>#VALUE!</v>
      </c>
      <c r="AX288" s="43" t="e">
        <f t="shared" si="368"/>
        <v>#VALUE!</v>
      </c>
      <c r="AY288" s="43" t="e">
        <f t="shared" si="368"/>
        <v>#VALUE!</v>
      </c>
    </row>
    <row r="289" spans="6:51" x14ac:dyDescent="0.25">
      <c r="F289" s="3">
        <v>47</v>
      </c>
      <c r="G289" s="36">
        <f t="shared" ref="G289:X289" si="381">G217*G$163</f>
        <v>0.74999994705038242</v>
      </c>
      <c r="H289" s="36">
        <f t="shared" si="381"/>
        <v>0.7999999384622396</v>
      </c>
      <c r="I289" s="36">
        <f t="shared" si="381"/>
        <v>1.1499999282763971</v>
      </c>
      <c r="J289" s="36">
        <f t="shared" si="381"/>
        <v>1.1999998999414583</v>
      </c>
      <c r="K289" s="36">
        <f t="shared" si="381"/>
        <v>0.95996872498666619</v>
      </c>
      <c r="L289" s="37" t="e">
        <f t="shared" si="381"/>
        <v>#VALUE!</v>
      </c>
      <c r="M289" s="38">
        <f t="shared" si="381"/>
        <v>0.49499854287252032</v>
      </c>
      <c r="N289" s="39">
        <f t="shared" si="381"/>
        <v>0</v>
      </c>
      <c r="O289" s="39">
        <f t="shared" si="381"/>
        <v>0</v>
      </c>
      <c r="P289" s="40">
        <f t="shared" si="381"/>
        <v>0</v>
      </c>
      <c r="Q289" s="40">
        <f t="shared" si="381"/>
        <v>0</v>
      </c>
      <c r="R289" s="40">
        <f t="shared" si="381"/>
        <v>0</v>
      </c>
      <c r="S289" s="41">
        <f t="shared" si="381"/>
        <v>0</v>
      </c>
      <c r="T289" s="41">
        <f t="shared" si="381"/>
        <v>0</v>
      </c>
      <c r="U289" s="42" t="e">
        <f t="shared" si="365"/>
        <v>#VALUE!</v>
      </c>
      <c r="V289" s="42" t="e">
        <f t="shared" si="365"/>
        <v>#VALUE!</v>
      </c>
      <c r="W289" s="43" t="e">
        <f t="shared" si="381"/>
        <v>#VALUE!</v>
      </c>
      <c r="X289" s="43" t="e">
        <f t="shared" si="381"/>
        <v>#VALUE!</v>
      </c>
      <c r="AD289"/>
      <c r="AG289" s="3">
        <f t="shared" si="283"/>
        <v>50.256187235873128</v>
      </c>
      <c r="AH289" s="36">
        <f t="shared" ref="AH289:AU289" si="382">AH217*AH$163</f>
        <v>0.74999997430075172</v>
      </c>
      <c r="AI289" s="36">
        <f t="shared" si="382"/>
        <v>0.79999997223637065</v>
      </c>
      <c r="AJ289" s="36">
        <f t="shared" si="382"/>
        <v>1.1499999744452138</v>
      </c>
      <c r="AK289" s="36">
        <f t="shared" si="382"/>
        <v>1.1999999538897479</v>
      </c>
      <c r="AL289" s="36">
        <f t="shared" si="382"/>
        <v>1.0036326041858878</v>
      </c>
      <c r="AM289" s="37" t="e">
        <f t="shared" si="382"/>
        <v>#VALUE!</v>
      </c>
      <c r="AN289" s="38">
        <f t="shared" si="382"/>
        <v>0.49647345795571307</v>
      </c>
      <c r="AO289" s="39">
        <f t="shared" si="382"/>
        <v>0</v>
      </c>
      <c r="AP289" s="39">
        <f t="shared" si="382"/>
        <v>0</v>
      </c>
      <c r="AQ289" s="40">
        <f t="shared" si="382"/>
        <v>0</v>
      </c>
      <c r="AR289" s="40">
        <f t="shared" si="382"/>
        <v>0</v>
      </c>
      <c r="AS289" s="40">
        <f t="shared" si="382"/>
        <v>0</v>
      </c>
      <c r="AT289" s="41">
        <f t="shared" si="382"/>
        <v>0</v>
      </c>
      <c r="AU289" s="41">
        <f t="shared" si="382"/>
        <v>0</v>
      </c>
      <c r="AV289" s="42" t="e">
        <f t="shared" si="367"/>
        <v>#VALUE!</v>
      </c>
      <c r="AW289" s="42" t="e">
        <f t="shared" si="367"/>
        <v>#VALUE!</v>
      </c>
      <c r="AX289" s="43" t="e">
        <f t="shared" si="368"/>
        <v>#VALUE!</v>
      </c>
      <c r="AY289" s="43" t="e">
        <f t="shared" si="368"/>
        <v>#VALUE!</v>
      </c>
    </row>
    <row r="290" spans="6:51" x14ac:dyDescent="0.25">
      <c r="F290" s="3">
        <v>48</v>
      </c>
      <c r="G290" s="36">
        <f t="shared" ref="G290:X290" si="383">G218*G$163</f>
        <v>0.74999995817437015</v>
      </c>
      <c r="H290" s="36">
        <f t="shared" si="383"/>
        <v>0.79999995211782515</v>
      </c>
      <c r="I290" s="36">
        <f t="shared" si="383"/>
        <v>1.1499999483688368</v>
      </c>
      <c r="J290" s="36">
        <f t="shared" si="383"/>
        <v>1.1999999216495287</v>
      </c>
      <c r="K290" s="36">
        <f t="shared" si="383"/>
        <v>0.97530978805460899</v>
      </c>
      <c r="L290" s="37" t="e">
        <f t="shared" si="383"/>
        <v>#VALUE!</v>
      </c>
      <c r="M290" s="38">
        <f t="shared" si="383"/>
        <v>0.49551915236117655</v>
      </c>
      <c r="N290" s="39">
        <f t="shared" si="383"/>
        <v>0</v>
      </c>
      <c r="O290" s="39">
        <f t="shared" si="383"/>
        <v>0</v>
      </c>
      <c r="P290" s="40">
        <f t="shared" si="383"/>
        <v>0</v>
      </c>
      <c r="Q290" s="40">
        <f t="shared" si="383"/>
        <v>0</v>
      </c>
      <c r="R290" s="40">
        <f t="shared" si="383"/>
        <v>0</v>
      </c>
      <c r="S290" s="41">
        <f t="shared" si="383"/>
        <v>0</v>
      </c>
      <c r="T290" s="41">
        <f t="shared" si="383"/>
        <v>0</v>
      </c>
      <c r="U290" s="42" t="e">
        <f t="shared" si="365"/>
        <v>#VALUE!</v>
      </c>
      <c r="V290" s="42" t="e">
        <f t="shared" si="365"/>
        <v>#VALUE!</v>
      </c>
      <c r="W290" s="43" t="e">
        <f t="shared" si="383"/>
        <v>#VALUE!</v>
      </c>
      <c r="X290" s="43" t="e">
        <f t="shared" si="383"/>
        <v>#VALUE!</v>
      </c>
      <c r="AD290"/>
      <c r="AG290" s="3">
        <f t="shared" si="283"/>
        <v>51.314078685538149</v>
      </c>
      <c r="AH290" s="36">
        <f t="shared" ref="AH290:AU290" si="384">AH218*AH$163</f>
        <v>0.74999997913042638</v>
      </c>
      <c r="AI290" s="36">
        <f t="shared" si="384"/>
        <v>0.79999997828489933</v>
      </c>
      <c r="AJ290" s="36">
        <f t="shared" si="384"/>
        <v>1.1499999812926229</v>
      </c>
      <c r="AK290" s="36">
        <f t="shared" si="384"/>
        <v>1.1999999636747329</v>
      </c>
      <c r="AL290" s="36">
        <f t="shared" si="384"/>
        <v>1.0144893513886393</v>
      </c>
      <c r="AM290" s="37" t="e">
        <f t="shared" si="384"/>
        <v>#VALUE!</v>
      </c>
      <c r="AN290" s="38">
        <f t="shared" si="384"/>
        <v>0.49683534328783785</v>
      </c>
      <c r="AO290" s="39">
        <f t="shared" si="384"/>
        <v>0</v>
      </c>
      <c r="AP290" s="39">
        <f t="shared" si="384"/>
        <v>0</v>
      </c>
      <c r="AQ290" s="40">
        <f t="shared" si="384"/>
        <v>0</v>
      </c>
      <c r="AR290" s="40">
        <f t="shared" si="384"/>
        <v>0</v>
      </c>
      <c r="AS290" s="40">
        <f t="shared" si="384"/>
        <v>0</v>
      </c>
      <c r="AT290" s="41">
        <f t="shared" si="384"/>
        <v>0</v>
      </c>
      <c r="AU290" s="41">
        <f t="shared" si="384"/>
        <v>0</v>
      </c>
      <c r="AV290" s="42" t="e">
        <f t="shared" si="367"/>
        <v>#VALUE!</v>
      </c>
      <c r="AW290" s="42" t="e">
        <f t="shared" si="367"/>
        <v>#VALUE!</v>
      </c>
      <c r="AX290" s="43" t="e">
        <f t="shared" si="368"/>
        <v>#VALUE!</v>
      </c>
      <c r="AY290" s="43" t="e">
        <f t="shared" si="368"/>
        <v>#VALUE!</v>
      </c>
    </row>
    <row r="291" spans="6:51" x14ac:dyDescent="0.25">
      <c r="F291" s="3">
        <v>49</v>
      </c>
      <c r="G291" s="36">
        <f t="shared" ref="G291:X291" si="385">G219*G$163</f>
        <v>0.74999996654664025</v>
      </c>
      <c r="H291" s="36">
        <f t="shared" si="385"/>
        <v>0.79999996252735039</v>
      </c>
      <c r="I291" s="36">
        <f t="shared" si="385"/>
        <v>1.1499999624406847</v>
      </c>
      <c r="J291" s="36">
        <f t="shared" si="385"/>
        <v>1.1999999382830808</v>
      </c>
      <c r="K291" s="36">
        <f t="shared" si="385"/>
        <v>0.98883284571523355</v>
      </c>
      <c r="L291" s="37" t="e">
        <f t="shared" si="385"/>
        <v>#VALUE!</v>
      </c>
      <c r="M291" s="38">
        <f t="shared" si="385"/>
        <v>0.49597625202191109</v>
      </c>
      <c r="N291" s="39">
        <f t="shared" si="385"/>
        <v>0</v>
      </c>
      <c r="O291" s="39">
        <f t="shared" si="385"/>
        <v>0</v>
      </c>
      <c r="P291" s="40">
        <f t="shared" si="385"/>
        <v>0</v>
      </c>
      <c r="Q291" s="40">
        <f t="shared" si="385"/>
        <v>0</v>
      </c>
      <c r="R291" s="40">
        <f t="shared" si="385"/>
        <v>0</v>
      </c>
      <c r="S291" s="41">
        <f t="shared" si="385"/>
        <v>0</v>
      </c>
      <c r="T291" s="41">
        <f t="shared" si="385"/>
        <v>0</v>
      </c>
      <c r="U291" s="42" t="e">
        <f t="shared" si="365"/>
        <v>#VALUE!</v>
      </c>
      <c r="V291" s="42" t="e">
        <f t="shared" si="365"/>
        <v>#VALUE!</v>
      </c>
      <c r="W291" s="43" t="e">
        <f t="shared" si="385"/>
        <v>#VALUE!</v>
      </c>
      <c r="X291" s="43" t="e">
        <f t="shared" si="385"/>
        <v>#VALUE!</v>
      </c>
      <c r="AD291"/>
      <c r="AG291" s="3">
        <f t="shared" si="283"/>
        <v>52.288879354098157</v>
      </c>
      <c r="AH291" s="36">
        <f t="shared" ref="AH291:AU291" si="386">AH219*AH$163</f>
        <v>0.74999998258777656</v>
      </c>
      <c r="AI291" s="36">
        <f t="shared" si="386"/>
        <v>0.79999998259054494</v>
      </c>
      <c r="AJ291" s="36">
        <f t="shared" si="386"/>
        <v>1.1499999858269363</v>
      </c>
      <c r="AK291" s="36">
        <f t="shared" si="386"/>
        <v>1.1999999706801618</v>
      </c>
      <c r="AL291" s="36">
        <f t="shared" si="386"/>
        <v>1.0233819425370101</v>
      </c>
      <c r="AM291" s="37" t="e">
        <f t="shared" si="386"/>
        <v>#VALUE!</v>
      </c>
      <c r="AN291" s="38">
        <f t="shared" si="386"/>
        <v>0.49712939071272561</v>
      </c>
      <c r="AO291" s="39">
        <f t="shared" si="386"/>
        <v>0</v>
      </c>
      <c r="AP291" s="39">
        <f t="shared" si="386"/>
        <v>0</v>
      </c>
      <c r="AQ291" s="40">
        <f t="shared" si="386"/>
        <v>0</v>
      </c>
      <c r="AR291" s="40">
        <f t="shared" si="386"/>
        <v>0</v>
      </c>
      <c r="AS291" s="40">
        <f t="shared" si="386"/>
        <v>0</v>
      </c>
      <c r="AT291" s="41">
        <f t="shared" si="386"/>
        <v>0</v>
      </c>
      <c r="AU291" s="41">
        <f t="shared" si="386"/>
        <v>0</v>
      </c>
      <c r="AV291" s="42" t="e">
        <f t="shared" si="367"/>
        <v>#VALUE!</v>
      </c>
      <c r="AW291" s="42" t="e">
        <f t="shared" si="367"/>
        <v>#VALUE!</v>
      </c>
      <c r="AX291" s="43" t="e">
        <f t="shared" si="368"/>
        <v>#VALUE!</v>
      </c>
      <c r="AY291" s="43" t="e">
        <f t="shared" si="368"/>
        <v>#VALUE!</v>
      </c>
    </row>
    <row r="292" spans="6:51" x14ac:dyDescent="0.25">
      <c r="F292" s="3">
        <v>50</v>
      </c>
      <c r="G292" s="36">
        <f t="shared" ref="G292:X292" si="387">G220*G$163</f>
        <v>0.74999997292106568</v>
      </c>
      <c r="H292" s="36">
        <f t="shared" si="387"/>
        <v>0.79999997050662186</v>
      </c>
      <c r="I292" s="36">
        <f t="shared" si="387"/>
        <v>1.149999972393436</v>
      </c>
      <c r="J292" s="36">
        <f t="shared" si="387"/>
        <v>1.199999951101242</v>
      </c>
      <c r="K292" s="36">
        <f t="shared" si="387"/>
        <v>1.0007932251787099</v>
      </c>
      <c r="L292" s="37" t="e">
        <f t="shared" si="387"/>
        <v>#VALUE!</v>
      </c>
      <c r="M292" s="38">
        <f t="shared" si="387"/>
        <v>0.49637837604407919</v>
      </c>
      <c r="N292" s="39">
        <f t="shared" si="387"/>
        <v>0</v>
      </c>
      <c r="O292" s="39">
        <f t="shared" si="387"/>
        <v>0</v>
      </c>
      <c r="P292" s="40">
        <f t="shared" si="387"/>
        <v>0</v>
      </c>
      <c r="Q292" s="40">
        <f t="shared" si="387"/>
        <v>0</v>
      </c>
      <c r="R292" s="40">
        <f t="shared" si="387"/>
        <v>0</v>
      </c>
      <c r="S292" s="41">
        <f t="shared" si="387"/>
        <v>0</v>
      </c>
      <c r="T292" s="41">
        <f t="shared" si="387"/>
        <v>0</v>
      </c>
      <c r="U292" s="42" t="e">
        <f t="shared" si="365"/>
        <v>#VALUE!</v>
      </c>
      <c r="V292" s="42" t="e">
        <f t="shared" si="365"/>
        <v>#VALUE!</v>
      </c>
      <c r="W292" s="43" t="e">
        <f t="shared" si="387"/>
        <v>#VALUE!</v>
      </c>
      <c r="X292" s="43" t="e">
        <f t="shared" si="387"/>
        <v>#VALUE!</v>
      </c>
      <c r="AD292"/>
      <c r="AG292" s="3">
        <f t="shared" si="283"/>
        <v>53.187115504627528</v>
      </c>
      <c r="AH292" s="36">
        <f t="shared" ref="AH292:AU292" si="388">AH220*AH$163</f>
        <v>0.7499999851358099</v>
      </c>
      <c r="AI292" s="36">
        <f t="shared" si="388"/>
        <v>0.79999998573362596</v>
      </c>
      <c r="AJ292" s="36">
        <f t="shared" si="388"/>
        <v>1.1499999889353423</v>
      </c>
      <c r="AK292" s="36">
        <f t="shared" si="388"/>
        <v>1.1999999758216218</v>
      </c>
      <c r="AL292" s="36">
        <f t="shared" si="388"/>
        <v>1.0307524547372136</v>
      </c>
      <c r="AM292" s="37" t="e">
        <f t="shared" si="388"/>
        <v>#VALUE!</v>
      </c>
      <c r="AN292" s="38">
        <f t="shared" si="388"/>
        <v>0.49737112462855271</v>
      </c>
      <c r="AO292" s="39">
        <f t="shared" si="388"/>
        <v>0</v>
      </c>
      <c r="AP292" s="39">
        <f t="shared" si="388"/>
        <v>0</v>
      </c>
      <c r="AQ292" s="40">
        <f t="shared" si="388"/>
        <v>0</v>
      </c>
      <c r="AR292" s="40">
        <f t="shared" si="388"/>
        <v>0</v>
      </c>
      <c r="AS292" s="40">
        <f t="shared" si="388"/>
        <v>0</v>
      </c>
      <c r="AT292" s="41">
        <f t="shared" si="388"/>
        <v>0</v>
      </c>
      <c r="AU292" s="41">
        <f t="shared" si="388"/>
        <v>0</v>
      </c>
      <c r="AV292" s="42" t="e">
        <f t="shared" si="367"/>
        <v>#VALUE!</v>
      </c>
      <c r="AW292" s="42" t="e">
        <f t="shared" si="367"/>
        <v>#VALUE!</v>
      </c>
      <c r="AX292" s="43" t="e">
        <f t="shared" si="368"/>
        <v>#VALUE!</v>
      </c>
      <c r="AY292" s="43" t="e">
        <f t="shared" si="368"/>
        <v>#VALUE!</v>
      </c>
    </row>
    <row r="293" spans="6:51" x14ac:dyDescent="0.25">
      <c r="F293" s="3">
        <v>51</v>
      </c>
      <c r="G293" s="36">
        <f t="shared" ref="G293:X293" si="389">G221*G$163</f>
        <v>0.74999997782846239</v>
      </c>
      <c r="H293" s="36">
        <f t="shared" si="389"/>
        <v>0.79999997665657374</v>
      </c>
      <c r="I293" s="36">
        <f t="shared" si="389"/>
        <v>1.1499999795015106</v>
      </c>
      <c r="J293" s="36">
        <f t="shared" si="389"/>
        <v>1.1999999610347449</v>
      </c>
      <c r="K293" s="36">
        <f t="shared" si="389"/>
        <v>1.0114051261479806</v>
      </c>
      <c r="L293" s="37" t="e">
        <f t="shared" si="389"/>
        <v>#VALUE!</v>
      </c>
      <c r="M293" s="38">
        <f t="shared" si="389"/>
        <v>0.49673283099939414</v>
      </c>
      <c r="N293" s="39">
        <f t="shared" si="389"/>
        <v>0</v>
      </c>
      <c r="O293" s="39">
        <f t="shared" si="389"/>
        <v>0</v>
      </c>
      <c r="P293" s="40">
        <f t="shared" si="389"/>
        <v>0</v>
      </c>
      <c r="Q293" s="40">
        <f t="shared" si="389"/>
        <v>0</v>
      </c>
      <c r="R293" s="40">
        <f t="shared" si="389"/>
        <v>0</v>
      </c>
      <c r="S293" s="41">
        <f t="shared" si="389"/>
        <v>0</v>
      </c>
      <c r="T293" s="41">
        <f t="shared" si="389"/>
        <v>0</v>
      </c>
      <c r="U293" s="42" t="e">
        <f t="shared" si="365"/>
        <v>#VALUE!</v>
      </c>
      <c r="V293" s="42" t="e">
        <f t="shared" si="365"/>
        <v>#VALUE!</v>
      </c>
      <c r="W293" s="43" t="e">
        <f t="shared" si="389"/>
        <v>#VALUE!</v>
      </c>
      <c r="X293" s="43" t="e">
        <f t="shared" si="389"/>
        <v>#VALUE!</v>
      </c>
      <c r="AD293"/>
      <c r="AG293" s="3">
        <f t="shared" si="283"/>
        <v>54.014800802904645</v>
      </c>
      <c r="AH293" s="36">
        <f t="shared" ref="AH293:AU293" si="390">AH221*AH$163</f>
        <v>0.74999998706135507</v>
      </c>
      <c r="AI293" s="36">
        <f t="shared" si="390"/>
        <v>0.79999998807997552</v>
      </c>
      <c r="AJ293" s="36">
        <f t="shared" si="390"/>
        <v>1.1499999911321557</v>
      </c>
      <c r="AK293" s="36">
        <f t="shared" si="390"/>
        <v>1.1999999796791423</v>
      </c>
      <c r="AL293" s="36">
        <f t="shared" si="390"/>
        <v>1.0369253030923096</v>
      </c>
      <c r="AM293" s="37" t="e">
        <f t="shared" si="390"/>
        <v>#VALUE!</v>
      </c>
      <c r="AN293" s="38">
        <f t="shared" si="390"/>
        <v>0.49757194702003482</v>
      </c>
      <c r="AO293" s="39">
        <f t="shared" si="390"/>
        <v>0</v>
      </c>
      <c r="AP293" s="39">
        <f t="shared" si="390"/>
        <v>0</v>
      </c>
      <c r="AQ293" s="40">
        <f t="shared" si="390"/>
        <v>0</v>
      </c>
      <c r="AR293" s="40">
        <f t="shared" si="390"/>
        <v>0</v>
      </c>
      <c r="AS293" s="40">
        <f t="shared" si="390"/>
        <v>0</v>
      </c>
      <c r="AT293" s="41">
        <f t="shared" si="390"/>
        <v>0</v>
      </c>
      <c r="AU293" s="41">
        <f t="shared" si="390"/>
        <v>0</v>
      </c>
      <c r="AV293" s="42" t="e">
        <f t="shared" si="367"/>
        <v>#VALUE!</v>
      </c>
      <c r="AW293" s="42" t="e">
        <f t="shared" si="367"/>
        <v>#VALUE!</v>
      </c>
      <c r="AX293" s="43" t="e">
        <f t="shared" si="368"/>
        <v>#VALUE!</v>
      </c>
      <c r="AY293" s="43" t="e">
        <f t="shared" si="368"/>
        <v>#VALUE!</v>
      </c>
    </row>
    <row r="294" spans="6:51" x14ac:dyDescent="0.25">
      <c r="F294" s="3">
        <v>52</v>
      </c>
      <c r="G294" s="36">
        <f t="shared" ref="G294:X294" si="391">G222*G$163</f>
        <v>0.7499999816467694</v>
      </c>
      <c r="H294" s="36">
        <f t="shared" si="391"/>
        <v>0.79999998142219753</v>
      </c>
      <c r="I294" s="36">
        <f t="shared" si="391"/>
        <v>1.1499999846267401</v>
      </c>
      <c r="J294" s="36">
        <f t="shared" si="391"/>
        <v>1.1999999687753222</v>
      </c>
      <c r="K294" s="36">
        <f t="shared" si="391"/>
        <v>1.0208489718200846</v>
      </c>
      <c r="L294" s="37" t="e">
        <f t="shared" si="391"/>
        <v>#VALUE!</v>
      </c>
      <c r="M294" s="38">
        <f t="shared" si="391"/>
        <v>0.49704588113650783</v>
      </c>
      <c r="N294" s="39">
        <f t="shared" si="391"/>
        <v>0</v>
      </c>
      <c r="O294" s="39">
        <f t="shared" si="391"/>
        <v>0</v>
      </c>
      <c r="P294" s="40">
        <f t="shared" si="391"/>
        <v>0</v>
      </c>
      <c r="Q294" s="40">
        <f t="shared" si="391"/>
        <v>0</v>
      </c>
      <c r="R294" s="40">
        <f t="shared" si="391"/>
        <v>0</v>
      </c>
      <c r="S294" s="41">
        <f t="shared" si="391"/>
        <v>0</v>
      </c>
      <c r="T294" s="41">
        <f t="shared" si="391"/>
        <v>0</v>
      </c>
      <c r="U294" s="42" t="e">
        <f t="shared" si="365"/>
        <v>#VALUE!</v>
      </c>
      <c r="V294" s="42" t="e">
        <f t="shared" si="365"/>
        <v>#VALUE!</v>
      </c>
      <c r="W294" s="43" t="e">
        <f t="shared" si="391"/>
        <v>#VALUE!</v>
      </c>
      <c r="X294" s="43" t="e">
        <f t="shared" si="391"/>
        <v>#VALUE!</v>
      </c>
      <c r="AD294"/>
      <c r="AG294" s="3">
        <f t="shared" si="283"/>
        <v>54.777476578735246</v>
      </c>
      <c r="AH294" s="36">
        <f t="shared" ref="AH294:AU294" si="392">AH222*AH$163</f>
        <v>0.74999998854840799</v>
      </c>
      <c r="AI294" s="36">
        <f t="shared" si="392"/>
        <v>0.79999998986685339</v>
      </c>
      <c r="AJ294" s="36">
        <f t="shared" si="392"/>
        <v>1.1499999927269875</v>
      </c>
      <c r="AK294" s="36">
        <f t="shared" si="392"/>
        <v>1.1999999826306864</v>
      </c>
      <c r="AL294" s="36">
        <f t="shared" si="392"/>
        <v>1.0421428182272403</v>
      </c>
      <c r="AM294" s="37" t="e">
        <f t="shared" si="392"/>
        <v>#VALUE!</v>
      </c>
      <c r="AN294" s="38">
        <f t="shared" si="392"/>
        <v>0.49774036194064702</v>
      </c>
      <c r="AO294" s="39">
        <f t="shared" si="392"/>
        <v>0</v>
      </c>
      <c r="AP294" s="39">
        <f t="shared" si="392"/>
        <v>0</v>
      </c>
      <c r="AQ294" s="40">
        <f t="shared" si="392"/>
        <v>0</v>
      </c>
      <c r="AR294" s="40">
        <f t="shared" si="392"/>
        <v>0</v>
      </c>
      <c r="AS294" s="40">
        <f t="shared" si="392"/>
        <v>0</v>
      </c>
      <c r="AT294" s="41">
        <f t="shared" si="392"/>
        <v>0</v>
      </c>
      <c r="AU294" s="41">
        <f t="shared" si="392"/>
        <v>0</v>
      </c>
      <c r="AV294" s="42" t="e">
        <f t="shared" si="367"/>
        <v>#VALUE!</v>
      </c>
      <c r="AW294" s="42" t="e">
        <f t="shared" si="367"/>
        <v>#VALUE!</v>
      </c>
      <c r="AX294" s="43" t="e">
        <f t="shared" si="368"/>
        <v>#VALUE!</v>
      </c>
      <c r="AY294" s="43" t="e">
        <f t="shared" si="368"/>
        <v>#VALUE!</v>
      </c>
    </row>
    <row r="295" spans="6:51" x14ac:dyDescent="0.25">
      <c r="F295" s="3">
        <v>53</v>
      </c>
      <c r="G295" s="36">
        <f t="shared" ref="G295:X295" si="393">G223*G$163</f>
        <v>0.74999998464799578</v>
      </c>
      <c r="H295" s="36">
        <f t="shared" si="393"/>
        <v>0.79999998513472748</v>
      </c>
      <c r="I295" s="36">
        <f t="shared" si="393"/>
        <v>1.1499999883571492</v>
      </c>
      <c r="J295" s="36">
        <f t="shared" si="393"/>
        <v>1.1999999748398384</v>
      </c>
      <c r="K295" s="36">
        <f t="shared" si="393"/>
        <v>1.0292773367330945</v>
      </c>
      <c r="L295" s="37" t="e">
        <f t="shared" si="393"/>
        <v>#VALUE!</v>
      </c>
      <c r="M295" s="38">
        <f t="shared" si="393"/>
        <v>0.49732290481432834</v>
      </c>
      <c r="N295" s="39">
        <f t="shared" si="393"/>
        <v>0</v>
      </c>
      <c r="O295" s="39">
        <f t="shared" si="393"/>
        <v>0</v>
      </c>
      <c r="P295" s="40">
        <f t="shared" si="393"/>
        <v>0</v>
      </c>
      <c r="Q295" s="40">
        <f t="shared" si="393"/>
        <v>0</v>
      </c>
      <c r="R295" s="40">
        <f t="shared" si="393"/>
        <v>0</v>
      </c>
      <c r="S295" s="41">
        <f t="shared" si="393"/>
        <v>0</v>
      </c>
      <c r="T295" s="41">
        <f t="shared" si="393"/>
        <v>0</v>
      </c>
      <c r="U295" s="42" t="e">
        <f t="shared" si="365"/>
        <v>#VALUE!</v>
      </c>
      <c r="V295" s="42" t="e">
        <f t="shared" si="365"/>
        <v>#VALUE!</v>
      </c>
      <c r="W295" s="43" t="e">
        <f t="shared" si="393"/>
        <v>#VALUE!</v>
      </c>
      <c r="X295" s="43" t="e">
        <f t="shared" si="393"/>
        <v>#VALUE!</v>
      </c>
      <c r="AD295"/>
      <c r="AG295" s="3">
        <f t="shared" si="283"/>
        <v>55.4802489249997</v>
      </c>
      <c r="AH295" s="36">
        <f t="shared" ref="AH295:AU295" si="394">AH223*AH$163</f>
        <v>0.74999998971869908</v>
      </c>
      <c r="AI295" s="36">
        <f t="shared" si="394"/>
        <v>0.79999999125213828</v>
      </c>
      <c r="AJ295" s="36">
        <f t="shared" si="394"/>
        <v>1.1499999939126233</v>
      </c>
      <c r="AK295" s="36">
        <f t="shared" si="394"/>
        <v>1.1999999849289102</v>
      </c>
      <c r="AL295" s="36">
        <f t="shared" si="394"/>
        <v>1.0465889287069652</v>
      </c>
      <c r="AM295" s="37" t="e">
        <f t="shared" si="394"/>
        <v>#VALUE!</v>
      </c>
      <c r="AN295" s="38">
        <f t="shared" si="394"/>
        <v>0.49788280269953994</v>
      </c>
      <c r="AO295" s="39">
        <f t="shared" si="394"/>
        <v>0</v>
      </c>
      <c r="AP295" s="39">
        <f t="shared" si="394"/>
        <v>0</v>
      </c>
      <c r="AQ295" s="40">
        <f t="shared" si="394"/>
        <v>0</v>
      </c>
      <c r="AR295" s="40">
        <f t="shared" si="394"/>
        <v>0</v>
      </c>
      <c r="AS295" s="40">
        <f t="shared" si="394"/>
        <v>0</v>
      </c>
      <c r="AT295" s="41">
        <f t="shared" si="394"/>
        <v>0</v>
      </c>
      <c r="AU295" s="41">
        <f t="shared" si="394"/>
        <v>0</v>
      </c>
      <c r="AV295" s="42" t="e">
        <f t="shared" si="367"/>
        <v>#VALUE!</v>
      </c>
      <c r="AW295" s="42" t="e">
        <f t="shared" si="367"/>
        <v>#VALUE!</v>
      </c>
      <c r="AX295" s="43" t="e">
        <f t="shared" si="368"/>
        <v>#VALUE!</v>
      </c>
      <c r="AY295" s="43" t="e">
        <f t="shared" si="368"/>
        <v>#VALUE!</v>
      </c>
    </row>
    <row r="296" spans="6:51" x14ac:dyDescent="0.25">
      <c r="F296" s="3">
        <v>54</v>
      </c>
      <c r="G296" s="36">
        <f t="shared" ref="G296:X296" si="395">G224*G$163</f>
        <v>0.74999998702996495</v>
      </c>
      <c r="H296" s="36">
        <f t="shared" si="395"/>
        <v>0.79999998804199002</v>
      </c>
      <c r="I296" s="36">
        <f t="shared" si="395"/>
        <v>1.1499999910974941</v>
      </c>
      <c r="J296" s="36">
        <f t="shared" si="395"/>
        <v>1.1999999796165381</v>
      </c>
      <c r="K296" s="36">
        <f t="shared" si="395"/>
        <v>1.0368197449367609</v>
      </c>
      <c r="L296" s="37" t="e">
        <f t="shared" si="395"/>
        <v>#VALUE!</v>
      </c>
      <c r="M296" s="38">
        <f t="shared" si="395"/>
        <v>0.49756852663612722</v>
      </c>
      <c r="N296" s="39">
        <f t="shared" si="395"/>
        <v>0</v>
      </c>
      <c r="O296" s="39">
        <f t="shared" si="395"/>
        <v>0</v>
      </c>
      <c r="P296" s="40">
        <f t="shared" si="395"/>
        <v>0</v>
      </c>
      <c r="Q296" s="40">
        <f t="shared" si="395"/>
        <v>0</v>
      </c>
      <c r="R296" s="40">
        <f t="shared" si="395"/>
        <v>0</v>
      </c>
      <c r="S296" s="41">
        <f t="shared" si="395"/>
        <v>0</v>
      </c>
      <c r="T296" s="41">
        <f t="shared" si="395"/>
        <v>0</v>
      </c>
      <c r="U296" s="42" t="e">
        <f t="shared" si="365"/>
        <v>#VALUE!</v>
      </c>
      <c r="V296" s="42" t="e">
        <f t="shared" si="365"/>
        <v>#VALUE!</v>
      </c>
      <c r="W296" s="43" t="e">
        <f t="shared" si="395"/>
        <v>#VALUE!</v>
      </c>
      <c r="X296" s="43" t="e">
        <f t="shared" si="395"/>
        <v>#VALUE!</v>
      </c>
      <c r="AD296"/>
      <c r="AG296" s="3">
        <f t="shared" si="283"/>
        <v>56.127822882801333</v>
      </c>
      <c r="AH296" s="36">
        <f t="shared" ref="AH296:AU296" si="396">AH224*AH$163</f>
        <v>0.74999999065500478</v>
      </c>
      <c r="AI296" s="36">
        <f t="shared" si="396"/>
        <v>0.79999999234336627</v>
      </c>
      <c r="AJ296" s="36">
        <f t="shared" si="396"/>
        <v>1.1499999948128061</v>
      </c>
      <c r="AK296" s="36">
        <f t="shared" si="396"/>
        <v>1.1999999867466589</v>
      </c>
      <c r="AL296" s="36">
        <f t="shared" si="396"/>
        <v>1.0504052646268798</v>
      </c>
      <c r="AM296" s="37" t="e">
        <f t="shared" si="396"/>
        <v>#VALUE!</v>
      </c>
      <c r="AN296" s="38">
        <f t="shared" si="396"/>
        <v>0.49800420032650999</v>
      </c>
      <c r="AO296" s="39">
        <f t="shared" si="396"/>
        <v>0</v>
      </c>
      <c r="AP296" s="39">
        <f t="shared" si="396"/>
        <v>0</v>
      </c>
      <c r="AQ296" s="40">
        <f t="shared" si="396"/>
        <v>0</v>
      </c>
      <c r="AR296" s="40">
        <f t="shared" si="396"/>
        <v>0</v>
      </c>
      <c r="AS296" s="40">
        <f t="shared" si="396"/>
        <v>0</v>
      </c>
      <c r="AT296" s="41">
        <f t="shared" si="396"/>
        <v>0</v>
      </c>
      <c r="AU296" s="41">
        <f t="shared" si="396"/>
        <v>0</v>
      </c>
      <c r="AV296" s="42" t="e">
        <f t="shared" si="367"/>
        <v>#VALUE!</v>
      </c>
      <c r="AW296" s="42" t="e">
        <f t="shared" si="367"/>
        <v>#VALUE!</v>
      </c>
      <c r="AX296" s="43" t="e">
        <f t="shared" si="368"/>
        <v>#VALUE!</v>
      </c>
      <c r="AY296" s="43" t="e">
        <f t="shared" si="368"/>
        <v>#VALUE!</v>
      </c>
    </row>
    <row r="297" spans="6:51" x14ac:dyDescent="0.25">
      <c r="F297" s="3">
        <v>55</v>
      </c>
      <c r="G297" s="36">
        <f t="shared" ref="G297:X297" si="397">G225*G$163</f>
        <v>0.74999998893800623</v>
      </c>
      <c r="H297" s="36">
        <f t="shared" si="397"/>
        <v>0.79999999033034819</v>
      </c>
      <c r="I297" s="36">
        <f t="shared" si="397"/>
        <v>1.1499999931288152</v>
      </c>
      <c r="J297" s="36">
        <f t="shared" si="397"/>
        <v>1.1999999833985726</v>
      </c>
      <c r="K297" s="36">
        <f t="shared" si="397"/>
        <v>1.0435865683100285</v>
      </c>
      <c r="L297" s="37" t="e">
        <f t="shared" si="397"/>
        <v>#VALUE!</v>
      </c>
      <c r="M297" s="38">
        <f t="shared" si="397"/>
        <v>0.49778672912949407</v>
      </c>
      <c r="N297" s="39">
        <f t="shared" si="397"/>
        <v>0</v>
      </c>
      <c r="O297" s="39">
        <f t="shared" si="397"/>
        <v>0</v>
      </c>
      <c r="P297" s="40">
        <f t="shared" si="397"/>
        <v>0</v>
      </c>
      <c r="Q297" s="40">
        <f t="shared" si="397"/>
        <v>0</v>
      </c>
      <c r="R297" s="40">
        <f t="shared" si="397"/>
        <v>0</v>
      </c>
      <c r="S297" s="41">
        <f t="shared" si="397"/>
        <v>0</v>
      </c>
      <c r="T297" s="41">
        <f t="shared" si="397"/>
        <v>0</v>
      </c>
      <c r="U297" s="42" t="e">
        <f t="shared" si="365"/>
        <v>#VALUE!</v>
      </c>
      <c r="V297" s="42" t="e">
        <f t="shared" si="365"/>
        <v>#VALUE!</v>
      </c>
      <c r="W297" s="43" t="e">
        <f t="shared" si="397"/>
        <v>#VALUE!</v>
      </c>
      <c r="X297" s="43" t="e">
        <f t="shared" si="397"/>
        <v>#VALUE!</v>
      </c>
      <c r="AD297"/>
      <c r="AG297" s="3">
        <f t="shared" si="283"/>
        <v>56.724533941584319</v>
      </c>
      <c r="AH297" s="36">
        <f t="shared" ref="AH297:AU297" si="398">AH225*AH$163</f>
        <v>0.74999999141500973</v>
      </c>
      <c r="AI297" s="36">
        <f t="shared" si="398"/>
        <v>0.7999999932153562</v>
      </c>
      <c r="AJ297" s="36">
        <f t="shared" si="398"/>
        <v>1.1499999955091675</v>
      </c>
      <c r="AK297" s="36">
        <f t="shared" si="398"/>
        <v>1.1999999882046946</v>
      </c>
      <c r="AL297" s="36">
        <f t="shared" si="398"/>
        <v>1.0537023218197268</v>
      </c>
      <c r="AM297" s="37" t="e">
        <f t="shared" si="398"/>
        <v>#VALUE!</v>
      </c>
      <c r="AN297" s="38">
        <f t="shared" si="398"/>
        <v>0.49810838052770856</v>
      </c>
      <c r="AO297" s="39">
        <f t="shared" si="398"/>
        <v>0</v>
      </c>
      <c r="AP297" s="39">
        <f t="shared" si="398"/>
        <v>0</v>
      </c>
      <c r="AQ297" s="40">
        <f t="shared" si="398"/>
        <v>0</v>
      </c>
      <c r="AR297" s="40">
        <f t="shared" si="398"/>
        <v>0</v>
      </c>
      <c r="AS297" s="40">
        <f t="shared" si="398"/>
        <v>0</v>
      </c>
      <c r="AT297" s="41">
        <f t="shared" si="398"/>
        <v>0</v>
      </c>
      <c r="AU297" s="41">
        <f t="shared" si="398"/>
        <v>0</v>
      </c>
      <c r="AV297" s="42" t="e">
        <f t="shared" si="367"/>
        <v>#VALUE!</v>
      </c>
      <c r="AW297" s="42" t="e">
        <f t="shared" si="367"/>
        <v>#VALUE!</v>
      </c>
      <c r="AX297" s="43" t="e">
        <f t="shared" si="368"/>
        <v>#VALUE!</v>
      </c>
      <c r="AY297" s="43" t="e">
        <f t="shared" si="368"/>
        <v>#VALUE!</v>
      </c>
    </row>
    <row r="298" spans="6:51" x14ac:dyDescent="0.25">
      <c r="F298" s="3">
        <v>56</v>
      </c>
      <c r="G298" s="36">
        <f t="shared" ref="G298:X298" si="399">G226*G$163</f>
        <v>0.74999999047992916</v>
      </c>
      <c r="H298" s="36">
        <f t="shared" si="399"/>
        <v>0.79999999214064643</v>
      </c>
      <c r="I298" s="36">
        <f t="shared" si="399"/>
        <v>1.1499999946479349</v>
      </c>
      <c r="J298" s="36">
        <f t="shared" si="399"/>
        <v>1.1999999864084259</v>
      </c>
      <c r="K298" s="36">
        <f t="shared" si="399"/>
        <v>1.0496722055622074</v>
      </c>
      <c r="L298" s="37" t="e">
        <f t="shared" si="399"/>
        <v>#VALUE!</v>
      </c>
      <c r="M298" s="38">
        <f t="shared" si="399"/>
        <v>0.49798094720878494</v>
      </c>
      <c r="N298" s="39">
        <f t="shared" si="399"/>
        <v>0</v>
      </c>
      <c r="O298" s="39">
        <f t="shared" si="399"/>
        <v>0</v>
      </c>
      <c r="P298" s="40">
        <f t="shared" si="399"/>
        <v>0</v>
      </c>
      <c r="Q298" s="40">
        <f t="shared" si="399"/>
        <v>0</v>
      </c>
      <c r="R298" s="40">
        <f t="shared" si="399"/>
        <v>0</v>
      </c>
      <c r="S298" s="41">
        <f t="shared" si="399"/>
        <v>0</v>
      </c>
      <c r="T298" s="41">
        <f t="shared" si="399"/>
        <v>0</v>
      </c>
      <c r="U298" s="42" t="e">
        <f t="shared" si="365"/>
        <v>#VALUE!</v>
      </c>
      <c r="V298" s="42" t="e">
        <f t="shared" si="365"/>
        <v>#VALUE!</v>
      </c>
      <c r="W298" s="43" t="e">
        <f t="shared" si="399"/>
        <v>#VALUE!</v>
      </c>
      <c r="X298" s="43" t="e">
        <f t="shared" si="399"/>
        <v>#VALUE!</v>
      </c>
      <c r="AD298"/>
      <c r="AG298" s="3">
        <f t="shared" si="283"/>
        <v>57.274377065113654</v>
      </c>
      <c r="AH298" s="36">
        <f t="shared" ref="AH298:AU298" si="400">AH226*AH$163</f>
        <v>0.7499999920398055</v>
      </c>
      <c r="AI298" s="36">
        <f t="shared" si="400"/>
        <v>0.79999999392118282</v>
      </c>
      <c r="AJ298" s="36">
        <f t="shared" si="400"/>
        <v>1.1499999960569085</v>
      </c>
      <c r="AK298" s="36">
        <f t="shared" si="400"/>
        <v>1.1999999893890276</v>
      </c>
      <c r="AL298" s="36">
        <f t="shared" si="400"/>
        <v>1.0565673395818309</v>
      </c>
      <c r="AM298" s="37" t="e">
        <f t="shared" si="400"/>
        <v>#VALUE!</v>
      </c>
      <c r="AN298" s="38">
        <f t="shared" si="400"/>
        <v>0.49819834503635424</v>
      </c>
      <c r="AO298" s="39">
        <f t="shared" si="400"/>
        <v>0</v>
      </c>
      <c r="AP298" s="39">
        <f t="shared" si="400"/>
        <v>0</v>
      </c>
      <c r="AQ298" s="40">
        <f t="shared" si="400"/>
        <v>0</v>
      </c>
      <c r="AR298" s="40">
        <f t="shared" si="400"/>
        <v>0</v>
      </c>
      <c r="AS298" s="40">
        <f t="shared" si="400"/>
        <v>0</v>
      </c>
      <c r="AT298" s="41">
        <f t="shared" si="400"/>
        <v>0</v>
      </c>
      <c r="AU298" s="41">
        <f t="shared" si="400"/>
        <v>0</v>
      </c>
      <c r="AV298" s="42" t="e">
        <f t="shared" si="367"/>
        <v>#VALUE!</v>
      </c>
      <c r="AW298" s="42" t="e">
        <f t="shared" si="367"/>
        <v>#VALUE!</v>
      </c>
      <c r="AX298" s="43" t="e">
        <f t="shared" si="368"/>
        <v>#VALUE!</v>
      </c>
      <c r="AY298" s="43" t="e">
        <f t="shared" si="368"/>
        <v>#VALUE!</v>
      </c>
    </row>
    <row r="299" spans="6:51" x14ac:dyDescent="0.25">
      <c r="F299" s="3">
        <v>57</v>
      </c>
      <c r="G299" s="36">
        <f t="shared" ref="G299:X299" si="401">G227*G$163</f>
        <v>0.74999999173646503</v>
      </c>
      <c r="H299" s="36">
        <f t="shared" si="401"/>
        <v>0.79999999357985341</v>
      </c>
      <c r="I299" s="36">
        <f t="shared" si="401"/>
        <v>1.1499999957938636</v>
      </c>
      <c r="J299" s="36">
        <f t="shared" si="401"/>
        <v>1.1999999888158015</v>
      </c>
      <c r="K299" s="36">
        <f t="shared" si="401"/>
        <v>1.0551576841943455</v>
      </c>
      <c r="L299" s="37" t="e">
        <f t="shared" si="401"/>
        <v>#VALUE!</v>
      </c>
      <c r="M299" s="38">
        <f t="shared" si="401"/>
        <v>0.49815414814200926</v>
      </c>
      <c r="N299" s="39">
        <f t="shared" si="401"/>
        <v>0</v>
      </c>
      <c r="O299" s="39">
        <f t="shared" si="401"/>
        <v>0</v>
      </c>
      <c r="P299" s="40">
        <f t="shared" si="401"/>
        <v>0</v>
      </c>
      <c r="Q299" s="40">
        <f t="shared" si="401"/>
        <v>0</v>
      </c>
      <c r="R299" s="40">
        <f t="shared" si="401"/>
        <v>0</v>
      </c>
      <c r="S299" s="41">
        <f t="shared" si="401"/>
        <v>0</v>
      </c>
      <c r="T299" s="41">
        <f t="shared" si="401"/>
        <v>0</v>
      </c>
      <c r="U299" s="42" t="e">
        <f t="shared" si="365"/>
        <v>#VALUE!</v>
      </c>
      <c r="V299" s="42" t="e">
        <f t="shared" si="365"/>
        <v>#VALUE!</v>
      </c>
      <c r="W299" s="43" t="e">
        <f t="shared" si="401"/>
        <v>#VALUE!</v>
      </c>
      <c r="X299" s="43" t="e">
        <f t="shared" si="401"/>
        <v>#VALUE!</v>
      </c>
      <c r="AD299"/>
      <c r="AG299" s="3">
        <f t="shared" si="283"/>
        <v>57.78103343764532</v>
      </c>
      <c r="AH299" s="36">
        <f t="shared" ref="AH299:AU299" si="402">AH227*AH$163</f>
        <v>0.74999999255924843</v>
      </c>
      <c r="AI299" s="36">
        <f t="shared" si="402"/>
        <v>0.79999999449917103</v>
      </c>
      <c r="AJ299" s="36">
        <f t="shared" si="402"/>
        <v>1.1499999964942054</v>
      </c>
      <c r="AK299" s="36">
        <f t="shared" si="402"/>
        <v>1.1999999903620029</v>
      </c>
      <c r="AL299" s="36">
        <f t="shared" si="402"/>
        <v>1.0590699498566416</v>
      </c>
      <c r="AM299" s="37" t="e">
        <f t="shared" si="402"/>
        <v>#VALUE!</v>
      </c>
      <c r="AN299" s="38">
        <f t="shared" si="402"/>
        <v>0.49827647381623347</v>
      </c>
      <c r="AO299" s="39">
        <f t="shared" si="402"/>
        <v>0</v>
      </c>
      <c r="AP299" s="39">
        <f t="shared" si="402"/>
        <v>0</v>
      </c>
      <c r="AQ299" s="40">
        <f t="shared" si="402"/>
        <v>0</v>
      </c>
      <c r="AR299" s="40">
        <f t="shared" si="402"/>
        <v>0</v>
      </c>
      <c r="AS299" s="40">
        <f t="shared" si="402"/>
        <v>0</v>
      </c>
      <c r="AT299" s="41">
        <f t="shared" si="402"/>
        <v>0</v>
      </c>
      <c r="AU299" s="41">
        <f t="shared" si="402"/>
        <v>0</v>
      </c>
      <c r="AV299" s="42" t="e">
        <f t="shared" si="367"/>
        <v>#VALUE!</v>
      </c>
      <c r="AW299" s="42" t="e">
        <f t="shared" si="367"/>
        <v>#VALUE!</v>
      </c>
      <c r="AX299" s="43" t="e">
        <f t="shared" si="368"/>
        <v>#VALUE!</v>
      </c>
      <c r="AY299" s="43" t="e">
        <f t="shared" si="368"/>
        <v>#VALUE!</v>
      </c>
    </row>
    <row r="300" spans="6:51" x14ac:dyDescent="0.25">
      <c r="F300" s="3">
        <v>58</v>
      </c>
      <c r="G300" s="36">
        <f t="shared" ref="G300:X300" si="403">G228*G$163</f>
        <v>0.74999999276861706</v>
      </c>
      <c r="H300" s="36">
        <f t="shared" si="403"/>
        <v>0.79999999472960459</v>
      </c>
      <c r="I300" s="36">
        <f t="shared" si="403"/>
        <v>1.1499999966655996</v>
      </c>
      <c r="J300" s="36">
        <f t="shared" si="403"/>
        <v>1.1999999907507857</v>
      </c>
      <c r="K300" s="36">
        <f t="shared" si="403"/>
        <v>1.0601127979139606</v>
      </c>
      <c r="L300" s="37" t="e">
        <f t="shared" si="403"/>
        <v>#VALUE!</v>
      </c>
      <c r="M300" s="38">
        <f t="shared" si="403"/>
        <v>0.4983088993097502</v>
      </c>
      <c r="N300" s="39">
        <f t="shared" si="403"/>
        <v>0</v>
      </c>
      <c r="O300" s="39">
        <f t="shared" si="403"/>
        <v>0</v>
      </c>
      <c r="P300" s="40">
        <f t="shared" si="403"/>
        <v>0</v>
      </c>
      <c r="Q300" s="40">
        <f t="shared" si="403"/>
        <v>0</v>
      </c>
      <c r="R300" s="40">
        <f t="shared" si="403"/>
        <v>0</v>
      </c>
      <c r="S300" s="41">
        <f t="shared" si="403"/>
        <v>0</v>
      </c>
      <c r="T300" s="41">
        <f t="shared" si="403"/>
        <v>0</v>
      </c>
      <c r="U300" s="42" t="e">
        <f t="shared" si="365"/>
        <v>#VALUE!</v>
      </c>
      <c r="V300" s="42" t="e">
        <f t="shared" si="365"/>
        <v>#VALUE!</v>
      </c>
      <c r="W300" s="43" t="e">
        <f t="shared" si="403"/>
        <v>#VALUE!</v>
      </c>
      <c r="X300" s="43" t="e">
        <f t="shared" si="403"/>
        <v>#VALUE!</v>
      </c>
      <c r="AD300"/>
      <c r="AG300" s="3">
        <f t="shared" si="283"/>
        <v>58.247895109351262</v>
      </c>
      <c r="AH300" s="36">
        <f t="shared" ref="AH300:AU300" si="404">AH228*AH$163</f>
        <v>0.74999999299542364</v>
      </c>
      <c r="AI300" s="36">
        <f t="shared" si="404"/>
        <v>0.79999999497744945</v>
      </c>
      <c r="AJ300" s="36">
        <f t="shared" si="404"/>
        <v>1.1499999968480055</v>
      </c>
      <c r="AK300" s="36">
        <f t="shared" si="404"/>
        <v>1.199999991169546</v>
      </c>
      <c r="AL300" s="36">
        <f t="shared" si="404"/>
        <v>1.0612662887308009</v>
      </c>
      <c r="AM300" s="37" t="e">
        <f t="shared" si="404"/>
        <v>#VALUE!</v>
      </c>
      <c r="AN300" s="38">
        <f t="shared" si="404"/>
        <v>0.49834467228151813</v>
      </c>
      <c r="AO300" s="39">
        <f t="shared" si="404"/>
        <v>0</v>
      </c>
      <c r="AP300" s="39">
        <f t="shared" si="404"/>
        <v>0</v>
      </c>
      <c r="AQ300" s="40">
        <f t="shared" si="404"/>
        <v>0</v>
      </c>
      <c r="AR300" s="40">
        <f t="shared" si="404"/>
        <v>0</v>
      </c>
      <c r="AS300" s="40">
        <f t="shared" si="404"/>
        <v>0</v>
      </c>
      <c r="AT300" s="41">
        <f t="shared" si="404"/>
        <v>0</v>
      </c>
      <c r="AU300" s="41">
        <f t="shared" si="404"/>
        <v>0</v>
      </c>
      <c r="AV300" s="42" t="e">
        <f t="shared" si="367"/>
        <v>#VALUE!</v>
      </c>
      <c r="AW300" s="42" t="e">
        <f t="shared" si="367"/>
        <v>#VALUE!</v>
      </c>
      <c r="AX300" s="43" t="e">
        <f t="shared" si="368"/>
        <v>#VALUE!</v>
      </c>
      <c r="AY300" s="43" t="e">
        <f t="shared" si="368"/>
        <v>#VALUE!</v>
      </c>
    </row>
    <row r="301" spans="6:51" x14ac:dyDescent="0.25">
      <c r="F301" s="3">
        <v>59</v>
      </c>
      <c r="G301" s="36">
        <f t="shared" ref="G301:X301" si="405">G229*G$163</f>
        <v>0.74999999362288539</v>
      </c>
      <c r="H301" s="36">
        <f t="shared" si="405"/>
        <v>0.79999999565249924</v>
      </c>
      <c r="I301" s="36">
        <f t="shared" si="405"/>
        <v>1.1499999973342241</v>
      </c>
      <c r="J301" s="36">
        <f t="shared" si="405"/>
        <v>1.1999999923135827</v>
      </c>
      <c r="K301" s="36">
        <f t="shared" si="405"/>
        <v>1.0645978687441933</v>
      </c>
      <c r="L301" s="37" t="e">
        <f t="shared" si="405"/>
        <v>#VALUE!</v>
      </c>
      <c r="M301" s="38">
        <f t="shared" si="405"/>
        <v>0.49844742567789357</v>
      </c>
      <c r="N301" s="39">
        <f t="shared" si="405"/>
        <v>0</v>
      </c>
      <c r="O301" s="39">
        <f t="shared" si="405"/>
        <v>0</v>
      </c>
      <c r="P301" s="40">
        <f t="shared" si="405"/>
        <v>0</v>
      </c>
      <c r="Q301" s="40">
        <f t="shared" si="405"/>
        <v>0</v>
      </c>
      <c r="R301" s="40">
        <f t="shared" si="405"/>
        <v>0</v>
      </c>
      <c r="S301" s="41">
        <f t="shared" si="405"/>
        <v>0</v>
      </c>
      <c r="T301" s="41">
        <f t="shared" si="405"/>
        <v>0</v>
      </c>
      <c r="U301" s="42" t="e">
        <f t="shared" si="365"/>
        <v>#VALUE!</v>
      </c>
      <c r="V301" s="42" t="e">
        <f t="shared" si="365"/>
        <v>#VALUE!</v>
      </c>
      <c r="W301" s="43" t="e">
        <f t="shared" si="405"/>
        <v>#VALUE!</v>
      </c>
      <c r="X301" s="43" t="e">
        <f t="shared" si="405"/>
        <v>#VALUE!</v>
      </c>
      <c r="AD301"/>
      <c r="AG301" s="3">
        <f t="shared" si="283"/>
        <v>58.678087706000106</v>
      </c>
      <c r="AH301" s="36">
        <f t="shared" ref="AH301:AU301" si="406">AH229*AH$163</f>
        <v>0.74999999336493439</v>
      </c>
      <c r="AI301" s="36">
        <f t="shared" si="406"/>
        <v>0.79999999537697519</v>
      </c>
      <c r="AJ301" s="36">
        <f t="shared" si="406"/>
        <v>1.1499999971376871</v>
      </c>
      <c r="AK301" s="36">
        <f t="shared" si="406"/>
        <v>1.1999999918459936</v>
      </c>
      <c r="AL301" s="36">
        <f t="shared" si="406"/>
        <v>1.0632020298035059</v>
      </c>
      <c r="AM301" s="37" t="e">
        <f t="shared" si="406"/>
        <v>#VALUE!</v>
      </c>
      <c r="AN301" s="38">
        <f t="shared" si="406"/>
        <v>0.49840447979324526</v>
      </c>
      <c r="AO301" s="39">
        <f t="shared" si="406"/>
        <v>0</v>
      </c>
      <c r="AP301" s="39">
        <f t="shared" si="406"/>
        <v>0</v>
      </c>
      <c r="AQ301" s="40">
        <f t="shared" si="406"/>
        <v>0</v>
      </c>
      <c r="AR301" s="40">
        <f t="shared" si="406"/>
        <v>0</v>
      </c>
      <c r="AS301" s="40">
        <f t="shared" si="406"/>
        <v>0</v>
      </c>
      <c r="AT301" s="41">
        <f t="shared" si="406"/>
        <v>0</v>
      </c>
      <c r="AU301" s="41">
        <f t="shared" si="406"/>
        <v>0</v>
      </c>
      <c r="AV301" s="42" t="e">
        <f t="shared" si="367"/>
        <v>#VALUE!</v>
      </c>
      <c r="AW301" s="42" t="e">
        <f t="shared" si="367"/>
        <v>#VALUE!</v>
      </c>
      <c r="AX301" s="43" t="e">
        <f t="shared" si="368"/>
        <v>#VALUE!</v>
      </c>
      <c r="AY301" s="43" t="e">
        <f t="shared" si="368"/>
        <v>#VALUE!</v>
      </c>
    </row>
    <row r="302" spans="6:51" x14ac:dyDescent="0.25">
      <c r="F302" s="3">
        <v>60</v>
      </c>
      <c r="G302" s="36">
        <f t="shared" ref="G302:X302" si="407">G230*G$163</f>
        <v>0.74999999433501308</v>
      </c>
      <c r="H302" s="36">
        <f t="shared" si="407"/>
        <v>0.79999999639676544</v>
      </c>
      <c r="I302" s="36">
        <f t="shared" si="407"/>
        <v>1.1499999978511826</v>
      </c>
      <c r="J302" s="36">
        <f t="shared" si="407"/>
        <v>1.1999999935817471</v>
      </c>
      <c r="K302" s="36">
        <f t="shared" si="407"/>
        <v>1.0686652048605163</v>
      </c>
      <c r="L302" s="37" t="e">
        <f t="shared" si="407"/>
        <v>#VALUE!</v>
      </c>
      <c r="M302" s="38">
        <f t="shared" si="407"/>
        <v>0.49857165859830932</v>
      </c>
      <c r="N302" s="39">
        <f t="shared" si="407"/>
        <v>0</v>
      </c>
      <c r="O302" s="39">
        <f t="shared" si="407"/>
        <v>0</v>
      </c>
      <c r="P302" s="40">
        <f t="shared" si="407"/>
        <v>0</v>
      </c>
      <c r="Q302" s="40">
        <f t="shared" si="407"/>
        <v>0</v>
      </c>
      <c r="R302" s="40">
        <f t="shared" si="407"/>
        <v>0</v>
      </c>
      <c r="S302" s="41">
        <f t="shared" si="407"/>
        <v>0</v>
      </c>
      <c r="T302" s="41">
        <f t="shared" si="407"/>
        <v>0</v>
      </c>
      <c r="U302" s="42" t="e">
        <f t="shared" ref="U302:V312" si="408">$C$5/100*U$163*U230</f>
        <v>#VALUE!</v>
      </c>
      <c r="V302" s="42" t="e">
        <f t="shared" si="408"/>
        <v>#VALUE!</v>
      </c>
      <c r="W302" s="43" t="e">
        <f t="shared" si="407"/>
        <v>#VALUE!</v>
      </c>
      <c r="X302" s="43" t="e">
        <f t="shared" si="407"/>
        <v>#VALUE!</v>
      </c>
      <c r="AD302"/>
      <c r="AG302" s="3">
        <f t="shared" si="283"/>
        <v>59.074491354933706</v>
      </c>
      <c r="AH302" s="36">
        <f t="shared" ref="AH302:AU302" si="409">AH230*AH$163</f>
        <v>0.74999999368044834</v>
      </c>
      <c r="AI302" s="36">
        <f t="shared" si="409"/>
        <v>0.79999999571357971</v>
      </c>
      <c r="AJ302" s="36">
        <f t="shared" si="409"/>
        <v>1.1499999973774266</v>
      </c>
      <c r="AK302" s="36">
        <f t="shared" si="409"/>
        <v>1.1999999924173705</v>
      </c>
      <c r="AL302" s="36">
        <f t="shared" si="409"/>
        <v>1.0649146503951123</v>
      </c>
      <c r="AM302" s="37" t="e">
        <f t="shared" si="409"/>
        <v>#VALUE!</v>
      </c>
      <c r="AN302" s="38">
        <f t="shared" si="409"/>
        <v>0.4984571505319409</v>
      </c>
      <c r="AO302" s="39">
        <f t="shared" si="409"/>
        <v>0</v>
      </c>
      <c r="AP302" s="39">
        <f t="shared" si="409"/>
        <v>0</v>
      </c>
      <c r="AQ302" s="40">
        <f t="shared" si="409"/>
        <v>0</v>
      </c>
      <c r="AR302" s="40">
        <f t="shared" si="409"/>
        <v>0</v>
      </c>
      <c r="AS302" s="40">
        <f t="shared" si="409"/>
        <v>0</v>
      </c>
      <c r="AT302" s="41">
        <f t="shared" si="409"/>
        <v>0</v>
      </c>
      <c r="AU302" s="41">
        <f t="shared" si="409"/>
        <v>0</v>
      </c>
      <c r="AV302" s="42" t="e">
        <f t="shared" ref="AV302:AW312" si="410">$C$5/100*AV$163*AV230</f>
        <v>#VALUE!</v>
      </c>
      <c r="AW302" s="42" t="e">
        <f t="shared" si="410"/>
        <v>#VALUE!</v>
      </c>
      <c r="AX302" s="43" t="e">
        <f t="shared" ref="AX302:AY312" si="411">AX230*AX$163</f>
        <v>#VALUE!</v>
      </c>
      <c r="AY302" s="43" t="e">
        <f t="shared" si="411"/>
        <v>#VALUE!</v>
      </c>
    </row>
    <row r="303" spans="6:51" x14ac:dyDescent="0.25">
      <c r="F303" s="3">
        <v>61</v>
      </c>
      <c r="G303" s="36">
        <f t="shared" ref="G303:X303" si="412">G231*G$163</f>
        <v>0.7499999949326972</v>
      </c>
      <c r="H303" s="36">
        <f t="shared" si="412"/>
        <v>0.79999999699973134</v>
      </c>
      <c r="I303" s="36">
        <f t="shared" si="412"/>
        <v>1.1499999982540023</v>
      </c>
      <c r="J303" s="36">
        <f t="shared" si="412"/>
        <v>1.1999999946155873</v>
      </c>
      <c r="K303" s="36">
        <f t="shared" si="412"/>
        <v>1.0723603108860125</v>
      </c>
      <c r="L303" s="37" t="e">
        <f t="shared" si="412"/>
        <v>#VALUE!</v>
      </c>
      <c r="M303" s="38">
        <f t="shared" si="412"/>
        <v>0.49868327729324641</v>
      </c>
      <c r="N303" s="39">
        <f t="shared" si="412"/>
        <v>0</v>
      </c>
      <c r="O303" s="39">
        <f t="shared" si="412"/>
        <v>0</v>
      </c>
      <c r="P303" s="40">
        <f t="shared" si="412"/>
        <v>0</v>
      </c>
      <c r="Q303" s="40">
        <f t="shared" si="412"/>
        <v>0</v>
      </c>
      <c r="R303" s="40">
        <f t="shared" si="412"/>
        <v>0</v>
      </c>
      <c r="S303" s="41">
        <f t="shared" si="412"/>
        <v>0</v>
      </c>
      <c r="T303" s="41">
        <f t="shared" si="412"/>
        <v>0</v>
      </c>
      <c r="U303" s="42" t="e">
        <f t="shared" si="408"/>
        <v>#VALUE!</v>
      </c>
      <c r="V303" s="42" t="e">
        <f t="shared" si="408"/>
        <v>#VALUE!</v>
      </c>
      <c r="W303" s="43" t="e">
        <f t="shared" si="412"/>
        <v>#VALUE!</v>
      </c>
      <c r="X303" s="43" t="e">
        <f t="shared" si="412"/>
        <v>#VALUE!</v>
      </c>
      <c r="AD303"/>
      <c r="AG303" s="3">
        <f t="shared" si="283"/>
        <v>59.439759967438754</v>
      </c>
      <c r="AH303" s="36">
        <f t="shared" ref="AH303:AU303" si="413">AH231*AH$163</f>
        <v>0.74999999395176253</v>
      </c>
      <c r="AI303" s="36">
        <f t="shared" si="413"/>
        <v>0.79999999599937677</v>
      </c>
      <c r="AJ303" s="36">
        <f t="shared" si="413"/>
        <v>1.1499999975777568</v>
      </c>
      <c r="AK303" s="36">
        <f t="shared" si="413"/>
        <v>1.1999999929036531</v>
      </c>
      <c r="AL303" s="36">
        <f t="shared" si="413"/>
        <v>1.0664351443632618</v>
      </c>
      <c r="AM303" s="37" t="e">
        <f t="shared" si="413"/>
        <v>#VALUE!</v>
      </c>
      <c r="AN303" s="38">
        <f t="shared" si="413"/>
        <v>0.49850371442550967</v>
      </c>
      <c r="AO303" s="39">
        <f t="shared" si="413"/>
        <v>0</v>
      </c>
      <c r="AP303" s="39">
        <f t="shared" si="413"/>
        <v>0</v>
      </c>
      <c r="AQ303" s="40">
        <f t="shared" si="413"/>
        <v>0</v>
      </c>
      <c r="AR303" s="40">
        <f t="shared" si="413"/>
        <v>0</v>
      </c>
      <c r="AS303" s="40">
        <f t="shared" si="413"/>
        <v>0</v>
      </c>
      <c r="AT303" s="41">
        <f t="shared" si="413"/>
        <v>0</v>
      </c>
      <c r="AU303" s="41">
        <f t="shared" si="413"/>
        <v>0</v>
      </c>
      <c r="AV303" s="42" t="e">
        <f t="shared" si="410"/>
        <v>#VALUE!</v>
      </c>
      <c r="AW303" s="42" t="e">
        <f t="shared" si="410"/>
        <v>#VALUE!</v>
      </c>
      <c r="AX303" s="43" t="e">
        <f t="shared" si="411"/>
        <v>#VALUE!</v>
      </c>
      <c r="AY303" s="43" t="e">
        <f t="shared" si="411"/>
        <v>#VALUE!</v>
      </c>
    </row>
    <row r="304" spans="6:51" x14ac:dyDescent="0.25">
      <c r="F304" s="3">
        <v>62</v>
      </c>
      <c r="G304" s="36">
        <f t="shared" ref="G304:X304" si="414">G232*G$163</f>
        <v>0.74999999543756746</v>
      </c>
      <c r="H304" s="36">
        <f t="shared" si="414"/>
        <v>0.79999999749041995</v>
      </c>
      <c r="I304" s="36">
        <f t="shared" si="414"/>
        <v>1.1499999985702689</v>
      </c>
      <c r="J304" s="36">
        <f t="shared" si="414"/>
        <v>1.199999995462216</v>
      </c>
      <c r="K304" s="36">
        <f t="shared" si="414"/>
        <v>1.0757228961065519</v>
      </c>
      <c r="L304" s="37" t="e">
        <f t="shared" si="414"/>
        <v>#VALUE!</v>
      </c>
      <c r="M304" s="38">
        <f t="shared" si="414"/>
        <v>0.49878374416236487</v>
      </c>
      <c r="N304" s="39">
        <f t="shared" si="414"/>
        <v>0</v>
      </c>
      <c r="O304" s="39">
        <f t="shared" si="414"/>
        <v>0</v>
      </c>
      <c r="P304" s="40">
        <f t="shared" si="414"/>
        <v>0</v>
      </c>
      <c r="Q304" s="40">
        <f t="shared" si="414"/>
        <v>0</v>
      </c>
      <c r="R304" s="40">
        <f t="shared" si="414"/>
        <v>0</v>
      </c>
      <c r="S304" s="41">
        <f t="shared" si="414"/>
        <v>0</v>
      </c>
      <c r="T304" s="41">
        <f t="shared" si="414"/>
        <v>0</v>
      </c>
      <c r="U304" s="42" t="e">
        <f t="shared" si="408"/>
        <v>#VALUE!</v>
      </c>
      <c r="V304" s="42" t="e">
        <f t="shared" si="408"/>
        <v>#VALUE!</v>
      </c>
      <c r="W304" s="43" t="e">
        <f t="shared" si="414"/>
        <v>#VALUE!</v>
      </c>
      <c r="X304" s="43" t="e">
        <f t="shared" si="414"/>
        <v>#VALUE!</v>
      </c>
      <c r="AD304"/>
      <c r="AG304" s="3">
        <f t="shared" si="283"/>
        <v>59.776339006608282</v>
      </c>
      <c r="AH304" s="36">
        <f t="shared" ref="AH304:AU304" si="415">AH232*AH$163</f>
        <v>0.74999999418654717</v>
      </c>
      <c r="AI304" s="36">
        <f t="shared" si="415"/>
        <v>0.79999999624374507</v>
      </c>
      <c r="AJ304" s="36">
        <f t="shared" si="415"/>
        <v>1.1499999977466178</v>
      </c>
      <c r="AK304" s="36">
        <f t="shared" si="415"/>
        <v>1.1999999933203553</v>
      </c>
      <c r="AL304" s="36">
        <f t="shared" si="415"/>
        <v>1.0677893306462669</v>
      </c>
      <c r="AM304" s="37" t="e">
        <f t="shared" si="415"/>
        <v>#VALUE!</v>
      </c>
      <c r="AN304" s="38">
        <f t="shared" si="415"/>
        <v>0.4985450235127884</v>
      </c>
      <c r="AO304" s="39">
        <f t="shared" si="415"/>
        <v>0</v>
      </c>
      <c r="AP304" s="39">
        <f t="shared" si="415"/>
        <v>0</v>
      </c>
      <c r="AQ304" s="40">
        <f t="shared" si="415"/>
        <v>0</v>
      </c>
      <c r="AR304" s="40">
        <f t="shared" si="415"/>
        <v>0</v>
      </c>
      <c r="AS304" s="40">
        <f t="shared" si="415"/>
        <v>0</v>
      </c>
      <c r="AT304" s="41">
        <f t="shared" si="415"/>
        <v>0</v>
      </c>
      <c r="AU304" s="41">
        <f t="shared" si="415"/>
        <v>0</v>
      </c>
      <c r="AV304" s="42" t="e">
        <f t="shared" si="410"/>
        <v>#VALUE!</v>
      </c>
      <c r="AW304" s="42" t="e">
        <f t="shared" si="410"/>
        <v>#VALUE!</v>
      </c>
      <c r="AX304" s="43" t="e">
        <f t="shared" si="411"/>
        <v>#VALUE!</v>
      </c>
      <c r="AY304" s="43" t="e">
        <f t="shared" si="411"/>
        <v>#VALUE!</v>
      </c>
    </row>
    <row r="305" spans="5:51" x14ac:dyDescent="0.25">
      <c r="F305" s="3">
        <v>63</v>
      </c>
      <c r="G305" s="36">
        <f t="shared" ref="G305:X305" si="416">G233*G$163</f>
        <v>0.74999999586664146</v>
      </c>
      <c r="H305" s="36">
        <f t="shared" si="416"/>
        <v>0.79999999789149712</v>
      </c>
      <c r="I305" s="36">
        <f t="shared" si="416"/>
        <v>1.1499999988204113</v>
      </c>
      <c r="J305" s="36">
        <f t="shared" si="416"/>
        <v>1.1999999961586045</v>
      </c>
      <c r="K305" s="36">
        <f t="shared" si="416"/>
        <v>1.0787877171587201</v>
      </c>
      <c r="L305" s="37" t="e">
        <f t="shared" si="416"/>
        <v>#VALUE!</v>
      </c>
      <c r="M305" s="38">
        <f t="shared" si="416"/>
        <v>0.49887433486947363</v>
      </c>
      <c r="N305" s="39">
        <f t="shared" si="416"/>
        <v>0</v>
      </c>
      <c r="O305" s="39">
        <f t="shared" si="416"/>
        <v>0</v>
      </c>
      <c r="P305" s="40">
        <f t="shared" si="416"/>
        <v>0</v>
      </c>
      <c r="Q305" s="40">
        <f t="shared" si="416"/>
        <v>0</v>
      </c>
      <c r="R305" s="40">
        <f t="shared" si="416"/>
        <v>0</v>
      </c>
      <c r="S305" s="41">
        <f t="shared" si="416"/>
        <v>0</v>
      </c>
      <c r="T305" s="41">
        <f t="shared" si="416"/>
        <v>0</v>
      </c>
      <c r="U305" s="42" t="e">
        <f t="shared" si="408"/>
        <v>#VALUE!</v>
      </c>
      <c r="V305" s="42" t="e">
        <f t="shared" si="408"/>
        <v>#VALUE!</v>
      </c>
      <c r="W305" s="43" t="e">
        <f t="shared" si="416"/>
        <v>#VALUE!</v>
      </c>
      <c r="X305" s="43" t="e">
        <f t="shared" si="416"/>
        <v>#VALUE!</v>
      </c>
      <c r="AD305"/>
      <c r="AG305" s="3">
        <f t="shared" si="283"/>
        <v>60.086481859648281</v>
      </c>
      <c r="AH305" s="36">
        <f t="shared" ref="AH305:AU305" si="417">AH233*AH$163</f>
        <v>0.74999999439087639</v>
      </c>
      <c r="AI305" s="36">
        <f t="shared" si="417"/>
        <v>0.79999999645402697</v>
      </c>
      <c r="AJ305" s="36">
        <f t="shared" si="417"/>
        <v>1.1499999978900743</v>
      </c>
      <c r="AK305" s="36">
        <f t="shared" si="417"/>
        <v>1.1999999936796573</v>
      </c>
      <c r="AL305" s="36">
        <f t="shared" si="417"/>
        <v>1.0689988629814722</v>
      </c>
      <c r="AM305" s="37" t="e">
        <f t="shared" si="417"/>
        <v>#VALUE!</v>
      </c>
      <c r="AN305" s="38">
        <f t="shared" si="417"/>
        <v>0.49858178755777199</v>
      </c>
      <c r="AO305" s="39">
        <f t="shared" si="417"/>
        <v>0</v>
      </c>
      <c r="AP305" s="39">
        <f t="shared" si="417"/>
        <v>0</v>
      </c>
      <c r="AQ305" s="40">
        <f t="shared" si="417"/>
        <v>0</v>
      </c>
      <c r="AR305" s="40">
        <f t="shared" si="417"/>
        <v>0</v>
      </c>
      <c r="AS305" s="40">
        <f t="shared" si="417"/>
        <v>0</v>
      </c>
      <c r="AT305" s="41">
        <f t="shared" si="417"/>
        <v>0</v>
      </c>
      <c r="AU305" s="41">
        <f t="shared" si="417"/>
        <v>0</v>
      </c>
      <c r="AV305" s="42" t="e">
        <f t="shared" si="410"/>
        <v>#VALUE!</v>
      </c>
      <c r="AW305" s="42" t="e">
        <f t="shared" si="410"/>
        <v>#VALUE!</v>
      </c>
      <c r="AX305" s="43" t="e">
        <f t="shared" si="411"/>
        <v>#VALUE!</v>
      </c>
      <c r="AY305" s="43" t="e">
        <f t="shared" si="411"/>
        <v>#VALUE!</v>
      </c>
    </row>
    <row r="306" spans="5:51" x14ac:dyDescent="0.25">
      <c r="F306" s="3">
        <v>64</v>
      </c>
      <c r="G306" s="36">
        <f t="shared" ref="G306:X306" si="418">G234*G$163</f>
        <v>0.7499999962334043</v>
      </c>
      <c r="H306" s="36">
        <f t="shared" si="418"/>
        <v>0.79999999822074297</v>
      </c>
      <c r="I306" s="36">
        <f t="shared" si="418"/>
        <v>1.1499999990196708</v>
      </c>
      <c r="J306" s="36">
        <f t="shared" si="418"/>
        <v>1.199999996733895</v>
      </c>
      <c r="K306" s="36">
        <f t="shared" si="418"/>
        <v>1.0815852846786647</v>
      </c>
      <c r="L306" s="37" t="e">
        <f t="shared" si="418"/>
        <v>#VALUE!</v>
      </c>
      <c r="M306" s="38">
        <f t="shared" si="418"/>
        <v>0.49895616401357901</v>
      </c>
      <c r="N306" s="39">
        <f t="shared" si="418"/>
        <v>0</v>
      </c>
      <c r="O306" s="39">
        <f t="shared" si="418"/>
        <v>0</v>
      </c>
      <c r="P306" s="40">
        <f t="shared" si="418"/>
        <v>0</v>
      </c>
      <c r="Q306" s="40">
        <f t="shared" si="418"/>
        <v>0</v>
      </c>
      <c r="R306" s="40">
        <f t="shared" si="418"/>
        <v>0</v>
      </c>
      <c r="S306" s="41">
        <f t="shared" si="418"/>
        <v>0</v>
      </c>
      <c r="T306" s="41">
        <f t="shared" si="418"/>
        <v>0</v>
      </c>
      <c r="U306" s="42" t="e">
        <f t="shared" si="408"/>
        <v>#VALUE!</v>
      </c>
      <c r="V306" s="42" t="e">
        <f t="shared" si="408"/>
        <v>#VALUE!</v>
      </c>
      <c r="W306" s="43" t="e">
        <f t="shared" si="418"/>
        <v>#VALUE!</v>
      </c>
      <c r="X306" s="43" t="e">
        <f t="shared" si="418"/>
        <v>#VALUE!</v>
      </c>
      <c r="AD306"/>
      <c r="AG306" s="3">
        <f t="shared" si="283"/>
        <v>60.372264924241762</v>
      </c>
      <c r="AH306" s="36">
        <f t="shared" ref="AH306:AU306" si="419">AH234*AH$163</f>
        <v>0.74999999456961075</v>
      </c>
      <c r="AI306" s="36">
        <f t="shared" si="419"/>
        <v>0.79999999663602916</v>
      </c>
      <c r="AJ306" s="36">
        <f t="shared" si="419"/>
        <v>1.149999998012817</v>
      </c>
      <c r="AK306" s="36">
        <f t="shared" si="419"/>
        <v>1.1999999939912189</v>
      </c>
      <c r="AL306" s="36">
        <f t="shared" si="419"/>
        <v>1.0700820163149434</v>
      </c>
      <c r="AM306" s="37" t="e">
        <f t="shared" si="419"/>
        <v>#VALUE!</v>
      </c>
      <c r="AN306" s="38">
        <f t="shared" si="419"/>
        <v>0.49861460165016008</v>
      </c>
      <c r="AO306" s="39">
        <f t="shared" si="419"/>
        <v>0</v>
      </c>
      <c r="AP306" s="39">
        <f t="shared" si="419"/>
        <v>0</v>
      </c>
      <c r="AQ306" s="40">
        <f t="shared" si="419"/>
        <v>0</v>
      </c>
      <c r="AR306" s="40">
        <f t="shared" si="419"/>
        <v>0</v>
      </c>
      <c r="AS306" s="40">
        <f t="shared" si="419"/>
        <v>0</v>
      </c>
      <c r="AT306" s="41">
        <f t="shared" si="419"/>
        <v>0</v>
      </c>
      <c r="AU306" s="41">
        <f t="shared" si="419"/>
        <v>0</v>
      </c>
      <c r="AV306" s="42" t="e">
        <f t="shared" si="410"/>
        <v>#VALUE!</v>
      </c>
      <c r="AW306" s="42" t="e">
        <f t="shared" si="410"/>
        <v>#VALUE!</v>
      </c>
      <c r="AX306" s="43" t="e">
        <f t="shared" si="411"/>
        <v>#VALUE!</v>
      </c>
      <c r="AY306" s="43" t="e">
        <f t="shared" si="411"/>
        <v>#VALUE!</v>
      </c>
    </row>
    <row r="307" spans="5:51" x14ac:dyDescent="0.25">
      <c r="F307" s="3">
        <v>65</v>
      </c>
      <c r="G307" s="36">
        <f t="shared" ref="G307:X307" si="420">G235*G$163</f>
        <v>0.74999999654861582</v>
      </c>
      <c r="H307" s="36">
        <f t="shared" si="420"/>
        <v>0.79999999849216374</v>
      </c>
      <c r="I307" s="36">
        <f t="shared" si="420"/>
        <v>1.1499999991794994</v>
      </c>
      <c r="J307" s="36">
        <f t="shared" si="420"/>
        <v>1.1999999972111577</v>
      </c>
      <c r="K307" s="36">
        <f t="shared" si="420"/>
        <v>1.0841424577794618</v>
      </c>
      <c r="L307" s="37" t="e">
        <f t="shared" si="420"/>
        <v>#VALUE!</v>
      </c>
      <c r="M307" s="38">
        <f t="shared" si="420"/>
        <v>0.49903020706105305</v>
      </c>
      <c r="N307" s="39">
        <f t="shared" si="420"/>
        <v>0</v>
      </c>
      <c r="O307" s="39">
        <f t="shared" si="420"/>
        <v>0</v>
      </c>
      <c r="P307" s="40">
        <f t="shared" si="420"/>
        <v>0</v>
      </c>
      <c r="Q307" s="40">
        <f t="shared" si="420"/>
        <v>0</v>
      </c>
      <c r="R307" s="40">
        <f t="shared" si="420"/>
        <v>0</v>
      </c>
      <c r="S307" s="41">
        <f t="shared" si="420"/>
        <v>0</v>
      </c>
      <c r="T307" s="41">
        <f t="shared" si="420"/>
        <v>0</v>
      </c>
      <c r="U307" s="42" t="e">
        <f t="shared" si="408"/>
        <v>#VALUE!</v>
      </c>
      <c r="V307" s="42" t="e">
        <f t="shared" si="408"/>
        <v>#VALUE!</v>
      </c>
      <c r="W307" s="43" t="e">
        <f t="shared" si="420"/>
        <v>#VALUE!</v>
      </c>
      <c r="X307" s="43" t="e">
        <f t="shared" si="420"/>
        <v>#VALUE!</v>
      </c>
      <c r="AD307"/>
      <c r="AG307" s="3">
        <f t="shared" ref="AG307:AG312" si="421">AE79</f>
        <v>60.635601509972815</v>
      </c>
      <c r="AH307" s="36">
        <f t="shared" ref="AH307:AU307" si="422">AH235*AH$163</f>
        <v>0.74999999472667733</v>
      </c>
      <c r="AI307" s="36">
        <f t="shared" si="422"/>
        <v>0.79999999679438827</v>
      </c>
      <c r="AJ307" s="36">
        <f t="shared" si="422"/>
        <v>1.1499999981185136</v>
      </c>
      <c r="AK307" s="36">
        <f t="shared" si="422"/>
        <v>1.1999999942627735</v>
      </c>
      <c r="AL307" s="36">
        <f t="shared" si="422"/>
        <v>1.0710543046262073</v>
      </c>
      <c r="AM307" s="37" t="e">
        <f t="shared" si="422"/>
        <v>#VALUE!</v>
      </c>
      <c r="AN307" s="38">
        <f t="shared" si="422"/>
        <v>0.498643967774831</v>
      </c>
      <c r="AO307" s="39">
        <f t="shared" si="422"/>
        <v>0</v>
      </c>
      <c r="AP307" s="39">
        <f t="shared" si="422"/>
        <v>0</v>
      </c>
      <c r="AQ307" s="40">
        <f t="shared" si="422"/>
        <v>0</v>
      </c>
      <c r="AR307" s="40">
        <f t="shared" si="422"/>
        <v>0</v>
      </c>
      <c r="AS307" s="40">
        <f t="shared" si="422"/>
        <v>0</v>
      </c>
      <c r="AT307" s="41">
        <f t="shared" si="422"/>
        <v>0</v>
      </c>
      <c r="AU307" s="41">
        <f t="shared" si="422"/>
        <v>0</v>
      </c>
      <c r="AV307" s="42" t="e">
        <f t="shared" si="410"/>
        <v>#VALUE!</v>
      </c>
      <c r="AW307" s="42" t="e">
        <f t="shared" si="410"/>
        <v>#VALUE!</v>
      </c>
      <c r="AX307" s="43" t="e">
        <f t="shared" si="411"/>
        <v>#VALUE!</v>
      </c>
      <c r="AY307" s="43" t="e">
        <f t="shared" si="411"/>
        <v>#VALUE!</v>
      </c>
    </row>
    <row r="308" spans="5:51" x14ac:dyDescent="0.25">
      <c r="F308" s="3">
        <v>66</v>
      </c>
      <c r="G308" s="36">
        <f t="shared" ref="G308:X308" si="423">G236*G$163</f>
        <v>0.74999999682091834</v>
      </c>
      <c r="H308" s="36">
        <f t="shared" si="423"/>
        <v>0.79999999871684058</v>
      </c>
      <c r="I308" s="36">
        <f t="shared" si="423"/>
        <v>1.1499999993085614</v>
      </c>
      <c r="J308" s="36">
        <f t="shared" si="423"/>
        <v>1.1999999976087345</v>
      </c>
      <c r="K308" s="36">
        <f t="shared" si="423"/>
        <v>1.0864829457385701</v>
      </c>
      <c r="L308" s="37" t="e">
        <f t="shared" si="423"/>
        <v>#VALUE!</v>
      </c>
      <c r="M308" s="38">
        <f t="shared" si="423"/>
        <v>0.49909731910860361</v>
      </c>
      <c r="N308" s="39">
        <f t="shared" si="423"/>
        <v>0</v>
      </c>
      <c r="O308" s="39">
        <f t="shared" si="423"/>
        <v>0</v>
      </c>
      <c r="P308" s="40">
        <f t="shared" si="423"/>
        <v>0</v>
      </c>
      <c r="Q308" s="40">
        <f t="shared" si="423"/>
        <v>0</v>
      </c>
      <c r="R308" s="40">
        <f t="shared" si="423"/>
        <v>0</v>
      </c>
      <c r="S308" s="41">
        <f t="shared" si="423"/>
        <v>0</v>
      </c>
      <c r="T308" s="41">
        <f t="shared" si="423"/>
        <v>0</v>
      </c>
      <c r="U308" s="42" t="e">
        <f t="shared" si="408"/>
        <v>#VALUE!</v>
      </c>
      <c r="V308" s="42" t="e">
        <f t="shared" si="408"/>
        <v>#VALUE!</v>
      </c>
      <c r="W308" s="43" t="e">
        <f t="shared" si="423"/>
        <v>#VALUE!</v>
      </c>
      <c r="X308" s="43" t="e">
        <f t="shared" si="423"/>
        <v>#VALUE!</v>
      </c>
      <c r="AD308"/>
      <c r="AG308" s="3">
        <f t="shared" si="421"/>
        <v>60.87825464788051</v>
      </c>
      <c r="AH308" s="36">
        <f t="shared" ref="AH308:AU308" si="424">AH236*AH$163</f>
        <v>0.74999999486527802</v>
      </c>
      <c r="AI308" s="36">
        <f t="shared" si="424"/>
        <v>0.79999999693283952</v>
      </c>
      <c r="AJ308" s="36">
        <f t="shared" si="424"/>
        <v>1.1499999982100633</v>
      </c>
      <c r="AK308" s="36">
        <f t="shared" si="424"/>
        <v>1.1999999945005668</v>
      </c>
      <c r="AL308" s="36">
        <f t="shared" si="424"/>
        <v>1.0719289702642885</v>
      </c>
      <c r="AM308" s="37" t="e">
        <f t="shared" si="424"/>
        <v>#VALUE!</v>
      </c>
      <c r="AN308" s="38">
        <f t="shared" si="424"/>
        <v>0.49867031180159133</v>
      </c>
      <c r="AO308" s="39">
        <f t="shared" si="424"/>
        <v>0</v>
      </c>
      <c r="AP308" s="39">
        <f t="shared" si="424"/>
        <v>0</v>
      </c>
      <c r="AQ308" s="40">
        <f t="shared" si="424"/>
        <v>0</v>
      </c>
      <c r="AR308" s="40">
        <f t="shared" si="424"/>
        <v>0</v>
      </c>
      <c r="AS308" s="40">
        <f t="shared" si="424"/>
        <v>0</v>
      </c>
      <c r="AT308" s="41">
        <f t="shared" si="424"/>
        <v>0</v>
      </c>
      <c r="AU308" s="41">
        <f t="shared" si="424"/>
        <v>0</v>
      </c>
      <c r="AV308" s="42" t="e">
        <f t="shared" si="410"/>
        <v>#VALUE!</v>
      </c>
      <c r="AW308" s="42" t="e">
        <f t="shared" si="410"/>
        <v>#VALUE!</v>
      </c>
      <c r="AX308" s="43" t="e">
        <f t="shared" si="411"/>
        <v>#VALUE!</v>
      </c>
      <c r="AY308" s="43" t="e">
        <f t="shared" si="411"/>
        <v>#VALUE!</v>
      </c>
    </row>
    <row r="309" spans="5:51" x14ac:dyDescent="0.25">
      <c r="F309" s="3">
        <v>67</v>
      </c>
      <c r="G309" s="36">
        <f t="shared" ref="G309:X309" si="425">G237*G$163</f>
        <v>0.74999999705729747</v>
      </c>
      <c r="H309" s="36">
        <f t="shared" si="425"/>
        <v>0.79999999890357643</v>
      </c>
      <c r="I309" s="36">
        <f t="shared" si="425"/>
        <v>1.1499999994134582</v>
      </c>
      <c r="J309" s="36">
        <f t="shared" si="425"/>
        <v>1.1999999979412697</v>
      </c>
      <c r="K309" s="36">
        <f t="shared" si="425"/>
        <v>1.0886277326849132</v>
      </c>
      <c r="L309" s="37" t="e">
        <f t="shared" si="425"/>
        <v>#VALUE!</v>
      </c>
      <c r="M309" s="38">
        <f t="shared" si="425"/>
        <v>0.49915825095691874</v>
      </c>
      <c r="N309" s="39">
        <f t="shared" si="425"/>
        <v>0</v>
      </c>
      <c r="O309" s="39">
        <f t="shared" si="425"/>
        <v>0</v>
      </c>
      <c r="P309" s="40">
        <f t="shared" si="425"/>
        <v>0</v>
      </c>
      <c r="Q309" s="40">
        <f t="shared" si="425"/>
        <v>0</v>
      </c>
      <c r="R309" s="40">
        <f t="shared" si="425"/>
        <v>0</v>
      </c>
      <c r="S309" s="41">
        <f t="shared" si="425"/>
        <v>0</v>
      </c>
      <c r="T309" s="41">
        <f t="shared" si="425"/>
        <v>0</v>
      </c>
      <c r="U309" s="42" t="e">
        <f t="shared" si="408"/>
        <v>#VALUE!</v>
      </c>
      <c r="V309" s="42" t="e">
        <f t="shared" si="408"/>
        <v>#VALUE!</v>
      </c>
      <c r="W309" s="43" t="e">
        <f t="shared" si="425"/>
        <v>#VALUE!</v>
      </c>
      <c r="X309" s="43" t="e">
        <f t="shared" si="425"/>
        <v>#VALUE!</v>
      </c>
      <c r="AD309"/>
      <c r="AG309" s="3">
        <f t="shared" si="421"/>
        <v>61.101848893902165</v>
      </c>
      <c r="AH309" s="36">
        <f t="shared" ref="AH309:AU309" si="426">AH237*AH$163</f>
        <v>0.74999999498804426</v>
      </c>
      <c r="AI309" s="36">
        <f t="shared" si="426"/>
        <v>0.79999999705441693</v>
      </c>
      <c r="AJ309" s="36">
        <f t="shared" si="426"/>
        <v>1.1499999982897799</v>
      </c>
      <c r="AK309" s="36">
        <f t="shared" si="426"/>
        <v>1.1999999947096849</v>
      </c>
      <c r="AL309" s="36">
        <f t="shared" si="426"/>
        <v>1.0727173744787035</v>
      </c>
      <c r="AM309" s="37" t="e">
        <f t="shared" si="426"/>
        <v>#VALUE!</v>
      </c>
      <c r="AN309" s="38">
        <f t="shared" si="426"/>
        <v>0.49869399696777866</v>
      </c>
      <c r="AO309" s="39">
        <f t="shared" si="426"/>
        <v>0</v>
      </c>
      <c r="AP309" s="39">
        <f t="shared" si="426"/>
        <v>0</v>
      </c>
      <c r="AQ309" s="40">
        <f t="shared" si="426"/>
        <v>0</v>
      </c>
      <c r="AR309" s="40">
        <f t="shared" si="426"/>
        <v>0</v>
      </c>
      <c r="AS309" s="40">
        <f t="shared" si="426"/>
        <v>0</v>
      </c>
      <c r="AT309" s="41">
        <f t="shared" si="426"/>
        <v>0</v>
      </c>
      <c r="AU309" s="41">
        <f t="shared" si="426"/>
        <v>0</v>
      </c>
      <c r="AV309" s="42" t="e">
        <f t="shared" si="410"/>
        <v>#VALUE!</v>
      </c>
      <c r="AW309" s="42" t="e">
        <f t="shared" si="410"/>
        <v>#VALUE!</v>
      </c>
      <c r="AX309" s="43" t="e">
        <f t="shared" si="411"/>
        <v>#VALUE!</v>
      </c>
      <c r="AY309" s="43" t="e">
        <f t="shared" si="411"/>
        <v>#VALUE!</v>
      </c>
    </row>
    <row r="310" spans="5:51" x14ac:dyDescent="0.25">
      <c r="F310" s="3">
        <v>68</v>
      </c>
      <c r="G310" s="36">
        <f t="shared" ref="G310:X310" si="427">G238*G$163</f>
        <v>0.74999999726343458</v>
      </c>
      <c r="H310" s="36">
        <f t="shared" si="427"/>
        <v>0.79999999905939256</v>
      </c>
      <c r="I310" s="36">
        <f t="shared" si="427"/>
        <v>1.1499999994992507</v>
      </c>
      <c r="J310" s="36">
        <f t="shared" si="427"/>
        <v>1.1999999982205023</v>
      </c>
      <c r="K310" s="36">
        <f t="shared" si="427"/>
        <v>1.0905954381897793</v>
      </c>
      <c r="L310" s="37" t="e">
        <f t="shared" si="427"/>
        <v>#VALUE!</v>
      </c>
      <c r="M310" s="38">
        <f t="shared" si="427"/>
        <v>0.49921366289954183</v>
      </c>
      <c r="N310" s="39">
        <f t="shared" si="427"/>
        <v>0</v>
      </c>
      <c r="O310" s="39">
        <f t="shared" si="427"/>
        <v>0</v>
      </c>
      <c r="P310" s="40">
        <f t="shared" si="427"/>
        <v>0</v>
      </c>
      <c r="Q310" s="40">
        <f t="shared" si="427"/>
        <v>0</v>
      </c>
      <c r="R310" s="40">
        <f t="shared" si="427"/>
        <v>0</v>
      </c>
      <c r="S310" s="41">
        <f t="shared" si="427"/>
        <v>0</v>
      </c>
      <c r="T310" s="41">
        <f t="shared" si="427"/>
        <v>0</v>
      </c>
      <c r="U310" s="42" t="e">
        <f t="shared" si="408"/>
        <v>#VALUE!</v>
      </c>
      <c r="V310" s="42" t="e">
        <f t="shared" si="408"/>
        <v>#VALUE!</v>
      </c>
      <c r="W310" s="43" t="e">
        <f t="shared" si="427"/>
        <v>#VALUE!</v>
      </c>
      <c r="X310" s="43" t="e">
        <f t="shared" si="427"/>
        <v>#VALUE!</v>
      </c>
      <c r="AD310"/>
      <c r="AG310" s="3">
        <f t="shared" si="421"/>
        <v>61.307881205229648</v>
      </c>
      <c r="AH310" s="36">
        <f t="shared" ref="AH310:AU310" si="428">AH238*AH$163</f>
        <v>0.74999999509715609</v>
      </c>
      <c r="AI310" s="36">
        <f t="shared" si="428"/>
        <v>0.79999999716160508</v>
      </c>
      <c r="AJ310" s="36">
        <f t="shared" si="428"/>
        <v>1.1499999983595277</v>
      </c>
      <c r="AK310" s="36">
        <f t="shared" si="428"/>
        <v>1.1999999948943019</v>
      </c>
      <c r="AL310" s="36">
        <f t="shared" si="428"/>
        <v>1.0734293113343707</v>
      </c>
      <c r="AM310" s="37" t="e">
        <f t="shared" si="428"/>
        <v>#VALUE!</v>
      </c>
      <c r="AN310" s="38">
        <f t="shared" si="428"/>
        <v>0.49871533465353757</v>
      </c>
      <c r="AO310" s="39">
        <f t="shared" si="428"/>
        <v>0</v>
      </c>
      <c r="AP310" s="39">
        <f t="shared" si="428"/>
        <v>0</v>
      </c>
      <c r="AQ310" s="40">
        <f t="shared" si="428"/>
        <v>0</v>
      </c>
      <c r="AR310" s="40">
        <f t="shared" si="428"/>
        <v>0</v>
      </c>
      <c r="AS310" s="40">
        <f t="shared" si="428"/>
        <v>0</v>
      </c>
      <c r="AT310" s="41">
        <f t="shared" si="428"/>
        <v>0</v>
      </c>
      <c r="AU310" s="41">
        <f t="shared" si="428"/>
        <v>0</v>
      </c>
      <c r="AV310" s="42" t="e">
        <f t="shared" si="410"/>
        <v>#VALUE!</v>
      </c>
      <c r="AW310" s="42" t="e">
        <f t="shared" si="410"/>
        <v>#VALUE!</v>
      </c>
      <c r="AX310" s="43" t="e">
        <f t="shared" si="411"/>
        <v>#VALUE!</v>
      </c>
      <c r="AY310" s="43" t="e">
        <f t="shared" si="411"/>
        <v>#VALUE!</v>
      </c>
    </row>
    <row r="311" spans="5:51" x14ac:dyDescent="0.25">
      <c r="F311" s="3">
        <v>69</v>
      </c>
      <c r="G311" s="36">
        <f t="shared" ref="G311:X311" si="429">G239*G$163</f>
        <v>0.74999999744397694</v>
      </c>
      <c r="H311" s="36">
        <f t="shared" si="429"/>
        <v>0.79999999918991227</v>
      </c>
      <c r="I311" s="36">
        <f t="shared" si="429"/>
        <v>1.1499999995698462</v>
      </c>
      <c r="J311" s="36">
        <f t="shared" si="429"/>
        <v>1.1999999984558805</v>
      </c>
      <c r="K311" s="36">
        <f t="shared" si="429"/>
        <v>1.0924026243406848</v>
      </c>
      <c r="L311" s="37" t="e">
        <f t="shared" si="429"/>
        <v>#VALUE!</v>
      </c>
      <c r="M311" s="38">
        <f t="shared" si="429"/>
        <v>0.49926413656834007</v>
      </c>
      <c r="N311" s="39">
        <f t="shared" si="429"/>
        <v>0</v>
      </c>
      <c r="O311" s="39">
        <f t="shared" si="429"/>
        <v>0</v>
      </c>
      <c r="P311" s="40">
        <f t="shared" si="429"/>
        <v>0</v>
      </c>
      <c r="Q311" s="40">
        <f t="shared" si="429"/>
        <v>0</v>
      </c>
      <c r="R311" s="40">
        <f t="shared" si="429"/>
        <v>0</v>
      </c>
      <c r="S311" s="41">
        <f t="shared" si="429"/>
        <v>0</v>
      </c>
      <c r="T311" s="41">
        <f t="shared" si="429"/>
        <v>0</v>
      </c>
      <c r="U311" s="42" t="e">
        <f t="shared" si="408"/>
        <v>#VALUE!</v>
      </c>
      <c r="V311" s="42" t="e">
        <f t="shared" si="408"/>
        <v>#VALUE!</v>
      </c>
      <c r="W311" s="43" t="e">
        <f t="shared" si="429"/>
        <v>#VALUE!</v>
      </c>
      <c r="X311" s="43" t="e">
        <f t="shared" si="429"/>
        <v>#VALUE!</v>
      </c>
      <c r="AD311"/>
      <c r="AG311" s="3">
        <f t="shared" si="421"/>
        <v>61.497730962395757</v>
      </c>
      <c r="AH311" s="36">
        <f t="shared" ref="AH311:AU311" si="430">AH239*AH$163</f>
        <v>0.74999999519443239</v>
      </c>
      <c r="AI311" s="36">
        <f t="shared" si="430"/>
        <v>0.79999999725645243</v>
      </c>
      <c r="AJ311" s="36">
        <f t="shared" si="430"/>
        <v>1.1499999984208207</v>
      </c>
      <c r="AK311" s="36">
        <f t="shared" si="430"/>
        <v>1.1999999950578668</v>
      </c>
      <c r="AL311" s="36">
        <f t="shared" si="430"/>
        <v>1.0740732617484272</v>
      </c>
      <c r="AM311" s="37" t="e">
        <f t="shared" si="430"/>
        <v>#VALUE!</v>
      </c>
      <c r="AN311" s="38">
        <f t="shared" si="430"/>
        <v>0.49873459305129392</v>
      </c>
      <c r="AO311" s="39">
        <f t="shared" si="430"/>
        <v>0</v>
      </c>
      <c r="AP311" s="39">
        <f t="shared" si="430"/>
        <v>0</v>
      </c>
      <c r="AQ311" s="40">
        <f t="shared" si="430"/>
        <v>0</v>
      </c>
      <c r="AR311" s="40">
        <f t="shared" si="430"/>
        <v>0</v>
      </c>
      <c r="AS311" s="40">
        <f t="shared" si="430"/>
        <v>0</v>
      </c>
      <c r="AT311" s="41">
        <f t="shared" si="430"/>
        <v>0</v>
      </c>
      <c r="AU311" s="41">
        <f t="shared" si="430"/>
        <v>0</v>
      </c>
      <c r="AV311" s="42" t="e">
        <f t="shared" si="410"/>
        <v>#VALUE!</v>
      </c>
      <c r="AW311" s="42" t="e">
        <f t="shared" si="410"/>
        <v>#VALUE!</v>
      </c>
      <c r="AX311" s="43" t="e">
        <f t="shared" si="411"/>
        <v>#VALUE!</v>
      </c>
      <c r="AY311" s="43" t="e">
        <f t="shared" si="411"/>
        <v>#VALUE!</v>
      </c>
    </row>
    <row r="312" spans="5:51" x14ac:dyDescent="0.25">
      <c r="F312" s="3">
        <v>70</v>
      </c>
      <c r="G312" s="36">
        <f t="shared" ref="G312:X312" si="431">G240*G$163</f>
        <v>0.74999999760274805</v>
      </c>
      <c r="H312" s="36">
        <f t="shared" si="431"/>
        <v>0.79999999929965626</v>
      </c>
      <c r="I312" s="36">
        <f t="shared" si="431"/>
        <v>1.1499999996282784</v>
      </c>
      <c r="J312" s="36">
        <f t="shared" si="431"/>
        <v>1.1999999986550394</v>
      </c>
      <c r="K312" s="36">
        <f t="shared" si="431"/>
        <v>1.0940640579979475</v>
      </c>
      <c r="L312" s="37" t="e">
        <f t="shared" si="431"/>
        <v>#VALUE!</v>
      </c>
      <c r="M312" s="38">
        <f t="shared" si="431"/>
        <v>0.49931018512388858</v>
      </c>
      <c r="N312" s="39">
        <f t="shared" si="431"/>
        <v>0</v>
      </c>
      <c r="O312" s="39">
        <f t="shared" si="431"/>
        <v>0</v>
      </c>
      <c r="P312" s="40">
        <f t="shared" si="431"/>
        <v>0</v>
      </c>
      <c r="Q312" s="40">
        <f t="shared" si="431"/>
        <v>0</v>
      </c>
      <c r="R312" s="40">
        <f t="shared" si="431"/>
        <v>0</v>
      </c>
      <c r="S312" s="41">
        <f t="shared" si="431"/>
        <v>0</v>
      </c>
      <c r="T312" s="41">
        <f t="shared" si="431"/>
        <v>0</v>
      </c>
      <c r="U312" s="42" t="e">
        <f t="shared" si="408"/>
        <v>#VALUE!</v>
      </c>
      <c r="V312" s="42" t="e">
        <f t="shared" si="408"/>
        <v>#VALUE!</v>
      </c>
      <c r="W312" s="43" t="e">
        <f t="shared" si="431"/>
        <v>#VALUE!</v>
      </c>
      <c r="X312" s="43" t="e">
        <f t="shared" si="431"/>
        <v>#VALUE!</v>
      </c>
      <c r="AD312"/>
      <c r="AG312" s="3">
        <f t="shared" si="421"/>
        <v>61.672669204188026</v>
      </c>
      <c r="AH312" s="36">
        <f t="shared" ref="AH312:AU312" si="432">AH240*AH$163</f>
        <v>0.7499999952814006</v>
      </c>
      <c r="AI312" s="36">
        <f t="shared" si="432"/>
        <v>0.79999999734066041</v>
      </c>
      <c r="AJ312" s="36">
        <f t="shared" si="432"/>
        <v>1.1499999984748985</v>
      </c>
      <c r="AK312" s="36">
        <f t="shared" si="432"/>
        <v>1.1999999952032507</v>
      </c>
      <c r="AL312" s="36">
        <f t="shared" si="432"/>
        <v>1.0746566003834912</v>
      </c>
      <c r="AM312" s="37" t="e">
        <f t="shared" si="432"/>
        <v>#VALUE!</v>
      </c>
      <c r="AN312" s="38">
        <f t="shared" si="432"/>
        <v>0.49875200418549526</v>
      </c>
      <c r="AO312" s="39">
        <f t="shared" si="432"/>
        <v>0</v>
      </c>
      <c r="AP312" s="39">
        <f t="shared" si="432"/>
        <v>0</v>
      </c>
      <c r="AQ312" s="40">
        <f t="shared" si="432"/>
        <v>0</v>
      </c>
      <c r="AR312" s="40">
        <f t="shared" si="432"/>
        <v>0</v>
      </c>
      <c r="AS312" s="40">
        <f t="shared" si="432"/>
        <v>0</v>
      </c>
      <c r="AT312" s="41">
        <f t="shared" si="432"/>
        <v>0</v>
      </c>
      <c r="AU312" s="41">
        <f t="shared" si="432"/>
        <v>0</v>
      </c>
      <c r="AV312" s="42" t="e">
        <f t="shared" si="410"/>
        <v>#VALUE!</v>
      </c>
      <c r="AW312" s="42" t="e">
        <f t="shared" si="410"/>
        <v>#VALUE!</v>
      </c>
      <c r="AX312" s="43" t="e">
        <f t="shared" si="411"/>
        <v>#VALUE!</v>
      </c>
      <c r="AY312" s="43" t="e">
        <f t="shared" si="411"/>
        <v>#VALUE!</v>
      </c>
    </row>
    <row r="313" spans="5:51" x14ac:dyDescent="0.25">
      <c r="AD313"/>
    </row>
    <row r="314" spans="5:51" x14ac:dyDescent="0.25">
      <c r="E314" s="3" t="s">
        <v>89</v>
      </c>
      <c r="F314" s="3">
        <v>0</v>
      </c>
      <c r="G314" s="36">
        <f>G$160+G242</f>
        <v>1.4299100369738225</v>
      </c>
      <c r="H314" s="36">
        <f t="shared" ref="H314:X314" si="433">H$160+H242</f>
        <v>2.8894725080391725</v>
      </c>
      <c r="I314" s="36">
        <f t="shared" si="433"/>
        <v>2.3048486128566585</v>
      </c>
      <c r="J314" s="36">
        <f t="shared" si="433"/>
        <v>2.3048486128566585</v>
      </c>
      <c r="K314" s="36">
        <f t="shared" si="433"/>
        <v>1.8719441759047695</v>
      </c>
      <c r="L314" s="37" t="e">
        <f t="shared" si="433"/>
        <v>#VALUE!</v>
      </c>
      <c r="M314" s="38">
        <f t="shared" si="433"/>
        <v>2.954035201861597</v>
      </c>
      <c r="N314" s="39">
        <f t="shared" si="433"/>
        <v>1.1197912716347349</v>
      </c>
      <c r="O314" s="39">
        <f t="shared" si="433"/>
        <v>1.1197912716347349</v>
      </c>
      <c r="P314" s="40">
        <f t="shared" si="433"/>
        <v>7.0742534686156731</v>
      </c>
      <c r="Q314" s="40">
        <f t="shared" si="433"/>
        <v>12.161422485138978</v>
      </c>
      <c r="R314" s="40">
        <f t="shared" si="433"/>
        <v>24.404558048807708</v>
      </c>
      <c r="S314" s="41">
        <f t="shared" si="433"/>
        <v>0.35</v>
      </c>
      <c r="T314" s="41">
        <f t="shared" si="433"/>
        <v>0.35</v>
      </c>
      <c r="U314" s="42" t="e">
        <f t="shared" si="433"/>
        <v>#VALUE!</v>
      </c>
      <c r="V314" s="42" t="e">
        <f t="shared" si="433"/>
        <v>#VALUE!</v>
      </c>
      <c r="W314" s="43" t="e">
        <f t="shared" si="433"/>
        <v>#VALUE!</v>
      </c>
      <c r="X314" s="43" t="e">
        <f t="shared" si="433"/>
        <v>#VALUE!</v>
      </c>
      <c r="AD314"/>
      <c r="AF314" s="3" t="s">
        <v>89</v>
      </c>
      <c r="AG314" s="3">
        <f>AE14</f>
        <v>5.3104168132392244</v>
      </c>
      <c r="AH314" s="36">
        <f>AH$160+AH242</f>
        <v>1.4299100369738225</v>
      </c>
      <c r="AI314" s="36">
        <f t="shared" ref="AI314:AY314" si="434">AI$160+AI242</f>
        <v>3.4396117955327727</v>
      </c>
      <c r="AJ314" s="36">
        <f t="shared" si="434"/>
        <v>2.3048486128566585</v>
      </c>
      <c r="AK314" s="36">
        <f t="shared" si="434"/>
        <v>3.0720689717030272</v>
      </c>
      <c r="AL314" s="36">
        <f t="shared" si="434"/>
        <v>1.8719441759047695</v>
      </c>
      <c r="AM314" s="37" t="e">
        <f t="shared" si="434"/>
        <v>#VALUE!</v>
      </c>
      <c r="AN314" s="38">
        <f t="shared" si="434"/>
        <v>2.954035201861597</v>
      </c>
      <c r="AO314" s="39">
        <f t="shared" si="434"/>
        <v>1.1197912716347349</v>
      </c>
      <c r="AP314" s="39">
        <f t="shared" si="434"/>
        <v>1.1197912716347349</v>
      </c>
      <c r="AQ314" s="40">
        <f t="shared" si="434"/>
        <v>7.0742534686156731</v>
      </c>
      <c r="AR314" s="40">
        <f t="shared" si="434"/>
        <v>12.161422485138978</v>
      </c>
      <c r="AS314" s="40">
        <f t="shared" si="434"/>
        <v>24.404558048807708</v>
      </c>
      <c r="AT314" s="41">
        <f t="shared" si="434"/>
        <v>0.35</v>
      </c>
      <c r="AU314" s="41">
        <f t="shared" si="434"/>
        <v>0.35</v>
      </c>
      <c r="AV314" s="42" t="e">
        <f t="shared" si="434"/>
        <v>#VALUE!</v>
      </c>
      <c r="AW314" s="42" t="e">
        <f t="shared" si="434"/>
        <v>#VALUE!</v>
      </c>
      <c r="AX314" s="43" t="e">
        <f t="shared" si="434"/>
        <v>#VALUE!</v>
      </c>
      <c r="AY314" s="43" t="e">
        <f t="shared" si="434"/>
        <v>#VALUE!</v>
      </c>
    </row>
    <row r="315" spans="5:51" x14ac:dyDescent="0.25">
      <c r="F315" s="3">
        <v>1</v>
      </c>
      <c r="G315" s="36">
        <f t="shared" ref="G315:X315" si="435">G$160+G243</f>
        <v>1.4299100369738225</v>
      </c>
      <c r="H315" s="36">
        <f t="shared" si="435"/>
        <v>2.8894725080391725</v>
      </c>
      <c r="I315" s="36">
        <f t="shared" si="435"/>
        <v>2.3048486128566585</v>
      </c>
      <c r="J315" s="36">
        <f t="shared" si="435"/>
        <v>2.3048486128566585</v>
      </c>
      <c r="K315" s="36">
        <f t="shared" si="435"/>
        <v>1.8719441759047695</v>
      </c>
      <c r="L315" s="37" t="e">
        <f t="shared" si="435"/>
        <v>#VALUE!</v>
      </c>
      <c r="M315" s="38">
        <f t="shared" si="435"/>
        <v>2.954035201861597</v>
      </c>
      <c r="N315" s="39">
        <f t="shared" si="435"/>
        <v>1.1197912716347349</v>
      </c>
      <c r="O315" s="39">
        <f t="shared" si="435"/>
        <v>1.1197912716347349</v>
      </c>
      <c r="P315" s="40">
        <f t="shared" si="435"/>
        <v>7.0742534686156731</v>
      </c>
      <c r="Q315" s="40">
        <f t="shared" si="435"/>
        <v>12.161422485138978</v>
      </c>
      <c r="R315" s="40">
        <f t="shared" si="435"/>
        <v>24.404558048807708</v>
      </c>
      <c r="S315" s="41">
        <f t="shared" si="435"/>
        <v>0.35</v>
      </c>
      <c r="T315" s="41">
        <f t="shared" si="435"/>
        <v>0.35</v>
      </c>
      <c r="U315" s="42" t="e">
        <f t="shared" si="435"/>
        <v>#VALUE!</v>
      </c>
      <c r="V315" s="42" t="e">
        <f t="shared" si="435"/>
        <v>#VALUE!</v>
      </c>
      <c r="W315" s="43" t="e">
        <f t="shared" si="435"/>
        <v>#VALUE!</v>
      </c>
      <c r="X315" s="43" t="e">
        <f t="shared" si="435"/>
        <v>#VALUE!</v>
      </c>
      <c r="AD315"/>
      <c r="AG315" s="3">
        <f t="shared" ref="AG315:AG378" si="436">AE15</f>
        <v>5.5848653782914033</v>
      </c>
      <c r="AH315" s="36">
        <f t="shared" ref="AH315:AY315" si="437">AH$160+AH243</f>
        <v>1.4299100369738225</v>
      </c>
      <c r="AI315" s="36">
        <f t="shared" si="437"/>
        <v>3.4631662040047941</v>
      </c>
      <c r="AJ315" s="36">
        <f t="shared" si="437"/>
        <v>2.3048486128566585</v>
      </c>
      <c r="AK315" s="36">
        <f t="shared" si="437"/>
        <v>3.1140220046844429</v>
      </c>
      <c r="AL315" s="36">
        <f t="shared" si="437"/>
        <v>1.8719441759047695</v>
      </c>
      <c r="AM315" s="37" t="e">
        <f t="shared" si="437"/>
        <v>#VALUE!</v>
      </c>
      <c r="AN315" s="38">
        <f t="shared" si="437"/>
        <v>2.954035201861597</v>
      </c>
      <c r="AO315" s="39">
        <f t="shared" si="437"/>
        <v>1.1197912716347349</v>
      </c>
      <c r="AP315" s="39">
        <f t="shared" si="437"/>
        <v>1.1197912716347349</v>
      </c>
      <c r="AQ315" s="40">
        <f t="shared" si="437"/>
        <v>7.0742534686156731</v>
      </c>
      <c r="AR315" s="40">
        <f t="shared" si="437"/>
        <v>12.161422485138978</v>
      </c>
      <c r="AS315" s="40">
        <f t="shared" si="437"/>
        <v>24.404558048807708</v>
      </c>
      <c r="AT315" s="41">
        <f t="shared" si="437"/>
        <v>0.35</v>
      </c>
      <c r="AU315" s="41">
        <f t="shared" si="437"/>
        <v>0.35</v>
      </c>
      <c r="AV315" s="42" t="e">
        <f t="shared" si="437"/>
        <v>#VALUE!</v>
      </c>
      <c r="AW315" s="42" t="e">
        <f t="shared" si="437"/>
        <v>#VALUE!</v>
      </c>
      <c r="AX315" s="43" t="e">
        <f t="shared" si="437"/>
        <v>#VALUE!</v>
      </c>
      <c r="AY315" s="43" t="e">
        <f t="shared" si="437"/>
        <v>#VALUE!</v>
      </c>
    </row>
    <row r="316" spans="5:51" x14ac:dyDescent="0.25">
      <c r="F316" s="3">
        <v>2</v>
      </c>
      <c r="G316" s="36">
        <f t="shared" ref="G316:X316" si="438">G$160+G244</f>
        <v>1.4299100369738225</v>
      </c>
      <c r="H316" s="36">
        <f t="shared" si="438"/>
        <v>2.9906188749115947</v>
      </c>
      <c r="I316" s="36">
        <f t="shared" si="438"/>
        <v>2.3048486128566585</v>
      </c>
      <c r="J316" s="36">
        <f t="shared" si="438"/>
        <v>2.3048486128566585</v>
      </c>
      <c r="K316" s="36">
        <f t="shared" si="438"/>
        <v>1.8719441759047695</v>
      </c>
      <c r="L316" s="37" t="e">
        <f t="shared" si="438"/>
        <v>#VALUE!</v>
      </c>
      <c r="M316" s="38">
        <f t="shared" si="438"/>
        <v>2.954035201861597</v>
      </c>
      <c r="N316" s="39">
        <f t="shared" si="438"/>
        <v>1.1197912716347349</v>
      </c>
      <c r="O316" s="39">
        <f t="shared" si="438"/>
        <v>1.1197912716347349</v>
      </c>
      <c r="P316" s="40">
        <f t="shared" si="438"/>
        <v>7.0742534686156731</v>
      </c>
      <c r="Q316" s="40">
        <f t="shared" si="438"/>
        <v>12.161422485138978</v>
      </c>
      <c r="R316" s="40">
        <f t="shared" si="438"/>
        <v>24.404558048807708</v>
      </c>
      <c r="S316" s="41">
        <f t="shared" si="438"/>
        <v>0.35</v>
      </c>
      <c r="T316" s="41">
        <f t="shared" si="438"/>
        <v>0.35</v>
      </c>
      <c r="U316" s="42" t="e">
        <f t="shared" si="438"/>
        <v>#VALUE!</v>
      </c>
      <c r="V316" s="42" t="e">
        <f t="shared" si="438"/>
        <v>#VALUE!</v>
      </c>
      <c r="W316" s="43" t="e">
        <f t="shared" si="438"/>
        <v>#VALUE!</v>
      </c>
      <c r="X316" s="43" t="e">
        <f t="shared" si="438"/>
        <v>#VALUE!</v>
      </c>
      <c r="AD316"/>
      <c r="AG316" s="3">
        <f t="shared" si="436"/>
        <v>5.8734977668565307</v>
      </c>
      <c r="AH316" s="36">
        <f t="shared" ref="AH316:AY316" si="439">AH$160+AH244</f>
        <v>1.4299100369738225</v>
      </c>
      <c r="AI316" s="36">
        <f t="shared" si="439"/>
        <v>3.4858739445650073</v>
      </c>
      <c r="AJ316" s="36">
        <f t="shared" si="439"/>
        <v>2.3048486128566585</v>
      </c>
      <c r="AK316" s="36">
        <f t="shared" si="439"/>
        <v>3.1543293561559915</v>
      </c>
      <c r="AL316" s="36">
        <f t="shared" si="439"/>
        <v>1.8719441759047695</v>
      </c>
      <c r="AM316" s="37" t="e">
        <f t="shared" si="439"/>
        <v>#VALUE!</v>
      </c>
      <c r="AN316" s="38">
        <f t="shared" si="439"/>
        <v>2.954035201861597</v>
      </c>
      <c r="AO316" s="39">
        <f t="shared" si="439"/>
        <v>1.1197912716347349</v>
      </c>
      <c r="AP316" s="39">
        <f t="shared" si="439"/>
        <v>1.1197912716347349</v>
      </c>
      <c r="AQ316" s="40">
        <f t="shared" si="439"/>
        <v>7.0742534686156731</v>
      </c>
      <c r="AR316" s="40">
        <f t="shared" si="439"/>
        <v>12.161422485138978</v>
      </c>
      <c r="AS316" s="40">
        <f t="shared" si="439"/>
        <v>24.404558048807708</v>
      </c>
      <c r="AT316" s="41">
        <f t="shared" si="439"/>
        <v>0.35</v>
      </c>
      <c r="AU316" s="41">
        <f t="shared" si="439"/>
        <v>0.35</v>
      </c>
      <c r="AV316" s="42" t="e">
        <f t="shared" si="439"/>
        <v>#VALUE!</v>
      </c>
      <c r="AW316" s="42" t="e">
        <f t="shared" si="439"/>
        <v>#VALUE!</v>
      </c>
      <c r="AX316" s="43" t="e">
        <f t="shared" si="439"/>
        <v>#VALUE!</v>
      </c>
      <c r="AY316" s="43" t="e">
        <f t="shared" si="439"/>
        <v>#VALUE!</v>
      </c>
    </row>
    <row r="317" spans="5:51" x14ac:dyDescent="0.25">
      <c r="F317" s="3">
        <v>3</v>
      </c>
      <c r="G317" s="36">
        <f t="shared" ref="G317:X317" si="440">G$160+G245</f>
        <v>1.4299100369738225</v>
      </c>
      <c r="H317" s="36">
        <f t="shared" si="440"/>
        <v>3.1562311530956189</v>
      </c>
      <c r="I317" s="36">
        <f t="shared" si="440"/>
        <v>2.3048486128566585</v>
      </c>
      <c r="J317" s="36">
        <f t="shared" si="440"/>
        <v>2.5588657833219761</v>
      </c>
      <c r="K317" s="36">
        <f t="shared" si="440"/>
        <v>1.8719441759047695</v>
      </c>
      <c r="L317" s="37" t="e">
        <f t="shared" si="440"/>
        <v>#VALUE!</v>
      </c>
      <c r="M317" s="38">
        <f t="shared" si="440"/>
        <v>2.954035201861597</v>
      </c>
      <c r="N317" s="39">
        <f t="shared" si="440"/>
        <v>1.1197912716347349</v>
      </c>
      <c r="O317" s="39">
        <f t="shared" si="440"/>
        <v>1.1197912716347349</v>
      </c>
      <c r="P317" s="40">
        <f t="shared" si="440"/>
        <v>7.0742534686156731</v>
      </c>
      <c r="Q317" s="40">
        <f t="shared" si="440"/>
        <v>12.161422485138978</v>
      </c>
      <c r="R317" s="40">
        <f t="shared" si="440"/>
        <v>24.404558048807708</v>
      </c>
      <c r="S317" s="41">
        <f t="shared" si="440"/>
        <v>0.35</v>
      </c>
      <c r="T317" s="41">
        <f t="shared" si="440"/>
        <v>0.35</v>
      </c>
      <c r="U317" s="42" t="e">
        <f t="shared" si="440"/>
        <v>#VALUE!</v>
      </c>
      <c r="V317" s="42" t="e">
        <f t="shared" si="440"/>
        <v>#VALUE!</v>
      </c>
      <c r="W317" s="43" t="e">
        <f t="shared" si="440"/>
        <v>#VALUE!</v>
      </c>
      <c r="X317" s="43" t="e">
        <f t="shared" si="440"/>
        <v>#VALUE!</v>
      </c>
      <c r="AD317"/>
      <c r="AG317" s="3">
        <f t="shared" si="436"/>
        <v>6.1770470155581005</v>
      </c>
      <c r="AH317" s="36">
        <f t="shared" ref="AH317:AY317" si="441">AH$160+AH245</f>
        <v>1.4299100369738225</v>
      </c>
      <c r="AI317" s="36">
        <f t="shared" si="441"/>
        <v>3.5076035174218463</v>
      </c>
      <c r="AJ317" s="36">
        <f t="shared" si="441"/>
        <v>2.3048486128566585</v>
      </c>
      <c r="AK317" s="36">
        <f t="shared" si="441"/>
        <v>3.1927622027619824</v>
      </c>
      <c r="AL317" s="36">
        <f t="shared" si="441"/>
        <v>1.8719441759047695</v>
      </c>
      <c r="AM317" s="37" t="e">
        <f t="shared" si="441"/>
        <v>#VALUE!</v>
      </c>
      <c r="AN317" s="38">
        <f t="shared" si="441"/>
        <v>2.954035201861597</v>
      </c>
      <c r="AO317" s="39">
        <f t="shared" si="441"/>
        <v>1.1197912716347349</v>
      </c>
      <c r="AP317" s="39">
        <f t="shared" si="441"/>
        <v>1.1197912716347349</v>
      </c>
      <c r="AQ317" s="40">
        <f t="shared" si="441"/>
        <v>7.0742534686156731</v>
      </c>
      <c r="AR317" s="40">
        <f t="shared" si="441"/>
        <v>12.161422485138978</v>
      </c>
      <c r="AS317" s="40">
        <f t="shared" si="441"/>
        <v>24.404558048807708</v>
      </c>
      <c r="AT317" s="41">
        <f t="shared" si="441"/>
        <v>0.35</v>
      </c>
      <c r="AU317" s="41">
        <f t="shared" si="441"/>
        <v>0.35</v>
      </c>
      <c r="AV317" s="42" t="e">
        <f t="shared" si="441"/>
        <v>#VALUE!</v>
      </c>
      <c r="AW317" s="42" t="e">
        <f t="shared" si="441"/>
        <v>#VALUE!</v>
      </c>
      <c r="AX317" s="43" t="e">
        <f t="shared" si="441"/>
        <v>#VALUE!</v>
      </c>
      <c r="AY317" s="43" t="e">
        <f t="shared" si="441"/>
        <v>#VALUE!</v>
      </c>
    </row>
    <row r="318" spans="5:51" x14ac:dyDescent="0.25">
      <c r="F318" s="3">
        <v>4</v>
      </c>
      <c r="G318" s="36">
        <f t="shared" ref="G318:X318" si="442">G$160+G246</f>
        <v>1.4299100369738225</v>
      </c>
      <c r="H318" s="36">
        <f t="shared" si="442"/>
        <v>3.2980848304409536</v>
      </c>
      <c r="I318" s="36">
        <f t="shared" si="442"/>
        <v>2.3048486128566585</v>
      </c>
      <c r="J318" s="36">
        <f t="shared" si="442"/>
        <v>2.8174668266968195</v>
      </c>
      <c r="K318" s="36">
        <f t="shared" si="442"/>
        <v>1.8719441759047695</v>
      </c>
      <c r="L318" s="37" t="e">
        <f t="shared" si="442"/>
        <v>#VALUE!</v>
      </c>
      <c r="M318" s="38">
        <f t="shared" si="442"/>
        <v>2.954035201861597</v>
      </c>
      <c r="N318" s="39">
        <f t="shared" si="442"/>
        <v>1.1197912716347349</v>
      </c>
      <c r="O318" s="39">
        <f t="shared" si="442"/>
        <v>1.1197912716347349</v>
      </c>
      <c r="P318" s="40">
        <f t="shared" si="442"/>
        <v>7.0742534686156731</v>
      </c>
      <c r="Q318" s="40">
        <f t="shared" si="442"/>
        <v>12.161422485138978</v>
      </c>
      <c r="R318" s="40">
        <f t="shared" si="442"/>
        <v>24.404558048807708</v>
      </c>
      <c r="S318" s="41">
        <f t="shared" si="442"/>
        <v>0.35</v>
      </c>
      <c r="T318" s="41">
        <f t="shared" si="442"/>
        <v>0.35</v>
      </c>
      <c r="U318" s="42" t="e">
        <f t="shared" si="442"/>
        <v>#VALUE!</v>
      </c>
      <c r="V318" s="42" t="e">
        <f t="shared" si="442"/>
        <v>#VALUE!</v>
      </c>
      <c r="W318" s="43" t="e">
        <f t="shared" si="442"/>
        <v>#VALUE!</v>
      </c>
      <c r="X318" s="43" t="e">
        <f t="shared" si="442"/>
        <v>#VALUE!</v>
      </c>
      <c r="AD318"/>
      <c r="AG318" s="3">
        <f t="shared" si="436"/>
        <v>6.4962840452114623</v>
      </c>
      <c r="AH318" s="36">
        <f t="shared" ref="AH318:AY318" si="443">AH$160+AH246</f>
        <v>1.4299100369738225</v>
      </c>
      <c r="AI318" s="36">
        <f t="shared" si="443"/>
        <v>3.5282343182902181</v>
      </c>
      <c r="AJ318" s="36">
        <f t="shared" si="443"/>
        <v>2.3048486128566585</v>
      </c>
      <c r="AK318" s="36">
        <f t="shared" si="443"/>
        <v>3.2291142001210984</v>
      </c>
      <c r="AL318" s="36">
        <f t="shared" si="443"/>
        <v>1.8719441759047695</v>
      </c>
      <c r="AM318" s="37" t="e">
        <f t="shared" si="443"/>
        <v>#VALUE!</v>
      </c>
      <c r="AN318" s="38">
        <f t="shared" si="443"/>
        <v>2.954035201861597</v>
      </c>
      <c r="AO318" s="39">
        <f t="shared" si="443"/>
        <v>1.1197912716347349</v>
      </c>
      <c r="AP318" s="39">
        <f t="shared" si="443"/>
        <v>1.1197912716347349</v>
      </c>
      <c r="AQ318" s="40">
        <f t="shared" si="443"/>
        <v>7.0742534686156731</v>
      </c>
      <c r="AR318" s="40">
        <f t="shared" si="443"/>
        <v>12.161422485138978</v>
      </c>
      <c r="AS318" s="40">
        <f t="shared" si="443"/>
        <v>24.404558048807708</v>
      </c>
      <c r="AT318" s="41">
        <f t="shared" si="443"/>
        <v>0.35</v>
      </c>
      <c r="AU318" s="41">
        <f t="shared" si="443"/>
        <v>0.35</v>
      </c>
      <c r="AV318" s="42" t="e">
        <f t="shared" si="443"/>
        <v>#VALUE!</v>
      </c>
      <c r="AW318" s="42" t="e">
        <f t="shared" si="443"/>
        <v>#VALUE!</v>
      </c>
      <c r="AX318" s="43" t="e">
        <f t="shared" si="443"/>
        <v>#VALUE!</v>
      </c>
      <c r="AY318" s="43" t="e">
        <f t="shared" si="443"/>
        <v>#VALUE!</v>
      </c>
    </row>
    <row r="319" spans="5:51" x14ac:dyDescent="0.25">
      <c r="F319" s="3">
        <v>5</v>
      </c>
      <c r="G319" s="36">
        <f t="shared" ref="G319:X319" si="444">G$160+G247</f>
        <v>1.4299100369738225</v>
      </c>
      <c r="H319" s="36">
        <f t="shared" si="444"/>
        <v>3.4105404581128829</v>
      </c>
      <c r="I319" s="36">
        <f t="shared" si="444"/>
        <v>2.3048486128566585</v>
      </c>
      <c r="J319" s="36">
        <f t="shared" si="444"/>
        <v>3.0201059578539793</v>
      </c>
      <c r="K319" s="36">
        <f t="shared" si="444"/>
        <v>1.8719441759047695</v>
      </c>
      <c r="L319" s="37" t="e">
        <f t="shared" si="444"/>
        <v>#VALUE!</v>
      </c>
      <c r="M319" s="38">
        <f t="shared" si="444"/>
        <v>2.954035201861597</v>
      </c>
      <c r="N319" s="39">
        <f t="shared" si="444"/>
        <v>1.1197912716347349</v>
      </c>
      <c r="O319" s="39">
        <f t="shared" si="444"/>
        <v>1.1197912716347349</v>
      </c>
      <c r="P319" s="40">
        <f t="shared" si="444"/>
        <v>7.0742534686156731</v>
      </c>
      <c r="Q319" s="40">
        <f t="shared" si="444"/>
        <v>12.161422485138978</v>
      </c>
      <c r="R319" s="40">
        <f t="shared" si="444"/>
        <v>24.404558048807708</v>
      </c>
      <c r="S319" s="41">
        <f t="shared" si="444"/>
        <v>0.35</v>
      </c>
      <c r="T319" s="41">
        <f t="shared" si="444"/>
        <v>0.35</v>
      </c>
      <c r="U319" s="42" t="e">
        <f t="shared" si="444"/>
        <v>#VALUE!</v>
      </c>
      <c r="V319" s="42" t="e">
        <f t="shared" si="444"/>
        <v>#VALUE!</v>
      </c>
      <c r="W319" s="43" t="e">
        <f t="shared" si="444"/>
        <v>#VALUE!</v>
      </c>
      <c r="X319" s="43" t="e">
        <f t="shared" si="444"/>
        <v>#VALUE!</v>
      </c>
      <c r="AD319"/>
      <c r="AG319" s="3">
        <f t="shared" si="436"/>
        <v>6.8320196187232742</v>
      </c>
      <c r="AH319" s="36">
        <f t="shared" ref="AH319:AY319" si="445">AH$160+AH247</f>
        <v>1.4299100369738225</v>
      </c>
      <c r="AI319" s="36">
        <f t="shared" si="445"/>
        <v>3.5476598608790813</v>
      </c>
      <c r="AJ319" s="36">
        <f t="shared" si="445"/>
        <v>2.3048486128566585</v>
      </c>
      <c r="AK319" s="36">
        <f t="shared" si="445"/>
        <v>3.2632071195565926</v>
      </c>
      <c r="AL319" s="36">
        <f t="shared" si="445"/>
        <v>1.8719441759047695</v>
      </c>
      <c r="AM319" s="37" t="e">
        <f t="shared" si="445"/>
        <v>#VALUE!</v>
      </c>
      <c r="AN319" s="38">
        <f t="shared" si="445"/>
        <v>2.954035201861597</v>
      </c>
      <c r="AO319" s="39">
        <f t="shared" si="445"/>
        <v>1.1197912716347349</v>
      </c>
      <c r="AP319" s="39">
        <f t="shared" si="445"/>
        <v>1.1197912716347349</v>
      </c>
      <c r="AQ319" s="40">
        <f t="shared" si="445"/>
        <v>7.0742534686156731</v>
      </c>
      <c r="AR319" s="40">
        <f t="shared" si="445"/>
        <v>12.161422485138978</v>
      </c>
      <c r="AS319" s="40">
        <f t="shared" si="445"/>
        <v>24.404558048807708</v>
      </c>
      <c r="AT319" s="41">
        <f t="shared" si="445"/>
        <v>0.35</v>
      </c>
      <c r="AU319" s="41">
        <f t="shared" si="445"/>
        <v>0.35</v>
      </c>
      <c r="AV319" s="42" t="e">
        <f t="shared" si="445"/>
        <v>#VALUE!</v>
      </c>
      <c r="AW319" s="42" t="e">
        <f t="shared" si="445"/>
        <v>#VALUE!</v>
      </c>
      <c r="AX319" s="43" t="e">
        <f t="shared" si="445"/>
        <v>#VALUE!</v>
      </c>
      <c r="AY319" s="43" t="e">
        <f t="shared" si="445"/>
        <v>#VALUE!</v>
      </c>
    </row>
    <row r="320" spans="5:51" x14ac:dyDescent="0.25">
      <c r="F320" s="3">
        <v>6</v>
      </c>
      <c r="G320" s="36">
        <f t="shared" ref="G320:X320" si="446">G$160+G248</f>
        <v>1.4299100369738225</v>
      </c>
      <c r="H320" s="36">
        <f t="shared" si="446"/>
        <v>3.4951896679296621</v>
      </c>
      <c r="I320" s="36">
        <f t="shared" si="446"/>
        <v>2.3048486128566585</v>
      </c>
      <c r="J320" s="36">
        <f t="shared" si="446"/>
        <v>3.1708232637169491</v>
      </c>
      <c r="K320" s="36">
        <f t="shared" si="446"/>
        <v>1.8719441759047695</v>
      </c>
      <c r="L320" s="37" t="e">
        <f t="shared" si="446"/>
        <v>#VALUE!</v>
      </c>
      <c r="M320" s="38">
        <f t="shared" si="446"/>
        <v>2.954035201861597</v>
      </c>
      <c r="N320" s="39">
        <f t="shared" si="446"/>
        <v>1.1197912716347349</v>
      </c>
      <c r="O320" s="39">
        <f t="shared" si="446"/>
        <v>1.1197912716347349</v>
      </c>
      <c r="P320" s="40">
        <f t="shared" si="446"/>
        <v>7.0742534686156731</v>
      </c>
      <c r="Q320" s="40">
        <f t="shared" si="446"/>
        <v>12.161422485138978</v>
      </c>
      <c r="R320" s="40">
        <f t="shared" si="446"/>
        <v>24.404558048807708</v>
      </c>
      <c r="S320" s="41">
        <f t="shared" si="446"/>
        <v>0.35</v>
      </c>
      <c r="T320" s="41">
        <f t="shared" si="446"/>
        <v>0.35</v>
      </c>
      <c r="U320" s="42" t="e">
        <f t="shared" si="446"/>
        <v>#VALUE!</v>
      </c>
      <c r="V320" s="42" t="e">
        <f t="shared" si="446"/>
        <v>#VALUE!</v>
      </c>
      <c r="W320" s="43" t="e">
        <f t="shared" si="446"/>
        <v>#VALUE!</v>
      </c>
      <c r="X320" s="43" t="e">
        <f t="shared" si="446"/>
        <v>#VALUE!</v>
      </c>
      <c r="AD320"/>
      <c r="AG320" s="3">
        <f t="shared" si="436"/>
        <v>7.185106400177478</v>
      </c>
      <c r="AH320" s="36">
        <f t="shared" ref="AH320:AY320" si="447">AH$160+AH248</f>
        <v>1.4454281782756984</v>
      </c>
      <c r="AI320" s="36">
        <f t="shared" si="447"/>
        <v>3.565790769140802</v>
      </c>
      <c r="AJ320" s="36">
        <f t="shared" si="447"/>
        <v>2.3048486128566585</v>
      </c>
      <c r="AK320" s="36">
        <f t="shared" si="447"/>
        <v>3.2948959329288314</v>
      </c>
      <c r="AL320" s="36">
        <f t="shared" si="447"/>
        <v>1.8719441759047695</v>
      </c>
      <c r="AM320" s="37" t="e">
        <f t="shared" si="447"/>
        <v>#VALUE!</v>
      </c>
      <c r="AN320" s="38">
        <f t="shared" si="447"/>
        <v>2.954035201861597</v>
      </c>
      <c r="AO320" s="39">
        <f t="shared" si="447"/>
        <v>1.1197912716347349</v>
      </c>
      <c r="AP320" s="39">
        <f t="shared" si="447"/>
        <v>1.1197912716347349</v>
      </c>
      <c r="AQ320" s="40">
        <f t="shared" si="447"/>
        <v>7.0742534686156731</v>
      </c>
      <c r="AR320" s="40">
        <f t="shared" si="447"/>
        <v>12.161422485138978</v>
      </c>
      <c r="AS320" s="40">
        <f t="shared" si="447"/>
        <v>24.404558048807708</v>
      </c>
      <c r="AT320" s="41">
        <f t="shared" si="447"/>
        <v>0.35</v>
      </c>
      <c r="AU320" s="41">
        <f t="shared" si="447"/>
        <v>0.35</v>
      </c>
      <c r="AV320" s="42" t="e">
        <f t="shared" si="447"/>
        <v>#VALUE!</v>
      </c>
      <c r="AW320" s="42" t="e">
        <f t="shared" si="447"/>
        <v>#VALUE!</v>
      </c>
      <c r="AX320" s="43" t="e">
        <f t="shared" si="447"/>
        <v>#VALUE!</v>
      </c>
      <c r="AY320" s="43" t="e">
        <f t="shared" si="447"/>
        <v>#VALUE!</v>
      </c>
    </row>
    <row r="321" spans="6:51" x14ac:dyDescent="0.25">
      <c r="F321" s="3">
        <v>7</v>
      </c>
      <c r="G321" s="36">
        <f t="shared" ref="G321:X321" si="448">G$160+G249</f>
        <v>1.4299100369738225</v>
      </c>
      <c r="H321" s="36">
        <f t="shared" si="448"/>
        <v>3.5565660259913687</v>
      </c>
      <c r="I321" s="36">
        <f t="shared" si="448"/>
        <v>2.3048486128566585</v>
      </c>
      <c r="J321" s="36">
        <f t="shared" si="448"/>
        <v>3.2787899642759366</v>
      </c>
      <c r="K321" s="36">
        <f t="shared" si="448"/>
        <v>1.8719441759047695</v>
      </c>
      <c r="L321" s="37" t="e">
        <f t="shared" si="448"/>
        <v>#VALUE!</v>
      </c>
      <c r="M321" s="38">
        <f t="shared" si="448"/>
        <v>2.954035201861597</v>
      </c>
      <c r="N321" s="39">
        <f t="shared" si="448"/>
        <v>1.1197912716347349</v>
      </c>
      <c r="O321" s="39">
        <f t="shared" si="448"/>
        <v>1.1197912716347349</v>
      </c>
      <c r="P321" s="40">
        <f t="shared" si="448"/>
        <v>7.0742534686156731</v>
      </c>
      <c r="Q321" s="40">
        <f t="shared" si="448"/>
        <v>12.161422485138978</v>
      </c>
      <c r="R321" s="40">
        <f t="shared" si="448"/>
        <v>24.404558048807708</v>
      </c>
      <c r="S321" s="41">
        <f t="shared" si="448"/>
        <v>0.35</v>
      </c>
      <c r="T321" s="41">
        <f t="shared" si="448"/>
        <v>0.35</v>
      </c>
      <c r="U321" s="42" t="e">
        <f t="shared" si="448"/>
        <v>#VALUE!</v>
      </c>
      <c r="V321" s="42" t="e">
        <f t="shared" si="448"/>
        <v>#VALUE!</v>
      </c>
      <c r="W321" s="43" t="e">
        <f t="shared" si="448"/>
        <v>#VALUE!</v>
      </c>
      <c r="X321" s="43" t="e">
        <f t="shared" si="448"/>
        <v>#VALUE!</v>
      </c>
      <c r="AD321"/>
      <c r="AG321" s="3">
        <f t="shared" si="436"/>
        <v>7.5564411203372481</v>
      </c>
      <c r="AH321" s="36">
        <f t="shared" ref="AH321:AY321" si="449">AH$160+AH249</f>
        <v>1.4793589555107389</v>
      </c>
      <c r="AI321" s="36">
        <f t="shared" si="449"/>
        <v>3.5825573811493583</v>
      </c>
      <c r="AJ321" s="36">
        <f t="shared" si="449"/>
        <v>2.3048486128566585</v>
      </c>
      <c r="AK321" s="36">
        <f t="shared" si="449"/>
        <v>3.324073061608015</v>
      </c>
      <c r="AL321" s="36">
        <f t="shared" si="449"/>
        <v>1.8719441759047695</v>
      </c>
      <c r="AM321" s="37" t="e">
        <f t="shared" si="449"/>
        <v>#VALUE!</v>
      </c>
      <c r="AN321" s="38">
        <f t="shared" si="449"/>
        <v>2.954035201861597</v>
      </c>
      <c r="AO321" s="39">
        <f t="shared" si="449"/>
        <v>1.1197912716347349</v>
      </c>
      <c r="AP321" s="39">
        <f t="shared" si="449"/>
        <v>1.1197912716347349</v>
      </c>
      <c r="AQ321" s="40">
        <f t="shared" si="449"/>
        <v>7.0742534686156731</v>
      </c>
      <c r="AR321" s="40">
        <f t="shared" si="449"/>
        <v>12.161422485138978</v>
      </c>
      <c r="AS321" s="40">
        <f t="shared" si="449"/>
        <v>24.404558048807708</v>
      </c>
      <c r="AT321" s="41">
        <f t="shared" si="449"/>
        <v>0.35</v>
      </c>
      <c r="AU321" s="41">
        <f t="shared" si="449"/>
        <v>0.35</v>
      </c>
      <c r="AV321" s="42" t="e">
        <f t="shared" si="449"/>
        <v>#VALUE!</v>
      </c>
      <c r="AW321" s="42" t="e">
        <f t="shared" si="449"/>
        <v>#VALUE!</v>
      </c>
      <c r="AX321" s="43" t="e">
        <f t="shared" si="449"/>
        <v>#VALUE!</v>
      </c>
      <c r="AY321" s="43" t="e">
        <f t="shared" si="449"/>
        <v>#VALUE!</v>
      </c>
    </row>
    <row r="322" spans="6:51" x14ac:dyDescent="0.25">
      <c r="F322" s="3">
        <v>8</v>
      </c>
      <c r="G322" s="36">
        <f t="shared" ref="G322:X322" si="450">G$160+G250</f>
        <v>1.5225671330497583</v>
      </c>
      <c r="H322" s="36">
        <f t="shared" si="450"/>
        <v>3.5998314238686611</v>
      </c>
      <c r="I322" s="36">
        <f t="shared" si="450"/>
        <v>2.3048486128566585</v>
      </c>
      <c r="J322" s="36">
        <f t="shared" si="450"/>
        <v>3.3539879282022871</v>
      </c>
      <c r="K322" s="36">
        <f t="shared" si="450"/>
        <v>1.8719441759047695</v>
      </c>
      <c r="L322" s="37" t="e">
        <f t="shared" si="450"/>
        <v>#VALUE!</v>
      </c>
      <c r="M322" s="38">
        <f t="shared" si="450"/>
        <v>2.954035201861597</v>
      </c>
      <c r="N322" s="39">
        <f t="shared" si="450"/>
        <v>1.1197912716347349</v>
      </c>
      <c r="O322" s="39">
        <f t="shared" si="450"/>
        <v>1.1197912716347349</v>
      </c>
      <c r="P322" s="40">
        <f t="shared" si="450"/>
        <v>7.0742534686156731</v>
      </c>
      <c r="Q322" s="40">
        <f t="shared" si="450"/>
        <v>12.161422485138978</v>
      </c>
      <c r="R322" s="40">
        <f t="shared" si="450"/>
        <v>24.404558048807708</v>
      </c>
      <c r="S322" s="41">
        <f t="shared" si="450"/>
        <v>0.35</v>
      </c>
      <c r="T322" s="41">
        <f t="shared" si="450"/>
        <v>0.35</v>
      </c>
      <c r="U322" s="42" t="e">
        <f t="shared" si="450"/>
        <v>#VALUE!</v>
      </c>
      <c r="V322" s="42" t="e">
        <f t="shared" si="450"/>
        <v>#VALUE!</v>
      </c>
      <c r="W322" s="43" t="e">
        <f t="shared" si="450"/>
        <v>#VALUE!</v>
      </c>
      <c r="X322" s="43" t="e">
        <f t="shared" si="450"/>
        <v>#VALUE!</v>
      </c>
      <c r="AD322"/>
      <c r="AG322" s="3">
        <f t="shared" si="436"/>
        <v>7.9469668540626248</v>
      </c>
      <c r="AH322" s="36">
        <f t="shared" ref="AH322:AY322" si="451">AH$160+AH250</f>
        <v>1.5172668291152833</v>
      </c>
      <c r="AI322" s="36">
        <f t="shared" si="451"/>
        <v>3.5979118091366238</v>
      </c>
      <c r="AJ322" s="36">
        <f t="shared" si="451"/>
        <v>2.3048486128566585</v>
      </c>
      <c r="AK322" s="36">
        <f t="shared" si="451"/>
        <v>3.3506715206255233</v>
      </c>
      <c r="AL322" s="36">
        <f t="shared" si="451"/>
        <v>1.8719441759047695</v>
      </c>
      <c r="AM322" s="37" t="e">
        <f t="shared" si="451"/>
        <v>#VALUE!</v>
      </c>
      <c r="AN322" s="38">
        <f t="shared" si="451"/>
        <v>2.954035201861597</v>
      </c>
      <c r="AO322" s="39">
        <f t="shared" si="451"/>
        <v>1.1197912716347349</v>
      </c>
      <c r="AP322" s="39">
        <f t="shared" si="451"/>
        <v>1.1197912716347349</v>
      </c>
      <c r="AQ322" s="40">
        <f t="shared" si="451"/>
        <v>7.0742534686156731</v>
      </c>
      <c r="AR322" s="40">
        <f t="shared" si="451"/>
        <v>12.161422485138978</v>
      </c>
      <c r="AS322" s="40">
        <f t="shared" si="451"/>
        <v>24.404558048807708</v>
      </c>
      <c r="AT322" s="41">
        <f t="shared" si="451"/>
        <v>0.35</v>
      </c>
      <c r="AU322" s="41">
        <f t="shared" si="451"/>
        <v>0.35</v>
      </c>
      <c r="AV322" s="42" t="e">
        <f t="shared" si="451"/>
        <v>#VALUE!</v>
      </c>
      <c r="AW322" s="42" t="e">
        <f t="shared" si="451"/>
        <v>#VALUE!</v>
      </c>
      <c r="AX322" s="43" t="e">
        <f t="shared" si="451"/>
        <v>#VALUE!</v>
      </c>
      <c r="AY322" s="43" t="e">
        <f t="shared" si="451"/>
        <v>#VALUE!</v>
      </c>
    </row>
    <row r="323" spans="6:51" x14ac:dyDescent="0.25">
      <c r="F323" s="3">
        <v>9</v>
      </c>
      <c r="G323" s="36">
        <f t="shared" ref="G323:X323" si="452">G$160+G251</f>
        <v>1.6272321385367166</v>
      </c>
      <c r="H323" s="36">
        <f t="shared" si="452"/>
        <v>3.6296766672746177</v>
      </c>
      <c r="I323" s="36">
        <f t="shared" si="452"/>
        <v>2.3048486128566585</v>
      </c>
      <c r="J323" s="36">
        <f t="shared" si="452"/>
        <v>3.4052509981882721</v>
      </c>
      <c r="K323" s="36">
        <f t="shared" si="452"/>
        <v>1.8719441759047695</v>
      </c>
      <c r="L323" s="37" t="e">
        <f t="shared" si="452"/>
        <v>#VALUE!</v>
      </c>
      <c r="M323" s="38">
        <f t="shared" si="452"/>
        <v>2.954035201861597</v>
      </c>
      <c r="N323" s="39">
        <f t="shared" si="452"/>
        <v>1.1197912716347349</v>
      </c>
      <c r="O323" s="39">
        <f t="shared" si="452"/>
        <v>1.1197912716347349</v>
      </c>
      <c r="P323" s="40">
        <f t="shared" si="452"/>
        <v>7.0742534686156731</v>
      </c>
      <c r="Q323" s="40">
        <f t="shared" si="452"/>
        <v>12.161422485138978</v>
      </c>
      <c r="R323" s="40">
        <f t="shared" si="452"/>
        <v>24.404558048807708</v>
      </c>
      <c r="S323" s="41">
        <f t="shared" si="452"/>
        <v>0.35</v>
      </c>
      <c r="T323" s="41">
        <f t="shared" si="452"/>
        <v>0.35</v>
      </c>
      <c r="U323" s="42" t="e">
        <f t="shared" si="452"/>
        <v>#VALUE!</v>
      </c>
      <c r="V323" s="42" t="e">
        <f t="shared" si="452"/>
        <v>#VALUE!</v>
      </c>
      <c r="W323" s="43" t="e">
        <f t="shared" si="452"/>
        <v>#VALUE!</v>
      </c>
      <c r="X323" s="43" t="e">
        <f t="shared" si="452"/>
        <v>#VALUE!</v>
      </c>
      <c r="AD323"/>
      <c r="AG323" s="3">
        <f t="shared" si="436"/>
        <v>8.3576754154277619</v>
      </c>
      <c r="AH323" s="36">
        <f t="shared" ref="AH323:AY323" si="453">AH$160+AH251</f>
        <v>1.5591088819138672</v>
      </c>
      <c r="AI323" s="36">
        <f t="shared" si="453"/>
        <v>3.6118293147946456</v>
      </c>
      <c r="AJ323" s="36">
        <f t="shared" si="453"/>
        <v>2.3048486128566585</v>
      </c>
      <c r="AK323" s="36">
        <f t="shared" si="453"/>
        <v>3.3746667263198358</v>
      </c>
      <c r="AL323" s="36">
        <f t="shared" si="453"/>
        <v>1.8719441759047695</v>
      </c>
      <c r="AM323" s="37" t="e">
        <f t="shared" si="453"/>
        <v>#VALUE!</v>
      </c>
      <c r="AN323" s="38">
        <f t="shared" si="453"/>
        <v>2.954035201861597</v>
      </c>
      <c r="AO323" s="39">
        <f t="shared" si="453"/>
        <v>1.1197912716347349</v>
      </c>
      <c r="AP323" s="39">
        <f t="shared" si="453"/>
        <v>1.1197912716347349</v>
      </c>
      <c r="AQ323" s="40">
        <f t="shared" si="453"/>
        <v>7.0742534686156731</v>
      </c>
      <c r="AR323" s="40">
        <f t="shared" si="453"/>
        <v>12.161422485138978</v>
      </c>
      <c r="AS323" s="40">
        <f t="shared" si="453"/>
        <v>24.404558048807708</v>
      </c>
      <c r="AT323" s="41">
        <f t="shared" si="453"/>
        <v>0.35</v>
      </c>
      <c r="AU323" s="41">
        <f t="shared" si="453"/>
        <v>0.35</v>
      </c>
      <c r="AV323" s="42" t="e">
        <f t="shared" si="453"/>
        <v>#VALUE!</v>
      </c>
      <c r="AW323" s="42" t="e">
        <f t="shared" si="453"/>
        <v>#VALUE!</v>
      </c>
      <c r="AX323" s="43" t="e">
        <f t="shared" si="453"/>
        <v>#VALUE!</v>
      </c>
      <c r="AY323" s="43" t="e">
        <f t="shared" si="453"/>
        <v>#VALUE!</v>
      </c>
    </row>
    <row r="324" spans="6:51" x14ac:dyDescent="0.25">
      <c r="F324" s="3">
        <v>10</v>
      </c>
      <c r="G324" s="36">
        <f t="shared" ref="G324:X324" si="454">G$160+G252</f>
        <v>1.7347835179086015</v>
      </c>
      <c r="H324" s="36">
        <f t="shared" si="454"/>
        <v>3.6499216650916937</v>
      </c>
      <c r="I324" s="36">
        <f t="shared" si="454"/>
        <v>2.4185449500913694</v>
      </c>
      <c r="J324" s="36">
        <f t="shared" si="454"/>
        <v>3.4396261478914205</v>
      </c>
      <c r="K324" s="36">
        <f t="shared" si="454"/>
        <v>1.8719441759047695</v>
      </c>
      <c r="L324" s="37" t="e">
        <f t="shared" si="454"/>
        <v>#VALUE!</v>
      </c>
      <c r="M324" s="38">
        <f t="shared" si="454"/>
        <v>2.954035201861597</v>
      </c>
      <c r="N324" s="39">
        <f t="shared" si="454"/>
        <v>1.1197912716347349</v>
      </c>
      <c r="O324" s="39">
        <f t="shared" si="454"/>
        <v>1.1197912716347349</v>
      </c>
      <c r="P324" s="40">
        <f t="shared" si="454"/>
        <v>7.0742534686156731</v>
      </c>
      <c r="Q324" s="40">
        <f t="shared" si="454"/>
        <v>12.161422485138978</v>
      </c>
      <c r="R324" s="40">
        <f t="shared" si="454"/>
        <v>24.404558048807708</v>
      </c>
      <c r="S324" s="41">
        <f t="shared" si="454"/>
        <v>0.35</v>
      </c>
      <c r="T324" s="41">
        <f t="shared" si="454"/>
        <v>0.35</v>
      </c>
      <c r="U324" s="42" t="e">
        <f t="shared" si="454"/>
        <v>#VALUE!</v>
      </c>
      <c r="V324" s="42" t="e">
        <f t="shared" si="454"/>
        <v>#VALUE!</v>
      </c>
      <c r="W324" s="43" t="e">
        <f t="shared" si="454"/>
        <v>#VALUE!</v>
      </c>
      <c r="X324" s="43" t="e">
        <f t="shared" si="454"/>
        <v>#VALUE!</v>
      </c>
      <c r="AD324"/>
      <c r="AG324" s="3">
        <f t="shared" si="436"/>
        <v>8.7896098766206254</v>
      </c>
      <c r="AH324" s="36">
        <f t="shared" ref="AH324:AY324" si="455">AH$160+AH252</f>
        <v>1.6046711371680449</v>
      </c>
      <c r="AI324" s="36">
        <f t="shared" si="455"/>
        <v>3.6243088862679209</v>
      </c>
      <c r="AJ324" s="36">
        <f t="shared" si="455"/>
        <v>2.3048486128566585</v>
      </c>
      <c r="AK324" s="36">
        <f t="shared" si="455"/>
        <v>3.3960767957879416</v>
      </c>
      <c r="AL324" s="36">
        <f t="shared" si="455"/>
        <v>1.8719441759047695</v>
      </c>
      <c r="AM324" s="37" t="e">
        <f t="shared" si="455"/>
        <v>#VALUE!</v>
      </c>
      <c r="AN324" s="38">
        <f t="shared" si="455"/>
        <v>2.954035201861597</v>
      </c>
      <c r="AO324" s="39">
        <f t="shared" si="455"/>
        <v>1.1197912716347349</v>
      </c>
      <c r="AP324" s="39">
        <f t="shared" si="455"/>
        <v>1.1197912716347349</v>
      </c>
      <c r="AQ324" s="40">
        <f t="shared" si="455"/>
        <v>7.0742534686156731</v>
      </c>
      <c r="AR324" s="40">
        <f t="shared" si="455"/>
        <v>12.161422485138978</v>
      </c>
      <c r="AS324" s="40">
        <f t="shared" si="455"/>
        <v>24.404558048807708</v>
      </c>
      <c r="AT324" s="41">
        <f t="shared" si="455"/>
        <v>0.35</v>
      </c>
      <c r="AU324" s="41">
        <f t="shared" si="455"/>
        <v>0.35</v>
      </c>
      <c r="AV324" s="42" t="e">
        <f t="shared" si="455"/>
        <v>#VALUE!</v>
      </c>
      <c r="AW324" s="42" t="e">
        <f t="shared" si="455"/>
        <v>#VALUE!</v>
      </c>
      <c r="AX324" s="43" t="e">
        <f t="shared" si="455"/>
        <v>#VALUE!</v>
      </c>
      <c r="AY324" s="43" t="e">
        <f t="shared" si="455"/>
        <v>#VALUE!</v>
      </c>
    </row>
    <row r="325" spans="6:51" x14ac:dyDescent="0.25">
      <c r="F325" s="3">
        <v>11</v>
      </c>
      <c r="G325" s="36">
        <f t="shared" ref="G325:X325" si="456">G$160+G253</f>
        <v>1.8367224482647397</v>
      </c>
      <c r="H325" s="36">
        <f t="shared" si="456"/>
        <v>3.6634769797566236</v>
      </c>
      <c r="I325" s="36">
        <f t="shared" si="456"/>
        <v>2.6913552673666308</v>
      </c>
      <c r="J325" s="36">
        <f t="shared" si="456"/>
        <v>3.4623877458598966</v>
      </c>
      <c r="K325" s="36">
        <f t="shared" si="456"/>
        <v>1.8719441759047695</v>
      </c>
      <c r="L325" s="37" t="e">
        <f t="shared" si="456"/>
        <v>#VALUE!</v>
      </c>
      <c r="M325" s="38">
        <f t="shared" si="456"/>
        <v>2.954035201861597</v>
      </c>
      <c r="N325" s="39">
        <f t="shared" si="456"/>
        <v>1.1197912716347349</v>
      </c>
      <c r="O325" s="39">
        <f t="shared" si="456"/>
        <v>1.1197912716347349</v>
      </c>
      <c r="P325" s="40">
        <f t="shared" si="456"/>
        <v>7.0742534686156731</v>
      </c>
      <c r="Q325" s="40">
        <f t="shared" si="456"/>
        <v>12.161422485138978</v>
      </c>
      <c r="R325" s="40">
        <f t="shared" si="456"/>
        <v>24.404558048807708</v>
      </c>
      <c r="S325" s="41">
        <f t="shared" si="456"/>
        <v>0.35</v>
      </c>
      <c r="T325" s="41">
        <f t="shared" si="456"/>
        <v>0.35</v>
      </c>
      <c r="U325" s="42" t="e">
        <f t="shared" si="456"/>
        <v>#VALUE!</v>
      </c>
      <c r="V325" s="42" t="e">
        <f t="shared" si="456"/>
        <v>#VALUE!</v>
      </c>
      <c r="W325" s="43" t="e">
        <f t="shared" si="456"/>
        <v>#VALUE!</v>
      </c>
      <c r="X325" s="43" t="e">
        <f t="shared" si="456"/>
        <v>#VALUE!</v>
      </c>
      <c r="AD325"/>
      <c r="AG325" s="3">
        <f t="shared" si="436"/>
        <v>9.2438672170224123</v>
      </c>
      <c r="AH325" s="36">
        <f t="shared" ref="AH325:AY325" si="457">AH$160+AH253</f>
        <v>1.6535366708849588</v>
      </c>
      <c r="AI325" s="36">
        <f t="shared" si="457"/>
        <v>3.6353729429091679</v>
      </c>
      <c r="AJ325" s="36">
        <f t="shared" si="457"/>
        <v>2.3048486128566585</v>
      </c>
      <c r="AK325" s="36">
        <f t="shared" si="457"/>
        <v>3.4149612471907984</v>
      </c>
      <c r="AL325" s="36">
        <f t="shared" si="457"/>
        <v>1.8719441759047695</v>
      </c>
      <c r="AM325" s="37" t="e">
        <f t="shared" si="457"/>
        <v>#VALUE!</v>
      </c>
      <c r="AN325" s="38">
        <f t="shared" si="457"/>
        <v>2.954035201861597</v>
      </c>
      <c r="AO325" s="39">
        <f t="shared" si="457"/>
        <v>1.1197912716347349</v>
      </c>
      <c r="AP325" s="39">
        <f t="shared" si="457"/>
        <v>1.1197912716347349</v>
      </c>
      <c r="AQ325" s="40">
        <f t="shared" si="457"/>
        <v>7.0742534686156731</v>
      </c>
      <c r="AR325" s="40">
        <f t="shared" si="457"/>
        <v>12.161422485138978</v>
      </c>
      <c r="AS325" s="40">
        <f t="shared" si="457"/>
        <v>24.404558048807708</v>
      </c>
      <c r="AT325" s="41">
        <f t="shared" si="457"/>
        <v>0.35</v>
      </c>
      <c r="AU325" s="41">
        <f t="shared" si="457"/>
        <v>0.35</v>
      </c>
      <c r="AV325" s="42" t="e">
        <f t="shared" si="457"/>
        <v>#VALUE!</v>
      </c>
      <c r="AW325" s="42" t="e">
        <f t="shared" si="457"/>
        <v>#VALUE!</v>
      </c>
      <c r="AX325" s="43" t="e">
        <f t="shared" si="457"/>
        <v>#VALUE!</v>
      </c>
      <c r="AY325" s="43" t="e">
        <f t="shared" si="457"/>
        <v>#VALUE!</v>
      </c>
    </row>
    <row r="326" spans="6:51" x14ac:dyDescent="0.25">
      <c r="F326" s="3">
        <v>12</v>
      </c>
      <c r="G326" s="36">
        <f t="shared" ref="G326:X326" si="458">G$160+G254</f>
        <v>1.9264666746532151</v>
      </c>
      <c r="H326" s="36">
        <f t="shared" si="458"/>
        <v>3.6724629015315564</v>
      </c>
      <c r="I326" s="36">
        <f t="shared" si="458"/>
        <v>2.9095344332419568</v>
      </c>
      <c r="J326" s="36">
        <f t="shared" si="458"/>
        <v>3.4773163302584917</v>
      </c>
      <c r="K326" s="36">
        <f t="shared" si="458"/>
        <v>1.8719441759047695</v>
      </c>
      <c r="L326" s="37" t="e">
        <f t="shared" si="458"/>
        <v>#VALUE!</v>
      </c>
      <c r="M326" s="38">
        <f t="shared" si="458"/>
        <v>2.954035201861597</v>
      </c>
      <c r="N326" s="39">
        <f t="shared" si="458"/>
        <v>1.1197912716347349</v>
      </c>
      <c r="O326" s="39">
        <f t="shared" si="458"/>
        <v>1.1197912716347349</v>
      </c>
      <c r="P326" s="40">
        <f t="shared" si="458"/>
        <v>7.0742534686156731</v>
      </c>
      <c r="Q326" s="40">
        <f t="shared" si="458"/>
        <v>12.161422485138978</v>
      </c>
      <c r="R326" s="40">
        <f t="shared" si="458"/>
        <v>24.404558048807708</v>
      </c>
      <c r="S326" s="41">
        <f t="shared" si="458"/>
        <v>0.35</v>
      </c>
      <c r="T326" s="41">
        <f t="shared" si="458"/>
        <v>0.35</v>
      </c>
      <c r="U326" s="42" t="e">
        <f t="shared" si="458"/>
        <v>#VALUE!</v>
      </c>
      <c r="V326" s="42" t="e">
        <f t="shared" si="458"/>
        <v>#VALUE!</v>
      </c>
      <c r="W326" s="43" t="e">
        <f t="shared" si="458"/>
        <v>#VALUE!</v>
      </c>
      <c r="X326" s="43" t="e">
        <f t="shared" si="458"/>
        <v>#VALUE!</v>
      </c>
      <c r="AD326"/>
      <c r="AG326" s="3">
        <f t="shared" si="436"/>
        <v>9.7216011091944612</v>
      </c>
      <c r="AH326" s="36">
        <f t="shared" ref="AH326:AY326" si="459">AH$160+AH254</f>
        <v>1.705063882067835</v>
      </c>
      <c r="AI326" s="36">
        <f t="shared" si="459"/>
        <v>3.6450661439960061</v>
      </c>
      <c r="AJ326" s="36">
        <f t="shared" si="459"/>
        <v>2.3330800398845164</v>
      </c>
      <c r="AK326" s="36">
        <f t="shared" si="459"/>
        <v>3.4314181067716625</v>
      </c>
      <c r="AL326" s="36">
        <f t="shared" si="459"/>
        <v>1.8719441759047695</v>
      </c>
      <c r="AM326" s="37" t="e">
        <f t="shared" si="459"/>
        <v>#VALUE!</v>
      </c>
      <c r="AN326" s="38">
        <f t="shared" si="459"/>
        <v>2.954035201861597</v>
      </c>
      <c r="AO326" s="39">
        <f t="shared" si="459"/>
        <v>1.1197912716347349</v>
      </c>
      <c r="AP326" s="39">
        <f t="shared" si="459"/>
        <v>1.1197912716347349</v>
      </c>
      <c r="AQ326" s="40">
        <f t="shared" si="459"/>
        <v>7.0742534686156731</v>
      </c>
      <c r="AR326" s="40">
        <f t="shared" si="459"/>
        <v>12.161422485138978</v>
      </c>
      <c r="AS326" s="40">
        <f t="shared" si="459"/>
        <v>24.404558048807708</v>
      </c>
      <c r="AT326" s="41">
        <f t="shared" si="459"/>
        <v>0.35</v>
      </c>
      <c r="AU326" s="41">
        <f t="shared" si="459"/>
        <v>0.35</v>
      </c>
      <c r="AV326" s="42" t="e">
        <f t="shared" si="459"/>
        <v>#VALUE!</v>
      </c>
      <c r="AW326" s="42" t="e">
        <f t="shared" si="459"/>
        <v>#VALUE!</v>
      </c>
      <c r="AX326" s="43" t="e">
        <f t="shared" si="459"/>
        <v>#VALUE!</v>
      </c>
      <c r="AY326" s="43" t="e">
        <f t="shared" si="459"/>
        <v>#VALUE!</v>
      </c>
    </row>
    <row r="327" spans="6:51" x14ac:dyDescent="0.25">
      <c r="F327" s="3">
        <v>13</v>
      </c>
      <c r="G327" s="36">
        <f t="shared" ref="G327:X327" si="460">G$160+G255</f>
        <v>2.0003244912064444</v>
      </c>
      <c r="H327" s="36">
        <f t="shared" si="460"/>
        <v>3.6783750907110146</v>
      </c>
      <c r="I327" s="36">
        <f t="shared" si="460"/>
        <v>3.076392518348547</v>
      </c>
      <c r="J327" s="36">
        <f t="shared" si="460"/>
        <v>3.4870389890456455</v>
      </c>
      <c r="K327" s="36">
        <f t="shared" si="460"/>
        <v>1.8719441759047695</v>
      </c>
      <c r="L327" s="37" t="e">
        <f t="shared" si="460"/>
        <v>#VALUE!</v>
      </c>
      <c r="M327" s="38">
        <f t="shared" si="460"/>
        <v>2.954035201861597</v>
      </c>
      <c r="N327" s="39">
        <f t="shared" si="460"/>
        <v>1.1197912716347349</v>
      </c>
      <c r="O327" s="39">
        <f t="shared" si="460"/>
        <v>1.1197912716347349</v>
      </c>
      <c r="P327" s="40">
        <f t="shared" si="460"/>
        <v>7.0742534686156731</v>
      </c>
      <c r="Q327" s="40">
        <f t="shared" si="460"/>
        <v>12.161422485138978</v>
      </c>
      <c r="R327" s="40">
        <f t="shared" si="460"/>
        <v>24.404558048807708</v>
      </c>
      <c r="S327" s="41">
        <f t="shared" si="460"/>
        <v>0.35</v>
      </c>
      <c r="T327" s="41">
        <f t="shared" si="460"/>
        <v>0.35</v>
      </c>
      <c r="U327" s="42" t="e">
        <f t="shared" si="460"/>
        <v>#VALUE!</v>
      </c>
      <c r="V327" s="42" t="e">
        <f t="shared" si="460"/>
        <v>#VALUE!</v>
      </c>
      <c r="W327" s="43" t="e">
        <f t="shared" si="460"/>
        <v>#VALUE!</v>
      </c>
      <c r="X327" s="43" t="e">
        <f t="shared" si="460"/>
        <v>#VALUE!</v>
      </c>
      <c r="AD327"/>
      <c r="AG327" s="3">
        <f t="shared" si="436"/>
        <v>10.224024848848265</v>
      </c>
      <c r="AH327" s="36">
        <f t="shared" ref="AH327:AY327" si="461">AH$160+AH255</f>
        <v>1.7583818901062278</v>
      </c>
      <c r="AI327" s="36">
        <f t="shared" si="461"/>
        <v>3.6534533348212839</v>
      </c>
      <c r="AJ327" s="36">
        <f t="shared" si="461"/>
        <v>2.4843778676105153</v>
      </c>
      <c r="AK327" s="36">
        <f t="shared" si="461"/>
        <v>3.445579534025371</v>
      </c>
      <c r="AL327" s="36">
        <f t="shared" si="461"/>
        <v>1.8719441759047695</v>
      </c>
      <c r="AM327" s="37" t="e">
        <f t="shared" si="461"/>
        <v>#VALUE!</v>
      </c>
      <c r="AN327" s="38">
        <f t="shared" si="461"/>
        <v>2.954035201861597</v>
      </c>
      <c r="AO327" s="39">
        <f t="shared" si="461"/>
        <v>1.1197912716347349</v>
      </c>
      <c r="AP327" s="39">
        <f t="shared" si="461"/>
        <v>1.1197912716347349</v>
      </c>
      <c r="AQ327" s="40">
        <f t="shared" si="461"/>
        <v>7.0742534686156731</v>
      </c>
      <c r="AR327" s="40">
        <f t="shared" si="461"/>
        <v>12.161422485138978</v>
      </c>
      <c r="AS327" s="40">
        <f t="shared" si="461"/>
        <v>24.404558048807708</v>
      </c>
      <c r="AT327" s="41">
        <f t="shared" si="461"/>
        <v>0.35</v>
      </c>
      <c r="AU327" s="41">
        <f t="shared" si="461"/>
        <v>0.35</v>
      </c>
      <c r="AV327" s="42" t="e">
        <f t="shared" si="461"/>
        <v>#VALUE!</v>
      </c>
      <c r="AW327" s="42" t="e">
        <f t="shared" si="461"/>
        <v>#VALUE!</v>
      </c>
      <c r="AX327" s="43" t="e">
        <f t="shared" si="461"/>
        <v>#VALUE!</v>
      </c>
      <c r="AY327" s="43" t="e">
        <f t="shared" si="461"/>
        <v>#VALUE!</v>
      </c>
    </row>
    <row r="328" spans="6:51" x14ac:dyDescent="0.25">
      <c r="F328" s="3">
        <v>14</v>
      </c>
      <c r="G328" s="36">
        <f t="shared" ref="G328:X328" si="462">G$160+G256</f>
        <v>2.0574971340838188</v>
      </c>
      <c r="H328" s="36">
        <f t="shared" si="462"/>
        <v>3.6822437104511052</v>
      </c>
      <c r="I328" s="36">
        <f t="shared" si="462"/>
        <v>3.1989972327563194</v>
      </c>
      <c r="J328" s="36">
        <f t="shared" si="462"/>
        <v>3.4933399607965359</v>
      </c>
      <c r="K328" s="36">
        <f t="shared" si="462"/>
        <v>1.8719441759047695</v>
      </c>
      <c r="L328" s="37" t="e">
        <f t="shared" si="462"/>
        <v>#VALUE!</v>
      </c>
      <c r="M328" s="38">
        <f t="shared" si="462"/>
        <v>2.9545218166430076</v>
      </c>
      <c r="N328" s="39">
        <f t="shared" si="462"/>
        <v>1.1197912716347349</v>
      </c>
      <c r="O328" s="39">
        <f t="shared" si="462"/>
        <v>1.1197912716347349</v>
      </c>
      <c r="P328" s="40">
        <f t="shared" si="462"/>
        <v>7.0742534686156731</v>
      </c>
      <c r="Q328" s="40">
        <f t="shared" si="462"/>
        <v>12.161422485138978</v>
      </c>
      <c r="R328" s="40">
        <f t="shared" si="462"/>
        <v>24.404558048807708</v>
      </c>
      <c r="S328" s="41">
        <f t="shared" si="462"/>
        <v>0.35</v>
      </c>
      <c r="T328" s="41">
        <f t="shared" si="462"/>
        <v>0.35</v>
      </c>
      <c r="U328" s="42" t="e">
        <f t="shared" si="462"/>
        <v>#VALUE!</v>
      </c>
      <c r="V328" s="42" t="e">
        <f t="shared" si="462"/>
        <v>#VALUE!</v>
      </c>
      <c r="W328" s="43" t="e">
        <f t="shared" si="462"/>
        <v>#VALUE!</v>
      </c>
      <c r="X328" s="43" t="e">
        <f t="shared" si="462"/>
        <v>#VALUE!</v>
      </c>
      <c r="AD328"/>
      <c r="AG328" s="3">
        <f t="shared" si="436"/>
        <v>10.752414436239738</v>
      </c>
      <c r="AH328" s="36">
        <f t="shared" ref="AH328:AY328" si="463">AH$160+AH256</f>
        <v>1.81240991224714</v>
      </c>
      <c r="AI328" s="36">
        <f t="shared" si="463"/>
        <v>3.660616723119225</v>
      </c>
      <c r="AJ328" s="36">
        <f t="shared" si="463"/>
        <v>2.6289107047891807</v>
      </c>
      <c r="AK328" s="36">
        <f t="shared" si="463"/>
        <v>3.4576061813525096</v>
      </c>
      <c r="AL328" s="36">
        <f t="shared" si="463"/>
        <v>1.8719441759047695</v>
      </c>
      <c r="AM328" s="37" t="e">
        <f t="shared" si="463"/>
        <v>#VALUE!</v>
      </c>
      <c r="AN328" s="38">
        <f t="shared" si="463"/>
        <v>2.954035201861597</v>
      </c>
      <c r="AO328" s="39">
        <f t="shared" si="463"/>
        <v>1.1197912716347349</v>
      </c>
      <c r="AP328" s="39">
        <f t="shared" si="463"/>
        <v>1.1197912716347349</v>
      </c>
      <c r="AQ328" s="40">
        <f t="shared" si="463"/>
        <v>7.0742534686156731</v>
      </c>
      <c r="AR328" s="40">
        <f t="shared" si="463"/>
        <v>12.161422485138978</v>
      </c>
      <c r="AS328" s="40">
        <f t="shared" si="463"/>
        <v>24.404558048807708</v>
      </c>
      <c r="AT328" s="41">
        <f t="shared" si="463"/>
        <v>0.35</v>
      </c>
      <c r="AU328" s="41">
        <f t="shared" si="463"/>
        <v>0.35</v>
      </c>
      <c r="AV328" s="42" t="e">
        <f t="shared" si="463"/>
        <v>#VALUE!</v>
      </c>
      <c r="AW328" s="42" t="e">
        <f t="shared" si="463"/>
        <v>#VALUE!</v>
      </c>
      <c r="AX328" s="43" t="e">
        <f t="shared" si="463"/>
        <v>#VALUE!</v>
      </c>
      <c r="AY328" s="43" t="e">
        <f t="shared" si="463"/>
        <v>#VALUE!</v>
      </c>
    </row>
    <row r="329" spans="6:51" x14ac:dyDescent="0.25">
      <c r="F329" s="3">
        <v>15</v>
      </c>
      <c r="G329" s="36">
        <f t="shared" ref="G329:X329" si="464">G$160+G257</f>
        <v>2.0993783945501403</v>
      </c>
      <c r="H329" s="36">
        <f t="shared" si="464"/>
        <v>3.6847656409243137</v>
      </c>
      <c r="I329" s="36">
        <f t="shared" si="464"/>
        <v>3.2859288290706363</v>
      </c>
      <c r="J329" s="36">
        <f t="shared" si="464"/>
        <v>3.4974104381143807</v>
      </c>
      <c r="K329" s="36">
        <f t="shared" si="464"/>
        <v>1.8719441759047695</v>
      </c>
      <c r="L329" s="37" t="e">
        <f t="shared" si="464"/>
        <v>#VALUE!</v>
      </c>
      <c r="M329" s="38">
        <f t="shared" si="464"/>
        <v>3.0199765471640565</v>
      </c>
      <c r="N329" s="39">
        <f t="shared" si="464"/>
        <v>1.1197912716347349</v>
      </c>
      <c r="O329" s="39">
        <f t="shared" si="464"/>
        <v>1.1197912716347349</v>
      </c>
      <c r="P329" s="40">
        <f t="shared" si="464"/>
        <v>7.0742534686156731</v>
      </c>
      <c r="Q329" s="40">
        <f t="shared" si="464"/>
        <v>12.161422485138978</v>
      </c>
      <c r="R329" s="40">
        <f t="shared" si="464"/>
        <v>24.404558048807708</v>
      </c>
      <c r="S329" s="41">
        <f t="shared" si="464"/>
        <v>0.35</v>
      </c>
      <c r="T329" s="41">
        <f t="shared" si="464"/>
        <v>0.35</v>
      </c>
      <c r="U329" s="42" t="e">
        <f t="shared" si="464"/>
        <v>#VALUE!</v>
      </c>
      <c r="V329" s="42" t="e">
        <f t="shared" si="464"/>
        <v>#VALUE!</v>
      </c>
      <c r="W329" s="43" t="e">
        <f t="shared" si="464"/>
        <v>#VALUE!</v>
      </c>
      <c r="X329" s="43" t="e">
        <f t="shared" si="464"/>
        <v>#VALUE!</v>
      </c>
      <c r="AD329"/>
      <c r="AG329" s="3">
        <f t="shared" si="436"/>
        <v>11.308111816813577</v>
      </c>
      <c r="AH329" s="36">
        <f t="shared" ref="AH329:AY329" si="465">AH$160+AH257</f>
        <v>1.8659056709552757</v>
      </c>
      <c r="AI329" s="36">
        <f t="shared" si="465"/>
        <v>3.6666524349403899</v>
      </c>
      <c r="AJ329" s="36">
        <f t="shared" si="465"/>
        <v>2.7643485374398367</v>
      </c>
      <c r="AK329" s="36">
        <f t="shared" si="465"/>
        <v>3.4676805980705478</v>
      </c>
      <c r="AL329" s="36">
        <f t="shared" si="465"/>
        <v>1.8719441759047695</v>
      </c>
      <c r="AM329" s="37" t="e">
        <f t="shared" si="465"/>
        <v>#VALUE!</v>
      </c>
      <c r="AN329" s="38">
        <f t="shared" si="465"/>
        <v>2.954035201861597</v>
      </c>
      <c r="AO329" s="39">
        <f t="shared" si="465"/>
        <v>1.1197912716347349</v>
      </c>
      <c r="AP329" s="39">
        <f t="shared" si="465"/>
        <v>1.1197912716347349</v>
      </c>
      <c r="AQ329" s="40">
        <f t="shared" si="465"/>
        <v>7.0742534686156731</v>
      </c>
      <c r="AR329" s="40">
        <f t="shared" si="465"/>
        <v>12.161422485138978</v>
      </c>
      <c r="AS329" s="40">
        <f t="shared" si="465"/>
        <v>24.404558048807708</v>
      </c>
      <c r="AT329" s="41">
        <f t="shared" si="465"/>
        <v>0.35</v>
      </c>
      <c r="AU329" s="41">
        <f t="shared" si="465"/>
        <v>0.35</v>
      </c>
      <c r="AV329" s="42" t="e">
        <f t="shared" si="465"/>
        <v>#VALUE!</v>
      </c>
      <c r="AW329" s="42" t="e">
        <f t="shared" si="465"/>
        <v>#VALUE!</v>
      </c>
      <c r="AX329" s="43" t="e">
        <f t="shared" si="465"/>
        <v>#VALUE!</v>
      </c>
      <c r="AY329" s="43" t="e">
        <f t="shared" si="465"/>
        <v>#VALUE!</v>
      </c>
    </row>
    <row r="330" spans="6:51" x14ac:dyDescent="0.25">
      <c r="F330" s="3">
        <v>16</v>
      </c>
      <c r="G330" s="36">
        <f t="shared" ref="G330:X330" si="466">G$160+G258</f>
        <v>2.1285864815842581</v>
      </c>
      <c r="H330" s="36">
        <f t="shared" si="466"/>
        <v>3.6864059034836125</v>
      </c>
      <c r="I330" s="36">
        <f t="shared" si="466"/>
        <v>3.3456478823776816</v>
      </c>
      <c r="J330" s="36">
        <f t="shared" si="466"/>
        <v>3.5000355073202503</v>
      </c>
      <c r="K330" s="36">
        <f t="shared" si="466"/>
        <v>1.8719441759047695</v>
      </c>
      <c r="L330" s="37" t="e">
        <f t="shared" si="466"/>
        <v>#VALUE!</v>
      </c>
      <c r="M330" s="38">
        <f t="shared" si="466"/>
        <v>3.0780371603634156</v>
      </c>
      <c r="N330" s="39">
        <f t="shared" si="466"/>
        <v>1.1197912716347349</v>
      </c>
      <c r="O330" s="39">
        <f t="shared" si="466"/>
        <v>1.1197912716347349</v>
      </c>
      <c r="P330" s="40">
        <f t="shared" si="466"/>
        <v>7.0742534686156731</v>
      </c>
      <c r="Q330" s="40">
        <f t="shared" si="466"/>
        <v>12.161422485138978</v>
      </c>
      <c r="R330" s="40">
        <f t="shared" si="466"/>
        <v>24.404558048807708</v>
      </c>
      <c r="S330" s="41">
        <f t="shared" si="466"/>
        <v>0.35</v>
      </c>
      <c r="T330" s="41">
        <f t="shared" si="466"/>
        <v>0.35</v>
      </c>
      <c r="U330" s="42" t="e">
        <f t="shared" si="466"/>
        <v>#VALUE!</v>
      </c>
      <c r="V330" s="42" t="e">
        <f t="shared" si="466"/>
        <v>#VALUE!</v>
      </c>
      <c r="W330" s="43" t="e">
        <f t="shared" si="466"/>
        <v>#VALUE!</v>
      </c>
      <c r="X330" s="43" t="e">
        <f t="shared" si="466"/>
        <v>#VALUE!</v>
      </c>
      <c r="AD330"/>
      <c r="AG330" s="3">
        <f t="shared" si="436"/>
        <v>11.892528289327906</v>
      </c>
      <c r="AH330" s="36">
        <f t="shared" ref="AH330:AY330" si="467">AH$160+AH258</f>
        <v>1.9175440038510028</v>
      </c>
      <c r="AI330" s="36">
        <f t="shared" si="467"/>
        <v>3.6716666457698133</v>
      </c>
      <c r="AJ330" s="36">
        <f t="shared" si="467"/>
        <v>2.8886466075271184</v>
      </c>
      <c r="AK330" s="36">
        <f t="shared" si="467"/>
        <v>3.4760000602432495</v>
      </c>
      <c r="AL330" s="36">
        <f t="shared" si="467"/>
        <v>1.8719441759047695</v>
      </c>
      <c r="AM330" s="37" t="e">
        <f t="shared" si="467"/>
        <v>#VALUE!</v>
      </c>
      <c r="AN330" s="38">
        <f t="shared" si="467"/>
        <v>2.954035201861597</v>
      </c>
      <c r="AO330" s="39">
        <f t="shared" si="467"/>
        <v>1.1197912716347349</v>
      </c>
      <c r="AP330" s="39">
        <f t="shared" si="467"/>
        <v>1.1197912716347349</v>
      </c>
      <c r="AQ330" s="40">
        <f t="shared" si="467"/>
        <v>7.0742534686156731</v>
      </c>
      <c r="AR330" s="40">
        <f t="shared" si="467"/>
        <v>12.161422485138978</v>
      </c>
      <c r="AS330" s="40">
        <f t="shared" si="467"/>
        <v>24.404558048807708</v>
      </c>
      <c r="AT330" s="41">
        <f t="shared" si="467"/>
        <v>0.35</v>
      </c>
      <c r="AU330" s="41">
        <f t="shared" si="467"/>
        <v>0.35</v>
      </c>
      <c r="AV330" s="42" t="e">
        <f t="shared" si="467"/>
        <v>#VALUE!</v>
      </c>
      <c r="AW330" s="42" t="e">
        <f t="shared" si="467"/>
        <v>#VALUE!</v>
      </c>
      <c r="AX330" s="43" t="e">
        <f t="shared" si="467"/>
        <v>#VALUE!</v>
      </c>
      <c r="AY330" s="43" t="e">
        <f t="shared" si="467"/>
        <v>#VALUE!</v>
      </c>
    </row>
    <row r="331" spans="6:51" x14ac:dyDescent="0.25">
      <c r="F331" s="3">
        <v>17</v>
      </c>
      <c r="G331" s="36">
        <f t="shared" ref="G331:X331" si="468">G$160+G259</f>
        <v>2.1480945962827036</v>
      </c>
      <c r="H331" s="36">
        <f t="shared" si="468"/>
        <v>3.6874716116687165</v>
      </c>
      <c r="I331" s="36">
        <f t="shared" si="468"/>
        <v>3.3855461059737988</v>
      </c>
      <c r="J331" s="36">
        <f t="shared" si="468"/>
        <v>3.501727664850125</v>
      </c>
      <c r="K331" s="36">
        <f t="shared" si="468"/>
        <v>1.8719441759047695</v>
      </c>
      <c r="L331" s="37" t="e">
        <f t="shared" si="468"/>
        <v>#VALUE!</v>
      </c>
      <c r="M331" s="38">
        <f t="shared" si="468"/>
        <v>3.1291808007727622</v>
      </c>
      <c r="N331" s="39">
        <f t="shared" si="468"/>
        <v>1.1197912716347349</v>
      </c>
      <c r="O331" s="39">
        <f t="shared" si="468"/>
        <v>1.1197912716347349</v>
      </c>
      <c r="P331" s="40">
        <f t="shared" si="468"/>
        <v>7.0742534686156731</v>
      </c>
      <c r="Q331" s="40">
        <f t="shared" si="468"/>
        <v>12.161422485138978</v>
      </c>
      <c r="R331" s="40">
        <f t="shared" si="468"/>
        <v>24.404558048807708</v>
      </c>
      <c r="S331" s="41">
        <f t="shared" si="468"/>
        <v>0.35</v>
      </c>
      <c r="T331" s="41">
        <f t="shared" si="468"/>
        <v>0.35</v>
      </c>
      <c r="U331" s="42" t="e">
        <f t="shared" si="468"/>
        <v>#VALUE!</v>
      </c>
      <c r="V331" s="42" t="e">
        <f t="shared" si="468"/>
        <v>#VALUE!</v>
      </c>
      <c r="W331" s="43" t="e">
        <f t="shared" si="468"/>
        <v>#VALUE!</v>
      </c>
      <c r="X331" s="43" t="e">
        <f t="shared" si="468"/>
        <v>#VALUE!</v>
      </c>
      <c r="AD331"/>
      <c r="AG331" s="3">
        <f t="shared" si="436"/>
        <v>12.507148090114805</v>
      </c>
      <c r="AH331" s="36">
        <f t="shared" ref="AH331:AY331" si="469">AH$160+AH259</f>
        <v>1.9660210267502536</v>
      </c>
      <c r="AI331" s="36">
        <f t="shared" si="469"/>
        <v>3.6757715142969136</v>
      </c>
      <c r="AJ331" s="36">
        <f t="shared" si="469"/>
        <v>3.0001854891106796</v>
      </c>
      <c r="AK331" s="36">
        <f t="shared" si="469"/>
        <v>3.4827692484440504</v>
      </c>
      <c r="AL331" s="36">
        <f t="shared" si="469"/>
        <v>1.8719441759047695</v>
      </c>
      <c r="AM331" s="37" t="e">
        <f t="shared" si="469"/>
        <v>#VALUE!</v>
      </c>
      <c r="AN331" s="38">
        <f t="shared" si="469"/>
        <v>2.954035201861597</v>
      </c>
      <c r="AO331" s="39">
        <f t="shared" si="469"/>
        <v>1.1197912716347349</v>
      </c>
      <c r="AP331" s="39">
        <f t="shared" si="469"/>
        <v>1.1197912716347349</v>
      </c>
      <c r="AQ331" s="40">
        <f t="shared" si="469"/>
        <v>7.0742534686156731</v>
      </c>
      <c r="AR331" s="40">
        <f t="shared" si="469"/>
        <v>12.161422485138978</v>
      </c>
      <c r="AS331" s="40">
        <f t="shared" si="469"/>
        <v>24.404558048807708</v>
      </c>
      <c r="AT331" s="41">
        <f t="shared" si="469"/>
        <v>0.35</v>
      </c>
      <c r="AU331" s="41">
        <f t="shared" si="469"/>
        <v>0.35</v>
      </c>
      <c r="AV331" s="42" t="e">
        <f t="shared" si="469"/>
        <v>#VALUE!</v>
      </c>
      <c r="AW331" s="42" t="e">
        <f t="shared" si="469"/>
        <v>#VALUE!</v>
      </c>
      <c r="AX331" s="43" t="e">
        <f t="shared" si="469"/>
        <v>#VALUE!</v>
      </c>
      <c r="AY331" s="43" t="e">
        <f t="shared" si="469"/>
        <v>#VALUE!</v>
      </c>
    </row>
    <row r="332" spans="6:51" x14ac:dyDescent="0.25">
      <c r="F332" s="3">
        <v>18</v>
      </c>
      <c r="G332" s="36">
        <f t="shared" ref="G332:X332" si="470">G$160+G260</f>
        <v>2.1606455525908617</v>
      </c>
      <c r="H332" s="36">
        <f t="shared" si="470"/>
        <v>3.6881640369947726</v>
      </c>
      <c r="I332" s="36">
        <f t="shared" si="470"/>
        <v>3.4115618599227169</v>
      </c>
      <c r="J332" s="36">
        <f t="shared" si="470"/>
        <v>3.5028191393306365</v>
      </c>
      <c r="K332" s="36">
        <f t="shared" si="470"/>
        <v>1.8719441759047695</v>
      </c>
      <c r="L332" s="37" t="e">
        <f t="shared" si="470"/>
        <v>#VALUE!</v>
      </c>
      <c r="M332" s="38">
        <f t="shared" si="470"/>
        <v>3.1739630257056555</v>
      </c>
      <c r="N332" s="39">
        <f t="shared" si="470"/>
        <v>1.1197912716347349</v>
      </c>
      <c r="O332" s="39">
        <f t="shared" si="470"/>
        <v>1.1197912716347349</v>
      </c>
      <c r="P332" s="40">
        <f t="shared" si="470"/>
        <v>7.0742534686156731</v>
      </c>
      <c r="Q332" s="40">
        <f t="shared" si="470"/>
        <v>12.161422485138978</v>
      </c>
      <c r="R332" s="40">
        <f t="shared" si="470"/>
        <v>24.404558048807708</v>
      </c>
      <c r="S332" s="41">
        <f t="shared" si="470"/>
        <v>0.35</v>
      </c>
      <c r="T332" s="41">
        <f t="shared" si="470"/>
        <v>0.35</v>
      </c>
      <c r="U332" s="42" t="e">
        <f t="shared" si="470"/>
        <v>#VALUE!</v>
      </c>
      <c r="V332" s="42" t="e">
        <f t="shared" si="470"/>
        <v>#VALUE!</v>
      </c>
      <c r="W332" s="43" t="e">
        <f t="shared" si="470"/>
        <v>#VALUE!</v>
      </c>
      <c r="X332" s="43" t="e">
        <f t="shared" si="470"/>
        <v>#VALUE!</v>
      </c>
      <c r="AD332"/>
      <c r="AG332" s="3">
        <f t="shared" si="436"/>
        <v>13.1535321625796</v>
      </c>
      <c r="AH332" s="36">
        <f t="shared" ref="AH332:AY332" si="471">AH$160+AH260</f>
        <v>2.0101723514114864</v>
      </c>
      <c r="AI332" s="36">
        <f t="shared" si="471"/>
        <v>3.6790811585393657</v>
      </c>
      <c r="AJ332" s="36">
        <f t="shared" si="471"/>
        <v>3.0978851732622652</v>
      </c>
      <c r="AK332" s="36">
        <f t="shared" si="471"/>
        <v>3.4881931994046451</v>
      </c>
      <c r="AL332" s="36">
        <f t="shared" si="471"/>
        <v>1.8719441759047695</v>
      </c>
      <c r="AM332" s="37" t="e">
        <f t="shared" si="471"/>
        <v>#VALUE!</v>
      </c>
      <c r="AN332" s="38">
        <f t="shared" si="471"/>
        <v>2.954035201861597</v>
      </c>
      <c r="AO332" s="39">
        <f t="shared" si="471"/>
        <v>1.1197912716347349</v>
      </c>
      <c r="AP332" s="39">
        <f t="shared" si="471"/>
        <v>1.1197912716347349</v>
      </c>
      <c r="AQ332" s="40">
        <f t="shared" si="471"/>
        <v>7.0742534686156731</v>
      </c>
      <c r="AR332" s="40">
        <f t="shared" si="471"/>
        <v>12.161422485138978</v>
      </c>
      <c r="AS332" s="40">
        <f t="shared" si="471"/>
        <v>24.404558048807708</v>
      </c>
      <c r="AT332" s="41">
        <f t="shared" si="471"/>
        <v>0.35</v>
      </c>
      <c r="AU332" s="41">
        <f t="shared" si="471"/>
        <v>0.35</v>
      </c>
      <c r="AV332" s="42" t="e">
        <f t="shared" si="471"/>
        <v>#VALUE!</v>
      </c>
      <c r="AW332" s="42" t="e">
        <f t="shared" si="471"/>
        <v>#VALUE!</v>
      </c>
      <c r="AX332" s="43" t="e">
        <f t="shared" si="471"/>
        <v>#VALUE!</v>
      </c>
      <c r="AY332" s="43" t="e">
        <f t="shared" si="471"/>
        <v>#VALUE!</v>
      </c>
    </row>
    <row r="333" spans="6:51" x14ac:dyDescent="0.25">
      <c r="F333" s="3">
        <v>19</v>
      </c>
      <c r="G333" s="36">
        <f t="shared" ref="G333:X333" si="472">G$160+G261</f>
        <v>2.1684677192483344</v>
      </c>
      <c r="H333" s="36">
        <f t="shared" si="472"/>
        <v>3.6886143539307996</v>
      </c>
      <c r="I333" s="36">
        <f t="shared" si="472"/>
        <v>3.4281730397949715</v>
      </c>
      <c r="J333" s="36">
        <f t="shared" si="472"/>
        <v>3.5035242563303561</v>
      </c>
      <c r="K333" s="36">
        <f t="shared" si="472"/>
        <v>1.8719441759047695</v>
      </c>
      <c r="L333" s="37" t="e">
        <f t="shared" si="472"/>
        <v>#VALUE!</v>
      </c>
      <c r="M333" s="38">
        <f t="shared" si="472"/>
        <v>3.2129756502483984</v>
      </c>
      <c r="N333" s="39">
        <f t="shared" si="472"/>
        <v>1.1197912716347349</v>
      </c>
      <c r="O333" s="39">
        <f t="shared" si="472"/>
        <v>1.1197912716347349</v>
      </c>
      <c r="P333" s="40">
        <f t="shared" si="472"/>
        <v>7.0742534686156731</v>
      </c>
      <c r="Q333" s="40">
        <f t="shared" si="472"/>
        <v>12.161422485138978</v>
      </c>
      <c r="R333" s="40">
        <f t="shared" si="472"/>
        <v>24.404558048807708</v>
      </c>
      <c r="S333" s="41">
        <f t="shared" si="472"/>
        <v>0.35</v>
      </c>
      <c r="T333" s="41">
        <f t="shared" si="472"/>
        <v>0.35</v>
      </c>
      <c r="U333" s="42" t="e">
        <f t="shared" si="472"/>
        <v>#VALUE!</v>
      </c>
      <c r="V333" s="42" t="e">
        <f t="shared" si="472"/>
        <v>#VALUE!</v>
      </c>
      <c r="W333" s="43" t="e">
        <f t="shared" si="472"/>
        <v>#VALUE!</v>
      </c>
      <c r="X333" s="43" t="e">
        <f t="shared" si="472"/>
        <v>#VALUE!</v>
      </c>
      <c r="AD333"/>
      <c r="AG333" s="3">
        <f t="shared" si="436"/>
        <v>13.833322121512344</v>
      </c>
      <c r="AH333" s="36">
        <f t="shared" ref="AH333:AY333" si="473">AH$160+AH261</f>
        <v>2.0490877518047155</v>
      </c>
      <c r="AI333" s="36">
        <f t="shared" si="473"/>
        <v>3.6817079048613528</v>
      </c>
      <c r="AJ333" s="36">
        <f t="shared" si="473"/>
        <v>3.1812763934509318</v>
      </c>
      <c r="AK333" s="36">
        <f t="shared" si="473"/>
        <v>3.4924709229159219</v>
      </c>
      <c r="AL333" s="36">
        <f t="shared" si="473"/>
        <v>1.8719441759047695</v>
      </c>
      <c r="AM333" s="37" t="e">
        <f t="shared" si="473"/>
        <v>#VALUE!</v>
      </c>
      <c r="AN333" s="38">
        <f t="shared" si="473"/>
        <v>2.954035201861597</v>
      </c>
      <c r="AO333" s="39">
        <f t="shared" si="473"/>
        <v>1.1197912716347349</v>
      </c>
      <c r="AP333" s="39">
        <f t="shared" si="473"/>
        <v>1.1197912716347349</v>
      </c>
      <c r="AQ333" s="40">
        <f t="shared" si="473"/>
        <v>7.0742534686156731</v>
      </c>
      <c r="AR333" s="40">
        <f t="shared" si="473"/>
        <v>12.161422485138978</v>
      </c>
      <c r="AS333" s="40">
        <f t="shared" si="473"/>
        <v>24.404558048807708</v>
      </c>
      <c r="AT333" s="41">
        <f t="shared" si="473"/>
        <v>0.35</v>
      </c>
      <c r="AU333" s="41">
        <f t="shared" si="473"/>
        <v>0.35</v>
      </c>
      <c r="AV333" s="42" t="e">
        <f t="shared" si="473"/>
        <v>#VALUE!</v>
      </c>
      <c r="AW333" s="42" t="e">
        <f t="shared" si="473"/>
        <v>#VALUE!</v>
      </c>
      <c r="AX333" s="43" t="e">
        <f t="shared" si="473"/>
        <v>#VALUE!</v>
      </c>
      <c r="AY333" s="43" t="e">
        <f t="shared" si="473"/>
        <v>#VALUE!</v>
      </c>
    </row>
    <row r="334" spans="6:51" x14ac:dyDescent="0.25">
      <c r="F334" s="3">
        <v>20</v>
      </c>
      <c r="G334" s="36">
        <f t="shared" ref="G334:X334" si="474">G$160+G262</f>
        <v>2.1732156071993769</v>
      </c>
      <c r="H334" s="36">
        <f t="shared" si="474"/>
        <v>3.6889077275025772</v>
      </c>
      <c r="I334" s="36">
        <f t="shared" si="474"/>
        <v>3.4385911956889581</v>
      </c>
      <c r="J334" s="36">
        <f t="shared" si="474"/>
        <v>3.5039808497167941</v>
      </c>
      <c r="K334" s="36">
        <f t="shared" si="474"/>
        <v>1.8719441759047695</v>
      </c>
      <c r="L334" s="37" t="e">
        <f t="shared" si="474"/>
        <v>#VALUE!</v>
      </c>
      <c r="M334" s="38">
        <f t="shared" si="474"/>
        <v>3.2468154021728828</v>
      </c>
      <c r="N334" s="39">
        <f t="shared" si="474"/>
        <v>1.1197912716347349</v>
      </c>
      <c r="O334" s="39">
        <f t="shared" si="474"/>
        <v>1.1197912716347349</v>
      </c>
      <c r="P334" s="40">
        <f t="shared" si="474"/>
        <v>7.0742534686156731</v>
      </c>
      <c r="Q334" s="40">
        <f t="shared" si="474"/>
        <v>12.161422485138978</v>
      </c>
      <c r="R334" s="40">
        <f t="shared" si="474"/>
        <v>24.404558048807708</v>
      </c>
      <c r="S334" s="41">
        <f t="shared" si="474"/>
        <v>0.35</v>
      </c>
      <c r="T334" s="41">
        <f t="shared" si="474"/>
        <v>0.35</v>
      </c>
      <c r="U334" s="42" t="e">
        <f t="shared" si="474"/>
        <v>#VALUE!</v>
      </c>
      <c r="V334" s="42" t="e">
        <f t="shared" si="474"/>
        <v>#VALUE!</v>
      </c>
      <c r="W334" s="43" t="e">
        <f t="shared" si="474"/>
        <v>#VALUE!</v>
      </c>
      <c r="X334" s="43" t="e">
        <f t="shared" si="474"/>
        <v>#VALUE!</v>
      </c>
      <c r="AD334"/>
      <c r="AG334" s="3">
        <f t="shared" si="436"/>
        <v>14.548244422279508</v>
      </c>
      <c r="AH334" s="36">
        <f t="shared" ref="AH334:AY334" si="475">AH$160+AH262</f>
        <v>2.082201584356056</v>
      </c>
      <c r="AI334" s="36">
        <f t="shared" si="475"/>
        <v>3.6837590103083375</v>
      </c>
      <c r="AJ334" s="36">
        <f t="shared" si="475"/>
        <v>3.2505167737702898</v>
      </c>
      <c r="AK334" s="36">
        <f t="shared" si="475"/>
        <v>3.4957900056162696</v>
      </c>
      <c r="AL334" s="36">
        <f t="shared" si="475"/>
        <v>1.8719441759047695</v>
      </c>
      <c r="AM334" s="37" t="e">
        <f t="shared" si="475"/>
        <v>#VALUE!</v>
      </c>
      <c r="AN334" s="38">
        <f t="shared" si="475"/>
        <v>2.9913470863461682</v>
      </c>
      <c r="AO334" s="39">
        <f t="shared" si="475"/>
        <v>1.1197912716347349</v>
      </c>
      <c r="AP334" s="39">
        <f t="shared" si="475"/>
        <v>1.1197912716347349</v>
      </c>
      <c r="AQ334" s="40">
        <f t="shared" si="475"/>
        <v>7.0742534686156731</v>
      </c>
      <c r="AR334" s="40">
        <f t="shared" si="475"/>
        <v>12.161422485138978</v>
      </c>
      <c r="AS334" s="40">
        <f t="shared" si="475"/>
        <v>24.404558048807708</v>
      </c>
      <c r="AT334" s="41">
        <f t="shared" si="475"/>
        <v>0.35</v>
      </c>
      <c r="AU334" s="41">
        <f t="shared" si="475"/>
        <v>0.35</v>
      </c>
      <c r="AV334" s="42" t="e">
        <f t="shared" si="475"/>
        <v>#VALUE!</v>
      </c>
      <c r="AW334" s="42" t="e">
        <f t="shared" si="475"/>
        <v>#VALUE!</v>
      </c>
      <c r="AX334" s="43" t="e">
        <f t="shared" si="475"/>
        <v>#VALUE!</v>
      </c>
      <c r="AY334" s="43" t="e">
        <f t="shared" si="475"/>
        <v>#VALUE!</v>
      </c>
    </row>
    <row r="335" spans="6:51" x14ac:dyDescent="0.25">
      <c r="F335" s="3">
        <v>21</v>
      </c>
      <c r="G335" s="36">
        <f t="shared" ref="G335:X335" si="476">G$160+G263</f>
        <v>2.1760366249993677</v>
      </c>
      <c r="H335" s="36">
        <f t="shared" si="476"/>
        <v>3.6890993212295657</v>
      </c>
      <c r="I335" s="36">
        <f t="shared" si="476"/>
        <v>3.4450278723629415</v>
      </c>
      <c r="J335" s="36">
        <f t="shared" si="476"/>
        <v>3.5042774127492105</v>
      </c>
      <c r="K335" s="36">
        <f t="shared" si="476"/>
        <v>1.8719441759047695</v>
      </c>
      <c r="L335" s="37" t="e">
        <f t="shared" si="476"/>
        <v>#VALUE!</v>
      </c>
      <c r="M335" s="38">
        <f t="shared" si="476"/>
        <v>3.2760617062428965</v>
      </c>
      <c r="N335" s="39">
        <f t="shared" si="476"/>
        <v>1.1197912716347349</v>
      </c>
      <c r="O335" s="39">
        <f t="shared" si="476"/>
        <v>1.1197912716347349</v>
      </c>
      <c r="P335" s="40">
        <f t="shared" si="476"/>
        <v>7.0742534686156731</v>
      </c>
      <c r="Q335" s="40">
        <f t="shared" si="476"/>
        <v>12.161422485138978</v>
      </c>
      <c r="R335" s="40">
        <f t="shared" si="476"/>
        <v>24.404558048807708</v>
      </c>
      <c r="S335" s="41">
        <f t="shared" si="476"/>
        <v>0.35</v>
      </c>
      <c r="T335" s="41">
        <f t="shared" si="476"/>
        <v>0.35</v>
      </c>
      <c r="U335" s="42" t="e">
        <f t="shared" si="476"/>
        <v>#VALUE!</v>
      </c>
      <c r="V335" s="42" t="e">
        <f t="shared" si="476"/>
        <v>#VALUE!</v>
      </c>
      <c r="W335" s="43" t="e">
        <f t="shared" si="476"/>
        <v>#VALUE!</v>
      </c>
      <c r="X335" s="43" t="e">
        <f t="shared" si="476"/>
        <v>#VALUE!</v>
      </c>
      <c r="AD335"/>
      <c r="AG335" s="3">
        <f t="shared" si="436"/>
        <v>15.300114745484414</v>
      </c>
      <c r="AH335" s="36">
        <f t="shared" ref="AH335:AY335" si="477">AH$160+AH263</f>
        <v>2.1093401912485339</v>
      </c>
      <c r="AI335" s="36">
        <f t="shared" si="477"/>
        <v>3.6853340108535688</v>
      </c>
      <c r="AJ335" s="36">
        <f t="shared" si="477"/>
        <v>3.3063468927823578</v>
      </c>
      <c r="AK335" s="36">
        <f t="shared" si="477"/>
        <v>3.4983224263702182</v>
      </c>
      <c r="AL335" s="36">
        <f t="shared" si="477"/>
        <v>1.8719441759047695</v>
      </c>
      <c r="AM335" s="37" t="e">
        <f t="shared" si="477"/>
        <v>#VALUE!</v>
      </c>
      <c r="AN335" s="38">
        <f t="shared" si="477"/>
        <v>3.0381582617729235</v>
      </c>
      <c r="AO335" s="39">
        <f t="shared" si="477"/>
        <v>1.1197912716347349</v>
      </c>
      <c r="AP335" s="39">
        <f t="shared" si="477"/>
        <v>1.1197912716347349</v>
      </c>
      <c r="AQ335" s="40">
        <f t="shared" si="477"/>
        <v>7.0742534686156731</v>
      </c>
      <c r="AR335" s="40">
        <f t="shared" si="477"/>
        <v>12.161422485138978</v>
      </c>
      <c r="AS335" s="40">
        <f t="shared" si="477"/>
        <v>24.404558048807708</v>
      </c>
      <c r="AT335" s="41">
        <f t="shared" si="477"/>
        <v>0.35</v>
      </c>
      <c r="AU335" s="41">
        <f t="shared" si="477"/>
        <v>0.35</v>
      </c>
      <c r="AV335" s="42" t="e">
        <f t="shared" si="477"/>
        <v>#VALUE!</v>
      </c>
      <c r="AW335" s="42" t="e">
        <f t="shared" si="477"/>
        <v>#VALUE!</v>
      </c>
      <c r="AX335" s="43" t="e">
        <f t="shared" si="477"/>
        <v>#VALUE!</v>
      </c>
      <c r="AY335" s="43" t="e">
        <f t="shared" si="477"/>
        <v>#VALUE!</v>
      </c>
    </row>
    <row r="336" spans="6:51" x14ac:dyDescent="0.25">
      <c r="F336" s="3">
        <v>22</v>
      </c>
      <c r="G336" s="36">
        <f t="shared" ref="G336:X336" si="478">G$160+G264</f>
        <v>2.1776852053032805</v>
      </c>
      <c r="H336" s="36">
        <f t="shared" si="478"/>
        <v>3.6892248257385005</v>
      </c>
      <c r="I336" s="36">
        <f t="shared" si="478"/>
        <v>3.4489559389580577</v>
      </c>
      <c r="J336" s="36">
        <f t="shared" si="478"/>
        <v>3.5044707342889456</v>
      </c>
      <c r="K336" s="36">
        <f t="shared" si="478"/>
        <v>1.8719441759047695</v>
      </c>
      <c r="L336" s="37" t="e">
        <f t="shared" si="478"/>
        <v>#VALUE!</v>
      </c>
      <c r="M336" s="38">
        <f t="shared" si="478"/>
        <v>3.3012618804328882</v>
      </c>
      <c r="N336" s="39">
        <f t="shared" si="478"/>
        <v>1.1197912716347349</v>
      </c>
      <c r="O336" s="39">
        <f t="shared" si="478"/>
        <v>1.1197912716347349</v>
      </c>
      <c r="P336" s="40">
        <f t="shared" si="478"/>
        <v>7.0742534686156731</v>
      </c>
      <c r="Q336" s="40">
        <f t="shared" si="478"/>
        <v>12.161422485138978</v>
      </c>
      <c r="R336" s="40">
        <f t="shared" si="478"/>
        <v>24.404558048807708</v>
      </c>
      <c r="S336" s="41">
        <f t="shared" si="478"/>
        <v>0.35</v>
      </c>
      <c r="T336" s="41">
        <f t="shared" si="478"/>
        <v>0.35</v>
      </c>
      <c r="U336" s="42" t="e">
        <f t="shared" si="478"/>
        <v>#VALUE!</v>
      </c>
      <c r="V336" s="42" t="e">
        <f t="shared" si="478"/>
        <v>#VALUE!</v>
      </c>
      <c r="W336" s="43" t="e">
        <f t="shared" si="478"/>
        <v>#VALUE!</v>
      </c>
      <c r="X336" s="43" t="e">
        <f t="shared" si="478"/>
        <v>#VALUE!</v>
      </c>
      <c r="AD336"/>
      <c r="AG336" s="3">
        <f t="shared" si="436"/>
        <v>16.090842608232069</v>
      </c>
      <c r="AH336" s="36">
        <f t="shared" ref="AH336:AY336" si="479">AH$160+AH264</f>
        <v>2.130715117816286</v>
      </c>
      <c r="AI336" s="36">
        <f t="shared" si="479"/>
        <v>3.6865227882586193</v>
      </c>
      <c r="AJ336" s="36">
        <f t="shared" si="479"/>
        <v>3.3499908161130652</v>
      </c>
      <c r="AK336" s="36">
        <f t="shared" si="479"/>
        <v>3.5002216954043743</v>
      </c>
      <c r="AL336" s="36">
        <f t="shared" si="479"/>
        <v>1.8719441759047695</v>
      </c>
      <c r="AM336" s="37" t="e">
        <f t="shared" si="479"/>
        <v>#VALUE!</v>
      </c>
      <c r="AN336" s="38">
        <f t="shared" si="479"/>
        <v>3.0829608959132249</v>
      </c>
      <c r="AO336" s="39">
        <f t="shared" si="479"/>
        <v>1.1197912716347349</v>
      </c>
      <c r="AP336" s="39">
        <f t="shared" si="479"/>
        <v>1.1197912716347349</v>
      </c>
      <c r="AQ336" s="40">
        <f t="shared" si="479"/>
        <v>7.0742534686156731</v>
      </c>
      <c r="AR336" s="40">
        <f t="shared" si="479"/>
        <v>12.161422485138978</v>
      </c>
      <c r="AS336" s="40">
        <f t="shared" si="479"/>
        <v>24.404558048807708</v>
      </c>
      <c r="AT336" s="41">
        <f t="shared" si="479"/>
        <v>0.35</v>
      </c>
      <c r="AU336" s="41">
        <f t="shared" si="479"/>
        <v>0.35</v>
      </c>
      <c r="AV336" s="42" t="e">
        <f t="shared" si="479"/>
        <v>#VALUE!</v>
      </c>
      <c r="AW336" s="42" t="e">
        <f t="shared" si="479"/>
        <v>#VALUE!</v>
      </c>
      <c r="AX336" s="43" t="e">
        <f t="shared" si="479"/>
        <v>#VALUE!</v>
      </c>
      <c r="AY336" s="43" t="e">
        <f t="shared" si="479"/>
        <v>#VALUE!</v>
      </c>
    </row>
    <row r="337" spans="6:51" x14ac:dyDescent="0.25">
      <c r="F337" s="3">
        <v>23</v>
      </c>
      <c r="G337" s="36">
        <f t="shared" ref="G337:X337" si="480">G$160+G265</f>
        <v>2.1786369638139238</v>
      </c>
      <c r="H337" s="36">
        <f t="shared" si="480"/>
        <v>3.6893073307815882</v>
      </c>
      <c r="I337" s="36">
        <f t="shared" si="480"/>
        <v>3.4513296200205561</v>
      </c>
      <c r="J337" s="36">
        <f t="shared" si="480"/>
        <v>3.5045972779509116</v>
      </c>
      <c r="K337" s="36">
        <f t="shared" si="480"/>
        <v>1.8719441759047695</v>
      </c>
      <c r="L337" s="37" t="e">
        <f t="shared" si="480"/>
        <v>#VALUE!</v>
      </c>
      <c r="M337" s="38">
        <f t="shared" si="480"/>
        <v>3.3229221375213975</v>
      </c>
      <c r="N337" s="39">
        <f t="shared" si="480"/>
        <v>1.1197912716347349</v>
      </c>
      <c r="O337" s="39">
        <f t="shared" si="480"/>
        <v>1.1197912716347349</v>
      </c>
      <c r="P337" s="40">
        <f t="shared" si="480"/>
        <v>7.0742534686156731</v>
      </c>
      <c r="Q337" s="40">
        <f t="shared" si="480"/>
        <v>12.161422485138978</v>
      </c>
      <c r="R337" s="40">
        <f t="shared" si="480"/>
        <v>24.404558048807708</v>
      </c>
      <c r="S337" s="41">
        <f t="shared" si="480"/>
        <v>0.35</v>
      </c>
      <c r="T337" s="41">
        <f t="shared" si="480"/>
        <v>0.35</v>
      </c>
      <c r="U337" s="42" t="e">
        <f t="shared" si="480"/>
        <v>#VALUE!</v>
      </c>
      <c r="V337" s="42" t="e">
        <f t="shared" si="480"/>
        <v>#VALUE!</v>
      </c>
      <c r="W337" s="43" t="e">
        <f t="shared" si="480"/>
        <v>#VALUE!</v>
      </c>
      <c r="X337" s="43" t="e">
        <f t="shared" si="480"/>
        <v>#VALUE!</v>
      </c>
      <c r="AD337"/>
      <c r="AG337" s="3">
        <f t="shared" si="436"/>
        <v>16.922436213709528</v>
      </c>
      <c r="AH337" s="36">
        <f t="shared" ref="AH337:AY337" si="481">AH$160+AH265</f>
        <v>2.1468628169236905</v>
      </c>
      <c r="AI337" s="36">
        <f t="shared" si="481"/>
        <v>3.6874043835280244</v>
      </c>
      <c r="AJ337" s="36">
        <f t="shared" si="481"/>
        <v>3.383015044165389</v>
      </c>
      <c r="AK337" s="36">
        <f t="shared" si="481"/>
        <v>3.5016213147449751</v>
      </c>
      <c r="AL337" s="36">
        <f t="shared" si="481"/>
        <v>1.8719441759047695</v>
      </c>
      <c r="AM337" s="37" t="e">
        <f t="shared" si="481"/>
        <v>#VALUE!</v>
      </c>
      <c r="AN337" s="38">
        <f t="shared" si="481"/>
        <v>3.1254489348671215</v>
      </c>
      <c r="AO337" s="39">
        <f t="shared" si="481"/>
        <v>1.1197912716347349</v>
      </c>
      <c r="AP337" s="39">
        <f t="shared" si="481"/>
        <v>1.1197912716347349</v>
      </c>
      <c r="AQ337" s="40">
        <f t="shared" si="481"/>
        <v>7.0742534686156731</v>
      </c>
      <c r="AR337" s="40">
        <f t="shared" si="481"/>
        <v>12.161422485138978</v>
      </c>
      <c r="AS337" s="40">
        <f t="shared" si="481"/>
        <v>24.404558048807708</v>
      </c>
      <c r="AT337" s="41">
        <f t="shared" si="481"/>
        <v>0.35</v>
      </c>
      <c r="AU337" s="41">
        <f t="shared" si="481"/>
        <v>0.35</v>
      </c>
      <c r="AV337" s="42" t="e">
        <f t="shared" si="481"/>
        <v>#VALUE!</v>
      </c>
      <c r="AW337" s="42" t="e">
        <f t="shared" si="481"/>
        <v>#VALUE!</v>
      </c>
      <c r="AX337" s="43" t="e">
        <f t="shared" si="481"/>
        <v>#VALUE!</v>
      </c>
      <c r="AY337" s="43" t="e">
        <f t="shared" si="481"/>
        <v>#VALUE!</v>
      </c>
    </row>
    <row r="338" spans="6:51" x14ac:dyDescent="0.25">
      <c r="F338" s="3">
        <v>24</v>
      </c>
      <c r="G338" s="36">
        <f t="shared" ref="G338:X338" si="482">G$160+G266</f>
        <v>2.1791819791214984</v>
      </c>
      <c r="H338" s="36">
        <f t="shared" si="482"/>
        <v>3.6893617860370229</v>
      </c>
      <c r="I338" s="36">
        <f t="shared" si="482"/>
        <v>3.4527532242503289</v>
      </c>
      <c r="J338" s="36">
        <f t="shared" si="482"/>
        <v>3.5046804902191164</v>
      </c>
      <c r="K338" s="36">
        <f t="shared" si="482"/>
        <v>1.8719441759047695</v>
      </c>
      <c r="L338" s="37" t="e">
        <f t="shared" si="482"/>
        <v>#VALUE!</v>
      </c>
      <c r="M338" s="38">
        <f t="shared" si="482"/>
        <v>3.3415029766096329</v>
      </c>
      <c r="N338" s="39">
        <f t="shared" si="482"/>
        <v>1.1197912716347349</v>
      </c>
      <c r="O338" s="39">
        <f t="shared" si="482"/>
        <v>1.1197912716347349</v>
      </c>
      <c r="P338" s="40">
        <f t="shared" si="482"/>
        <v>7.0742534686156731</v>
      </c>
      <c r="Q338" s="40">
        <f t="shared" si="482"/>
        <v>12.161422485138978</v>
      </c>
      <c r="R338" s="40">
        <f t="shared" si="482"/>
        <v>24.404558048807708</v>
      </c>
      <c r="S338" s="41">
        <f t="shared" si="482"/>
        <v>0.35</v>
      </c>
      <c r="T338" s="41">
        <f t="shared" si="482"/>
        <v>0.35</v>
      </c>
      <c r="U338" s="42" t="e">
        <f t="shared" si="482"/>
        <v>#VALUE!</v>
      </c>
      <c r="V338" s="42" t="e">
        <f t="shared" si="482"/>
        <v>#VALUE!</v>
      </c>
      <c r="W338" s="43" t="e">
        <f t="shared" si="482"/>
        <v>#VALUE!</v>
      </c>
      <c r="X338" s="43" t="e">
        <f t="shared" si="482"/>
        <v>#VALUE!</v>
      </c>
      <c r="AD338"/>
      <c r="AG338" s="3">
        <f t="shared" si="436"/>
        <v>17.797007551398305</v>
      </c>
      <c r="AH338" s="36">
        <f t="shared" ref="AH338:AY338" si="483">AH$160+AH266</f>
        <v>2.1585441257455478</v>
      </c>
      <c r="AI338" s="36">
        <f t="shared" si="483"/>
        <v>3.6880465230994348</v>
      </c>
      <c r="AJ338" s="36">
        <f t="shared" si="483"/>
        <v>3.4071668209267356</v>
      </c>
      <c r="AK338" s="36">
        <f t="shared" si="483"/>
        <v>3.5026344541110253</v>
      </c>
      <c r="AL338" s="36">
        <f t="shared" si="483"/>
        <v>1.8719441759047695</v>
      </c>
      <c r="AM338" s="37" t="e">
        <f t="shared" si="483"/>
        <v>#VALUE!</v>
      </c>
      <c r="AN338" s="38">
        <f t="shared" si="483"/>
        <v>3.1653587344167251</v>
      </c>
      <c r="AO338" s="39">
        <f t="shared" si="483"/>
        <v>1.1197912716347349</v>
      </c>
      <c r="AP338" s="39">
        <f t="shared" si="483"/>
        <v>1.1197912716347349</v>
      </c>
      <c r="AQ338" s="40">
        <f t="shared" si="483"/>
        <v>7.0742534686156731</v>
      </c>
      <c r="AR338" s="40">
        <f t="shared" si="483"/>
        <v>12.161422485138978</v>
      </c>
      <c r="AS338" s="40">
        <f t="shared" si="483"/>
        <v>24.404558048807708</v>
      </c>
      <c r="AT338" s="41">
        <f t="shared" si="483"/>
        <v>0.35</v>
      </c>
      <c r="AU338" s="41">
        <f t="shared" si="483"/>
        <v>0.35</v>
      </c>
      <c r="AV338" s="42" t="e">
        <f t="shared" si="483"/>
        <v>#VALUE!</v>
      </c>
      <c r="AW338" s="42" t="e">
        <f t="shared" si="483"/>
        <v>#VALUE!</v>
      </c>
      <c r="AX338" s="43" t="e">
        <f t="shared" si="483"/>
        <v>#VALUE!</v>
      </c>
      <c r="AY338" s="43" t="e">
        <f t="shared" si="483"/>
        <v>#VALUE!</v>
      </c>
    </row>
    <row r="339" spans="6:51" x14ac:dyDescent="0.25">
      <c r="F339" s="3">
        <v>25</v>
      </c>
      <c r="G339" s="36">
        <f t="shared" ref="G339:X339" si="484">G$160+G267</f>
        <v>2.1794926819386302</v>
      </c>
      <c r="H339" s="36">
        <f t="shared" si="484"/>
        <v>3.6893978859052252</v>
      </c>
      <c r="I339" s="36">
        <f t="shared" si="484"/>
        <v>3.4536023976920442</v>
      </c>
      <c r="J339" s="36">
        <f t="shared" si="484"/>
        <v>3.5047354802158535</v>
      </c>
      <c r="K339" s="36">
        <f t="shared" si="484"/>
        <v>1.8719441759047695</v>
      </c>
      <c r="L339" s="37" t="e">
        <f t="shared" si="484"/>
        <v>#VALUE!</v>
      </c>
      <c r="M339" s="38">
        <f t="shared" si="484"/>
        <v>3.3574177726646899</v>
      </c>
      <c r="N339" s="39">
        <f t="shared" si="484"/>
        <v>1.1197912716347349</v>
      </c>
      <c r="O339" s="39">
        <f t="shared" si="484"/>
        <v>1.1197912716347349</v>
      </c>
      <c r="P339" s="40">
        <f t="shared" si="484"/>
        <v>7.0742534686156731</v>
      </c>
      <c r="Q339" s="40">
        <f t="shared" si="484"/>
        <v>12.161422485138978</v>
      </c>
      <c r="R339" s="40">
        <f t="shared" si="484"/>
        <v>24.404558048807708</v>
      </c>
      <c r="S339" s="41">
        <f t="shared" si="484"/>
        <v>0.35</v>
      </c>
      <c r="T339" s="41">
        <f t="shared" si="484"/>
        <v>0.35</v>
      </c>
      <c r="U339" s="42" t="e">
        <f t="shared" si="484"/>
        <v>#VALUE!</v>
      </c>
      <c r="V339" s="42" t="e">
        <f t="shared" si="484"/>
        <v>#VALUE!</v>
      </c>
      <c r="W339" s="43" t="e">
        <f t="shared" si="484"/>
        <v>#VALUE!</v>
      </c>
      <c r="X339" s="43" t="e">
        <f t="shared" si="484"/>
        <v>#VALUE!</v>
      </c>
      <c r="AD339"/>
      <c r="AG339" s="3">
        <f t="shared" si="436"/>
        <v>18.716777760871693</v>
      </c>
      <c r="AH339" s="36">
        <f t="shared" ref="AH339:AY339" si="485">AH$160+AH267</f>
        <v>2.1666258763408708</v>
      </c>
      <c r="AI339" s="36">
        <f t="shared" si="485"/>
        <v>3.6885057719201333</v>
      </c>
      <c r="AJ339" s="36">
        <f t="shared" si="485"/>
        <v>3.4242154548624777</v>
      </c>
      <c r="AK339" s="36">
        <f t="shared" si="485"/>
        <v>3.503354655284098</v>
      </c>
      <c r="AL339" s="36">
        <f t="shared" si="485"/>
        <v>1.8719441759047695</v>
      </c>
      <c r="AM339" s="37" t="e">
        <f t="shared" si="485"/>
        <v>#VALUE!</v>
      </c>
      <c r="AN339" s="38">
        <f t="shared" si="485"/>
        <v>3.2024772163731838</v>
      </c>
      <c r="AO339" s="39">
        <f t="shared" si="485"/>
        <v>1.1197912716347349</v>
      </c>
      <c r="AP339" s="39">
        <f t="shared" si="485"/>
        <v>1.1197912716347349</v>
      </c>
      <c r="AQ339" s="40">
        <f t="shared" si="485"/>
        <v>7.0742534686156731</v>
      </c>
      <c r="AR339" s="40">
        <f t="shared" si="485"/>
        <v>12.161422485138978</v>
      </c>
      <c r="AS339" s="40">
        <f t="shared" si="485"/>
        <v>24.404558048807708</v>
      </c>
      <c r="AT339" s="41">
        <f t="shared" si="485"/>
        <v>0.35</v>
      </c>
      <c r="AU339" s="41">
        <f t="shared" si="485"/>
        <v>0.35</v>
      </c>
      <c r="AV339" s="42" t="e">
        <f t="shared" si="485"/>
        <v>#VALUE!</v>
      </c>
      <c r="AW339" s="42" t="e">
        <f t="shared" si="485"/>
        <v>#VALUE!</v>
      </c>
      <c r="AX339" s="43" t="e">
        <f t="shared" si="485"/>
        <v>#VALUE!</v>
      </c>
      <c r="AY339" s="43" t="e">
        <f t="shared" si="485"/>
        <v>#VALUE!</v>
      </c>
    </row>
    <row r="340" spans="6:51" x14ac:dyDescent="0.25">
      <c r="F340" s="3">
        <v>26</v>
      </c>
      <c r="G340" s="36">
        <f t="shared" ref="G340:X340" si="486">G$160+G268</f>
        <v>2.1796695960344046</v>
      </c>
      <c r="H340" s="36">
        <f t="shared" si="486"/>
        <v>3.6894219307985003</v>
      </c>
      <c r="I340" s="36">
        <f t="shared" si="486"/>
        <v>3.4541071561080532</v>
      </c>
      <c r="J340" s="36">
        <f t="shared" si="486"/>
        <v>3.5047720117517791</v>
      </c>
      <c r="K340" s="36">
        <f t="shared" si="486"/>
        <v>1.8719441759047695</v>
      </c>
      <c r="L340" s="37" t="e">
        <f t="shared" si="486"/>
        <v>#VALUE!</v>
      </c>
      <c r="M340" s="38">
        <f t="shared" si="486"/>
        <v>3.3710335970682133</v>
      </c>
      <c r="N340" s="39">
        <f t="shared" si="486"/>
        <v>1.1197912716347349</v>
      </c>
      <c r="O340" s="39">
        <f t="shared" si="486"/>
        <v>1.1197912716347349</v>
      </c>
      <c r="P340" s="40">
        <f t="shared" si="486"/>
        <v>7.0742534686156731</v>
      </c>
      <c r="Q340" s="40">
        <f t="shared" si="486"/>
        <v>12.161422485138978</v>
      </c>
      <c r="R340" s="40">
        <f t="shared" si="486"/>
        <v>24.404558048807708</v>
      </c>
      <c r="S340" s="41">
        <f t="shared" si="486"/>
        <v>0.35</v>
      </c>
      <c r="T340" s="41">
        <f t="shared" si="486"/>
        <v>0.35</v>
      </c>
      <c r="U340" s="42" t="e">
        <f t="shared" si="486"/>
        <v>#VALUE!</v>
      </c>
      <c r="V340" s="42" t="e">
        <f t="shared" si="486"/>
        <v>#VALUE!</v>
      </c>
      <c r="W340" s="43" t="e">
        <f t="shared" si="486"/>
        <v>#VALUE!</v>
      </c>
      <c r="X340" s="43" t="e">
        <f t="shared" si="486"/>
        <v>#VALUE!</v>
      </c>
      <c r="AD340"/>
      <c r="AG340" s="3">
        <f t="shared" si="436"/>
        <v>19.684082772799449</v>
      </c>
      <c r="AH340" s="36">
        <f t="shared" ref="AH340:AY340" si="487">AH$160+AH268</f>
        <v>2.1719693019197983</v>
      </c>
      <c r="AI340" s="36">
        <f t="shared" si="487"/>
        <v>3.6888281905536489</v>
      </c>
      <c r="AJ340" s="36">
        <f t="shared" si="487"/>
        <v>3.4358179426656452</v>
      </c>
      <c r="AK340" s="36">
        <f t="shared" si="487"/>
        <v>3.5038573261922492</v>
      </c>
      <c r="AL340" s="36">
        <f t="shared" si="487"/>
        <v>1.8719441759047695</v>
      </c>
      <c r="AM340" s="37" t="e">
        <f t="shared" si="487"/>
        <v>#VALUE!</v>
      </c>
      <c r="AN340" s="38">
        <f t="shared" si="487"/>
        <v>3.236648127349214</v>
      </c>
      <c r="AO340" s="39">
        <f t="shared" si="487"/>
        <v>1.1197912716347349</v>
      </c>
      <c r="AP340" s="39">
        <f t="shared" si="487"/>
        <v>1.1197912716347349</v>
      </c>
      <c r="AQ340" s="40">
        <f t="shared" si="487"/>
        <v>7.0742534686156731</v>
      </c>
      <c r="AR340" s="40">
        <f t="shared" si="487"/>
        <v>12.161422485138978</v>
      </c>
      <c r="AS340" s="40">
        <f t="shared" si="487"/>
        <v>24.404558048807708</v>
      </c>
      <c r="AT340" s="41">
        <f t="shared" si="487"/>
        <v>0.35</v>
      </c>
      <c r="AU340" s="41">
        <f t="shared" si="487"/>
        <v>0.35</v>
      </c>
      <c r="AV340" s="42" t="e">
        <f t="shared" si="487"/>
        <v>#VALUE!</v>
      </c>
      <c r="AW340" s="42" t="e">
        <f t="shared" si="487"/>
        <v>#VALUE!</v>
      </c>
      <c r="AX340" s="43" t="e">
        <f t="shared" si="487"/>
        <v>#VALUE!</v>
      </c>
      <c r="AY340" s="43" t="e">
        <f t="shared" si="487"/>
        <v>#VALUE!</v>
      </c>
    </row>
    <row r="341" spans="6:51" x14ac:dyDescent="0.25">
      <c r="F341" s="3">
        <v>27</v>
      </c>
      <c r="G341" s="36">
        <f t="shared" ref="G341:X341" si="488">G$160+G269</f>
        <v>2.1797705043502944</v>
      </c>
      <c r="H341" s="36">
        <f t="shared" si="488"/>
        <v>3.6894380267136233</v>
      </c>
      <c r="I341" s="36">
        <f t="shared" si="488"/>
        <v>3.4544066699108917</v>
      </c>
      <c r="J341" s="36">
        <f t="shared" si="488"/>
        <v>3.5047964155489941</v>
      </c>
      <c r="K341" s="36">
        <f t="shared" si="488"/>
        <v>1.8719441759047695</v>
      </c>
      <c r="L341" s="37" t="e">
        <f t="shared" si="488"/>
        <v>#VALUE!</v>
      </c>
      <c r="M341" s="38">
        <f t="shared" si="488"/>
        <v>3.3826735099132796</v>
      </c>
      <c r="N341" s="39">
        <f t="shared" si="488"/>
        <v>1.1197912716347349</v>
      </c>
      <c r="O341" s="39">
        <f t="shared" si="488"/>
        <v>1.1197912716347349</v>
      </c>
      <c r="P341" s="40">
        <f t="shared" si="488"/>
        <v>7.0742534686156731</v>
      </c>
      <c r="Q341" s="40">
        <f t="shared" si="488"/>
        <v>12.161422485138978</v>
      </c>
      <c r="R341" s="40">
        <f t="shared" si="488"/>
        <v>24.404558048807708</v>
      </c>
      <c r="S341" s="41">
        <f t="shared" si="488"/>
        <v>0.35</v>
      </c>
      <c r="T341" s="41">
        <f t="shared" si="488"/>
        <v>0.35</v>
      </c>
      <c r="U341" s="42" t="e">
        <f t="shared" si="488"/>
        <v>#VALUE!</v>
      </c>
      <c r="V341" s="42" t="e">
        <f t="shared" si="488"/>
        <v>#VALUE!</v>
      </c>
      <c r="W341" s="43" t="e">
        <f t="shared" si="488"/>
        <v>#VALUE!</v>
      </c>
      <c r="X341" s="43" t="e">
        <f t="shared" si="488"/>
        <v>#VALUE!</v>
      </c>
      <c r="AD341"/>
      <c r="AG341" s="3">
        <f t="shared" si="436"/>
        <v>20.701379241486222</v>
      </c>
      <c r="AH341" s="36">
        <f t="shared" ref="AH341:AY341" si="489">AH$160+AH269</f>
        <v>2.1753448663214066</v>
      </c>
      <c r="AI341" s="36">
        <f t="shared" si="489"/>
        <v>3.6890503540292618</v>
      </c>
      <c r="AJ341" s="36">
        <f t="shared" si="489"/>
        <v>3.4434234763644036</v>
      </c>
      <c r="AK341" s="36">
        <f t="shared" si="489"/>
        <v>3.5042017658188906</v>
      </c>
      <c r="AL341" s="36">
        <f t="shared" si="489"/>
        <v>1.8719441759047695</v>
      </c>
      <c r="AM341" s="37" t="e">
        <f t="shared" si="489"/>
        <v>#VALUE!</v>
      </c>
      <c r="AN341" s="38">
        <f t="shared" si="489"/>
        <v>3.2677759545693994</v>
      </c>
      <c r="AO341" s="39">
        <f t="shared" si="489"/>
        <v>1.1197912716347349</v>
      </c>
      <c r="AP341" s="39">
        <f t="shared" si="489"/>
        <v>1.1197912716347349</v>
      </c>
      <c r="AQ341" s="40">
        <f t="shared" si="489"/>
        <v>7.0742534686156731</v>
      </c>
      <c r="AR341" s="40">
        <f t="shared" si="489"/>
        <v>12.161422485138978</v>
      </c>
      <c r="AS341" s="40">
        <f t="shared" si="489"/>
        <v>24.404558048807708</v>
      </c>
      <c r="AT341" s="41">
        <f t="shared" si="489"/>
        <v>0.35</v>
      </c>
      <c r="AU341" s="41">
        <f t="shared" si="489"/>
        <v>0.35</v>
      </c>
      <c r="AV341" s="42" t="e">
        <f t="shared" si="489"/>
        <v>#VALUE!</v>
      </c>
      <c r="AW341" s="42" t="e">
        <f t="shared" si="489"/>
        <v>#VALUE!</v>
      </c>
      <c r="AX341" s="43" t="e">
        <f t="shared" si="489"/>
        <v>#VALUE!</v>
      </c>
      <c r="AY341" s="43" t="e">
        <f t="shared" si="489"/>
        <v>#VALUE!</v>
      </c>
    </row>
    <row r="342" spans="6:51" x14ac:dyDescent="0.25">
      <c r="F342" s="3">
        <v>28</v>
      </c>
      <c r="G342" s="36">
        <f t="shared" ref="G342:X342" si="490">G$160+G270</f>
        <v>2.1798283074773432</v>
      </c>
      <c r="H342" s="36">
        <f t="shared" si="490"/>
        <v>3.6894488582444556</v>
      </c>
      <c r="I342" s="36">
        <f t="shared" si="490"/>
        <v>3.4545843717961846</v>
      </c>
      <c r="J342" s="36">
        <f t="shared" si="490"/>
        <v>3.5048128120318309</v>
      </c>
      <c r="K342" s="36">
        <f t="shared" si="490"/>
        <v>1.8719441759047695</v>
      </c>
      <c r="L342" s="37" t="e">
        <f t="shared" si="490"/>
        <v>#VALUE!</v>
      </c>
      <c r="M342" s="38">
        <f t="shared" si="490"/>
        <v>3.3926197460771288</v>
      </c>
      <c r="N342" s="39">
        <f t="shared" si="490"/>
        <v>1.1197912716347349</v>
      </c>
      <c r="O342" s="39">
        <f t="shared" si="490"/>
        <v>1.1197912716347349</v>
      </c>
      <c r="P342" s="40">
        <f t="shared" si="490"/>
        <v>7.0742534686156731</v>
      </c>
      <c r="Q342" s="40">
        <f t="shared" si="490"/>
        <v>12.161422485138978</v>
      </c>
      <c r="R342" s="40">
        <f t="shared" si="490"/>
        <v>24.404558048807708</v>
      </c>
      <c r="S342" s="41">
        <f t="shared" si="490"/>
        <v>0.35</v>
      </c>
      <c r="T342" s="41">
        <f t="shared" si="490"/>
        <v>0.35</v>
      </c>
      <c r="U342" s="42" t="e">
        <f t="shared" si="490"/>
        <v>#VALUE!</v>
      </c>
      <c r="V342" s="42" t="e">
        <f t="shared" si="490"/>
        <v>#VALUE!</v>
      </c>
      <c r="W342" s="43" t="e">
        <f t="shared" si="490"/>
        <v>#VALUE!</v>
      </c>
      <c r="X342" s="43" t="e">
        <f t="shared" si="490"/>
        <v>#VALUE!</v>
      </c>
      <c r="AD342"/>
      <c r="AG342" s="3">
        <f t="shared" si="436"/>
        <v>21.771250784010444</v>
      </c>
      <c r="AH342" s="36">
        <f t="shared" ref="AH342:AY342" si="491">AH$160+AH270</f>
        <v>2.1773831966681345</v>
      </c>
      <c r="AI342" s="36">
        <f t="shared" si="491"/>
        <v>3.6892005881369623</v>
      </c>
      <c r="AJ342" s="36">
        <f t="shared" si="491"/>
        <v>3.4482223542923718</v>
      </c>
      <c r="AK342" s="36">
        <f t="shared" si="491"/>
        <v>3.5044334701891096</v>
      </c>
      <c r="AL342" s="36">
        <f t="shared" si="491"/>
        <v>1.8719441759047695</v>
      </c>
      <c r="AM342" s="37" t="e">
        <f t="shared" si="491"/>
        <v>#VALUE!</v>
      </c>
      <c r="AN342" s="38">
        <f t="shared" si="491"/>
        <v>3.2958272005213862</v>
      </c>
      <c r="AO342" s="39">
        <f t="shared" si="491"/>
        <v>1.1197912716347349</v>
      </c>
      <c r="AP342" s="39">
        <f t="shared" si="491"/>
        <v>1.1197912716347349</v>
      </c>
      <c r="AQ342" s="40">
        <f t="shared" si="491"/>
        <v>7.0742534686156731</v>
      </c>
      <c r="AR342" s="40">
        <f t="shared" si="491"/>
        <v>12.161422485138978</v>
      </c>
      <c r="AS342" s="40">
        <f t="shared" si="491"/>
        <v>24.404558048807708</v>
      </c>
      <c r="AT342" s="41">
        <f t="shared" si="491"/>
        <v>0.35</v>
      </c>
      <c r="AU342" s="41">
        <f t="shared" si="491"/>
        <v>0.35</v>
      </c>
      <c r="AV342" s="42" t="e">
        <f t="shared" si="491"/>
        <v>#VALUE!</v>
      </c>
      <c r="AW342" s="42" t="e">
        <f t="shared" si="491"/>
        <v>#VALUE!</v>
      </c>
      <c r="AX342" s="43" t="e">
        <f t="shared" si="491"/>
        <v>#VALUE!</v>
      </c>
      <c r="AY342" s="43" t="e">
        <f t="shared" si="491"/>
        <v>#VALUE!</v>
      </c>
    </row>
    <row r="343" spans="6:51" x14ac:dyDescent="0.25">
      <c r="F343" s="3">
        <v>29</v>
      </c>
      <c r="G343" s="36">
        <f t="shared" ref="G343:X343" si="492">G$160+G271</f>
        <v>2.1798616348978159</v>
      </c>
      <c r="H343" s="36">
        <f t="shared" si="492"/>
        <v>3.6894561870764737</v>
      </c>
      <c r="I343" s="36">
        <f t="shared" si="492"/>
        <v>3.4546899412547254</v>
      </c>
      <c r="J343" s="36">
        <f t="shared" si="492"/>
        <v>3.5048238943280392</v>
      </c>
      <c r="K343" s="36">
        <f t="shared" si="492"/>
        <v>1.8719441759047695</v>
      </c>
      <c r="L343" s="37" t="e">
        <f t="shared" si="492"/>
        <v>#VALUE!</v>
      </c>
      <c r="M343" s="38">
        <f t="shared" si="492"/>
        <v>3.4011173686580052</v>
      </c>
      <c r="N343" s="39">
        <f t="shared" si="492"/>
        <v>1.1197912716347349</v>
      </c>
      <c r="O343" s="39">
        <f t="shared" si="492"/>
        <v>1.1197912716347349</v>
      </c>
      <c r="P343" s="40">
        <f t="shared" si="492"/>
        <v>7.0742534686156731</v>
      </c>
      <c r="Q343" s="40">
        <f t="shared" si="492"/>
        <v>12.161422485138978</v>
      </c>
      <c r="R343" s="40">
        <f t="shared" si="492"/>
        <v>24.404558048807708</v>
      </c>
      <c r="S343" s="41">
        <f t="shared" si="492"/>
        <v>0.35</v>
      </c>
      <c r="T343" s="41">
        <f t="shared" si="492"/>
        <v>0.35</v>
      </c>
      <c r="U343" s="42" t="e">
        <f t="shared" si="492"/>
        <v>#VALUE!</v>
      </c>
      <c r="V343" s="42" t="e">
        <f t="shared" si="492"/>
        <v>#VALUE!</v>
      </c>
      <c r="W343" s="43" t="e">
        <f t="shared" si="492"/>
        <v>#VALUE!</v>
      </c>
      <c r="X343" s="43" t="e">
        <f t="shared" si="492"/>
        <v>#VALUE!</v>
      </c>
      <c r="AD343"/>
      <c r="AG343" s="3">
        <f t="shared" si="436"/>
        <v>22.896414541809357</v>
      </c>
      <c r="AH343" s="36">
        <f t="shared" ref="AH343:AY343" si="493">AH$160+AH271</f>
        <v>2.1785610702390912</v>
      </c>
      <c r="AI343" s="36">
        <f t="shared" si="493"/>
        <v>3.6893002916984279</v>
      </c>
      <c r="AJ343" s="36">
        <f t="shared" si="493"/>
        <v>3.4511359778767718</v>
      </c>
      <c r="AK343" s="36">
        <f t="shared" si="493"/>
        <v>3.5045865019584852</v>
      </c>
      <c r="AL343" s="36">
        <f t="shared" si="493"/>
        <v>1.8719441759047695</v>
      </c>
      <c r="AM343" s="37" t="e">
        <f t="shared" si="493"/>
        <v>#VALUE!</v>
      </c>
      <c r="AN343" s="38">
        <f t="shared" si="493"/>
        <v>3.3208289041301784</v>
      </c>
      <c r="AO343" s="39">
        <f t="shared" si="493"/>
        <v>1.1197912716347349</v>
      </c>
      <c r="AP343" s="39">
        <f t="shared" si="493"/>
        <v>1.1197912716347349</v>
      </c>
      <c r="AQ343" s="40">
        <f t="shared" si="493"/>
        <v>7.0742534686156731</v>
      </c>
      <c r="AR343" s="40">
        <f t="shared" si="493"/>
        <v>12.161422485138978</v>
      </c>
      <c r="AS343" s="40">
        <f t="shared" si="493"/>
        <v>24.404558048807708</v>
      </c>
      <c r="AT343" s="41">
        <f t="shared" si="493"/>
        <v>0.35</v>
      </c>
      <c r="AU343" s="41">
        <f t="shared" si="493"/>
        <v>0.35</v>
      </c>
      <c r="AV343" s="42" t="e">
        <f t="shared" si="493"/>
        <v>#VALUE!</v>
      </c>
      <c r="AW343" s="42" t="e">
        <f t="shared" si="493"/>
        <v>#VALUE!</v>
      </c>
      <c r="AX343" s="43" t="e">
        <f t="shared" si="493"/>
        <v>#VALUE!</v>
      </c>
      <c r="AY343" s="43" t="e">
        <f t="shared" si="493"/>
        <v>#VALUE!</v>
      </c>
    </row>
    <row r="344" spans="6:51" x14ac:dyDescent="0.25">
      <c r="F344" s="3">
        <v>30</v>
      </c>
      <c r="G344" s="36">
        <f t="shared" ref="G344:X344" si="494">G$160+G272</f>
        <v>2.1798810127891075</v>
      </c>
      <c r="H344" s="36">
        <f t="shared" si="494"/>
        <v>3.6894611739149359</v>
      </c>
      <c r="I344" s="36">
        <f t="shared" si="494"/>
        <v>3.4547528225886723</v>
      </c>
      <c r="J344" s="36">
        <f t="shared" si="494"/>
        <v>3.5048314306899799</v>
      </c>
      <c r="K344" s="36">
        <f t="shared" si="494"/>
        <v>1.8719441759047695</v>
      </c>
      <c r="L344" s="37" t="e">
        <f t="shared" si="494"/>
        <v>#VALUE!</v>
      </c>
      <c r="M344" s="38">
        <f t="shared" si="494"/>
        <v>3.4083780857590926</v>
      </c>
      <c r="N344" s="39">
        <f t="shared" si="494"/>
        <v>1.1197912716347349</v>
      </c>
      <c r="O344" s="39">
        <f t="shared" si="494"/>
        <v>1.1197912716347349</v>
      </c>
      <c r="P344" s="40">
        <f t="shared" si="494"/>
        <v>7.0742534686156731</v>
      </c>
      <c r="Q344" s="40">
        <f t="shared" si="494"/>
        <v>12.161422485138978</v>
      </c>
      <c r="R344" s="40">
        <f t="shared" si="494"/>
        <v>24.404558048807708</v>
      </c>
      <c r="S344" s="41">
        <f t="shared" si="494"/>
        <v>0.35</v>
      </c>
      <c r="T344" s="41">
        <f t="shared" si="494"/>
        <v>0.35</v>
      </c>
      <c r="U344" s="42" t="e">
        <f t="shared" si="494"/>
        <v>#VALUE!</v>
      </c>
      <c r="V344" s="42" t="e">
        <f t="shared" si="494"/>
        <v>#VALUE!</v>
      </c>
      <c r="W344" s="43" t="e">
        <f t="shared" si="494"/>
        <v>#VALUE!</v>
      </c>
      <c r="X344" s="43" t="e">
        <f t="shared" si="494"/>
        <v>#VALUE!</v>
      </c>
      <c r="AD344"/>
      <c r="AG344" s="3">
        <f t="shared" si="436"/>
        <v>24.079728081374313</v>
      </c>
      <c r="AH344" s="36">
        <f t="shared" ref="AH344:AY344" si="495">AH$160+AH272</f>
        <v>2.1792136586499034</v>
      </c>
      <c r="AI344" s="36">
        <f t="shared" si="495"/>
        <v>3.6893652367411596</v>
      </c>
      <c r="AJ344" s="36">
        <f t="shared" si="495"/>
        <v>3.4528382158511581</v>
      </c>
      <c r="AK344" s="36">
        <f t="shared" si="495"/>
        <v>3.5046857531810063</v>
      </c>
      <c r="AL344" s="36">
        <f t="shared" si="495"/>
        <v>1.8719441759047695</v>
      </c>
      <c r="AM344" s="37" t="e">
        <f t="shared" si="495"/>
        <v>#VALUE!</v>
      </c>
      <c r="AN344" s="38">
        <f t="shared" si="495"/>
        <v>3.3428645029555564</v>
      </c>
      <c r="AO344" s="39">
        <f t="shared" si="495"/>
        <v>1.1197912716347349</v>
      </c>
      <c r="AP344" s="39">
        <f t="shared" si="495"/>
        <v>1.1197912716347349</v>
      </c>
      <c r="AQ344" s="40">
        <f t="shared" si="495"/>
        <v>7.0742534686156731</v>
      </c>
      <c r="AR344" s="40">
        <f t="shared" si="495"/>
        <v>12.161422485138978</v>
      </c>
      <c r="AS344" s="40">
        <f t="shared" si="495"/>
        <v>24.404558048807708</v>
      </c>
      <c r="AT344" s="41">
        <f t="shared" si="495"/>
        <v>0.35</v>
      </c>
      <c r="AU344" s="41">
        <f t="shared" si="495"/>
        <v>0.35</v>
      </c>
      <c r="AV344" s="42" t="e">
        <f t="shared" si="495"/>
        <v>#VALUE!</v>
      </c>
      <c r="AW344" s="42" t="e">
        <f t="shared" si="495"/>
        <v>#VALUE!</v>
      </c>
      <c r="AX344" s="43" t="e">
        <f t="shared" si="495"/>
        <v>#VALUE!</v>
      </c>
      <c r="AY344" s="43" t="e">
        <f t="shared" si="495"/>
        <v>#VALUE!</v>
      </c>
    </row>
    <row r="345" spans="6:51" x14ac:dyDescent="0.25">
      <c r="F345" s="3">
        <v>31</v>
      </c>
      <c r="G345" s="36">
        <f t="shared" ref="G345:X345" si="496">G$160+G273</f>
        <v>2.1798923934149501</v>
      </c>
      <c r="H345" s="36">
        <f t="shared" si="496"/>
        <v>3.6894645868127567</v>
      </c>
      <c r="I345" s="36">
        <f t="shared" si="496"/>
        <v>3.4547904192424248</v>
      </c>
      <c r="J345" s="36">
        <f t="shared" si="496"/>
        <v>3.5048365877324947</v>
      </c>
      <c r="K345" s="36">
        <f t="shared" si="496"/>
        <v>1.8719441759047695</v>
      </c>
      <c r="L345" s="37" t="e">
        <f t="shared" si="496"/>
        <v>#VALUE!</v>
      </c>
      <c r="M345" s="38">
        <f t="shared" si="496"/>
        <v>3.4145840225209065</v>
      </c>
      <c r="N345" s="39">
        <f t="shared" si="496"/>
        <v>1.1197912716347349</v>
      </c>
      <c r="O345" s="39">
        <f t="shared" si="496"/>
        <v>1.1197912716347349</v>
      </c>
      <c r="P345" s="40">
        <f t="shared" si="496"/>
        <v>7.0742534686156731</v>
      </c>
      <c r="Q345" s="40">
        <f t="shared" si="496"/>
        <v>12.161422485138978</v>
      </c>
      <c r="R345" s="40">
        <f t="shared" si="496"/>
        <v>24.404558048807708</v>
      </c>
      <c r="S345" s="41">
        <f t="shared" si="496"/>
        <v>0.35</v>
      </c>
      <c r="T345" s="41">
        <f t="shared" si="496"/>
        <v>0.35</v>
      </c>
      <c r="U345" s="42" t="e">
        <f t="shared" si="496"/>
        <v>#VALUE!</v>
      </c>
      <c r="V345" s="42" t="e">
        <f t="shared" si="496"/>
        <v>#VALUE!</v>
      </c>
      <c r="W345" s="43" t="e">
        <f t="shared" si="496"/>
        <v>#VALUE!</v>
      </c>
      <c r="X345" s="43" t="e">
        <f t="shared" si="496"/>
        <v>#VALUE!</v>
      </c>
      <c r="AD345"/>
      <c r="AG345" s="3">
        <f t="shared" si="436"/>
        <v>25.324196651582223</v>
      </c>
      <c r="AH345" s="36">
        <f t="shared" ref="AH345:AY345" si="497">AH$160+AH273</f>
        <v>2.1795612394591068</v>
      </c>
      <c r="AI345" s="36">
        <f t="shared" si="497"/>
        <v>3.6894067674724793</v>
      </c>
      <c r="AJ345" s="36">
        <f t="shared" si="497"/>
        <v>3.4537955967055272</v>
      </c>
      <c r="AK345" s="36">
        <f t="shared" si="497"/>
        <v>3.5047489838274766</v>
      </c>
      <c r="AL345" s="36">
        <f t="shared" si="497"/>
        <v>1.8719441759047695</v>
      </c>
      <c r="AM345" s="37" t="e">
        <f t="shared" si="497"/>
        <v>#VALUE!</v>
      </c>
      <c r="AN345" s="38">
        <f t="shared" si="497"/>
        <v>3.3620673363391198</v>
      </c>
      <c r="AO345" s="39">
        <f t="shared" si="497"/>
        <v>1.1197912716347349</v>
      </c>
      <c r="AP345" s="39">
        <f t="shared" si="497"/>
        <v>1.1197912716347349</v>
      </c>
      <c r="AQ345" s="40">
        <f t="shared" si="497"/>
        <v>7.0742534686156731</v>
      </c>
      <c r="AR345" s="40">
        <f t="shared" si="497"/>
        <v>12.161422485138978</v>
      </c>
      <c r="AS345" s="40">
        <f t="shared" si="497"/>
        <v>24.404558048807708</v>
      </c>
      <c r="AT345" s="41">
        <f t="shared" si="497"/>
        <v>0.35</v>
      </c>
      <c r="AU345" s="41">
        <f t="shared" si="497"/>
        <v>0.35</v>
      </c>
      <c r="AV345" s="42" t="e">
        <f t="shared" si="497"/>
        <v>#VALUE!</v>
      </c>
      <c r="AW345" s="42" t="e">
        <f t="shared" si="497"/>
        <v>#VALUE!</v>
      </c>
      <c r="AX345" s="43" t="e">
        <f t="shared" si="497"/>
        <v>#VALUE!</v>
      </c>
      <c r="AY345" s="43" t="e">
        <f t="shared" si="497"/>
        <v>#VALUE!</v>
      </c>
    </row>
    <row r="346" spans="6:51" x14ac:dyDescent="0.25">
      <c r="F346" s="3">
        <v>32</v>
      </c>
      <c r="G346" s="36">
        <f t="shared" ref="G346:X346" si="498">G$160+G274</f>
        <v>2.1798991536677268</v>
      </c>
      <c r="H346" s="36">
        <f t="shared" si="498"/>
        <v>3.6894669363317281</v>
      </c>
      <c r="I346" s="36">
        <f t="shared" si="498"/>
        <v>3.454813006930654</v>
      </c>
      <c r="J346" s="36">
        <f t="shared" si="498"/>
        <v>3.5048401390456583</v>
      </c>
      <c r="K346" s="36">
        <f t="shared" si="498"/>
        <v>1.8719441759047695</v>
      </c>
      <c r="L346" s="37" t="e">
        <f t="shared" si="498"/>
        <v>#VALUE!</v>
      </c>
      <c r="M346" s="38">
        <f t="shared" si="498"/>
        <v>3.4198913134204032</v>
      </c>
      <c r="N346" s="39">
        <f t="shared" si="498"/>
        <v>1.1197912716347349</v>
      </c>
      <c r="O346" s="39">
        <f t="shared" si="498"/>
        <v>1.1197912716347349</v>
      </c>
      <c r="P346" s="40">
        <f t="shared" si="498"/>
        <v>7.0742534686156731</v>
      </c>
      <c r="Q346" s="40">
        <f t="shared" si="498"/>
        <v>12.161422485138978</v>
      </c>
      <c r="R346" s="40">
        <f t="shared" si="498"/>
        <v>24.404558048807708</v>
      </c>
      <c r="S346" s="41">
        <f t="shared" si="498"/>
        <v>0.35</v>
      </c>
      <c r="T346" s="41">
        <f t="shared" si="498"/>
        <v>0.35</v>
      </c>
      <c r="U346" s="42" t="e">
        <f t="shared" si="498"/>
        <v>#VALUE!</v>
      </c>
      <c r="V346" s="42" t="e">
        <f t="shared" si="498"/>
        <v>#VALUE!</v>
      </c>
      <c r="W346" s="43" t="e">
        <f t="shared" si="498"/>
        <v>#VALUE!</v>
      </c>
      <c r="X346" s="43" t="e">
        <f t="shared" si="498"/>
        <v>#VALUE!</v>
      </c>
      <c r="AD346"/>
      <c r="AG346" s="3">
        <f t="shared" si="436"/>
        <v>26.632980816094239</v>
      </c>
      <c r="AH346" s="36">
        <f t="shared" ref="AH346:AY346" si="499">AH$160+AH274</f>
        <v>2.179739825455838</v>
      </c>
      <c r="AI346" s="36">
        <f t="shared" si="499"/>
        <v>3.6894328487209047</v>
      </c>
      <c r="AJ346" s="36">
        <f t="shared" si="499"/>
        <v>3.454314400260321</v>
      </c>
      <c r="AK346" s="36">
        <f t="shared" si="499"/>
        <v>3.5047885697785262</v>
      </c>
      <c r="AL346" s="36">
        <f t="shared" si="499"/>
        <v>1.8719441759047695</v>
      </c>
      <c r="AM346" s="37" t="e">
        <f t="shared" si="499"/>
        <v>#VALUE!</v>
      </c>
      <c r="AN346" s="38">
        <f t="shared" si="499"/>
        <v>3.3786122696202008</v>
      </c>
      <c r="AO346" s="39">
        <f t="shared" si="499"/>
        <v>1.1197912716347349</v>
      </c>
      <c r="AP346" s="39">
        <f t="shared" si="499"/>
        <v>1.1197912716347349</v>
      </c>
      <c r="AQ346" s="40">
        <f t="shared" si="499"/>
        <v>7.0742534686156731</v>
      </c>
      <c r="AR346" s="40">
        <f t="shared" si="499"/>
        <v>12.161422485138978</v>
      </c>
      <c r="AS346" s="40">
        <f t="shared" si="499"/>
        <v>24.404558048807708</v>
      </c>
      <c r="AT346" s="41">
        <f t="shared" si="499"/>
        <v>0.35</v>
      </c>
      <c r="AU346" s="41">
        <f t="shared" si="499"/>
        <v>0.35</v>
      </c>
      <c r="AV346" s="42" t="e">
        <f t="shared" si="499"/>
        <v>#VALUE!</v>
      </c>
      <c r="AW346" s="42" t="e">
        <f t="shared" si="499"/>
        <v>#VALUE!</v>
      </c>
      <c r="AX346" s="43" t="e">
        <f t="shared" si="499"/>
        <v>#VALUE!</v>
      </c>
      <c r="AY346" s="43" t="e">
        <f t="shared" si="499"/>
        <v>#VALUE!</v>
      </c>
    </row>
    <row r="347" spans="6:51" x14ac:dyDescent="0.25">
      <c r="F347" s="3">
        <v>33</v>
      </c>
      <c r="G347" s="36">
        <f t="shared" ref="G347:X347" si="500">G$160+G275</f>
        <v>2.1799032197057704</v>
      </c>
      <c r="H347" s="36">
        <f t="shared" si="500"/>
        <v>3.6894685634988198</v>
      </c>
      <c r="I347" s="36">
        <f t="shared" si="500"/>
        <v>3.454826655547921</v>
      </c>
      <c r="J347" s="36">
        <f t="shared" si="500"/>
        <v>3.504842600310885</v>
      </c>
      <c r="K347" s="36">
        <f t="shared" si="500"/>
        <v>2.0333720006206675</v>
      </c>
      <c r="L347" s="37" t="e">
        <f t="shared" si="500"/>
        <v>#VALUE!</v>
      </c>
      <c r="M347" s="38">
        <f t="shared" si="500"/>
        <v>3.4244334340951532</v>
      </c>
      <c r="N347" s="39">
        <f t="shared" si="500"/>
        <v>1.1197912716347349</v>
      </c>
      <c r="O347" s="39">
        <f t="shared" si="500"/>
        <v>1.1197912716347349</v>
      </c>
      <c r="P347" s="40">
        <f t="shared" si="500"/>
        <v>7.0742534686156731</v>
      </c>
      <c r="Q347" s="40">
        <f t="shared" si="500"/>
        <v>12.161422485138978</v>
      </c>
      <c r="R347" s="40">
        <f t="shared" si="500"/>
        <v>24.404558048807708</v>
      </c>
      <c r="S347" s="41">
        <f t="shared" si="500"/>
        <v>0.35</v>
      </c>
      <c r="T347" s="41">
        <f t="shared" si="500"/>
        <v>0.35</v>
      </c>
      <c r="U347" s="42" t="e">
        <f t="shared" si="500"/>
        <v>#VALUE!</v>
      </c>
      <c r="V347" s="42" t="e">
        <f t="shared" si="500"/>
        <v>#VALUE!</v>
      </c>
      <c r="W347" s="43" t="e">
        <f t="shared" si="500"/>
        <v>#VALUE!</v>
      </c>
      <c r="X347" s="43" t="e">
        <f t="shared" si="500"/>
        <v>#VALUE!</v>
      </c>
      <c r="AD347"/>
      <c r="AG347" s="3">
        <f t="shared" si="436"/>
        <v>28.009404480205966</v>
      </c>
      <c r="AH347" s="36">
        <f t="shared" ref="AH347:AY347" si="501">AH$160+AH275</f>
        <v>2.179828713520048</v>
      </c>
      <c r="AI347" s="36">
        <f t="shared" si="501"/>
        <v>3.6894489412757894</v>
      </c>
      <c r="AJ347" s="36">
        <f t="shared" si="501"/>
        <v>3.4545856419184275</v>
      </c>
      <c r="AK347" s="36">
        <f t="shared" si="501"/>
        <v>3.5048129376399344</v>
      </c>
      <c r="AL347" s="36">
        <f t="shared" si="501"/>
        <v>1.8719441759047695</v>
      </c>
      <c r="AM347" s="37" t="e">
        <f t="shared" si="501"/>
        <v>#VALUE!</v>
      </c>
      <c r="AN347" s="38">
        <f t="shared" si="501"/>
        <v>3.3927060528490611</v>
      </c>
      <c r="AO347" s="39">
        <f t="shared" si="501"/>
        <v>1.1197912716347349</v>
      </c>
      <c r="AP347" s="39">
        <f t="shared" si="501"/>
        <v>1.1197912716347349</v>
      </c>
      <c r="AQ347" s="40">
        <f t="shared" si="501"/>
        <v>7.0742534686156731</v>
      </c>
      <c r="AR347" s="40">
        <f t="shared" si="501"/>
        <v>12.161422485138978</v>
      </c>
      <c r="AS347" s="40">
        <f t="shared" si="501"/>
        <v>24.404558048807708</v>
      </c>
      <c r="AT347" s="41">
        <f t="shared" si="501"/>
        <v>0.35</v>
      </c>
      <c r="AU347" s="41">
        <f t="shared" si="501"/>
        <v>0.35</v>
      </c>
      <c r="AV347" s="42" t="e">
        <f t="shared" si="501"/>
        <v>#VALUE!</v>
      </c>
      <c r="AW347" s="42" t="e">
        <f t="shared" si="501"/>
        <v>#VALUE!</v>
      </c>
      <c r="AX347" s="43" t="e">
        <f t="shared" si="501"/>
        <v>#VALUE!</v>
      </c>
      <c r="AY347" s="43" t="e">
        <f t="shared" si="501"/>
        <v>#VALUE!</v>
      </c>
    </row>
    <row r="348" spans="6:51" x14ac:dyDescent="0.25">
      <c r="F348" s="3">
        <v>34</v>
      </c>
      <c r="G348" s="36">
        <f t="shared" ref="G348:X348" si="502">G$160+G276</f>
        <v>2.1799056980896756</v>
      </c>
      <c r="H348" s="36">
        <f t="shared" si="502"/>
        <v>3.68946969723868</v>
      </c>
      <c r="I348" s="36">
        <f t="shared" si="502"/>
        <v>3.4548349569315291</v>
      </c>
      <c r="J348" s="36">
        <f t="shared" si="502"/>
        <v>3.5048443171580308</v>
      </c>
      <c r="K348" s="36">
        <f t="shared" si="502"/>
        <v>2.1729504744983061</v>
      </c>
      <c r="L348" s="37" t="e">
        <f t="shared" si="502"/>
        <v>#VALUE!</v>
      </c>
      <c r="M348" s="38">
        <f t="shared" si="502"/>
        <v>3.4283242310531383</v>
      </c>
      <c r="N348" s="39">
        <f t="shared" si="502"/>
        <v>1.1197912716347349</v>
      </c>
      <c r="O348" s="39">
        <f t="shared" si="502"/>
        <v>1.1197912716347349</v>
      </c>
      <c r="P348" s="40">
        <f t="shared" si="502"/>
        <v>7.0742534686156731</v>
      </c>
      <c r="Q348" s="40">
        <f t="shared" si="502"/>
        <v>12.161422485138978</v>
      </c>
      <c r="R348" s="40">
        <f t="shared" si="502"/>
        <v>24.404558048807708</v>
      </c>
      <c r="S348" s="41">
        <f t="shared" si="502"/>
        <v>0.35</v>
      </c>
      <c r="T348" s="41">
        <f t="shared" si="502"/>
        <v>0.35</v>
      </c>
      <c r="U348" s="42" t="e">
        <f t="shared" si="502"/>
        <v>#VALUE!</v>
      </c>
      <c r="V348" s="42" t="e">
        <f t="shared" si="502"/>
        <v>#VALUE!</v>
      </c>
      <c r="W348" s="43" t="e">
        <f t="shared" si="502"/>
        <v>#VALUE!</v>
      </c>
      <c r="X348" s="43" t="e">
        <f t="shared" si="502"/>
        <v>#VALUE!</v>
      </c>
      <c r="AD348"/>
      <c r="AG348" s="3">
        <f t="shared" si="436"/>
        <v>29.456963332534478</v>
      </c>
      <c r="AH348" s="36">
        <f t="shared" ref="AH348:AY348" si="503">AH$160+AH276</f>
        <v>2.1798717839705235</v>
      </c>
      <c r="AI348" s="36">
        <f t="shared" si="503"/>
        <v>3.6894587028753629</v>
      </c>
      <c r="AJ348" s="36">
        <f t="shared" si="503"/>
        <v>3.4547227119154194</v>
      </c>
      <c r="AK348" s="36">
        <f t="shared" si="503"/>
        <v>3.5048276966654264</v>
      </c>
      <c r="AL348" s="36">
        <f t="shared" si="503"/>
        <v>1.8719441759047695</v>
      </c>
      <c r="AM348" s="37" t="e">
        <f t="shared" si="503"/>
        <v>#VALUE!</v>
      </c>
      <c r="AN348" s="38">
        <f t="shared" si="503"/>
        <v>3.4045770980285206</v>
      </c>
      <c r="AO348" s="39">
        <f t="shared" si="503"/>
        <v>1.1197912716347349</v>
      </c>
      <c r="AP348" s="39">
        <f t="shared" si="503"/>
        <v>1.1197912716347349</v>
      </c>
      <c r="AQ348" s="40">
        <f t="shared" si="503"/>
        <v>7.0742534686156731</v>
      </c>
      <c r="AR348" s="40">
        <f t="shared" si="503"/>
        <v>12.161422485138978</v>
      </c>
      <c r="AS348" s="40">
        <f t="shared" si="503"/>
        <v>24.404558048807708</v>
      </c>
      <c r="AT348" s="41">
        <f t="shared" si="503"/>
        <v>0.35</v>
      </c>
      <c r="AU348" s="41">
        <f t="shared" si="503"/>
        <v>0.35</v>
      </c>
      <c r="AV348" s="42" t="e">
        <f t="shared" si="503"/>
        <v>#VALUE!</v>
      </c>
      <c r="AW348" s="42" t="e">
        <f t="shared" si="503"/>
        <v>#VALUE!</v>
      </c>
      <c r="AX348" s="43" t="e">
        <f t="shared" si="503"/>
        <v>#VALUE!</v>
      </c>
      <c r="AY348" s="43" t="e">
        <f t="shared" si="503"/>
        <v>#VALUE!</v>
      </c>
    </row>
    <row r="349" spans="6:51" x14ac:dyDescent="0.25">
      <c r="F349" s="3">
        <v>35</v>
      </c>
      <c r="G349" s="36">
        <f t="shared" ref="G349:X349" si="504">G$160+G277</f>
        <v>2.1799072300360907</v>
      </c>
      <c r="H349" s="36">
        <f t="shared" si="504"/>
        <v>3.6894704920150696</v>
      </c>
      <c r="I349" s="36">
        <f t="shared" si="504"/>
        <v>3.4548400427746007</v>
      </c>
      <c r="J349" s="36">
        <f t="shared" si="504"/>
        <v>3.504845522535029</v>
      </c>
      <c r="K349" s="36">
        <f t="shared" si="504"/>
        <v>2.2884765978286121</v>
      </c>
      <c r="L349" s="37" t="e">
        <f t="shared" si="504"/>
        <v>#VALUE!</v>
      </c>
      <c r="M349" s="38">
        <f t="shared" si="504"/>
        <v>3.4316606349191932</v>
      </c>
      <c r="N349" s="39">
        <f t="shared" si="504"/>
        <v>1.1197912716347349</v>
      </c>
      <c r="O349" s="39">
        <f t="shared" si="504"/>
        <v>1.1197912716347349</v>
      </c>
      <c r="P349" s="40">
        <f t="shared" si="504"/>
        <v>7.0742534686156731</v>
      </c>
      <c r="Q349" s="40">
        <f t="shared" si="504"/>
        <v>12.161422485138978</v>
      </c>
      <c r="R349" s="40">
        <f t="shared" si="504"/>
        <v>24.404558048807708</v>
      </c>
      <c r="S349" s="41">
        <f t="shared" si="504"/>
        <v>0.35</v>
      </c>
      <c r="T349" s="41">
        <f t="shared" si="504"/>
        <v>0.35</v>
      </c>
      <c r="U349" s="42" t="e">
        <f t="shared" si="504"/>
        <v>#VALUE!</v>
      </c>
      <c r="V349" s="42" t="e">
        <f t="shared" si="504"/>
        <v>#VALUE!</v>
      </c>
      <c r="W349" s="43" t="e">
        <f t="shared" si="504"/>
        <v>#VALUE!</v>
      </c>
      <c r="X349" s="43" t="e">
        <f t="shared" si="504"/>
        <v>#VALUE!</v>
      </c>
      <c r="AD349"/>
      <c r="AG349" s="3">
        <f t="shared" si="436"/>
        <v>30.979333722981732</v>
      </c>
      <c r="AH349" s="36">
        <f t="shared" ref="AH349:AY349" si="505">AH$160+AH277</f>
        <v>2.1798922135664784</v>
      </c>
      <c r="AI349" s="36">
        <f t="shared" si="505"/>
        <v>3.6894645284626262</v>
      </c>
      <c r="AJ349" s="36">
        <f t="shared" si="505"/>
        <v>3.4547898208435637</v>
      </c>
      <c r="AK349" s="36">
        <f t="shared" si="505"/>
        <v>3.5048364995551253</v>
      </c>
      <c r="AL349" s="36">
        <f t="shared" si="505"/>
        <v>1.8719441759047695</v>
      </c>
      <c r="AM349" s="37" t="e">
        <f t="shared" si="505"/>
        <v>#VALUE!</v>
      </c>
      <c r="AN349" s="38">
        <f t="shared" si="505"/>
        <v>3.4144653596003192</v>
      </c>
      <c r="AO349" s="39">
        <f t="shared" si="505"/>
        <v>1.1197912716347349</v>
      </c>
      <c r="AP349" s="39">
        <f t="shared" si="505"/>
        <v>1.1197912716347349</v>
      </c>
      <c r="AQ349" s="40">
        <f t="shared" si="505"/>
        <v>7.0742534686156731</v>
      </c>
      <c r="AR349" s="40">
        <f t="shared" si="505"/>
        <v>12.161422485138978</v>
      </c>
      <c r="AS349" s="40">
        <f t="shared" si="505"/>
        <v>24.404558048807708</v>
      </c>
      <c r="AT349" s="41">
        <f t="shared" si="505"/>
        <v>0.35</v>
      </c>
      <c r="AU349" s="41">
        <f t="shared" si="505"/>
        <v>0.35</v>
      </c>
      <c r="AV349" s="42" t="e">
        <f t="shared" si="505"/>
        <v>#VALUE!</v>
      </c>
      <c r="AW349" s="42" t="e">
        <f t="shared" si="505"/>
        <v>#VALUE!</v>
      </c>
      <c r="AX349" s="43" t="e">
        <f t="shared" si="505"/>
        <v>#VALUE!</v>
      </c>
      <c r="AY349" s="43" t="e">
        <f t="shared" si="505"/>
        <v>#VALUE!</v>
      </c>
    </row>
    <row r="350" spans="6:51" x14ac:dyDescent="0.25">
      <c r="F350" s="3">
        <v>36</v>
      </c>
      <c r="G350" s="36">
        <f t="shared" ref="G350:X350" si="506">G$160+G278</f>
        <v>2.1799081907795488</v>
      </c>
      <c r="H350" s="36">
        <f t="shared" si="506"/>
        <v>3.689471052600136</v>
      </c>
      <c r="I350" s="36">
        <f t="shared" si="506"/>
        <v>3.4548431832118593</v>
      </c>
      <c r="J350" s="36">
        <f t="shared" si="506"/>
        <v>3.5048463743379088</v>
      </c>
      <c r="K350" s="36">
        <f t="shared" si="506"/>
        <v>2.3845876229967304</v>
      </c>
      <c r="L350" s="37" t="e">
        <f t="shared" si="506"/>
        <v>#VALUE!</v>
      </c>
      <c r="M350" s="38">
        <f t="shared" si="506"/>
        <v>3.4345250611698166</v>
      </c>
      <c r="N350" s="39">
        <f t="shared" si="506"/>
        <v>1.1197912716347349</v>
      </c>
      <c r="O350" s="39">
        <f t="shared" si="506"/>
        <v>1.1197912716347349</v>
      </c>
      <c r="P350" s="40">
        <f t="shared" si="506"/>
        <v>7.0742534686156731</v>
      </c>
      <c r="Q350" s="40">
        <f t="shared" si="506"/>
        <v>12.161422485138978</v>
      </c>
      <c r="R350" s="40">
        <f t="shared" si="506"/>
        <v>24.404558048807708</v>
      </c>
      <c r="S350" s="41">
        <f t="shared" si="506"/>
        <v>0.35</v>
      </c>
      <c r="T350" s="41">
        <f t="shared" si="506"/>
        <v>0.35</v>
      </c>
      <c r="U350" s="42" t="e">
        <f t="shared" si="506"/>
        <v>#VALUE!</v>
      </c>
      <c r="V350" s="42" t="e">
        <f t="shared" si="506"/>
        <v>#VALUE!</v>
      </c>
      <c r="W350" s="43" t="e">
        <f t="shared" si="506"/>
        <v>#VALUE!</v>
      </c>
      <c r="X350" s="43" t="e">
        <f t="shared" si="506"/>
        <v>#VALUE!</v>
      </c>
      <c r="AD350"/>
      <c r="AG350" s="3">
        <f t="shared" si="436"/>
        <v>32.580381999521578</v>
      </c>
      <c r="AH350" s="36">
        <f t="shared" ref="AH350:AY350" si="507">AH$160+AH278</f>
        <v>2.1799017570607644</v>
      </c>
      <c r="AI350" s="36">
        <f t="shared" si="507"/>
        <v>3.6894679519496578</v>
      </c>
      <c r="AJ350" s="36">
        <f t="shared" si="507"/>
        <v>3.4548217444907947</v>
      </c>
      <c r="AK350" s="36">
        <f t="shared" si="507"/>
        <v>3.5048416749990512</v>
      </c>
      <c r="AL350" s="36">
        <f t="shared" si="507"/>
        <v>1.9662792933839439</v>
      </c>
      <c r="AM350" s="37" t="e">
        <f t="shared" si="507"/>
        <v>#VALUE!</v>
      </c>
      <c r="AN350" s="38">
        <f t="shared" si="507"/>
        <v>3.4226129363418387</v>
      </c>
      <c r="AO350" s="39">
        <f t="shared" si="507"/>
        <v>1.1197912716347349</v>
      </c>
      <c r="AP350" s="39">
        <f t="shared" si="507"/>
        <v>1.1197912716347349</v>
      </c>
      <c r="AQ350" s="40">
        <f t="shared" si="507"/>
        <v>7.0742534686156731</v>
      </c>
      <c r="AR350" s="40">
        <f t="shared" si="507"/>
        <v>12.161422485138978</v>
      </c>
      <c r="AS350" s="40">
        <f t="shared" si="507"/>
        <v>24.404558048807708</v>
      </c>
      <c r="AT350" s="41">
        <f t="shared" si="507"/>
        <v>0.35</v>
      </c>
      <c r="AU350" s="41">
        <f t="shared" si="507"/>
        <v>0.35</v>
      </c>
      <c r="AV350" s="42" t="e">
        <f t="shared" si="507"/>
        <v>#VALUE!</v>
      </c>
      <c r="AW350" s="42" t="e">
        <f t="shared" si="507"/>
        <v>#VALUE!</v>
      </c>
      <c r="AX350" s="43" t="e">
        <f t="shared" si="507"/>
        <v>#VALUE!</v>
      </c>
      <c r="AY350" s="43" t="e">
        <f t="shared" si="507"/>
        <v>#VALUE!</v>
      </c>
    </row>
    <row r="351" spans="6:51" x14ac:dyDescent="0.25">
      <c r="F351" s="3">
        <v>37</v>
      </c>
      <c r="G351" s="36">
        <f t="shared" ref="G351:X351" si="508">G$160+G279</f>
        <v>2.1799088022873536</v>
      </c>
      <c r="H351" s="36">
        <f t="shared" si="508"/>
        <v>3.6894714504426407</v>
      </c>
      <c r="I351" s="36">
        <f t="shared" si="508"/>
        <v>3.4548451387109202</v>
      </c>
      <c r="J351" s="36">
        <f t="shared" si="508"/>
        <v>3.5048469802094107</v>
      </c>
      <c r="K351" s="36">
        <f t="shared" si="508"/>
        <v>2.4649583917596063</v>
      </c>
      <c r="L351" s="37" t="e">
        <f t="shared" si="508"/>
        <v>#VALUE!</v>
      </c>
      <c r="M351" s="38">
        <f t="shared" si="508"/>
        <v>3.436987513929334</v>
      </c>
      <c r="N351" s="39">
        <f t="shared" si="508"/>
        <v>1.1197912716347349</v>
      </c>
      <c r="O351" s="39">
        <f t="shared" si="508"/>
        <v>1.1197912716347349</v>
      </c>
      <c r="P351" s="40">
        <f t="shared" si="508"/>
        <v>7.0742534686156731</v>
      </c>
      <c r="Q351" s="40">
        <f t="shared" si="508"/>
        <v>12.161422485138978</v>
      </c>
      <c r="R351" s="40">
        <f t="shared" si="508"/>
        <v>24.404558048807708</v>
      </c>
      <c r="S351" s="41">
        <f t="shared" si="508"/>
        <v>0.35</v>
      </c>
      <c r="T351" s="41">
        <f t="shared" si="508"/>
        <v>0.35</v>
      </c>
      <c r="U351" s="42" t="e">
        <f t="shared" si="508"/>
        <v>#VALUE!</v>
      </c>
      <c r="V351" s="42" t="e">
        <f t="shared" si="508"/>
        <v>#VALUE!</v>
      </c>
      <c r="W351" s="43" t="e">
        <f t="shared" si="508"/>
        <v>#VALUE!</v>
      </c>
      <c r="X351" s="43" t="e">
        <f t="shared" si="508"/>
        <v>#VALUE!</v>
      </c>
      <c r="AD351"/>
      <c r="AG351" s="3">
        <f t="shared" si="436"/>
        <v>34.264174327522724</v>
      </c>
      <c r="AH351" s="36">
        <f t="shared" ref="AH351:AY351" si="509">AH$160+AH279</f>
        <v>2.1799061758245131</v>
      </c>
      <c r="AI351" s="36">
        <f t="shared" si="509"/>
        <v>3.6894699351254583</v>
      </c>
      <c r="AJ351" s="36">
        <f t="shared" si="509"/>
        <v>3.4548365491963837</v>
      </c>
      <c r="AK351" s="36">
        <f t="shared" si="509"/>
        <v>3.504844677735806</v>
      </c>
      <c r="AL351" s="36">
        <f t="shared" si="509"/>
        <v>2.20559783983918</v>
      </c>
      <c r="AM351" s="37" t="e">
        <f t="shared" si="509"/>
        <v>#VALUE!</v>
      </c>
      <c r="AN351" s="38">
        <f t="shared" si="509"/>
        <v>3.4292558910670463</v>
      </c>
      <c r="AO351" s="39">
        <f t="shared" si="509"/>
        <v>1.1197912716347349</v>
      </c>
      <c r="AP351" s="39">
        <f t="shared" si="509"/>
        <v>1.1197912716347349</v>
      </c>
      <c r="AQ351" s="40">
        <f t="shared" si="509"/>
        <v>7.0742534686156731</v>
      </c>
      <c r="AR351" s="40">
        <f t="shared" si="509"/>
        <v>12.161422485138978</v>
      </c>
      <c r="AS351" s="40">
        <f t="shared" si="509"/>
        <v>24.404558048807708</v>
      </c>
      <c r="AT351" s="41">
        <f t="shared" si="509"/>
        <v>0.35</v>
      </c>
      <c r="AU351" s="41">
        <f t="shared" si="509"/>
        <v>0.35</v>
      </c>
      <c r="AV351" s="42" t="e">
        <f t="shared" si="509"/>
        <v>#VALUE!</v>
      </c>
      <c r="AW351" s="42" t="e">
        <f t="shared" si="509"/>
        <v>#VALUE!</v>
      </c>
      <c r="AX351" s="43" t="e">
        <f t="shared" si="509"/>
        <v>#VALUE!</v>
      </c>
      <c r="AY351" s="43" t="e">
        <f t="shared" si="509"/>
        <v>#VALUE!</v>
      </c>
    </row>
    <row r="352" spans="6:51" x14ac:dyDescent="0.25">
      <c r="F352" s="3">
        <v>38</v>
      </c>
      <c r="G352" s="36">
        <f t="shared" ref="G352:X352" si="510">G$160+G280</f>
        <v>2.1799091973886071</v>
      </c>
      <c r="H352" s="36">
        <f t="shared" si="510"/>
        <v>3.6894717345326784</v>
      </c>
      <c r="I352" s="36">
        <f t="shared" si="510"/>
        <v>3.4548463671559331</v>
      </c>
      <c r="J352" s="36">
        <f t="shared" si="510"/>
        <v>3.5048474139614885</v>
      </c>
      <c r="K352" s="36">
        <f t="shared" si="510"/>
        <v>2.532510410061239</v>
      </c>
      <c r="L352" s="37" t="e">
        <f t="shared" si="510"/>
        <v>#VALUE!</v>
      </c>
      <c r="M352" s="38">
        <f t="shared" si="510"/>
        <v>3.4391074151795982</v>
      </c>
      <c r="N352" s="39">
        <f t="shared" si="510"/>
        <v>1.1197912716347349</v>
      </c>
      <c r="O352" s="39">
        <f t="shared" si="510"/>
        <v>1.1197912716347349</v>
      </c>
      <c r="P352" s="40">
        <f t="shared" si="510"/>
        <v>7.0742534686156731</v>
      </c>
      <c r="Q352" s="40">
        <f t="shared" si="510"/>
        <v>12.161422485138978</v>
      </c>
      <c r="R352" s="40">
        <f t="shared" si="510"/>
        <v>24.404558048807708</v>
      </c>
      <c r="S352" s="41">
        <f t="shared" si="510"/>
        <v>0.35</v>
      </c>
      <c r="T352" s="41">
        <f t="shared" si="510"/>
        <v>0.35</v>
      </c>
      <c r="U352" s="42" t="e">
        <f t="shared" si="510"/>
        <v>#VALUE!</v>
      </c>
      <c r="V352" s="42" t="e">
        <f t="shared" si="510"/>
        <v>#VALUE!</v>
      </c>
      <c r="W352" s="43" t="e">
        <f t="shared" si="510"/>
        <v>#VALUE!</v>
      </c>
      <c r="X352" s="43" t="e">
        <f t="shared" si="510"/>
        <v>#VALUE!</v>
      </c>
      <c r="AD352"/>
      <c r="AG352" s="3">
        <f t="shared" si="436"/>
        <v>36.034987016545941</v>
      </c>
      <c r="AH352" s="36">
        <f t="shared" ref="AH352:AY352" si="511">AH$160+AH280</f>
        <v>2.1799082170960986</v>
      </c>
      <c r="AI352" s="36">
        <f t="shared" si="511"/>
        <v>3.6894710689273622</v>
      </c>
      <c r="AJ352" s="36">
        <f t="shared" si="511"/>
        <v>3.4548432682799861</v>
      </c>
      <c r="AK352" s="36">
        <f t="shared" si="511"/>
        <v>3.5048463991758707</v>
      </c>
      <c r="AL352" s="36">
        <f t="shared" si="511"/>
        <v>2.3876463179308809</v>
      </c>
      <c r="AM352" s="37" t="e">
        <f t="shared" si="511"/>
        <v>#VALUE!</v>
      </c>
      <c r="AN352" s="38">
        <f t="shared" si="511"/>
        <v>3.4346176265707093</v>
      </c>
      <c r="AO352" s="39">
        <f t="shared" si="511"/>
        <v>1.1197912716347349</v>
      </c>
      <c r="AP352" s="39">
        <f t="shared" si="511"/>
        <v>1.1197912716347349</v>
      </c>
      <c r="AQ352" s="40">
        <f t="shared" si="511"/>
        <v>7.0742534686156731</v>
      </c>
      <c r="AR352" s="40">
        <f t="shared" si="511"/>
        <v>12.161422485138978</v>
      </c>
      <c r="AS352" s="40">
        <f t="shared" si="511"/>
        <v>24.404558048807708</v>
      </c>
      <c r="AT352" s="41">
        <f t="shared" si="511"/>
        <v>0.35</v>
      </c>
      <c r="AU352" s="41">
        <f t="shared" si="511"/>
        <v>0.35</v>
      </c>
      <c r="AV352" s="42" t="e">
        <f t="shared" si="511"/>
        <v>#VALUE!</v>
      </c>
      <c r="AW352" s="42" t="e">
        <f t="shared" si="511"/>
        <v>#VALUE!</v>
      </c>
      <c r="AX352" s="43" t="e">
        <f t="shared" si="511"/>
        <v>#VALUE!</v>
      </c>
      <c r="AY352" s="43" t="e">
        <f t="shared" si="511"/>
        <v>#VALUE!</v>
      </c>
    </row>
    <row r="353" spans="6:51" x14ac:dyDescent="0.25">
      <c r="F353" s="3">
        <v>39</v>
      </c>
      <c r="G353" s="36">
        <f t="shared" ref="G353:X353" si="512">G$160+G281</f>
        <v>2.1799094565408192</v>
      </c>
      <c r="H353" s="36">
        <f t="shared" si="512"/>
        <v>3.6894719386466424</v>
      </c>
      <c r="I353" s="36">
        <f t="shared" si="512"/>
        <v>3.4548471459853429</v>
      </c>
      <c r="J353" s="36">
        <f t="shared" si="512"/>
        <v>3.5048477265056603</v>
      </c>
      <c r="K353" s="36">
        <f t="shared" si="512"/>
        <v>2.5895745041474312</v>
      </c>
      <c r="L353" s="37" t="e">
        <f t="shared" si="512"/>
        <v>#VALUE!</v>
      </c>
      <c r="M353" s="38">
        <f t="shared" si="512"/>
        <v>3.4409351850981245</v>
      </c>
      <c r="N353" s="39">
        <f t="shared" si="512"/>
        <v>1.1197912716347349</v>
      </c>
      <c r="O353" s="39">
        <f t="shared" si="512"/>
        <v>1.1197912716347349</v>
      </c>
      <c r="P353" s="40">
        <f t="shared" si="512"/>
        <v>7.0742534686156731</v>
      </c>
      <c r="Q353" s="40">
        <f t="shared" si="512"/>
        <v>12.161422485138978</v>
      </c>
      <c r="R353" s="40">
        <f t="shared" si="512"/>
        <v>24.404558048807708</v>
      </c>
      <c r="S353" s="41">
        <f t="shared" si="512"/>
        <v>0.35</v>
      </c>
      <c r="T353" s="41">
        <f t="shared" si="512"/>
        <v>0.35</v>
      </c>
      <c r="U353" s="42" t="e">
        <f t="shared" si="512"/>
        <v>#VALUE!</v>
      </c>
      <c r="V353" s="42" t="e">
        <f t="shared" si="512"/>
        <v>#VALUE!</v>
      </c>
      <c r="W353" s="43" t="e">
        <f t="shared" si="512"/>
        <v>#VALUE!</v>
      </c>
      <c r="X353" s="43" t="e">
        <f t="shared" si="512"/>
        <v>#VALUE!</v>
      </c>
      <c r="AD353"/>
      <c r="AG353" s="3">
        <f t="shared" si="436"/>
        <v>37.897317380842225</v>
      </c>
      <c r="AH353" s="36">
        <f t="shared" ref="AH353:AY353" si="513">AH$160+AH281</f>
        <v>2.1799091641403616</v>
      </c>
      <c r="AI353" s="36">
        <f t="shared" si="513"/>
        <v>3.6894717095214191</v>
      </c>
      <c r="AJ353" s="36">
        <f t="shared" si="513"/>
        <v>3.4548462653734773</v>
      </c>
      <c r="AK353" s="36">
        <f t="shared" si="513"/>
        <v>3.5048473757234833</v>
      </c>
      <c r="AL353" s="36">
        <f t="shared" si="513"/>
        <v>2.5260925287914096</v>
      </c>
      <c r="AM353" s="37" t="e">
        <f t="shared" si="513"/>
        <v>#VALUE!</v>
      </c>
      <c r="AN353" s="38">
        <f t="shared" si="513"/>
        <v>3.4389039846350884</v>
      </c>
      <c r="AO353" s="39">
        <f t="shared" si="513"/>
        <v>1.1197912716347349</v>
      </c>
      <c r="AP353" s="39">
        <f t="shared" si="513"/>
        <v>1.1197912716347349</v>
      </c>
      <c r="AQ353" s="40">
        <f t="shared" si="513"/>
        <v>7.0742534686156731</v>
      </c>
      <c r="AR353" s="40">
        <f t="shared" si="513"/>
        <v>12.161422485138978</v>
      </c>
      <c r="AS353" s="40">
        <f t="shared" si="513"/>
        <v>24.404558048807708</v>
      </c>
      <c r="AT353" s="41">
        <f t="shared" si="513"/>
        <v>0.35</v>
      </c>
      <c r="AU353" s="41">
        <f t="shared" si="513"/>
        <v>0.35</v>
      </c>
      <c r="AV353" s="42" t="e">
        <f t="shared" si="513"/>
        <v>#VALUE!</v>
      </c>
      <c r="AW353" s="42" t="e">
        <f t="shared" si="513"/>
        <v>#VALUE!</v>
      </c>
      <c r="AX353" s="43" t="e">
        <f t="shared" si="513"/>
        <v>#VALUE!</v>
      </c>
      <c r="AY353" s="43" t="e">
        <f t="shared" si="513"/>
        <v>#VALUE!</v>
      </c>
    </row>
    <row r="354" spans="6:51" x14ac:dyDescent="0.25">
      <c r="F354" s="3">
        <v>40</v>
      </c>
      <c r="G354" s="36">
        <f t="shared" ref="G354:X354" si="514">G$160+G282</f>
        <v>2.1799096290944915</v>
      </c>
      <c r="H354" s="36">
        <f t="shared" si="514"/>
        <v>3.6894720862014103</v>
      </c>
      <c r="I354" s="36">
        <f t="shared" si="514"/>
        <v>3.4548476444630549</v>
      </c>
      <c r="J354" s="36">
        <f t="shared" si="514"/>
        <v>3.5048479531654912</v>
      </c>
      <c r="K354" s="36">
        <f t="shared" si="514"/>
        <v>2.6380173140807024</v>
      </c>
      <c r="L354" s="37" t="e">
        <f t="shared" si="514"/>
        <v>#VALUE!</v>
      </c>
      <c r="M354" s="38">
        <f t="shared" si="514"/>
        <v>3.4425136002672225</v>
      </c>
      <c r="N354" s="39">
        <f t="shared" si="514"/>
        <v>1.1197912716347349</v>
      </c>
      <c r="O354" s="39">
        <f t="shared" si="514"/>
        <v>1.1197912716347349</v>
      </c>
      <c r="P354" s="40">
        <f t="shared" si="514"/>
        <v>7.0742534686156731</v>
      </c>
      <c r="Q354" s="40">
        <f t="shared" si="514"/>
        <v>12.161422485138978</v>
      </c>
      <c r="R354" s="40">
        <f t="shared" si="514"/>
        <v>24.404558048807708</v>
      </c>
      <c r="S354" s="41">
        <f t="shared" si="514"/>
        <v>0.35</v>
      </c>
      <c r="T354" s="41">
        <f t="shared" si="514"/>
        <v>0.35</v>
      </c>
      <c r="U354" s="42" t="e">
        <f t="shared" si="514"/>
        <v>#VALUE!</v>
      </c>
      <c r="V354" s="42" t="e">
        <f t="shared" si="514"/>
        <v>#VALUE!</v>
      </c>
      <c r="W354" s="43" t="e">
        <f t="shared" si="514"/>
        <v>#VALUE!</v>
      </c>
      <c r="X354" s="43" t="e">
        <f t="shared" si="514"/>
        <v>#VALUE!</v>
      </c>
      <c r="AD354"/>
      <c r="AG354" s="3">
        <f t="shared" si="436"/>
        <v>39.855895161134171</v>
      </c>
      <c r="AH354" s="36">
        <f t="shared" ref="AH354:AY354" si="515">AH$160+AH282</f>
        <v>2.1799096082492921</v>
      </c>
      <c r="AI354" s="36">
        <f t="shared" si="515"/>
        <v>3.6894720677414505</v>
      </c>
      <c r="AJ354" s="36">
        <f t="shared" si="515"/>
        <v>3.4548475854263798</v>
      </c>
      <c r="AK354" s="36">
        <f t="shared" si="515"/>
        <v>3.5048479247656861</v>
      </c>
      <c r="AL354" s="36">
        <f t="shared" si="515"/>
        <v>2.6315074086527797</v>
      </c>
      <c r="AM354" s="37" t="e">
        <f t="shared" si="515"/>
        <v>#VALUE!</v>
      </c>
      <c r="AN354" s="38">
        <f t="shared" si="515"/>
        <v>3.4423000716591239</v>
      </c>
      <c r="AO354" s="39">
        <f t="shared" si="515"/>
        <v>1.1197912716347349</v>
      </c>
      <c r="AP354" s="39">
        <f t="shared" si="515"/>
        <v>1.1197912716347349</v>
      </c>
      <c r="AQ354" s="40">
        <f t="shared" si="515"/>
        <v>7.0742534686156731</v>
      </c>
      <c r="AR354" s="40">
        <f t="shared" si="515"/>
        <v>12.161422485138978</v>
      </c>
      <c r="AS354" s="40">
        <f t="shared" si="515"/>
        <v>24.404558048807708</v>
      </c>
      <c r="AT354" s="41">
        <f t="shared" si="515"/>
        <v>0.35</v>
      </c>
      <c r="AU354" s="41">
        <f t="shared" si="515"/>
        <v>0.35</v>
      </c>
      <c r="AV354" s="42" t="e">
        <f t="shared" si="515"/>
        <v>#VALUE!</v>
      </c>
      <c r="AW354" s="42" t="e">
        <f t="shared" si="515"/>
        <v>#VALUE!</v>
      </c>
      <c r="AX354" s="43" t="e">
        <f t="shared" si="515"/>
        <v>#VALUE!</v>
      </c>
      <c r="AY354" s="43" t="e">
        <f t="shared" si="515"/>
        <v>#VALUE!</v>
      </c>
    </row>
    <row r="355" spans="6:51" x14ac:dyDescent="0.25">
      <c r="F355" s="3">
        <v>41</v>
      </c>
      <c r="G355" s="36">
        <f t="shared" ref="G355:X355" si="516">G$160+G283</f>
        <v>2.1799097457109715</v>
      </c>
      <c r="H355" s="36">
        <f t="shared" si="516"/>
        <v>3.6894721935225436</v>
      </c>
      <c r="I355" s="36">
        <f t="shared" si="516"/>
        <v>3.4548479666197798</v>
      </c>
      <c r="J355" s="36">
        <f t="shared" si="516"/>
        <v>3.504848118594412</v>
      </c>
      <c r="K355" s="36">
        <f t="shared" si="516"/>
        <v>2.6793397138352484</v>
      </c>
      <c r="L355" s="37" t="e">
        <f t="shared" si="516"/>
        <v>#VALUE!</v>
      </c>
      <c r="M355" s="38">
        <f t="shared" si="516"/>
        <v>3.4438789559923286</v>
      </c>
      <c r="N355" s="39">
        <f t="shared" si="516"/>
        <v>1.1197912716347349</v>
      </c>
      <c r="O355" s="39">
        <f t="shared" si="516"/>
        <v>1.1197912716347349</v>
      </c>
      <c r="P355" s="40">
        <f t="shared" si="516"/>
        <v>7.0742534686156731</v>
      </c>
      <c r="Q355" s="40">
        <f t="shared" si="516"/>
        <v>12.161422485138978</v>
      </c>
      <c r="R355" s="40">
        <f t="shared" si="516"/>
        <v>24.404558048807708</v>
      </c>
      <c r="S355" s="41">
        <f t="shared" si="516"/>
        <v>0.35</v>
      </c>
      <c r="T355" s="41">
        <f t="shared" si="516"/>
        <v>0.35</v>
      </c>
      <c r="U355" s="42" t="e">
        <f t="shared" si="516"/>
        <v>#VALUE!</v>
      </c>
      <c r="V355" s="42" t="e">
        <f t="shared" si="516"/>
        <v>#VALUE!</v>
      </c>
      <c r="W355" s="43" t="e">
        <f t="shared" si="516"/>
        <v>#VALUE!</v>
      </c>
      <c r="X355" s="43" t="e">
        <f t="shared" si="516"/>
        <v>#VALUE!</v>
      </c>
      <c r="AD355"/>
      <c r="AG355" s="3">
        <f t="shared" si="436"/>
        <v>41.722042020690559</v>
      </c>
      <c r="AH355" s="36">
        <f t="shared" ref="AH355:AY355" si="517">AH$160+AH283</f>
        <v>2.179909806329011</v>
      </c>
      <c r="AI355" s="36">
        <f t="shared" si="517"/>
        <v>3.6894722526003685</v>
      </c>
      <c r="AJ355" s="36">
        <f t="shared" si="517"/>
        <v>3.4548481270203357</v>
      </c>
      <c r="AK355" s="36">
        <f t="shared" si="517"/>
        <v>3.5048482099546314</v>
      </c>
      <c r="AL355" s="36">
        <f t="shared" si="517"/>
        <v>2.7054425642363209</v>
      </c>
      <c r="AM355" s="37" t="e">
        <f t="shared" si="517"/>
        <v>#VALUE!</v>
      </c>
      <c r="AN355" s="38">
        <f t="shared" si="517"/>
        <v>3.4447499093174176</v>
      </c>
      <c r="AO355" s="39">
        <f t="shared" si="517"/>
        <v>1.1197912716347349</v>
      </c>
      <c r="AP355" s="39">
        <f t="shared" si="517"/>
        <v>1.1197912716347349</v>
      </c>
      <c r="AQ355" s="40">
        <f t="shared" si="517"/>
        <v>7.0742534686156731</v>
      </c>
      <c r="AR355" s="40">
        <f t="shared" si="517"/>
        <v>12.161422485138978</v>
      </c>
      <c r="AS355" s="40">
        <f t="shared" si="517"/>
        <v>24.404558048807708</v>
      </c>
      <c r="AT355" s="41">
        <f t="shared" si="517"/>
        <v>0.35</v>
      </c>
      <c r="AU355" s="41">
        <f t="shared" si="517"/>
        <v>0.35</v>
      </c>
      <c r="AV355" s="42" t="e">
        <f t="shared" si="517"/>
        <v>#VALUE!</v>
      </c>
      <c r="AW355" s="42" t="e">
        <f t="shared" si="517"/>
        <v>#VALUE!</v>
      </c>
      <c r="AX355" s="43" t="e">
        <f t="shared" si="517"/>
        <v>#VALUE!</v>
      </c>
      <c r="AY355" s="43" t="e">
        <f t="shared" si="517"/>
        <v>#VALUE!</v>
      </c>
    </row>
    <row r="356" spans="6:51" x14ac:dyDescent="0.25">
      <c r="F356" s="3">
        <v>42</v>
      </c>
      <c r="G356" s="36">
        <f t="shared" ref="G356:X356" si="518">G$160+G284</f>
        <v>2.1799098256893821</v>
      </c>
      <c r="H356" s="36">
        <f t="shared" si="518"/>
        <v>3.6894722720556121</v>
      </c>
      <c r="I356" s="36">
        <f t="shared" si="518"/>
        <v>3.4548481768927566</v>
      </c>
      <c r="J356" s="36">
        <f t="shared" si="518"/>
        <v>3.5048482401007095</v>
      </c>
      <c r="K356" s="36">
        <f t="shared" si="518"/>
        <v>2.7147534822411425</v>
      </c>
      <c r="L356" s="37" t="e">
        <f t="shared" si="518"/>
        <v>#VALUE!</v>
      </c>
      <c r="M356" s="38">
        <f t="shared" si="518"/>
        <v>3.4450620575149191</v>
      </c>
      <c r="N356" s="39">
        <f t="shared" si="518"/>
        <v>1.1197912716347349</v>
      </c>
      <c r="O356" s="39">
        <f t="shared" si="518"/>
        <v>1.1197912716347349</v>
      </c>
      <c r="P356" s="40">
        <f t="shared" si="518"/>
        <v>7.0742534686156731</v>
      </c>
      <c r="Q356" s="40">
        <f t="shared" si="518"/>
        <v>12.161422485138978</v>
      </c>
      <c r="R356" s="40">
        <f t="shared" si="518"/>
        <v>24.404558048807708</v>
      </c>
      <c r="S356" s="41">
        <f t="shared" si="518"/>
        <v>0.35</v>
      </c>
      <c r="T356" s="41">
        <f t="shared" si="518"/>
        <v>0.35</v>
      </c>
      <c r="U356" s="42" t="e">
        <f t="shared" si="518"/>
        <v>#VALUE!</v>
      </c>
      <c r="V356" s="42" t="e">
        <f t="shared" si="518"/>
        <v>#VALUE!</v>
      </c>
      <c r="W356" s="43" t="e">
        <f t="shared" si="518"/>
        <v>#VALUE!</v>
      </c>
      <c r="X356" s="43" t="e">
        <f t="shared" si="518"/>
        <v>#VALUE!</v>
      </c>
      <c r="AD356"/>
      <c r="AG356" s="3">
        <f t="shared" si="436"/>
        <v>43.450237396356343</v>
      </c>
      <c r="AH356" s="36">
        <f t="shared" ref="AH356:AY356" si="519">AH$160+AH284</f>
        <v>2.1799099006825067</v>
      </c>
      <c r="AI356" s="36">
        <f t="shared" si="519"/>
        <v>3.6894723507280487</v>
      </c>
      <c r="AJ356" s="36">
        <f t="shared" si="519"/>
        <v>3.4548483616875645</v>
      </c>
      <c r="AK356" s="36">
        <f t="shared" si="519"/>
        <v>3.5048483624088984</v>
      </c>
      <c r="AL356" s="36">
        <f t="shared" si="519"/>
        <v>2.7575786050947286</v>
      </c>
      <c r="AM356" s="37" t="e">
        <f t="shared" si="519"/>
        <v>#VALUE!</v>
      </c>
      <c r="AN356" s="38">
        <f t="shared" si="519"/>
        <v>3.4465065522595104</v>
      </c>
      <c r="AO356" s="39">
        <f t="shared" si="519"/>
        <v>1.1197912716347349</v>
      </c>
      <c r="AP356" s="39">
        <f t="shared" si="519"/>
        <v>1.1197912716347349</v>
      </c>
      <c r="AQ356" s="40">
        <f t="shared" si="519"/>
        <v>7.0742534686156731</v>
      </c>
      <c r="AR356" s="40">
        <f t="shared" si="519"/>
        <v>12.161422485138978</v>
      </c>
      <c r="AS356" s="40">
        <f t="shared" si="519"/>
        <v>24.404558048807708</v>
      </c>
      <c r="AT356" s="41">
        <f t="shared" si="519"/>
        <v>0.35</v>
      </c>
      <c r="AU356" s="41">
        <f t="shared" si="519"/>
        <v>0.35</v>
      </c>
      <c r="AV356" s="42" t="e">
        <f t="shared" si="519"/>
        <v>#VALUE!</v>
      </c>
      <c r="AW356" s="42" t="e">
        <f t="shared" si="519"/>
        <v>#VALUE!</v>
      </c>
      <c r="AX356" s="43" t="e">
        <f t="shared" si="519"/>
        <v>#VALUE!</v>
      </c>
      <c r="AY356" s="43" t="e">
        <f t="shared" si="519"/>
        <v>#VALUE!</v>
      </c>
    </row>
    <row r="357" spans="6:51" x14ac:dyDescent="0.25">
      <c r="F357" s="3">
        <v>43</v>
      </c>
      <c r="G357" s="36">
        <f t="shared" ref="G357:X357" si="520">G$160+G285</f>
        <v>2.1799098813369024</v>
      </c>
      <c r="H357" s="36">
        <f t="shared" si="520"/>
        <v>3.6894723298699605</v>
      </c>
      <c r="I357" s="36">
        <f t="shared" si="520"/>
        <v>3.4548483155201533</v>
      </c>
      <c r="J357" s="36">
        <f t="shared" si="520"/>
        <v>3.5048483299077007</v>
      </c>
      <c r="K357" s="36">
        <f t="shared" si="520"/>
        <v>2.7452411390377378</v>
      </c>
      <c r="L357" s="37" t="e">
        <f t="shared" si="520"/>
        <v>#VALUE!</v>
      </c>
      <c r="M357" s="38">
        <f t="shared" si="520"/>
        <v>3.4460890629183902</v>
      </c>
      <c r="N357" s="39">
        <f t="shared" si="520"/>
        <v>1.1197912716347349</v>
      </c>
      <c r="O357" s="39">
        <f t="shared" si="520"/>
        <v>1.1197912716347349</v>
      </c>
      <c r="P357" s="40">
        <f t="shared" si="520"/>
        <v>7.0742534686156731</v>
      </c>
      <c r="Q357" s="40">
        <f t="shared" si="520"/>
        <v>12.161422485138978</v>
      </c>
      <c r="R357" s="40">
        <f t="shared" si="520"/>
        <v>24.404558048807708</v>
      </c>
      <c r="S357" s="41">
        <f t="shared" si="520"/>
        <v>0.35</v>
      </c>
      <c r="T357" s="41">
        <f t="shared" si="520"/>
        <v>0.35</v>
      </c>
      <c r="U357" s="42" t="e">
        <f t="shared" si="520"/>
        <v>#VALUE!</v>
      </c>
      <c r="V357" s="42" t="e">
        <f t="shared" si="520"/>
        <v>#VALUE!</v>
      </c>
      <c r="W357" s="43" t="e">
        <f t="shared" si="520"/>
        <v>#VALUE!</v>
      </c>
      <c r="X357" s="43" t="e">
        <f t="shared" si="520"/>
        <v>#VALUE!</v>
      </c>
      <c r="AD357"/>
      <c r="AG357" s="3">
        <f t="shared" si="436"/>
        <v>45.042693794538543</v>
      </c>
      <c r="AH357" s="36">
        <f t="shared" ref="AH357:AY357" si="521">AH$160+AH285</f>
        <v>2.1799099497055368</v>
      </c>
      <c r="AI357" s="36">
        <f t="shared" si="521"/>
        <v>3.689472405750446</v>
      </c>
      <c r="AJ357" s="36">
        <f t="shared" si="521"/>
        <v>3.454848472099846</v>
      </c>
      <c r="AK357" s="36">
        <f t="shared" si="521"/>
        <v>3.5048484485093949</v>
      </c>
      <c r="AL357" s="36">
        <f t="shared" si="521"/>
        <v>2.7954011264008063</v>
      </c>
      <c r="AM357" s="37" t="e">
        <f t="shared" si="521"/>
        <v>#VALUE!</v>
      </c>
      <c r="AN357" s="38">
        <f t="shared" si="521"/>
        <v>3.4477912801883219</v>
      </c>
      <c r="AO357" s="39">
        <f t="shared" si="521"/>
        <v>1.1197912716347349</v>
      </c>
      <c r="AP357" s="39">
        <f t="shared" si="521"/>
        <v>1.1197912716347349</v>
      </c>
      <c r="AQ357" s="40">
        <f t="shared" si="521"/>
        <v>7.0742534686156731</v>
      </c>
      <c r="AR357" s="40">
        <f t="shared" si="521"/>
        <v>12.161422485138978</v>
      </c>
      <c r="AS357" s="40">
        <f t="shared" si="521"/>
        <v>24.404558048807708</v>
      </c>
      <c r="AT357" s="41">
        <f t="shared" si="521"/>
        <v>0.35</v>
      </c>
      <c r="AU357" s="41">
        <f t="shared" si="521"/>
        <v>0.35</v>
      </c>
      <c r="AV357" s="42" t="e">
        <f t="shared" si="521"/>
        <v>#VALUE!</v>
      </c>
      <c r="AW357" s="42" t="e">
        <f t="shared" si="521"/>
        <v>#VALUE!</v>
      </c>
      <c r="AX357" s="43" t="e">
        <f t="shared" si="521"/>
        <v>#VALUE!</v>
      </c>
      <c r="AY357" s="43" t="e">
        <f t="shared" si="521"/>
        <v>#VALUE!</v>
      </c>
    </row>
    <row r="358" spans="6:51" x14ac:dyDescent="0.25">
      <c r="F358" s="3">
        <v>44</v>
      </c>
      <c r="G358" s="36">
        <f t="shared" ref="G358:X358" si="522">G$160+G286</f>
        <v>2.1799099206049637</v>
      </c>
      <c r="H358" s="36">
        <f t="shared" si="522"/>
        <v>3.6894723726865326</v>
      </c>
      <c r="I358" s="36">
        <f t="shared" si="522"/>
        <v>3.4548484078407329</v>
      </c>
      <c r="J358" s="36">
        <f t="shared" si="522"/>
        <v>3.504848396698435</v>
      </c>
      <c r="K358" s="36">
        <f t="shared" si="522"/>
        <v>2.7716027490447805</v>
      </c>
      <c r="L358" s="37" t="e">
        <f t="shared" si="522"/>
        <v>#VALUE!</v>
      </c>
      <c r="M358" s="38">
        <f t="shared" si="522"/>
        <v>3.4469821982906805</v>
      </c>
      <c r="N358" s="39">
        <f t="shared" si="522"/>
        <v>1.1197912716347349</v>
      </c>
      <c r="O358" s="39">
        <f t="shared" si="522"/>
        <v>1.1197912716347349</v>
      </c>
      <c r="P358" s="40">
        <f t="shared" si="522"/>
        <v>7.0742534686156731</v>
      </c>
      <c r="Q358" s="40">
        <f t="shared" si="522"/>
        <v>12.161422485138978</v>
      </c>
      <c r="R358" s="40">
        <f t="shared" si="522"/>
        <v>24.404558048807708</v>
      </c>
      <c r="S358" s="41">
        <f t="shared" si="522"/>
        <v>0.35</v>
      </c>
      <c r="T358" s="41">
        <f t="shared" si="522"/>
        <v>0.35</v>
      </c>
      <c r="U358" s="42" t="e">
        <f t="shared" si="522"/>
        <v>#VALUE!</v>
      </c>
      <c r="V358" s="42" t="e">
        <f t="shared" si="522"/>
        <v>#VALUE!</v>
      </c>
      <c r="W358" s="43" t="e">
        <f t="shared" si="522"/>
        <v>#VALUE!</v>
      </c>
      <c r="X358" s="43" t="e">
        <f t="shared" si="522"/>
        <v>#VALUE!</v>
      </c>
      <c r="AD358"/>
      <c r="AG358" s="3">
        <f t="shared" si="436"/>
        <v>46.510072666059088</v>
      </c>
      <c r="AH358" s="36">
        <f t="shared" ref="AH358:AY358" si="523">AH$160+AH286</f>
        <v>2.1799099772584616</v>
      </c>
      <c r="AI358" s="36">
        <f t="shared" si="523"/>
        <v>3.6894724383035027</v>
      </c>
      <c r="AJ358" s="36">
        <f t="shared" si="523"/>
        <v>3.4548485282742027</v>
      </c>
      <c r="AK358" s="36">
        <f t="shared" si="523"/>
        <v>3.5048484998136598</v>
      </c>
      <c r="AL358" s="36">
        <f t="shared" si="523"/>
        <v>2.8236430203610294</v>
      </c>
      <c r="AM358" s="37" t="e">
        <f t="shared" si="523"/>
        <v>#VALUE!</v>
      </c>
      <c r="AN358" s="38">
        <f t="shared" si="523"/>
        <v>3.4487525432469814</v>
      </c>
      <c r="AO358" s="39">
        <f t="shared" si="523"/>
        <v>1.1197912716347349</v>
      </c>
      <c r="AP358" s="39">
        <f t="shared" si="523"/>
        <v>1.1197912716347349</v>
      </c>
      <c r="AQ358" s="40">
        <f t="shared" si="523"/>
        <v>7.0742534686156731</v>
      </c>
      <c r="AR358" s="40">
        <f t="shared" si="523"/>
        <v>12.161422485138978</v>
      </c>
      <c r="AS358" s="40">
        <f t="shared" si="523"/>
        <v>24.404558048807708</v>
      </c>
      <c r="AT358" s="41">
        <f t="shared" si="523"/>
        <v>0.35</v>
      </c>
      <c r="AU358" s="41">
        <f t="shared" si="523"/>
        <v>0.35</v>
      </c>
      <c r="AV358" s="42" t="e">
        <f t="shared" si="523"/>
        <v>#VALUE!</v>
      </c>
      <c r="AW358" s="42" t="e">
        <f t="shared" si="523"/>
        <v>#VALUE!</v>
      </c>
      <c r="AX358" s="43" t="e">
        <f t="shared" si="523"/>
        <v>#VALUE!</v>
      </c>
      <c r="AY358" s="43" t="e">
        <f t="shared" si="523"/>
        <v>#VALUE!</v>
      </c>
    </row>
    <row r="359" spans="6:51" x14ac:dyDescent="0.25">
      <c r="F359" s="3">
        <v>45</v>
      </c>
      <c r="G359" s="36">
        <f t="shared" ref="G359:X359" si="524">G$160+G287</f>
        <v>2.1799099486978042</v>
      </c>
      <c r="H359" s="36">
        <f t="shared" si="524"/>
        <v>3.6894724045839924</v>
      </c>
      <c r="I359" s="36">
        <f t="shared" si="524"/>
        <v>3.4548484699488418</v>
      </c>
      <c r="J359" s="36">
        <f t="shared" si="524"/>
        <v>3.5048484466771646</v>
      </c>
      <c r="K359" s="36">
        <f t="shared" si="524"/>
        <v>2.7944926300664896</v>
      </c>
      <c r="L359" s="37" t="e">
        <f t="shared" si="524"/>
        <v>#VALUE!</v>
      </c>
      <c r="M359" s="38">
        <f t="shared" si="524"/>
        <v>3.4477603634168075</v>
      </c>
      <c r="N359" s="39">
        <f t="shared" si="524"/>
        <v>1.1197912716347349</v>
      </c>
      <c r="O359" s="39">
        <f t="shared" si="524"/>
        <v>1.1197912716347349</v>
      </c>
      <c r="P359" s="40">
        <f t="shared" si="524"/>
        <v>7.0742534686156731</v>
      </c>
      <c r="Q359" s="40">
        <f t="shared" si="524"/>
        <v>12.161422485138978</v>
      </c>
      <c r="R359" s="40">
        <f t="shared" si="524"/>
        <v>24.404558048807708</v>
      </c>
      <c r="S359" s="41">
        <f t="shared" si="524"/>
        <v>0.35</v>
      </c>
      <c r="T359" s="41">
        <f t="shared" si="524"/>
        <v>0.35</v>
      </c>
      <c r="U359" s="42" t="e">
        <f t="shared" si="524"/>
        <v>#VALUE!</v>
      </c>
      <c r="V359" s="42" t="e">
        <f t="shared" si="524"/>
        <v>#VALUE!</v>
      </c>
      <c r="W359" s="43" t="e">
        <f t="shared" si="524"/>
        <v>#VALUE!</v>
      </c>
      <c r="X359" s="43" t="e">
        <f t="shared" si="524"/>
        <v>#VALUE!</v>
      </c>
      <c r="AD359"/>
      <c r="AG359" s="3">
        <f t="shared" si="436"/>
        <v>47.862198071214792</v>
      </c>
      <c r="AH359" s="36">
        <f t="shared" ref="AH359:AY359" si="525">AH$160+AH287</f>
        <v>2.1799099937991206</v>
      </c>
      <c r="AI359" s="36">
        <f t="shared" si="525"/>
        <v>3.6894724584895933</v>
      </c>
      <c r="AJ359" s="36">
        <f t="shared" si="525"/>
        <v>3.454848558866936</v>
      </c>
      <c r="AK359" s="36">
        <f t="shared" si="525"/>
        <v>3.5048485318493992</v>
      </c>
      <c r="AL359" s="36">
        <f t="shared" si="525"/>
        <v>2.845254249116226</v>
      </c>
      <c r="AM359" s="37" t="e">
        <f t="shared" si="525"/>
        <v>#VALUE!</v>
      </c>
      <c r="AN359" s="38">
        <f t="shared" si="525"/>
        <v>3.449486594749251</v>
      </c>
      <c r="AO359" s="39">
        <f t="shared" si="525"/>
        <v>1.1197912716347349</v>
      </c>
      <c r="AP359" s="39">
        <f t="shared" si="525"/>
        <v>1.1197912716347349</v>
      </c>
      <c r="AQ359" s="40">
        <f t="shared" si="525"/>
        <v>7.0742534686156731</v>
      </c>
      <c r="AR359" s="40">
        <f t="shared" si="525"/>
        <v>12.161422485138978</v>
      </c>
      <c r="AS359" s="40">
        <f t="shared" si="525"/>
        <v>24.404558048807708</v>
      </c>
      <c r="AT359" s="41">
        <f t="shared" si="525"/>
        <v>0.35</v>
      </c>
      <c r="AU359" s="41">
        <f t="shared" si="525"/>
        <v>0.35</v>
      </c>
      <c r="AV359" s="42" t="e">
        <f t="shared" si="525"/>
        <v>#VALUE!</v>
      </c>
      <c r="AW359" s="42" t="e">
        <f t="shared" si="525"/>
        <v>#VALUE!</v>
      </c>
      <c r="AX359" s="43" t="e">
        <f t="shared" si="525"/>
        <v>#VALUE!</v>
      </c>
      <c r="AY359" s="43" t="e">
        <f t="shared" si="525"/>
        <v>#VALUE!</v>
      </c>
    </row>
    <row r="360" spans="6:51" x14ac:dyDescent="0.25">
      <c r="F360" s="3">
        <v>46</v>
      </c>
      <c r="G360" s="36">
        <f t="shared" ref="G360:X360" si="526">G$160+G288</f>
        <v>2.1799099690654957</v>
      </c>
      <c r="H360" s="36">
        <f t="shared" si="526"/>
        <v>3.6894724284863449</v>
      </c>
      <c r="I360" s="36">
        <f t="shared" si="526"/>
        <v>3.4548485121572297</v>
      </c>
      <c r="J360" s="36">
        <f t="shared" si="526"/>
        <v>3.5048484843027436</v>
      </c>
      <c r="K360" s="36">
        <f t="shared" si="526"/>
        <v>2.8144482276567118</v>
      </c>
      <c r="L360" s="37" t="e">
        <f t="shared" si="526"/>
        <v>#VALUE!</v>
      </c>
      <c r="M360" s="38">
        <f t="shared" si="526"/>
        <v>3.4484396440508762</v>
      </c>
      <c r="N360" s="39">
        <f t="shared" si="526"/>
        <v>1.1197912716347349</v>
      </c>
      <c r="O360" s="39">
        <f t="shared" si="526"/>
        <v>1.1197912716347349</v>
      </c>
      <c r="P360" s="40">
        <f t="shared" si="526"/>
        <v>7.0742534686156731</v>
      </c>
      <c r="Q360" s="40">
        <f t="shared" si="526"/>
        <v>12.161422485138978</v>
      </c>
      <c r="R360" s="40">
        <f t="shared" si="526"/>
        <v>24.404558048807708</v>
      </c>
      <c r="S360" s="41">
        <f t="shared" si="526"/>
        <v>0.35</v>
      </c>
      <c r="T360" s="41">
        <f t="shared" si="526"/>
        <v>0.35</v>
      </c>
      <c r="U360" s="42" t="e">
        <f t="shared" si="526"/>
        <v>#VALUE!</v>
      </c>
      <c r="V360" s="42" t="e">
        <f t="shared" si="526"/>
        <v>#VALUE!</v>
      </c>
      <c r="W360" s="43" t="e">
        <f t="shared" si="526"/>
        <v>#VALUE!</v>
      </c>
      <c r="X360" s="43" t="e">
        <f t="shared" si="526"/>
        <v>#VALUE!</v>
      </c>
      <c r="AD360"/>
      <c r="AG360" s="3">
        <f t="shared" si="436"/>
        <v>49.108122451584919</v>
      </c>
      <c r="AH360" s="36">
        <f t="shared" ref="AH360:AY360" si="527">AH$160+AH288</f>
        <v>2.1799100042949755</v>
      </c>
      <c r="AI360" s="36">
        <f t="shared" si="527"/>
        <v>3.6894724715341698</v>
      </c>
      <c r="AJ360" s="36">
        <f t="shared" si="527"/>
        <v>3.4548485765450119</v>
      </c>
      <c r="AK360" s="36">
        <f t="shared" si="527"/>
        <v>3.5048485526906603</v>
      </c>
      <c r="AL360" s="36">
        <f t="shared" si="527"/>
        <v>2.8621414208402824</v>
      </c>
      <c r="AM360" s="37" t="e">
        <f t="shared" si="527"/>
        <v>#VALUE!</v>
      </c>
      <c r="AN360" s="38">
        <f t="shared" si="527"/>
        <v>3.4500574434670024</v>
      </c>
      <c r="AO360" s="39">
        <f t="shared" si="527"/>
        <v>1.1197912716347349</v>
      </c>
      <c r="AP360" s="39">
        <f t="shared" si="527"/>
        <v>1.1197912716347349</v>
      </c>
      <c r="AQ360" s="40">
        <f t="shared" si="527"/>
        <v>7.0742534686156731</v>
      </c>
      <c r="AR360" s="40">
        <f t="shared" si="527"/>
        <v>12.161422485138978</v>
      </c>
      <c r="AS360" s="40">
        <f t="shared" si="527"/>
        <v>24.404558048807708</v>
      </c>
      <c r="AT360" s="41">
        <f t="shared" si="527"/>
        <v>0.35</v>
      </c>
      <c r="AU360" s="41">
        <f t="shared" si="527"/>
        <v>0.35</v>
      </c>
      <c r="AV360" s="42" t="e">
        <f t="shared" si="527"/>
        <v>#VALUE!</v>
      </c>
      <c r="AW360" s="42" t="e">
        <f t="shared" si="527"/>
        <v>#VALUE!</v>
      </c>
      <c r="AX360" s="43" t="e">
        <f t="shared" si="527"/>
        <v>#VALUE!</v>
      </c>
      <c r="AY360" s="43" t="e">
        <f t="shared" si="527"/>
        <v>#VALUE!</v>
      </c>
    </row>
    <row r="361" spans="6:51" x14ac:dyDescent="0.25">
      <c r="F361" s="3">
        <v>47</v>
      </c>
      <c r="G361" s="36">
        <f t="shared" ref="G361:X361" si="528">G$160+G289</f>
        <v>2.1799099840242047</v>
      </c>
      <c r="H361" s="36">
        <f t="shared" si="528"/>
        <v>3.6894724465014122</v>
      </c>
      <c r="I361" s="36">
        <f t="shared" si="528"/>
        <v>3.4548485411330558</v>
      </c>
      <c r="J361" s="36">
        <f t="shared" si="528"/>
        <v>3.5048485127981168</v>
      </c>
      <c r="K361" s="36">
        <f t="shared" si="528"/>
        <v>2.8319129008914357</v>
      </c>
      <c r="L361" s="37" t="e">
        <f t="shared" si="528"/>
        <v>#VALUE!</v>
      </c>
      <c r="M361" s="38">
        <f t="shared" si="528"/>
        <v>3.4490337447341171</v>
      </c>
      <c r="N361" s="39">
        <f t="shared" si="528"/>
        <v>1.1197912716347349</v>
      </c>
      <c r="O361" s="39">
        <f t="shared" si="528"/>
        <v>1.1197912716347349</v>
      </c>
      <c r="P361" s="40">
        <f t="shared" si="528"/>
        <v>7.0742534686156731</v>
      </c>
      <c r="Q361" s="40">
        <f t="shared" si="528"/>
        <v>12.161422485138978</v>
      </c>
      <c r="R361" s="40">
        <f t="shared" si="528"/>
        <v>24.404558048807708</v>
      </c>
      <c r="S361" s="41">
        <f t="shared" si="528"/>
        <v>0.35</v>
      </c>
      <c r="T361" s="41">
        <f t="shared" si="528"/>
        <v>0.35</v>
      </c>
      <c r="U361" s="42" t="e">
        <f t="shared" si="528"/>
        <v>#VALUE!</v>
      </c>
      <c r="V361" s="42" t="e">
        <f t="shared" si="528"/>
        <v>#VALUE!</v>
      </c>
      <c r="W361" s="43" t="e">
        <f t="shared" si="528"/>
        <v>#VALUE!</v>
      </c>
      <c r="X361" s="43" t="e">
        <f t="shared" si="528"/>
        <v>#VALUE!</v>
      </c>
      <c r="AD361"/>
      <c r="AG361" s="3">
        <f t="shared" si="436"/>
        <v>50.256187235873128</v>
      </c>
      <c r="AH361" s="36">
        <f t="shared" ref="AH361:AY361" si="529">AH$160+AH289</f>
        <v>2.1799100112745742</v>
      </c>
      <c r="AI361" s="36">
        <f t="shared" si="529"/>
        <v>3.6894724802755432</v>
      </c>
      <c r="AJ361" s="36">
        <f t="shared" si="529"/>
        <v>3.4548485873018722</v>
      </c>
      <c r="AK361" s="36">
        <f t="shared" si="529"/>
        <v>3.5048485667464062</v>
      </c>
      <c r="AL361" s="36">
        <f t="shared" si="529"/>
        <v>2.8755767800906575</v>
      </c>
      <c r="AM361" s="37" t="e">
        <f t="shared" si="529"/>
        <v>#VALUE!</v>
      </c>
      <c r="AN361" s="38">
        <f t="shared" si="529"/>
        <v>3.4505086598173103</v>
      </c>
      <c r="AO361" s="39">
        <f t="shared" si="529"/>
        <v>1.1197912716347349</v>
      </c>
      <c r="AP361" s="39">
        <f t="shared" si="529"/>
        <v>1.1197912716347349</v>
      </c>
      <c r="AQ361" s="40">
        <f t="shared" si="529"/>
        <v>7.0742534686156731</v>
      </c>
      <c r="AR361" s="40">
        <f t="shared" si="529"/>
        <v>12.161422485138978</v>
      </c>
      <c r="AS361" s="40">
        <f t="shared" si="529"/>
        <v>24.404558048807708</v>
      </c>
      <c r="AT361" s="41">
        <f t="shared" si="529"/>
        <v>0.35</v>
      </c>
      <c r="AU361" s="41">
        <f t="shared" si="529"/>
        <v>0.35</v>
      </c>
      <c r="AV361" s="42" t="e">
        <f t="shared" si="529"/>
        <v>#VALUE!</v>
      </c>
      <c r="AW361" s="42" t="e">
        <f t="shared" si="529"/>
        <v>#VALUE!</v>
      </c>
      <c r="AX361" s="43" t="e">
        <f t="shared" si="529"/>
        <v>#VALUE!</v>
      </c>
      <c r="AY361" s="43" t="e">
        <f t="shared" si="529"/>
        <v>#VALUE!</v>
      </c>
    </row>
    <row r="362" spans="6:51" x14ac:dyDescent="0.25">
      <c r="F362" s="3">
        <v>48</v>
      </c>
      <c r="G362" s="36">
        <f t="shared" ref="G362:X362" si="530">G$160+G290</f>
        <v>2.1799099951481926</v>
      </c>
      <c r="H362" s="36">
        <f t="shared" si="530"/>
        <v>3.6894724601569977</v>
      </c>
      <c r="I362" s="36">
        <f t="shared" si="530"/>
        <v>3.4548485612254956</v>
      </c>
      <c r="J362" s="36">
        <f t="shared" si="530"/>
        <v>3.5048485345061873</v>
      </c>
      <c r="K362" s="36">
        <f t="shared" si="530"/>
        <v>2.8472539639593784</v>
      </c>
      <c r="L362" s="37" t="e">
        <f t="shared" si="530"/>
        <v>#VALUE!</v>
      </c>
      <c r="M362" s="38">
        <f t="shared" si="530"/>
        <v>3.4495543542227733</v>
      </c>
      <c r="N362" s="39">
        <f t="shared" si="530"/>
        <v>1.1197912716347349</v>
      </c>
      <c r="O362" s="39">
        <f t="shared" si="530"/>
        <v>1.1197912716347349</v>
      </c>
      <c r="P362" s="40">
        <f t="shared" si="530"/>
        <v>7.0742534686156731</v>
      </c>
      <c r="Q362" s="40">
        <f t="shared" si="530"/>
        <v>12.161422485138978</v>
      </c>
      <c r="R362" s="40">
        <f t="shared" si="530"/>
        <v>24.404558048807708</v>
      </c>
      <c r="S362" s="41">
        <f t="shared" si="530"/>
        <v>0.35</v>
      </c>
      <c r="T362" s="41">
        <f t="shared" si="530"/>
        <v>0.35</v>
      </c>
      <c r="U362" s="42" t="e">
        <f t="shared" si="530"/>
        <v>#VALUE!</v>
      </c>
      <c r="V362" s="42" t="e">
        <f t="shared" si="530"/>
        <v>#VALUE!</v>
      </c>
      <c r="W362" s="43" t="e">
        <f t="shared" si="530"/>
        <v>#VALUE!</v>
      </c>
      <c r="X362" s="43" t="e">
        <f t="shared" si="530"/>
        <v>#VALUE!</v>
      </c>
      <c r="AD362"/>
      <c r="AG362" s="3">
        <f t="shared" si="436"/>
        <v>51.314078685538149</v>
      </c>
      <c r="AH362" s="36">
        <f t="shared" ref="AH362:AY362" si="531">AH$160+AH290</f>
        <v>2.1799100161042491</v>
      </c>
      <c r="AI362" s="36">
        <f t="shared" si="531"/>
        <v>3.689472486324072</v>
      </c>
      <c r="AJ362" s="36">
        <f t="shared" si="531"/>
        <v>3.4548485941492815</v>
      </c>
      <c r="AK362" s="36">
        <f t="shared" si="531"/>
        <v>3.5048485765313915</v>
      </c>
      <c r="AL362" s="36">
        <f t="shared" si="531"/>
        <v>2.8864335272934087</v>
      </c>
      <c r="AM362" s="37" t="e">
        <f t="shared" si="531"/>
        <v>#VALUE!</v>
      </c>
      <c r="AN362" s="38">
        <f t="shared" si="531"/>
        <v>3.450870545149435</v>
      </c>
      <c r="AO362" s="39">
        <f t="shared" si="531"/>
        <v>1.1197912716347349</v>
      </c>
      <c r="AP362" s="39">
        <f t="shared" si="531"/>
        <v>1.1197912716347349</v>
      </c>
      <c r="AQ362" s="40">
        <f t="shared" si="531"/>
        <v>7.0742534686156731</v>
      </c>
      <c r="AR362" s="40">
        <f t="shared" si="531"/>
        <v>12.161422485138978</v>
      </c>
      <c r="AS362" s="40">
        <f t="shared" si="531"/>
        <v>24.404558048807708</v>
      </c>
      <c r="AT362" s="41">
        <f t="shared" si="531"/>
        <v>0.35</v>
      </c>
      <c r="AU362" s="41">
        <f t="shared" si="531"/>
        <v>0.35</v>
      </c>
      <c r="AV362" s="42" t="e">
        <f t="shared" si="531"/>
        <v>#VALUE!</v>
      </c>
      <c r="AW362" s="42" t="e">
        <f t="shared" si="531"/>
        <v>#VALUE!</v>
      </c>
      <c r="AX362" s="43" t="e">
        <f t="shared" si="531"/>
        <v>#VALUE!</v>
      </c>
      <c r="AY362" s="43" t="e">
        <f t="shared" si="531"/>
        <v>#VALUE!</v>
      </c>
    </row>
    <row r="363" spans="6:51" x14ac:dyDescent="0.25">
      <c r="F363" s="3">
        <v>49</v>
      </c>
      <c r="G363" s="36">
        <f t="shared" ref="G363:X363" si="532">G$160+G291</f>
        <v>2.1799100035204626</v>
      </c>
      <c r="H363" s="36">
        <f t="shared" si="532"/>
        <v>3.6894724705665229</v>
      </c>
      <c r="I363" s="36">
        <f t="shared" si="532"/>
        <v>3.4548485752973432</v>
      </c>
      <c r="J363" s="36">
        <f t="shared" si="532"/>
        <v>3.5048485511397391</v>
      </c>
      <c r="K363" s="36">
        <f t="shared" si="532"/>
        <v>2.8607770216200032</v>
      </c>
      <c r="L363" s="37" t="e">
        <f t="shared" si="532"/>
        <v>#VALUE!</v>
      </c>
      <c r="M363" s="38">
        <f t="shared" si="532"/>
        <v>3.4500114538835081</v>
      </c>
      <c r="N363" s="39">
        <f t="shared" si="532"/>
        <v>1.1197912716347349</v>
      </c>
      <c r="O363" s="39">
        <f t="shared" si="532"/>
        <v>1.1197912716347349</v>
      </c>
      <c r="P363" s="40">
        <f t="shared" si="532"/>
        <v>7.0742534686156731</v>
      </c>
      <c r="Q363" s="40">
        <f t="shared" si="532"/>
        <v>12.161422485138978</v>
      </c>
      <c r="R363" s="40">
        <f t="shared" si="532"/>
        <v>24.404558048807708</v>
      </c>
      <c r="S363" s="41">
        <f t="shared" si="532"/>
        <v>0.35</v>
      </c>
      <c r="T363" s="41">
        <f t="shared" si="532"/>
        <v>0.35</v>
      </c>
      <c r="U363" s="42" t="e">
        <f t="shared" si="532"/>
        <v>#VALUE!</v>
      </c>
      <c r="V363" s="42" t="e">
        <f t="shared" si="532"/>
        <v>#VALUE!</v>
      </c>
      <c r="W363" s="43" t="e">
        <f t="shared" si="532"/>
        <v>#VALUE!</v>
      </c>
      <c r="X363" s="43" t="e">
        <f t="shared" si="532"/>
        <v>#VALUE!</v>
      </c>
      <c r="AD363"/>
      <c r="AG363" s="3">
        <f t="shared" si="436"/>
        <v>52.288879354098157</v>
      </c>
      <c r="AH363" s="36">
        <f t="shared" ref="AH363:AY363" si="533">AH$160+AH291</f>
        <v>2.179910019561599</v>
      </c>
      <c r="AI363" s="36">
        <f t="shared" si="533"/>
        <v>3.6894724906297176</v>
      </c>
      <c r="AJ363" s="36">
        <f t="shared" si="533"/>
        <v>3.4548485986835948</v>
      </c>
      <c r="AK363" s="36">
        <f t="shared" si="533"/>
        <v>3.5048485835368206</v>
      </c>
      <c r="AL363" s="36">
        <f t="shared" si="533"/>
        <v>2.8953261184417798</v>
      </c>
      <c r="AM363" s="37" t="e">
        <f t="shared" si="533"/>
        <v>#VALUE!</v>
      </c>
      <c r="AN363" s="38">
        <f t="shared" si="533"/>
        <v>3.4511645925743224</v>
      </c>
      <c r="AO363" s="39">
        <f t="shared" si="533"/>
        <v>1.1197912716347349</v>
      </c>
      <c r="AP363" s="39">
        <f t="shared" si="533"/>
        <v>1.1197912716347349</v>
      </c>
      <c r="AQ363" s="40">
        <f t="shared" si="533"/>
        <v>7.0742534686156731</v>
      </c>
      <c r="AR363" s="40">
        <f t="shared" si="533"/>
        <v>12.161422485138978</v>
      </c>
      <c r="AS363" s="40">
        <f t="shared" si="533"/>
        <v>24.404558048807708</v>
      </c>
      <c r="AT363" s="41">
        <f t="shared" si="533"/>
        <v>0.35</v>
      </c>
      <c r="AU363" s="41">
        <f t="shared" si="533"/>
        <v>0.35</v>
      </c>
      <c r="AV363" s="42" t="e">
        <f t="shared" si="533"/>
        <v>#VALUE!</v>
      </c>
      <c r="AW363" s="42" t="e">
        <f t="shared" si="533"/>
        <v>#VALUE!</v>
      </c>
      <c r="AX363" s="43" t="e">
        <f t="shared" si="533"/>
        <v>#VALUE!</v>
      </c>
      <c r="AY363" s="43" t="e">
        <f t="shared" si="533"/>
        <v>#VALUE!</v>
      </c>
    </row>
    <row r="364" spans="6:51" x14ac:dyDescent="0.25">
      <c r="F364" s="3">
        <v>50</v>
      </c>
      <c r="G364" s="36">
        <f t="shared" ref="G364:X364" si="534">G$160+G292</f>
        <v>2.179910009894888</v>
      </c>
      <c r="H364" s="36">
        <f t="shared" si="534"/>
        <v>3.6894724785457944</v>
      </c>
      <c r="I364" s="36">
        <f t="shared" si="534"/>
        <v>3.4548485852500948</v>
      </c>
      <c r="J364" s="36">
        <f t="shared" si="534"/>
        <v>3.5048485639579008</v>
      </c>
      <c r="K364" s="36">
        <f t="shared" si="534"/>
        <v>2.8727374010834792</v>
      </c>
      <c r="L364" s="37" t="e">
        <f t="shared" si="534"/>
        <v>#VALUE!</v>
      </c>
      <c r="M364" s="38">
        <f t="shared" si="534"/>
        <v>3.4504135779056764</v>
      </c>
      <c r="N364" s="39">
        <f t="shared" si="534"/>
        <v>1.1197912716347349</v>
      </c>
      <c r="O364" s="39">
        <f t="shared" si="534"/>
        <v>1.1197912716347349</v>
      </c>
      <c r="P364" s="40">
        <f t="shared" si="534"/>
        <v>7.0742534686156731</v>
      </c>
      <c r="Q364" s="40">
        <f t="shared" si="534"/>
        <v>12.161422485138978</v>
      </c>
      <c r="R364" s="40">
        <f t="shared" si="534"/>
        <v>24.404558048807708</v>
      </c>
      <c r="S364" s="41">
        <f t="shared" si="534"/>
        <v>0.35</v>
      </c>
      <c r="T364" s="41">
        <f t="shared" si="534"/>
        <v>0.35</v>
      </c>
      <c r="U364" s="42" t="e">
        <f t="shared" si="534"/>
        <v>#VALUE!</v>
      </c>
      <c r="V364" s="42" t="e">
        <f t="shared" si="534"/>
        <v>#VALUE!</v>
      </c>
      <c r="W364" s="43" t="e">
        <f t="shared" si="534"/>
        <v>#VALUE!</v>
      </c>
      <c r="X364" s="43" t="e">
        <f t="shared" si="534"/>
        <v>#VALUE!</v>
      </c>
      <c r="AD364"/>
      <c r="AG364" s="3">
        <f t="shared" si="436"/>
        <v>53.187115504627528</v>
      </c>
      <c r="AH364" s="36">
        <f t="shared" ref="AH364:AY364" si="535">AH$160+AH292</f>
        <v>2.1799100221096324</v>
      </c>
      <c r="AI364" s="36">
        <f t="shared" si="535"/>
        <v>3.6894724937727985</v>
      </c>
      <c r="AJ364" s="36">
        <f t="shared" si="535"/>
        <v>3.4548486017920008</v>
      </c>
      <c r="AK364" s="36">
        <f t="shared" si="535"/>
        <v>3.5048485886782803</v>
      </c>
      <c r="AL364" s="36">
        <f t="shared" si="535"/>
        <v>2.9026966306419828</v>
      </c>
      <c r="AM364" s="37" t="e">
        <f t="shared" si="535"/>
        <v>#VALUE!</v>
      </c>
      <c r="AN364" s="38">
        <f t="shared" si="535"/>
        <v>3.4514063264901496</v>
      </c>
      <c r="AO364" s="39">
        <f t="shared" si="535"/>
        <v>1.1197912716347349</v>
      </c>
      <c r="AP364" s="39">
        <f t="shared" si="535"/>
        <v>1.1197912716347349</v>
      </c>
      <c r="AQ364" s="40">
        <f t="shared" si="535"/>
        <v>7.0742534686156731</v>
      </c>
      <c r="AR364" s="40">
        <f t="shared" si="535"/>
        <v>12.161422485138978</v>
      </c>
      <c r="AS364" s="40">
        <f t="shared" si="535"/>
        <v>24.404558048807708</v>
      </c>
      <c r="AT364" s="41">
        <f t="shared" si="535"/>
        <v>0.35</v>
      </c>
      <c r="AU364" s="41">
        <f t="shared" si="535"/>
        <v>0.35</v>
      </c>
      <c r="AV364" s="42" t="e">
        <f t="shared" si="535"/>
        <v>#VALUE!</v>
      </c>
      <c r="AW364" s="42" t="e">
        <f t="shared" si="535"/>
        <v>#VALUE!</v>
      </c>
      <c r="AX364" s="43" t="e">
        <f t="shared" si="535"/>
        <v>#VALUE!</v>
      </c>
      <c r="AY364" s="43" t="e">
        <f t="shared" si="535"/>
        <v>#VALUE!</v>
      </c>
    </row>
    <row r="365" spans="6:51" x14ac:dyDescent="0.25">
      <c r="F365" s="3">
        <v>51</v>
      </c>
      <c r="G365" s="36">
        <f t="shared" ref="G365:X365" si="536">G$160+G293</f>
        <v>2.1799100148022847</v>
      </c>
      <c r="H365" s="36">
        <f t="shared" si="536"/>
        <v>3.6894724846957461</v>
      </c>
      <c r="I365" s="36">
        <f t="shared" si="536"/>
        <v>3.4548485923581689</v>
      </c>
      <c r="J365" s="36">
        <f t="shared" si="536"/>
        <v>3.5048485738914037</v>
      </c>
      <c r="K365" s="36">
        <f t="shared" si="536"/>
        <v>2.8833493020527499</v>
      </c>
      <c r="L365" s="37" t="e">
        <f t="shared" si="536"/>
        <v>#VALUE!</v>
      </c>
      <c r="M365" s="38">
        <f t="shared" si="536"/>
        <v>3.4507680328609913</v>
      </c>
      <c r="N365" s="39">
        <f t="shared" si="536"/>
        <v>1.1197912716347349</v>
      </c>
      <c r="O365" s="39">
        <f t="shared" si="536"/>
        <v>1.1197912716347349</v>
      </c>
      <c r="P365" s="40">
        <f t="shared" si="536"/>
        <v>7.0742534686156731</v>
      </c>
      <c r="Q365" s="40">
        <f t="shared" si="536"/>
        <v>12.161422485138978</v>
      </c>
      <c r="R365" s="40">
        <f t="shared" si="536"/>
        <v>24.404558048807708</v>
      </c>
      <c r="S365" s="41">
        <f t="shared" si="536"/>
        <v>0.35</v>
      </c>
      <c r="T365" s="41">
        <f t="shared" si="536"/>
        <v>0.35</v>
      </c>
      <c r="U365" s="42" t="e">
        <f t="shared" si="536"/>
        <v>#VALUE!</v>
      </c>
      <c r="V365" s="42" t="e">
        <f t="shared" si="536"/>
        <v>#VALUE!</v>
      </c>
      <c r="W365" s="43" t="e">
        <f t="shared" si="536"/>
        <v>#VALUE!</v>
      </c>
      <c r="X365" s="43" t="e">
        <f t="shared" si="536"/>
        <v>#VALUE!</v>
      </c>
      <c r="AD365"/>
      <c r="AG365" s="3">
        <f t="shared" si="436"/>
        <v>54.014800802904645</v>
      </c>
      <c r="AH365" s="36">
        <f t="shared" ref="AH365:AY365" si="537">AH$160+AH293</f>
        <v>2.1799100240351774</v>
      </c>
      <c r="AI365" s="36">
        <f t="shared" si="537"/>
        <v>3.6894724961191478</v>
      </c>
      <c r="AJ365" s="36">
        <f t="shared" si="537"/>
        <v>3.4548486039888142</v>
      </c>
      <c r="AK365" s="36">
        <f t="shared" si="537"/>
        <v>3.5048485925358008</v>
      </c>
      <c r="AL365" s="36">
        <f t="shared" si="537"/>
        <v>2.908869478997079</v>
      </c>
      <c r="AM365" s="37" t="e">
        <f t="shared" si="537"/>
        <v>#VALUE!</v>
      </c>
      <c r="AN365" s="38">
        <f t="shared" si="537"/>
        <v>3.4516071488816316</v>
      </c>
      <c r="AO365" s="39">
        <f t="shared" si="537"/>
        <v>1.1197912716347349</v>
      </c>
      <c r="AP365" s="39">
        <f t="shared" si="537"/>
        <v>1.1197912716347349</v>
      </c>
      <c r="AQ365" s="40">
        <f t="shared" si="537"/>
        <v>7.0742534686156731</v>
      </c>
      <c r="AR365" s="40">
        <f t="shared" si="537"/>
        <v>12.161422485138978</v>
      </c>
      <c r="AS365" s="40">
        <f t="shared" si="537"/>
        <v>24.404558048807708</v>
      </c>
      <c r="AT365" s="41">
        <f t="shared" si="537"/>
        <v>0.35</v>
      </c>
      <c r="AU365" s="41">
        <f t="shared" si="537"/>
        <v>0.35</v>
      </c>
      <c r="AV365" s="42" t="e">
        <f t="shared" si="537"/>
        <v>#VALUE!</v>
      </c>
      <c r="AW365" s="42" t="e">
        <f t="shared" si="537"/>
        <v>#VALUE!</v>
      </c>
      <c r="AX365" s="43" t="e">
        <f t="shared" si="537"/>
        <v>#VALUE!</v>
      </c>
      <c r="AY365" s="43" t="e">
        <f t="shared" si="537"/>
        <v>#VALUE!</v>
      </c>
    </row>
    <row r="366" spans="6:51" x14ac:dyDescent="0.25">
      <c r="F366" s="3">
        <v>52</v>
      </c>
      <c r="G366" s="36">
        <f t="shared" ref="G366:X366" si="538">G$160+G294</f>
        <v>2.1799100186205917</v>
      </c>
      <c r="H366" s="36">
        <f t="shared" si="538"/>
        <v>3.68947248946137</v>
      </c>
      <c r="I366" s="36">
        <f t="shared" si="538"/>
        <v>3.4548485974833989</v>
      </c>
      <c r="J366" s="36">
        <f t="shared" si="538"/>
        <v>3.5048485816319808</v>
      </c>
      <c r="K366" s="36">
        <f t="shared" si="538"/>
        <v>2.8927931477248539</v>
      </c>
      <c r="L366" s="37" t="e">
        <f t="shared" si="538"/>
        <v>#VALUE!</v>
      </c>
      <c r="M366" s="38">
        <f t="shared" si="538"/>
        <v>3.4510810829981047</v>
      </c>
      <c r="N366" s="39">
        <f t="shared" si="538"/>
        <v>1.1197912716347349</v>
      </c>
      <c r="O366" s="39">
        <f t="shared" si="538"/>
        <v>1.1197912716347349</v>
      </c>
      <c r="P366" s="40">
        <f t="shared" si="538"/>
        <v>7.0742534686156731</v>
      </c>
      <c r="Q366" s="40">
        <f t="shared" si="538"/>
        <v>12.161422485138978</v>
      </c>
      <c r="R366" s="40">
        <f t="shared" si="538"/>
        <v>24.404558048807708</v>
      </c>
      <c r="S366" s="41">
        <f t="shared" si="538"/>
        <v>0.35</v>
      </c>
      <c r="T366" s="41">
        <f t="shared" si="538"/>
        <v>0.35</v>
      </c>
      <c r="U366" s="42" t="e">
        <f t="shared" si="538"/>
        <v>#VALUE!</v>
      </c>
      <c r="V366" s="42" t="e">
        <f t="shared" si="538"/>
        <v>#VALUE!</v>
      </c>
      <c r="W366" s="43" t="e">
        <f t="shared" si="538"/>
        <v>#VALUE!</v>
      </c>
      <c r="X366" s="43" t="e">
        <f t="shared" si="538"/>
        <v>#VALUE!</v>
      </c>
      <c r="AD366"/>
      <c r="AG366" s="3">
        <f t="shared" si="436"/>
        <v>54.777476578735246</v>
      </c>
      <c r="AH366" s="36">
        <f t="shared" ref="AH366:AY366" si="539">AH$160+AH294</f>
        <v>2.1799100255222306</v>
      </c>
      <c r="AI366" s="36">
        <f t="shared" si="539"/>
        <v>3.689472497906026</v>
      </c>
      <c r="AJ366" s="36">
        <f t="shared" si="539"/>
        <v>3.454848605583646</v>
      </c>
      <c r="AK366" s="36">
        <f t="shared" si="539"/>
        <v>3.5048485954873447</v>
      </c>
      <c r="AL366" s="36">
        <f t="shared" si="539"/>
        <v>2.9140869941320098</v>
      </c>
      <c r="AM366" s="37" t="e">
        <f t="shared" si="539"/>
        <v>#VALUE!</v>
      </c>
      <c r="AN366" s="38">
        <f t="shared" si="539"/>
        <v>3.451775563802244</v>
      </c>
      <c r="AO366" s="39">
        <f t="shared" si="539"/>
        <v>1.1197912716347349</v>
      </c>
      <c r="AP366" s="39">
        <f t="shared" si="539"/>
        <v>1.1197912716347349</v>
      </c>
      <c r="AQ366" s="40">
        <f t="shared" si="539"/>
        <v>7.0742534686156731</v>
      </c>
      <c r="AR366" s="40">
        <f t="shared" si="539"/>
        <v>12.161422485138978</v>
      </c>
      <c r="AS366" s="40">
        <f t="shared" si="539"/>
        <v>24.404558048807708</v>
      </c>
      <c r="AT366" s="41">
        <f t="shared" si="539"/>
        <v>0.35</v>
      </c>
      <c r="AU366" s="41">
        <f t="shared" si="539"/>
        <v>0.35</v>
      </c>
      <c r="AV366" s="42" t="e">
        <f t="shared" si="539"/>
        <v>#VALUE!</v>
      </c>
      <c r="AW366" s="42" t="e">
        <f t="shared" si="539"/>
        <v>#VALUE!</v>
      </c>
      <c r="AX366" s="43" t="e">
        <f t="shared" si="539"/>
        <v>#VALUE!</v>
      </c>
      <c r="AY366" s="43" t="e">
        <f t="shared" si="539"/>
        <v>#VALUE!</v>
      </c>
    </row>
    <row r="367" spans="6:51" x14ac:dyDescent="0.25">
      <c r="F367" s="3">
        <v>53</v>
      </c>
      <c r="G367" s="36">
        <f t="shared" ref="G367:X367" si="540">G$160+G295</f>
        <v>2.1799100216218181</v>
      </c>
      <c r="H367" s="36">
        <f t="shared" si="540"/>
        <v>3.6894724931739002</v>
      </c>
      <c r="I367" s="36">
        <f t="shared" si="540"/>
        <v>3.4548486012138078</v>
      </c>
      <c r="J367" s="36">
        <f t="shared" si="540"/>
        <v>3.5048485876964968</v>
      </c>
      <c r="K367" s="36">
        <f t="shared" si="540"/>
        <v>2.9012215126378642</v>
      </c>
      <c r="L367" s="37" t="e">
        <f t="shared" si="540"/>
        <v>#VALUE!</v>
      </c>
      <c r="M367" s="38">
        <f t="shared" si="540"/>
        <v>3.4513581066759254</v>
      </c>
      <c r="N367" s="39">
        <f t="shared" si="540"/>
        <v>1.1197912716347349</v>
      </c>
      <c r="O367" s="39">
        <f t="shared" si="540"/>
        <v>1.1197912716347349</v>
      </c>
      <c r="P367" s="40">
        <f t="shared" si="540"/>
        <v>7.0742534686156731</v>
      </c>
      <c r="Q367" s="40">
        <f t="shared" si="540"/>
        <v>12.161422485138978</v>
      </c>
      <c r="R367" s="40">
        <f t="shared" si="540"/>
        <v>24.404558048807708</v>
      </c>
      <c r="S367" s="41">
        <f t="shared" si="540"/>
        <v>0.35</v>
      </c>
      <c r="T367" s="41">
        <f t="shared" si="540"/>
        <v>0.35</v>
      </c>
      <c r="U367" s="42" t="e">
        <f t="shared" si="540"/>
        <v>#VALUE!</v>
      </c>
      <c r="V367" s="42" t="e">
        <f t="shared" si="540"/>
        <v>#VALUE!</v>
      </c>
      <c r="W367" s="43" t="e">
        <f t="shared" si="540"/>
        <v>#VALUE!</v>
      </c>
      <c r="X367" s="43" t="e">
        <f t="shared" si="540"/>
        <v>#VALUE!</v>
      </c>
      <c r="AD367"/>
      <c r="AG367" s="3">
        <f t="shared" si="436"/>
        <v>55.4802489249997</v>
      </c>
      <c r="AH367" s="36">
        <f t="shared" ref="AH367:AY367" si="541">AH$160+AH295</f>
        <v>2.1799100266925215</v>
      </c>
      <c r="AI367" s="36">
        <f t="shared" si="541"/>
        <v>3.6894724992913108</v>
      </c>
      <c r="AJ367" s="36">
        <f t="shared" si="541"/>
        <v>3.4548486067692821</v>
      </c>
      <c r="AK367" s="36">
        <f t="shared" si="541"/>
        <v>3.5048485977855686</v>
      </c>
      <c r="AL367" s="36">
        <f t="shared" si="541"/>
        <v>2.9185331046117344</v>
      </c>
      <c r="AM367" s="37" t="e">
        <f t="shared" si="541"/>
        <v>#VALUE!</v>
      </c>
      <c r="AN367" s="38">
        <f t="shared" si="541"/>
        <v>3.4519180045611368</v>
      </c>
      <c r="AO367" s="39">
        <f t="shared" si="541"/>
        <v>1.1197912716347349</v>
      </c>
      <c r="AP367" s="39">
        <f t="shared" si="541"/>
        <v>1.1197912716347349</v>
      </c>
      <c r="AQ367" s="40">
        <f t="shared" si="541"/>
        <v>7.0742534686156731</v>
      </c>
      <c r="AR367" s="40">
        <f t="shared" si="541"/>
        <v>12.161422485138978</v>
      </c>
      <c r="AS367" s="40">
        <f t="shared" si="541"/>
        <v>24.404558048807708</v>
      </c>
      <c r="AT367" s="41">
        <f t="shared" si="541"/>
        <v>0.35</v>
      </c>
      <c r="AU367" s="41">
        <f t="shared" si="541"/>
        <v>0.35</v>
      </c>
      <c r="AV367" s="42" t="e">
        <f t="shared" si="541"/>
        <v>#VALUE!</v>
      </c>
      <c r="AW367" s="42" t="e">
        <f t="shared" si="541"/>
        <v>#VALUE!</v>
      </c>
      <c r="AX367" s="43" t="e">
        <f t="shared" si="541"/>
        <v>#VALUE!</v>
      </c>
      <c r="AY367" s="43" t="e">
        <f t="shared" si="541"/>
        <v>#VALUE!</v>
      </c>
    </row>
    <row r="368" spans="6:51" x14ac:dyDescent="0.25">
      <c r="F368" s="3">
        <v>54</v>
      </c>
      <c r="G368" s="36">
        <f t="shared" ref="G368:X368" si="542">G$160+G296</f>
        <v>2.1799100240037874</v>
      </c>
      <c r="H368" s="36">
        <f t="shared" si="542"/>
        <v>3.6894724960811627</v>
      </c>
      <c r="I368" s="36">
        <f t="shared" si="542"/>
        <v>3.4548486039541526</v>
      </c>
      <c r="J368" s="36">
        <f t="shared" si="542"/>
        <v>3.5048485924731967</v>
      </c>
      <c r="K368" s="36">
        <f t="shared" si="542"/>
        <v>2.9087639208415306</v>
      </c>
      <c r="L368" s="37" t="e">
        <f t="shared" si="542"/>
        <v>#VALUE!</v>
      </c>
      <c r="M368" s="38">
        <f t="shared" si="542"/>
        <v>3.4516037284977243</v>
      </c>
      <c r="N368" s="39">
        <f t="shared" si="542"/>
        <v>1.1197912716347349</v>
      </c>
      <c r="O368" s="39">
        <f t="shared" si="542"/>
        <v>1.1197912716347349</v>
      </c>
      <c r="P368" s="40">
        <f t="shared" si="542"/>
        <v>7.0742534686156731</v>
      </c>
      <c r="Q368" s="40">
        <f t="shared" si="542"/>
        <v>12.161422485138978</v>
      </c>
      <c r="R368" s="40">
        <f t="shared" si="542"/>
        <v>24.404558048807708</v>
      </c>
      <c r="S368" s="41">
        <f t="shared" si="542"/>
        <v>0.35</v>
      </c>
      <c r="T368" s="41">
        <f t="shared" si="542"/>
        <v>0.35</v>
      </c>
      <c r="U368" s="42" t="e">
        <f t="shared" si="542"/>
        <v>#VALUE!</v>
      </c>
      <c r="V368" s="42" t="e">
        <f t="shared" si="542"/>
        <v>#VALUE!</v>
      </c>
      <c r="W368" s="43" t="e">
        <f t="shared" si="542"/>
        <v>#VALUE!</v>
      </c>
      <c r="X368" s="43" t="e">
        <f t="shared" si="542"/>
        <v>#VALUE!</v>
      </c>
      <c r="AD368"/>
      <c r="AG368" s="3">
        <f t="shared" si="436"/>
        <v>56.127822882801333</v>
      </c>
      <c r="AH368" s="36">
        <f t="shared" ref="AH368:AY368" si="543">AH$160+AH296</f>
        <v>2.1799100276288272</v>
      </c>
      <c r="AI368" s="36">
        <f t="shared" si="543"/>
        <v>3.6894725003825388</v>
      </c>
      <c r="AJ368" s="36">
        <f t="shared" si="543"/>
        <v>3.4548486076694647</v>
      </c>
      <c r="AK368" s="36">
        <f t="shared" si="543"/>
        <v>3.5048485996033172</v>
      </c>
      <c r="AL368" s="36">
        <f t="shared" si="543"/>
        <v>2.922349440531649</v>
      </c>
      <c r="AM368" s="37" t="e">
        <f t="shared" si="543"/>
        <v>#VALUE!</v>
      </c>
      <c r="AN368" s="38">
        <f t="shared" si="543"/>
        <v>3.4520394021881069</v>
      </c>
      <c r="AO368" s="39">
        <f t="shared" si="543"/>
        <v>1.1197912716347349</v>
      </c>
      <c r="AP368" s="39">
        <f t="shared" si="543"/>
        <v>1.1197912716347349</v>
      </c>
      <c r="AQ368" s="40">
        <f t="shared" si="543"/>
        <v>7.0742534686156731</v>
      </c>
      <c r="AR368" s="40">
        <f t="shared" si="543"/>
        <v>12.161422485138978</v>
      </c>
      <c r="AS368" s="40">
        <f t="shared" si="543"/>
        <v>24.404558048807708</v>
      </c>
      <c r="AT368" s="41">
        <f t="shared" si="543"/>
        <v>0.35</v>
      </c>
      <c r="AU368" s="41">
        <f t="shared" si="543"/>
        <v>0.35</v>
      </c>
      <c r="AV368" s="42" t="e">
        <f t="shared" si="543"/>
        <v>#VALUE!</v>
      </c>
      <c r="AW368" s="42" t="e">
        <f t="shared" si="543"/>
        <v>#VALUE!</v>
      </c>
      <c r="AX368" s="43" t="e">
        <f t="shared" si="543"/>
        <v>#VALUE!</v>
      </c>
      <c r="AY368" s="43" t="e">
        <f t="shared" si="543"/>
        <v>#VALUE!</v>
      </c>
    </row>
    <row r="369" spans="6:51" x14ac:dyDescent="0.25">
      <c r="F369" s="3">
        <v>55</v>
      </c>
      <c r="G369" s="36">
        <f t="shared" ref="G369:X369" si="544">G$160+G297</f>
        <v>2.1799100259118287</v>
      </c>
      <c r="H369" s="36">
        <f t="shared" si="544"/>
        <v>3.6894724983695206</v>
      </c>
      <c r="I369" s="36">
        <f t="shared" si="544"/>
        <v>3.4548486059854735</v>
      </c>
      <c r="J369" s="36">
        <f t="shared" si="544"/>
        <v>3.5048485962552309</v>
      </c>
      <c r="K369" s="36">
        <f t="shared" si="544"/>
        <v>2.9155307442147977</v>
      </c>
      <c r="L369" s="37" t="e">
        <f t="shared" si="544"/>
        <v>#VALUE!</v>
      </c>
      <c r="M369" s="38">
        <f t="shared" si="544"/>
        <v>3.4518219309910911</v>
      </c>
      <c r="N369" s="39">
        <f t="shared" si="544"/>
        <v>1.1197912716347349</v>
      </c>
      <c r="O369" s="39">
        <f t="shared" si="544"/>
        <v>1.1197912716347349</v>
      </c>
      <c r="P369" s="40">
        <f t="shared" si="544"/>
        <v>7.0742534686156731</v>
      </c>
      <c r="Q369" s="40">
        <f t="shared" si="544"/>
        <v>12.161422485138978</v>
      </c>
      <c r="R369" s="40">
        <f t="shared" si="544"/>
        <v>24.404558048807708</v>
      </c>
      <c r="S369" s="41">
        <f t="shared" si="544"/>
        <v>0.35</v>
      </c>
      <c r="T369" s="41">
        <f t="shared" si="544"/>
        <v>0.35</v>
      </c>
      <c r="U369" s="42" t="e">
        <f t="shared" si="544"/>
        <v>#VALUE!</v>
      </c>
      <c r="V369" s="42" t="e">
        <f t="shared" si="544"/>
        <v>#VALUE!</v>
      </c>
      <c r="W369" s="43" t="e">
        <f t="shared" si="544"/>
        <v>#VALUE!</v>
      </c>
      <c r="X369" s="43" t="e">
        <f t="shared" si="544"/>
        <v>#VALUE!</v>
      </c>
      <c r="AD369"/>
      <c r="AG369" s="3">
        <f t="shared" si="436"/>
        <v>56.724533941584319</v>
      </c>
      <c r="AH369" s="36">
        <f t="shared" ref="AH369:AY369" si="545">AH$160+AH297</f>
        <v>2.1799100283888322</v>
      </c>
      <c r="AI369" s="36">
        <f t="shared" si="545"/>
        <v>3.6894725012545289</v>
      </c>
      <c r="AJ369" s="36">
        <f t="shared" si="545"/>
        <v>3.4548486083658263</v>
      </c>
      <c r="AK369" s="36">
        <f t="shared" si="545"/>
        <v>3.5048486010613531</v>
      </c>
      <c r="AL369" s="36">
        <f t="shared" si="545"/>
        <v>2.9256464977244963</v>
      </c>
      <c r="AM369" s="37" t="e">
        <f t="shared" si="545"/>
        <v>#VALUE!</v>
      </c>
      <c r="AN369" s="38">
        <f t="shared" si="545"/>
        <v>3.4521435823893056</v>
      </c>
      <c r="AO369" s="39">
        <f t="shared" si="545"/>
        <v>1.1197912716347349</v>
      </c>
      <c r="AP369" s="39">
        <f t="shared" si="545"/>
        <v>1.1197912716347349</v>
      </c>
      <c r="AQ369" s="40">
        <f t="shared" si="545"/>
        <v>7.0742534686156731</v>
      </c>
      <c r="AR369" s="40">
        <f t="shared" si="545"/>
        <v>12.161422485138978</v>
      </c>
      <c r="AS369" s="40">
        <f t="shared" si="545"/>
        <v>24.404558048807708</v>
      </c>
      <c r="AT369" s="41">
        <f t="shared" si="545"/>
        <v>0.35</v>
      </c>
      <c r="AU369" s="41">
        <f t="shared" si="545"/>
        <v>0.35</v>
      </c>
      <c r="AV369" s="42" t="e">
        <f t="shared" si="545"/>
        <v>#VALUE!</v>
      </c>
      <c r="AW369" s="42" t="e">
        <f t="shared" si="545"/>
        <v>#VALUE!</v>
      </c>
      <c r="AX369" s="43" t="e">
        <f t="shared" si="545"/>
        <v>#VALUE!</v>
      </c>
      <c r="AY369" s="43" t="e">
        <f t="shared" si="545"/>
        <v>#VALUE!</v>
      </c>
    </row>
    <row r="370" spans="6:51" x14ac:dyDescent="0.25">
      <c r="F370" s="3">
        <v>56</v>
      </c>
      <c r="G370" s="36">
        <f t="shared" ref="G370:X370" si="546">G$160+G298</f>
        <v>2.1799100274537517</v>
      </c>
      <c r="H370" s="36">
        <f t="shared" si="546"/>
        <v>3.6894725001798188</v>
      </c>
      <c r="I370" s="36">
        <f t="shared" si="546"/>
        <v>3.4548486075045934</v>
      </c>
      <c r="J370" s="36">
        <f t="shared" si="546"/>
        <v>3.5048485992650846</v>
      </c>
      <c r="K370" s="36">
        <f t="shared" si="546"/>
        <v>2.9216163814669769</v>
      </c>
      <c r="L370" s="37" t="e">
        <f t="shared" si="546"/>
        <v>#VALUE!</v>
      </c>
      <c r="M370" s="38">
        <f t="shared" si="546"/>
        <v>3.4520161490703818</v>
      </c>
      <c r="N370" s="39">
        <f t="shared" si="546"/>
        <v>1.1197912716347349</v>
      </c>
      <c r="O370" s="39">
        <f t="shared" si="546"/>
        <v>1.1197912716347349</v>
      </c>
      <c r="P370" s="40">
        <f t="shared" si="546"/>
        <v>7.0742534686156731</v>
      </c>
      <c r="Q370" s="40">
        <f t="shared" si="546"/>
        <v>12.161422485138978</v>
      </c>
      <c r="R370" s="40">
        <f t="shared" si="546"/>
        <v>24.404558048807708</v>
      </c>
      <c r="S370" s="41">
        <f t="shared" si="546"/>
        <v>0.35</v>
      </c>
      <c r="T370" s="41">
        <f t="shared" si="546"/>
        <v>0.35</v>
      </c>
      <c r="U370" s="42" t="e">
        <f t="shared" si="546"/>
        <v>#VALUE!</v>
      </c>
      <c r="V370" s="42" t="e">
        <f t="shared" si="546"/>
        <v>#VALUE!</v>
      </c>
      <c r="W370" s="43" t="e">
        <f t="shared" si="546"/>
        <v>#VALUE!</v>
      </c>
      <c r="X370" s="43" t="e">
        <f t="shared" si="546"/>
        <v>#VALUE!</v>
      </c>
      <c r="AD370"/>
      <c r="AG370" s="3">
        <f t="shared" si="436"/>
        <v>57.274377065113654</v>
      </c>
      <c r="AH370" s="36">
        <f t="shared" ref="AH370:AY370" si="547">AH$160+AH298</f>
        <v>2.179910029013628</v>
      </c>
      <c r="AI370" s="36">
        <f t="shared" si="547"/>
        <v>3.6894725019603554</v>
      </c>
      <c r="AJ370" s="36">
        <f t="shared" si="547"/>
        <v>3.4548486089135668</v>
      </c>
      <c r="AK370" s="36">
        <f t="shared" si="547"/>
        <v>3.5048486022456862</v>
      </c>
      <c r="AL370" s="36">
        <f t="shared" si="547"/>
        <v>2.9285115154866004</v>
      </c>
      <c r="AM370" s="37" t="e">
        <f t="shared" si="547"/>
        <v>#VALUE!</v>
      </c>
      <c r="AN370" s="38">
        <f t="shared" si="547"/>
        <v>3.452233546897951</v>
      </c>
      <c r="AO370" s="39">
        <f t="shared" si="547"/>
        <v>1.1197912716347349</v>
      </c>
      <c r="AP370" s="39">
        <f t="shared" si="547"/>
        <v>1.1197912716347349</v>
      </c>
      <c r="AQ370" s="40">
        <f t="shared" si="547"/>
        <v>7.0742534686156731</v>
      </c>
      <c r="AR370" s="40">
        <f t="shared" si="547"/>
        <v>12.161422485138978</v>
      </c>
      <c r="AS370" s="40">
        <f t="shared" si="547"/>
        <v>24.404558048807708</v>
      </c>
      <c r="AT370" s="41">
        <f t="shared" si="547"/>
        <v>0.35</v>
      </c>
      <c r="AU370" s="41">
        <f t="shared" si="547"/>
        <v>0.35</v>
      </c>
      <c r="AV370" s="42" t="e">
        <f t="shared" si="547"/>
        <v>#VALUE!</v>
      </c>
      <c r="AW370" s="42" t="e">
        <f t="shared" si="547"/>
        <v>#VALUE!</v>
      </c>
      <c r="AX370" s="43" t="e">
        <f t="shared" si="547"/>
        <v>#VALUE!</v>
      </c>
      <c r="AY370" s="43" t="e">
        <f t="shared" si="547"/>
        <v>#VALUE!</v>
      </c>
    </row>
    <row r="371" spans="6:51" x14ac:dyDescent="0.25">
      <c r="F371" s="3">
        <v>57</v>
      </c>
      <c r="G371" s="36">
        <f t="shared" ref="G371:X371" si="548">G$160+G299</f>
        <v>2.1799100287102875</v>
      </c>
      <c r="H371" s="36">
        <f t="shared" si="548"/>
        <v>3.6894725016190257</v>
      </c>
      <c r="I371" s="36">
        <f t="shared" si="548"/>
        <v>3.4548486086505221</v>
      </c>
      <c r="J371" s="36">
        <f t="shared" si="548"/>
        <v>3.5048486016724603</v>
      </c>
      <c r="K371" s="36">
        <f t="shared" si="548"/>
        <v>2.927101860099115</v>
      </c>
      <c r="L371" s="37" t="e">
        <f t="shared" si="548"/>
        <v>#VALUE!</v>
      </c>
      <c r="M371" s="38">
        <f t="shared" si="548"/>
        <v>3.4521893500036063</v>
      </c>
      <c r="N371" s="39">
        <f t="shared" si="548"/>
        <v>1.1197912716347349</v>
      </c>
      <c r="O371" s="39">
        <f t="shared" si="548"/>
        <v>1.1197912716347349</v>
      </c>
      <c r="P371" s="40">
        <f t="shared" si="548"/>
        <v>7.0742534686156731</v>
      </c>
      <c r="Q371" s="40">
        <f t="shared" si="548"/>
        <v>12.161422485138978</v>
      </c>
      <c r="R371" s="40">
        <f t="shared" si="548"/>
        <v>24.404558048807708</v>
      </c>
      <c r="S371" s="41">
        <f t="shared" si="548"/>
        <v>0.35</v>
      </c>
      <c r="T371" s="41">
        <f t="shared" si="548"/>
        <v>0.35</v>
      </c>
      <c r="U371" s="42" t="e">
        <f t="shared" si="548"/>
        <v>#VALUE!</v>
      </c>
      <c r="V371" s="42" t="e">
        <f t="shared" si="548"/>
        <v>#VALUE!</v>
      </c>
      <c r="W371" s="43" t="e">
        <f t="shared" si="548"/>
        <v>#VALUE!</v>
      </c>
      <c r="X371" s="43" t="e">
        <f t="shared" si="548"/>
        <v>#VALUE!</v>
      </c>
      <c r="AD371"/>
      <c r="AG371" s="3">
        <f t="shared" si="436"/>
        <v>57.78103343764532</v>
      </c>
      <c r="AH371" s="36">
        <f t="shared" ref="AH371:AY371" si="549">AH$160+AH299</f>
        <v>2.1799100295330707</v>
      </c>
      <c r="AI371" s="36">
        <f t="shared" si="549"/>
        <v>3.6894725025383437</v>
      </c>
      <c r="AJ371" s="36">
        <f t="shared" si="549"/>
        <v>3.4548486093508641</v>
      </c>
      <c r="AK371" s="36">
        <f t="shared" si="549"/>
        <v>3.5048486032186617</v>
      </c>
      <c r="AL371" s="36">
        <f t="shared" si="549"/>
        <v>2.9310141257614113</v>
      </c>
      <c r="AM371" s="37" t="e">
        <f t="shared" si="549"/>
        <v>#VALUE!</v>
      </c>
      <c r="AN371" s="38">
        <f t="shared" si="549"/>
        <v>3.4523116756778305</v>
      </c>
      <c r="AO371" s="39">
        <f t="shared" si="549"/>
        <v>1.1197912716347349</v>
      </c>
      <c r="AP371" s="39">
        <f t="shared" si="549"/>
        <v>1.1197912716347349</v>
      </c>
      <c r="AQ371" s="40">
        <f t="shared" si="549"/>
        <v>7.0742534686156731</v>
      </c>
      <c r="AR371" s="40">
        <f t="shared" si="549"/>
        <v>12.161422485138978</v>
      </c>
      <c r="AS371" s="40">
        <f t="shared" si="549"/>
        <v>24.404558048807708</v>
      </c>
      <c r="AT371" s="41">
        <f t="shared" si="549"/>
        <v>0.35</v>
      </c>
      <c r="AU371" s="41">
        <f t="shared" si="549"/>
        <v>0.35</v>
      </c>
      <c r="AV371" s="42" t="e">
        <f t="shared" si="549"/>
        <v>#VALUE!</v>
      </c>
      <c r="AW371" s="42" t="e">
        <f t="shared" si="549"/>
        <v>#VALUE!</v>
      </c>
      <c r="AX371" s="43" t="e">
        <f t="shared" si="549"/>
        <v>#VALUE!</v>
      </c>
      <c r="AY371" s="43" t="e">
        <f t="shared" si="549"/>
        <v>#VALUE!</v>
      </c>
    </row>
    <row r="372" spans="6:51" x14ac:dyDescent="0.25">
      <c r="F372" s="3">
        <v>58</v>
      </c>
      <c r="G372" s="36">
        <f t="shared" ref="G372:X372" si="550">G$160+G300</f>
        <v>2.1799100297424396</v>
      </c>
      <c r="H372" s="36">
        <f t="shared" si="550"/>
        <v>3.6894725027687771</v>
      </c>
      <c r="I372" s="36">
        <f t="shared" si="550"/>
        <v>3.4548486095222581</v>
      </c>
      <c r="J372" s="36">
        <f t="shared" si="550"/>
        <v>3.504848603607444</v>
      </c>
      <c r="K372" s="36">
        <f t="shared" si="550"/>
        <v>2.9320569738187299</v>
      </c>
      <c r="L372" s="37" t="e">
        <f t="shared" si="550"/>
        <v>#VALUE!</v>
      </c>
      <c r="M372" s="38">
        <f t="shared" si="550"/>
        <v>3.4523441011713469</v>
      </c>
      <c r="N372" s="39">
        <f t="shared" si="550"/>
        <v>1.1197912716347349</v>
      </c>
      <c r="O372" s="39">
        <f t="shared" si="550"/>
        <v>1.1197912716347349</v>
      </c>
      <c r="P372" s="40">
        <f t="shared" si="550"/>
        <v>7.0742534686156731</v>
      </c>
      <c r="Q372" s="40">
        <f t="shared" si="550"/>
        <v>12.161422485138978</v>
      </c>
      <c r="R372" s="40">
        <f t="shared" si="550"/>
        <v>24.404558048807708</v>
      </c>
      <c r="S372" s="41">
        <f t="shared" si="550"/>
        <v>0.35</v>
      </c>
      <c r="T372" s="41">
        <f t="shared" si="550"/>
        <v>0.35</v>
      </c>
      <c r="U372" s="42" t="e">
        <f t="shared" si="550"/>
        <v>#VALUE!</v>
      </c>
      <c r="V372" s="42" t="e">
        <f t="shared" si="550"/>
        <v>#VALUE!</v>
      </c>
      <c r="W372" s="43" t="e">
        <f t="shared" si="550"/>
        <v>#VALUE!</v>
      </c>
      <c r="X372" s="43" t="e">
        <f t="shared" si="550"/>
        <v>#VALUE!</v>
      </c>
      <c r="AD372"/>
      <c r="AG372" s="3">
        <f t="shared" si="436"/>
        <v>58.247895109351262</v>
      </c>
      <c r="AH372" s="36">
        <f t="shared" ref="AH372:AY372" si="551">AH$160+AH300</f>
        <v>2.1799100299692462</v>
      </c>
      <c r="AI372" s="36">
        <f t="shared" si="551"/>
        <v>3.689472503016622</v>
      </c>
      <c r="AJ372" s="36">
        <f t="shared" si="551"/>
        <v>3.4548486097046638</v>
      </c>
      <c r="AK372" s="36">
        <f t="shared" si="551"/>
        <v>3.5048486040262046</v>
      </c>
      <c r="AL372" s="36">
        <f t="shared" si="551"/>
        <v>2.9332104646355703</v>
      </c>
      <c r="AM372" s="37" t="e">
        <f t="shared" si="551"/>
        <v>#VALUE!</v>
      </c>
      <c r="AN372" s="38">
        <f t="shared" si="551"/>
        <v>3.4523798741431149</v>
      </c>
      <c r="AO372" s="39">
        <f t="shared" si="551"/>
        <v>1.1197912716347349</v>
      </c>
      <c r="AP372" s="39">
        <f t="shared" si="551"/>
        <v>1.1197912716347349</v>
      </c>
      <c r="AQ372" s="40">
        <f t="shared" si="551"/>
        <v>7.0742534686156731</v>
      </c>
      <c r="AR372" s="40">
        <f t="shared" si="551"/>
        <v>12.161422485138978</v>
      </c>
      <c r="AS372" s="40">
        <f t="shared" si="551"/>
        <v>24.404558048807708</v>
      </c>
      <c r="AT372" s="41">
        <f t="shared" si="551"/>
        <v>0.35</v>
      </c>
      <c r="AU372" s="41">
        <f t="shared" si="551"/>
        <v>0.35</v>
      </c>
      <c r="AV372" s="42" t="e">
        <f t="shared" si="551"/>
        <v>#VALUE!</v>
      </c>
      <c r="AW372" s="42" t="e">
        <f t="shared" si="551"/>
        <v>#VALUE!</v>
      </c>
      <c r="AX372" s="43" t="e">
        <f t="shared" si="551"/>
        <v>#VALUE!</v>
      </c>
      <c r="AY372" s="43" t="e">
        <f t="shared" si="551"/>
        <v>#VALUE!</v>
      </c>
    </row>
    <row r="373" spans="6:51" x14ac:dyDescent="0.25">
      <c r="F373" s="3">
        <v>59</v>
      </c>
      <c r="G373" s="36">
        <f t="shared" ref="G373:X373" si="552">G$160+G301</f>
        <v>2.1799100305967078</v>
      </c>
      <c r="H373" s="36">
        <f t="shared" si="552"/>
        <v>3.6894725036916718</v>
      </c>
      <c r="I373" s="36">
        <f t="shared" si="552"/>
        <v>3.4548486101908829</v>
      </c>
      <c r="J373" s="36">
        <f t="shared" si="552"/>
        <v>3.504848605170241</v>
      </c>
      <c r="K373" s="36">
        <f t="shared" si="552"/>
        <v>2.936542044648963</v>
      </c>
      <c r="L373" s="37" t="e">
        <f t="shared" si="552"/>
        <v>#VALUE!</v>
      </c>
      <c r="M373" s="38">
        <f t="shared" si="552"/>
        <v>3.4524826275394904</v>
      </c>
      <c r="N373" s="39">
        <f t="shared" si="552"/>
        <v>1.1197912716347349</v>
      </c>
      <c r="O373" s="39">
        <f t="shared" si="552"/>
        <v>1.1197912716347349</v>
      </c>
      <c r="P373" s="40">
        <f t="shared" si="552"/>
        <v>7.0742534686156731</v>
      </c>
      <c r="Q373" s="40">
        <f t="shared" si="552"/>
        <v>12.161422485138978</v>
      </c>
      <c r="R373" s="40">
        <f t="shared" si="552"/>
        <v>24.404558048807708</v>
      </c>
      <c r="S373" s="41">
        <f t="shared" si="552"/>
        <v>0.35</v>
      </c>
      <c r="T373" s="41">
        <f t="shared" si="552"/>
        <v>0.35</v>
      </c>
      <c r="U373" s="42" t="e">
        <f t="shared" si="552"/>
        <v>#VALUE!</v>
      </c>
      <c r="V373" s="42" t="e">
        <f t="shared" si="552"/>
        <v>#VALUE!</v>
      </c>
      <c r="W373" s="43" t="e">
        <f t="shared" si="552"/>
        <v>#VALUE!</v>
      </c>
      <c r="X373" s="43" t="e">
        <f t="shared" si="552"/>
        <v>#VALUE!</v>
      </c>
      <c r="AD373"/>
      <c r="AG373" s="3">
        <f t="shared" si="436"/>
        <v>58.678087706000106</v>
      </c>
      <c r="AH373" s="36">
        <f t="shared" ref="AH373:AY373" si="553">AH$160+AH301</f>
        <v>2.1799100303387569</v>
      </c>
      <c r="AI373" s="36">
        <f t="shared" si="553"/>
        <v>3.6894725034161477</v>
      </c>
      <c r="AJ373" s="36">
        <f t="shared" si="553"/>
        <v>3.4548486099943458</v>
      </c>
      <c r="AK373" s="36">
        <f t="shared" si="553"/>
        <v>3.5048486047026524</v>
      </c>
      <c r="AL373" s="36">
        <f t="shared" si="553"/>
        <v>2.9351462057082753</v>
      </c>
      <c r="AM373" s="37" t="e">
        <f t="shared" si="553"/>
        <v>#VALUE!</v>
      </c>
      <c r="AN373" s="38">
        <f t="shared" si="553"/>
        <v>3.4524396816548424</v>
      </c>
      <c r="AO373" s="39">
        <f t="shared" si="553"/>
        <v>1.1197912716347349</v>
      </c>
      <c r="AP373" s="39">
        <f t="shared" si="553"/>
        <v>1.1197912716347349</v>
      </c>
      <c r="AQ373" s="40">
        <f t="shared" si="553"/>
        <v>7.0742534686156731</v>
      </c>
      <c r="AR373" s="40">
        <f t="shared" si="553"/>
        <v>12.161422485138978</v>
      </c>
      <c r="AS373" s="40">
        <f t="shared" si="553"/>
        <v>24.404558048807708</v>
      </c>
      <c r="AT373" s="41">
        <f t="shared" si="553"/>
        <v>0.35</v>
      </c>
      <c r="AU373" s="41">
        <f t="shared" si="553"/>
        <v>0.35</v>
      </c>
      <c r="AV373" s="42" t="e">
        <f t="shared" si="553"/>
        <v>#VALUE!</v>
      </c>
      <c r="AW373" s="42" t="e">
        <f t="shared" si="553"/>
        <v>#VALUE!</v>
      </c>
      <c r="AX373" s="43" t="e">
        <f t="shared" si="553"/>
        <v>#VALUE!</v>
      </c>
      <c r="AY373" s="43" t="e">
        <f t="shared" si="553"/>
        <v>#VALUE!</v>
      </c>
    </row>
    <row r="374" spans="6:51" x14ac:dyDescent="0.25">
      <c r="F374" s="3">
        <v>60</v>
      </c>
      <c r="G374" s="36">
        <f t="shared" ref="G374:X374" si="554">G$160+G302</f>
        <v>2.1799100313088355</v>
      </c>
      <c r="H374" s="36">
        <f t="shared" si="554"/>
        <v>3.6894725044359378</v>
      </c>
      <c r="I374" s="36">
        <f t="shared" si="554"/>
        <v>3.4548486107078409</v>
      </c>
      <c r="J374" s="36">
        <f t="shared" si="554"/>
        <v>3.5048486064384057</v>
      </c>
      <c r="K374" s="36">
        <f t="shared" si="554"/>
        <v>2.9406093807652858</v>
      </c>
      <c r="L374" s="37" t="e">
        <f t="shared" si="554"/>
        <v>#VALUE!</v>
      </c>
      <c r="M374" s="38">
        <f t="shared" si="554"/>
        <v>3.4526068604599063</v>
      </c>
      <c r="N374" s="39">
        <f t="shared" si="554"/>
        <v>1.1197912716347349</v>
      </c>
      <c r="O374" s="39">
        <f t="shared" si="554"/>
        <v>1.1197912716347349</v>
      </c>
      <c r="P374" s="40">
        <f t="shared" si="554"/>
        <v>7.0742534686156731</v>
      </c>
      <c r="Q374" s="40">
        <f t="shared" si="554"/>
        <v>12.161422485138978</v>
      </c>
      <c r="R374" s="40">
        <f t="shared" si="554"/>
        <v>24.404558048807708</v>
      </c>
      <c r="S374" s="41">
        <f t="shared" si="554"/>
        <v>0.35</v>
      </c>
      <c r="T374" s="41">
        <f t="shared" si="554"/>
        <v>0.35</v>
      </c>
      <c r="U374" s="42" t="e">
        <f t="shared" si="554"/>
        <v>#VALUE!</v>
      </c>
      <c r="V374" s="42" t="e">
        <f t="shared" si="554"/>
        <v>#VALUE!</v>
      </c>
      <c r="W374" s="43" t="e">
        <f t="shared" si="554"/>
        <v>#VALUE!</v>
      </c>
      <c r="X374" s="43" t="e">
        <f t="shared" si="554"/>
        <v>#VALUE!</v>
      </c>
      <c r="AD374"/>
      <c r="AG374" s="3">
        <f t="shared" si="436"/>
        <v>59.074491354933706</v>
      </c>
      <c r="AH374" s="36">
        <f t="shared" ref="AH374:AY374" si="555">AH$160+AH302</f>
        <v>2.1799100306542707</v>
      </c>
      <c r="AI374" s="36">
        <f t="shared" si="555"/>
        <v>3.6894725037527523</v>
      </c>
      <c r="AJ374" s="36">
        <f t="shared" si="555"/>
        <v>3.4548486102340852</v>
      </c>
      <c r="AK374" s="36">
        <f t="shared" si="555"/>
        <v>3.5048486052740291</v>
      </c>
      <c r="AL374" s="36">
        <f t="shared" si="555"/>
        <v>2.9368588262998818</v>
      </c>
      <c r="AM374" s="37" t="e">
        <f t="shared" si="555"/>
        <v>#VALUE!</v>
      </c>
      <c r="AN374" s="38">
        <f t="shared" si="555"/>
        <v>3.4524923523935378</v>
      </c>
      <c r="AO374" s="39">
        <f t="shared" si="555"/>
        <v>1.1197912716347349</v>
      </c>
      <c r="AP374" s="39">
        <f t="shared" si="555"/>
        <v>1.1197912716347349</v>
      </c>
      <c r="AQ374" s="40">
        <f t="shared" si="555"/>
        <v>7.0742534686156731</v>
      </c>
      <c r="AR374" s="40">
        <f t="shared" si="555"/>
        <v>12.161422485138978</v>
      </c>
      <c r="AS374" s="40">
        <f t="shared" si="555"/>
        <v>24.404558048807708</v>
      </c>
      <c r="AT374" s="41">
        <f t="shared" si="555"/>
        <v>0.35</v>
      </c>
      <c r="AU374" s="41">
        <f t="shared" si="555"/>
        <v>0.35</v>
      </c>
      <c r="AV374" s="42" t="e">
        <f t="shared" si="555"/>
        <v>#VALUE!</v>
      </c>
      <c r="AW374" s="42" t="e">
        <f t="shared" si="555"/>
        <v>#VALUE!</v>
      </c>
      <c r="AX374" s="43" t="e">
        <f t="shared" si="555"/>
        <v>#VALUE!</v>
      </c>
      <c r="AY374" s="43" t="e">
        <f t="shared" si="555"/>
        <v>#VALUE!</v>
      </c>
    </row>
    <row r="375" spans="6:51" x14ac:dyDescent="0.25">
      <c r="F375" s="3">
        <v>61</v>
      </c>
      <c r="G375" s="36">
        <f t="shared" ref="G375:X375" si="556">G$160+G303</f>
        <v>2.1799100319065197</v>
      </c>
      <c r="H375" s="36">
        <f t="shared" si="556"/>
        <v>3.6894725050389039</v>
      </c>
      <c r="I375" s="36">
        <f t="shared" si="556"/>
        <v>3.4548486111106609</v>
      </c>
      <c r="J375" s="36">
        <f t="shared" si="556"/>
        <v>3.5048486074722458</v>
      </c>
      <c r="K375" s="36">
        <f t="shared" si="556"/>
        <v>2.9443044867907817</v>
      </c>
      <c r="L375" s="37" t="e">
        <f t="shared" si="556"/>
        <v>#VALUE!</v>
      </c>
      <c r="M375" s="38">
        <f t="shared" si="556"/>
        <v>3.4527184791548433</v>
      </c>
      <c r="N375" s="39">
        <f t="shared" si="556"/>
        <v>1.1197912716347349</v>
      </c>
      <c r="O375" s="39">
        <f t="shared" si="556"/>
        <v>1.1197912716347349</v>
      </c>
      <c r="P375" s="40">
        <f t="shared" si="556"/>
        <v>7.0742534686156731</v>
      </c>
      <c r="Q375" s="40">
        <f t="shared" si="556"/>
        <v>12.161422485138978</v>
      </c>
      <c r="R375" s="40">
        <f t="shared" si="556"/>
        <v>24.404558048807708</v>
      </c>
      <c r="S375" s="41">
        <f t="shared" si="556"/>
        <v>0.35</v>
      </c>
      <c r="T375" s="41">
        <f t="shared" si="556"/>
        <v>0.35</v>
      </c>
      <c r="U375" s="42" t="e">
        <f t="shared" si="556"/>
        <v>#VALUE!</v>
      </c>
      <c r="V375" s="42" t="e">
        <f t="shared" si="556"/>
        <v>#VALUE!</v>
      </c>
      <c r="W375" s="43" t="e">
        <f t="shared" si="556"/>
        <v>#VALUE!</v>
      </c>
      <c r="X375" s="43" t="e">
        <f t="shared" si="556"/>
        <v>#VALUE!</v>
      </c>
      <c r="AD375"/>
      <c r="AG375" s="3">
        <f t="shared" si="436"/>
        <v>59.439759967438754</v>
      </c>
      <c r="AH375" s="36">
        <f t="shared" ref="AH375:AY375" si="557">AH$160+AH303</f>
        <v>2.1799100309255852</v>
      </c>
      <c r="AI375" s="36">
        <f t="shared" si="557"/>
        <v>3.6894725040385494</v>
      </c>
      <c r="AJ375" s="36">
        <f t="shared" si="557"/>
        <v>3.4548486104344152</v>
      </c>
      <c r="AK375" s="36">
        <f t="shared" si="557"/>
        <v>3.5048486057603117</v>
      </c>
      <c r="AL375" s="36">
        <f t="shared" si="557"/>
        <v>2.9383793202680311</v>
      </c>
      <c r="AM375" s="37" t="e">
        <f t="shared" si="557"/>
        <v>#VALUE!</v>
      </c>
      <c r="AN375" s="38">
        <f t="shared" si="557"/>
        <v>3.4525389162871067</v>
      </c>
      <c r="AO375" s="39">
        <f t="shared" si="557"/>
        <v>1.1197912716347349</v>
      </c>
      <c r="AP375" s="39">
        <f t="shared" si="557"/>
        <v>1.1197912716347349</v>
      </c>
      <c r="AQ375" s="40">
        <f t="shared" si="557"/>
        <v>7.0742534686156731</v>
      </c>
      <c r="AR375" s="40">
        <f t="shared" si="557"/>
        <v>12.161422485138978</v>
      </c>
      <c r="AS375" s="40">
        <f t="shared" si="557"/>
        <v>24.404558048807708</v>
      </c>
      <c r="AT375" s="41">
        <f t="shared" si="557"/>
        <v>0.35</v>
      </c>
      <c r="AU375" s="41">
        <f t="shared" si="557"/>
        <v>0.35</v>
      </c>
      <c r="AV375" s="42" t="e">
        <f t="shared" si="557"/>
        <v>#VALUE!</v>
      </c>
      <c r="AW375" s="42" t="e">
        <f t="shared" si="557"/>
        <v>#VALUE!</v>
      </c>
      <c r="AX375" s="43" t="e">
        <f t="shared" si="557"/>
        <v>#VALUE!</v>
      </c>
      <c r="AY375" s="43" t="e">
        <f t="shared" si="557"/>
        <v>#VALUE!</v>
      </c>
    </row>
    <row r="376" spans="6:51" x14ac:dyDescent="0.25">
      <c r="F376" s="3">
        <v>62</v>
      </c>
      <c r="G376" s="36">
        <f t="shared" ref="G376:X376" si="558">G$160+G304</f>
        <v>2.17991003241139</v>
      </c>
      <c r="H376" s="36">
        <f t="shared" si="558"/>
        <v>3.6894725055295927</v>
      </c>
      <c r="I376" s="36">
        <f t="shared" si="558"/>
        <v>3.4548486114269275</v>
      </c>
      <c r="J376" s="36">
        <f t="shared" si="558"/>
        <v>3.5048486083188743</v>
      </c>
      <c r="K376" s="36">
        <f t="shared" si="558"/>
        <v>2.9476670720113214</v>
      </c>
      <c r="L376" s="37" t="e">
        <f t="shared" si="558"/>
        <v>#VALUE!</v>
      </c>
      <c r="M376" s="38">
        <f t="shared" si="558"/>
        <v>3.452818946023962</v>
      </c>
      <c r="N376" s="39">
        <f t="shared" si="558"/>
        <v>1.1197912716347349</v>
      </c>
      <c r="O376" s="39">
        <f t="shared" si="558"/>
        <v>1.1197912716347349</v>
      </c>
      <c r="P376" s="40">
        <f t="shared" si="558"/>
        <v>7.0742534686156731</v>
      </c>
      <c r="Q376" s="40">
        <f t="shared" si="558"/>
        <v>12.161422485138978</v>
      </c>
      <c r="R376" s="40">
        <f t="shared" si="558"/>
        <v>24.404558048807708</v>
      </c>
      <c r="S376" s="41">
        <f t="shared" si="558"/>
        <v>0.35</v>
      </c>
      <c r="T376" s="41">
        <f t="shared" si="558"/>
        <v>0.35</v>
      </c>
      <c r="U376" s="42" t="e">
        <f t="shared" si="558"/>
        <v>#VALUE!</v>
      </c>
      <c r="V376" s="42" t="e">
        <f t="shared" si="558"/>
        <v>#VALUE!</v>
      </c>
      <c r="W376" s="43" t="e">
        <f t="shared" si="558"/>
        <v>#VALUE!</v>
      </c>
      <c r="X376" s="43" t="e">
        <f t="shared" si="558"/>
        <v>#VALUE!</v>
      </c>
      <c r="AD376"/>
      <c r="AG376" s="3">
        <f t="shared" si="436"/>
        <v>59.776339006608282</v>
      </c>
      <c r="AH376" s="36">
        <f t="shared" ref="AH376:AY376" si="559">AH$160+AH304</f>
        <v>2.1799100311603699</v>
      </c>
      <c r="AI376" s="36">
        <f t="shared" si="559"/>
        <v>3.6894725042829175</v>
      </c>
      <c r="AJ376" s="36">
        <f t="shared" si="559"/>
        <v>3.4548486106032765</v>
      </c>
      <c r="AK376" s="36">
        <f t="shared" si="559"/>
        <v>3.5048486061770139</v>
      </c>
      <c r="AL376" s="36">
        <f t="shared" si="559"/>
        <v>2.9397335065510362</v>
      </c>
      <c r="AM376" s="37" t="e">
        <f t="shared" si="559"/>
        <v>#VALUE!</v>
      </c>
      <c r="AN376" s="38">
        <f t="shared" si="559"/>
        <v>3.4525802253743851</v>
      </c>
      <c r="AO376" s="39">
        <f t="shared" si="559"/>
        <v>1.1197912716347349</v>
      </c>
      <c r="AP376" s="39">
        <f t="shared" si="559"/>
        <v>1.1197912716347349</v>
      </c>
      <c r="AQ376" s="40">
        <f t="shared" si="559"/>
        <v>7.0742534686156731</v>
      </c>
      <c r="AR376" s="40">
        <f t="shared" si="559"/>
        <v>12.161422485138978</v>
      </c>
      <c r="AS376" s="40">
        <f t="shared" si="559"/>
        <v>24.404558048807708</v>
      </c>
      <c r="AT376" s="41">
        <f t="shared" si="559"/>
        <v>0.35</v>
      </c>
      <c r="AU376" s="41">
        <f t="shared" si="559"/>
        <v>0.35</v>
      </c>
      <c r="AV376" s="42" t="e">
        <f t="shared" si="559"/>
        <v>#VALUE!</v>
      </c>
      <c r="AW376" s="42" t="e">
        <f t="shared" si="559"/>
        <v>#VALUE!</v>
      </c>
      <c r="AX376" s="43" t="e">
        <f t="shared" si="559"/>
        <v>#VALUE!</v>
      </c>
      <c r="AY376" s="43" t="e">
        <f t="shared" si="559"/>
        <v>#VALUE!</v>
      </c>
    </row>
    <row r="377" spans="6:51" x14ac:dyDescent="0.25">
      <c r="F377" s="3">
        <v>63</v>
      </c>
      <c r="G377" s="36">
        <f t="shared" ref="G377:X377" si="560">G$160+G305</f>
        <v>2.1799100328404641</v>
      </c>
      <c r="H377" s="36">
        <f t="shared" si="560"/>
        <v>3.6894725059306697</v>
      </c>
      <c r="I377" s="36">
        <f t="shared" si="560"/>
        <v>3.45484861167707</v>
      </c>
      <c r="J377" s="36">
        <f t="shared" si="560"/>
        <v>3.5048486090152631</v>
      </c>
      <c r="K377" s="36">
        <f t="shared" si="560"/>
        <v>2.9507318930634896</v>
      </c>
      <c r="L377" s="37" t="e">
        <f t="shared" si="560"/>
        <v>#VALUE!</v>
      </c>
      <c r="M377" s="38">
        <f t="shared" si="560"/>
        <v>3.4529095367310707</v>
      </c>
      <c r="N377" s="39">
        <f t="shared" si="560"/>
        <v>1.1197912716347349</v>
      </c>
      <c r="O377" s="39">
        <f t="shared" si="560"/>
        <v>1.1197912716347349</v>
      </c>
      <c r="P377" s="40">
        <f t="shared" si="560"/>
        <v>7.0742534686156731</v>
      </c>
      <c r="Q377" s="40">
        <f t="shared" si="560"/>
        <v>12.161422485138978</v>
      </c>
      <c r="R377" s="40">
        <f t="shared" si="560"/>
        <v>24.404558048807708</v>
      </c>
      <c r="S377" s="41">
        <f t="shared" si="560"/>
        <v>0.35</v>
      </c>
      <c r="T377" s="41">
        <f t="shared" si="560"/>
        <v>0.35</v>
      </c>
      <c r="U377" s="42" t="e">
        <f t="shared" si="560"/>
        <v>#VALUE!</v>
      </c>
      <c r="V377" s="42" t="e">
        <f t="shared" si="560"/>
        <v>#VALUE!</v>
      </c>
      <c r="W377" s="43" t="e">
        <f t="shared" si="560"/>
        <v>#VALUE!</v>
      </c>
      <c r="X377" s="43" t="e">
        <f t="shared" si="560"/>
        <v>#VALUE!</v>
      </c>
      <c r="AD377"/>
      <c r="AG377" s="3">
        <f t="shared" si="436"/>
        <v>60.086481859648281</v>
      </c>
      <c r="AH377" s="36">
        <f t="shared" ref="AH377:AY377" si="561">AH$160+AH305</f>
        <v>2.1799100313646989</v>
      </c>
      <c r="AI377" s="36">
        <f t="shared" si="561"/>
        <v>3.6894725044931995</v>
      </c>
      <c r="AJ377" s="36">
        <f t="shared" si="561"/>
        <v>3.4548486107467329</v>
      </c>
      <c r="AK377" s="36">
        <f t="shared" si="561"/>
        <v>3.5048486065363158</v>
      </c>
      <c r="AL377" s="36">
        <f t="shared" si="561"/>
        <v>2.9409430388862416</v>
      </c>
      <c r="AM377" s="37" t="e">
        <f t="shared" si="561"/>
        <v>#VALUE!</v>
      </c>
      <c r="AN377" s="38">
        <f t="shared" si="561"/>
        <v>3.452616989419369</v>
      </c>
      <c r="AO377" s="39">
        <f t="shared" si="561"/>
        <v>1.1197912716347349</v>
      </c>
      <c r="AP377" s="39">
        <f t="shared" si="561"/>
        <v>1.1197912716347349</v>
      </c>
      <c r="AQ377" s="40">
        <f t="shared" si="561"/>
        <v>7.0742534686156731</v>
      </c>
      <c r="AR377" s="40">
        <f t="shared" si="561"/>
        <v>12.161422485138978</v>
      </c>
      <c r="AS377" s="40">
        <f t="shared" si="561"/>
        <v>24.404558048807708</v>
      </c>
      <c r="AT377" s="41">
        <f t="shared" si="561"/>
        <v>0.35</v>
      </c>
      <c r="AU377" s="41">
        <f t="shared" si="561"/>
        <v>0.35</v>
      </c>
      <c r="AV377" s="42" t="e">
        <f t="shared" si="561"/>
        <v>#VALUE!</v>
      </c>
      <c r="AW377" s="42" t="e">
        <f t="shared" si="561"/>
        <v>#VALUE!</v>
      </c>
      <c r="AX377" s="43" t="e">
        <f t="shared" si="561"/>
        <v>#VALUE!</v>
      </c>
      <c r="AY377" s="43" t="e">
        <f t="shared" si="561"/>
        <v>#VALUE!</v>
      </c>
    </row>
    <row r="378" spans="6:51" x14ac:dyDescent="0.25">
      <c r="F378" s="3">
        <v>64</v>
      </c>
      <c r="G378" s="36">
        <f t="shared" ref="G378:X378" si="562">G$160+G306</f>
        <v>2.1799100332072268</v>
      </c>
      <c r="H378" s="36">
        <f t="shared" si="562"/>
        <v>3.6894725062599156</v>
      </c>
      <c r="I378" s="36">
        <f t="shared" si="562"/>
        <v>3.4548486118763293</v>
      </c>
      <c r="J378" s="36">
        <f t="shared" si="562"/>
        <v>3.5048486095905536</v>
      </c>
      <c r="K378" s="36">
        <f t="shared" si="562"/>
        <v>2.9535294605834341</v>
      </c>
      <c r="L378" s="37" t="e">
        <f t="shared" si="562"/>
        <v>#VALUE!</v>
      </c>
      <c r="M378" s="38">
        <f t="shared" si="562"/>
        <v>3.4529913658751759</v>
      </c>
      <c r="N378" s="39">
        <f t="shared" si="562"/>
        <v>1.1197912716347349</v>
      </c>
      <c r="O378" s="39">
        <f t="shared" si="562"/>
        <v>1.1197912716347349</v>
      </c>
      <c r="P378" s="40">
        <f t="shared" si="562"/>
        <v>7.0742534686156731</v>
      </c>
      <c r="Q378" s="40">
        <f t="shared" si="562"/>
        <v>12.161422485138978</v>
      </c>
      <c r="R378" s="40">
        <f t="shared" si="562"/>
        <v>24.404558048807708</v>
      </c>
      <c r="S378" s="41">
        <f t="shared" si="562"/>
        <v>0.35</v>
      </c>
      <c r="T378" s="41">
        <f t="shared" si="562"/>
        <v>0.35</v>
      </c>
      <c r="U378" s="42" t="e">
        <f t="shared" si="562"/>
        <v>#VALUE!</v>
      </c>
      <c r="V378" s="42" t="e">
        <f t="shared" si="562"/>
        <v>#VALUE!</v>
      </c>
      <c r="W378" s="43" t="e">
        <f t="shared" si="562"/>
        <v>#VALUE!</v>
      </c>
      <c r="X378" s="43" t="e">
        <f t="shared" si="562"/>
        <v>#VALUE!</v>
      </c>
      <c r="AD378"/>
      <c r="AG378" s="3">
        <f t="shared" si="436"/>
        <v>60.372264924241762</v>
      </c>
      <c r="AH378" s="36">
        <f t="shared" ref="AH378:AY378" si="563">AH$160+AH306</f>
        <v>2.1799100315434332</v>
      </c>
      <c r="AI378" s="36">
        <f t="shared" si="563"/>
        <v>3.6894725046752015</v>
      </c>
      <c r="AJ378" s="36">
        <f t="shared" si="563"/>
        <v>3.4548486108694756</v>
      </c>
      <c r="AK378" s="36">
        <f t="shared" si="563"/>
        <v>3.5048486068478777</v>
      </c>
      <c r="AL378" s="36">
        <f t="shared" si="563"/>
        <v>2.9420261922197128</v>
      </c>
      <c r="AM378" s="37" t="e">
        <f t="shared" si="563"/>
        <v>#VALUE!</v>
      </c>
      <c r="AN378" s="38">
        <f t="shared" si="563"/>
        <v>3.4526498035117572</v>
      </c>
      <c r="AO378" s="39">
        <f t="shared" si="563"/>
        <v>1.1197912716347349</v>
      </c>
      <c r="AP378" s="39">
        <f t="shared" si="563"/>
        <v>1.1197912716347349</v>
      </c>
      <c r="AQ378" s="40">
        <f t="shared" si="563"/>
        <v>7.0742534686156731</v>
      </c>
      <c r="AR378" s="40">
        <f t="shared" si="563"/>
        <v>12.161422485138978</v>
      </c>
      <c r="AS378" s="40">
        <f t="shared" si="563"/>
        <v>24.404558048807708</v>
      </c>
      <c r="AT378" s="41">
        <f t="shared" si="563"/>
        <v>0.35</v>
      </c>
      <c r="AU378" s="41">
        <f t="shared" si="563"/>
        <v>0.35</v>
      </c>
      <c r="AV378" s="42" t="e">
        <f t="shared" si="563"/>
        <v>#VALUE!</v>
      </c>
      <c r="AW378" s="42" t="e">
        <f t="shared" si="563"/>
        <v>#VALUE!</v>
      </c>
      <c r="AX378" s="43" t="e">
        <f t="shared" si="563"/>
        <v>#VALUE!</v>
      </c>
      <c r="AY378" s="43" t="e">
        <f t="shared" si="563"/>
        <v>#VALUE!</v>
      </c>
    </row>
    <row r="379" spans="6:51" x14ac:dyDescent="0.25">
      <c r="F379" s="3">
        <v>65</v>
      </c>
      <c r="G379" s="36">
        <f t="shared" ref="G379:X379" si="564">G$160+G307</f>
        <v>2.1799100335224382</v>
      </c>
      <c r="H379" s="36">
        <f t="shared" si="564"/>
        <v>3.6894725065313363</v>
      </c>
      <c r="I379" s="36">
        <f t="shared" si="564"/>
        <v>3.4548486120361579</v>
      </c>
      <c r="J379" s="36">
        <f t="shared" si="564"/>
        <v>3.5048486100678162</v>
      </c>
      <c r="K379" s="36">
        <f t="shared" si="564"/>
        <v>2.9560866336842313</v>
      </c>
      <c r="L379" s="37" t="e">
        <f t="shared" si="564"/>
        <v>#VALUE!</v>
      </c>
      <c r="M379" s="38">
        <f t="shared" si="564"/>
        <v>3.45306540892265</v>
      </c>
      <c r="N379" s="39">
        <f t="shared" si="564"/>
        <v>1.1197912716347349</v>
      </c>
      <c r="O379" s="39">
        <f t="shared" si="564"/>
        <v>1.1197912716347349</v>
      </c>
      <c r="P379" s="40">
        <f t="shared" si="564"/>
        <v>7.0742534686156731</v>
      </c>
      <c r="Q379" s="40">
        <f t="shared" si="564"/>
        <v>12.161422485138978</v>
      </c>
      <c r="R379" s="40">
        <f t="shared" si="564"/>
        <v>24.404558048807708</v>
      </c>
      <c r="S379" s="41">
        <f t="shared" si="564"/>
        <v>0.35</v>
      </c>
      <c r="T379" s="41">
        <f t="shared" si="564"/>
        <v>0.35</v>
      </c>
      <c r="U379" s="42" t="e">
        <f t="shared" si="564"/>
        <v>#VALUE!</v>
      </c>
      <c r="V379" s="42" t="e">
        <f t="shared" si="564"/>
        <v>#VALUE!</v>
      </c>
      <c r="W379" s="43" t="e">
        <f t="shared" si="564"/>
        <v>#VALUE!</v>
      </c>
      <c r="X379" s="43" t="e">
        <f t="shared" si="564"/>
        <v>#VALUE!</v>
      </c>
      <c r="AD379"/>
      <c r="AG379" s="3">
        <f t="shared" ref="AG379:AG384" si="565">AE79</f>
        <v>60.635601509972815</v>
      </c>
      <c r="AH379" s="36">
        <f t="shared" ref="AH379:AY379" si="566">AH$160+AH307</f>
        <v>2.1799100317004996</v>
      </c>
      <c r="AI379" s="36">
        <f t="shared" si="566"/>
        <v>3.689472504833561</v>
      </c>
      <c r="AJ379" s="36">
        <f t="shared" si="566"/>
        <v>3.4548486109751719</v>
      </c>
      <c r="AK379" s="36">
        <f t="shared" si="566"/>
        <v>3.504848607119432</v>
      </c>
      <c r="AL379" s="36">
        <f t="shared" si="566"/>
        <v>2.942998480530977</v>
      </c>
      <c r="AM379" s="37" t="e">
        <f t="shared" si="566"/>
        <v>#VALUE!</v>
      </c>
      <c r="AN379" s="38">
        <f t="shared" si="566"/>
        <v>3.4526791696364278</v>
      </c>
      <c r="AO379" s="39">
        <f t="shared" si="566"/>
        <v>1.1197912716347349</v>
      </c>
      <c r="AP379" s="39">
        <f t="shared" si="566"/>
        <v>1.1197912716347349</v>
      </c>
      <c r="AQ379" s="40">
        <f t="shared" si="566"/>
        <v>7.0742534686156731</v>
      </c>
      <c r="AR379" s="40">
        <f t="shared" si="566"/>
        <v>12.161422485138978</v>
      </c>
      <c r="AS379" s="40">
        <f t="shared" si="566"/>
        <v>24.404558048807708</v>
      </c>
      <c r="AT379" s="41">
        <f t="shared" si="566"/>
        <v>0.35</v>
      </c>
      <c r="AU379" s="41">
        <f t="shared" si="566"/>
        <v>0.35</v>
      </c>
      <c r="AV379" s="42" t="e">
        <f t="shared" si="566"/>
        <v>#VALUE!</v>
      </c>
      <c r="AW379" s="42" t="e">
        <f t="shared" si="566"/>
        <v>#VALUE!</v>
      </c>
      <c r="AX379" s="43" t="e">
        <f t="shared" si="566"/>
        <v>#VALUE!</v>
      </c>
      <c r="AY379" s="43" t="e">
        <f t="shared" si="566"/>
        <v>#VALUE!</v>
      </c>
    </row>
    <row r="380" spans="6:51" x14ac:dyDescent="0.25">
      <c r="F380" s="3">
        <v>66</v>
      </c>
      <c r="G380" s="36">
        <f t="shared" ref="G380:X380" si="567">G$160+G308</f>
        <v>2.1799100337947408</v>
      </c>
      <c r="H380" s="36">
        <f t="shared" si="567"/>
        <v>3.689472506756013</v>
      </c>
      <c r="I380" s="36">
        <f t="shared" si="567"/>
        <v>3.45484861216522</v>
      </c>
      <c r="J380" s="36">
        <f t="shared" si="567"/>
        <v>3.5048486104653929</v>
      </c>
      <c r="K380" s="36">
        <f t="shared" si="567"/>
        <v>2.9584271216433393</v>
      </c>
      <c r="L380" s="37" t="e">
        <f t="shared" si="567"/>
        <v>#VALUE!</v>
      </c>
      <c r="M380" s="38">
        <f t="shared" si="567"/>
        <v>3.4531325209702004</v>
      </c>
      <c r="N380" s="39">
        <f t="shared" si="567"/>
        <v>1.1197912716347349</v>
      </c>
      <c r="O380" s="39">
        <f t="shared" si="567"/>
        <v>1.1197912716347349</v>
      </c>
      <c r="P380" s="40">
        <f t="shared" si="567"/>
        <v>7.0742534686156731</v>
      </c>
      <c r="Q380" s="40">
        <f t="shared" si="567"/>
        <v>12.161422485138978</v>
      </c>
      <c r="R380" s="40">
        <f t="shared" si="567"/>
        <v>24.404558048807708</v>
      </c>
      <c r="S380" s="41">
        <f t="shared" si="567"/>
        <v>0.35</v>
      </c>
      <c r="T380" s="41">
        <f t="shared" si="567"/>
        <v>0.35</v>
      </c>
      <c r="U380" s="42" t="e">
        <f t="shared" si="567"/>
        <v>#VALUE!</v>
      </c>
      <c r="V380" s="42" t="e">
        <f t="shared" si="567"/>
        <v>#VALUE!</v>
      </c>
      <c r="W380" s="43" t="e">
        <f t="shared" si="567"/>
        <v>#VALUE!</v>
      </c>
      <c r="X380" s="43" t="e">
        <f t="shared" si="567"/>
        <v>#VALUE!</v>
      </c>
      <c r="AD380"/>
      <c r="AG380" s="3">
        <f t="shared" si="565"/>
        <v>60.87825464788051</v>
      </c>
      <c r="AH380" s="36">
        <f t="shared" ref="AH380:AY380" si="568">AH$160+AH308</f>
        <v>2.1799100318391007</v>
      </c>
      <c r="AI380" s="36">
        <f t="shared" si="568"/>
        <v>3.6894725049720121</v>
      </c>
      <c r="AJ380" s="36">
        <f t="shared" si="568"/>
        <v>3.4548486110667218</v>
      </c>
      <c r="AK380" s="36">
        <f t="shared" si="568"/>
        <v>3.5048486073572254</v>
      </c>
      <c r="AL380" s="36">
        <f t="shared" si="568"/>
        <v>2.9438731461690582</v>
      </c>
      <c r="AM380" s="37" t="e">
        <f t="shared" si="568"/>
        <v>#VALUE!</v>
      </c>
      <c r="AN380" s="38">
        <f t="shared" si="568"/>
        <v>3.4527055136631883</v>
      </c>
      <c r="AO380" s="39">
        <f t="shared" si="568"/>
        <v>1.1197912716347349</v>
      </c>
      <c r="AP380" s="39">
        <f t="shared" si="568"/>
        <v>1.1197912716347349</v>
      </c>
      <c r="AQ380" s="40">
        <f t="shared" si="568"/>
        <v>7.0742534686156731</v>
      </c>
      <c r="AR380" s="40">
        <f t="shared" si="568"/>
        <v>12.161422485138978</v>
      </c>
      <c r="AS380" s="40">
        <f t="shared" si="568"/>
        <v>24.404558048807708</v>
      </c>
      <c r="AT380" s="41">
        <f t="shared" si="568"/>
        <v>0.35</v>
      </c>
      <c r="AU380" s="41">
        <f t="shared" si="568"/>
        <v>0.35</v>
      </c>
      <c r="AV380" s="42" t="e">
        <f t="shared" si="568"/>
        <v>#VALUE!</v>
      </c>
      <c r="AW380" s="42" t="e">
        <f t="shared" si="568"/>
        <v>#VALUE!</v>
      </c>
      <c r="AX380" s="43" t="e">
        <f t="shared" si="568"/>
        <v>#VALUE!</v>
      </c>
      <c r="AY380" s="43" t="e">
        <f t="shared" si="568"/>
        <v>#VALUE!</v>
      </c>
    </row>
    <row r="381" spans="6:51" x14ac:dyDescent="0.25">
      <c r="F381" s="3">
        <v>67</v>
      </c>
      <c r="G381" s="36">
        <f t="shared" ref="G381:X381" si="569">G$160+G309</f>
        <v>2.1799100340311197</v>
      </c>
      <c r="H381" s="36">
        <f t="shared" si="569"/>
        <v>3.689472506942749</v>
      </c>
      <c r="I381" s="36">
        <f t="shared" si="569"/>
        <v>3.4548486122701165</v>
      </c>
      <c r="J381" s="36">
        <f t="shared" si="569"/>
        <v>3.5048486107979282</v>
      </c>
      <c r="K381" s="36">
        <f t="shared" si="569"/>
        <v>2.9605719085896824</v>
      </c>
      <c r="L381" s="37" t="e">
        <f t="shared" si="569"/>
        <v>#VALUE!</v>
      </c>
      <c r="M381" s="38">
        <f t="shared" si="569"/>
        <v>3.4531934528185158</v>
      </c>
      <c r="N381" s="39">
        <f t="shared" si="569"/>
        <v>1.1197912716347349</v>
      </c>
      <c r="O381" s="39">
        <f t="shared" si="569"/>
        <v>1.1197912716347349</v>
      </c>
      <c r="P381" s="40">
        <f t="shared" si="569"/>
        <v>7.0742534686156731</v>
      </c>
      <c r="Q381" s="40">
        <f t="shared" si="569"/>
        <v>12.161422485138978</v>
      </c>
      <c r="R381" s="40">
        <f t="shared" si="569"/>
        <v>24.404558048807708</v>
      </c>
      <c r="S381" s="41">
        <f t="shared" si="569"/>
        <v>0.35</v>
      </c>
      <c r="T381" s="41">
        <f t="shared" si="569"/>
        <v>0.35</v>
      </c>
      <c r="U381" s="42" t="e">
        <f t="shared" si="569"/>
        <v>#VALUE!</v>
      </c>
      <c r="V381" s="42" t="e">
        <f t="shared" si="569"/>
        <v>#VALUE!</v>
      </c>
      <c r="W381" s="43" t="e">
        <f t="shared" si="569"/>
        <v>#VALUE!</v>
      </c>
      <c r="X381" s="43" t="e">
        <f t="shared" si="569"/>
        <v>#VALUE!</v>
      </c>
      <c r="AD381"/>
      <c r="AG381" s="3">
        <f t="shared" si="565"/>
        <v>61.101848893902165</v>
      </c>
      <c r="AH381" s="36">
        <f t="shared" ref="AH381:AY381" si="570">AH$160+AH309</f>
        <v>2.1799100319618665</v>
      </c>
      <c r="AI381" s="36">
        <f t="shared" si="570"/>
        <v>3.6894725050935895</v>
      </c>
      <c r="AJ381" s="36">
        <f t="shared" si="570"/>
        <v>3.4548486111464385</v>
      </c>
      <c r="AK381" s="36">
        <f t="shared" si="570"/>
        <v>3.5048486075663434</v>
      </c>
      <c r="AL381" s="36">
        <f t="shared" si="570"/>
        <v>2.944661550383473</v>
      </c>
      <c r="AM381" s="37" t="e">
        <f t="shared" si="570"/>
        <v>#VALUE!</v>
      </c>
      <c r="AN381" s="38">
        <f t="shared" si="570"/>
        <v>3.4527291988293758</v>
      </c>
      <c r="AO381" s="39">
        <f t="shared" si="570"/>
        <v>1.1197912716347349</v>
      </c>
      <c r="AP381" s="39">
        <f t="shared" si="570"/>
        <v>1.1197912716347349</v>
      </c>
      <c r="AQ381" s="40">
        <f t="shared" si="570"/>
        <v>7.0742534686156731</v>
      </c>
      <c r="AR381" s="40">
        <f t="shared" si="570"/>
        <v>12.161422485138978</v>
      </c>
      <c r="AS381" s="40">
        <f t="shared" si="570"/>
        <v>24.404558048807708</v>
      </c>
      <c r="AT381" s="41">
        <f t="shared" si="570"/>
        <v>0.35</v>
      </c>
      <c r="AU381" s="41">
        <f t="shared" si="570"/>
        <v>0.35</v>
      </c>
      <c r="AV381" s="42" t="e">
        <f t="shared" si="570"/>
        <v>#VALUE!</v>
      </c>
      <c r="AW381" s="42" t="e">
        <f t="shared" si="570"/>
        <v>#VALUE!</v>
      </c>
      <c r="AX381" s="43" t="e">
        <f t="shared" si="570"/>
        <v>#VALUE!</v>
      </c>
      <c r="AY381" s="43" t="e">
        <f t="shared" si="570"/>
        <v>#VALUE!</v>
      </c>
    </row>
    <row r="382" spans="6:51" x14ac:dyDescent="0.25">
      <c r="F382" s="3">
        <v>68</v>
      </c>
      <c r="G382" s="36">
        <f t="shared" ref="G382:X382" si="571">G$160+G310</f>
        <v>2.179910034237257</v>
      </c>
      <c r="H382" s="36">
        <f t="shared" si="571"/>
        <v>3.6894725070985652</v>
      </c>
      <c r="I382" s="36">
        <f t="shared" si="571"/>
        <v>3.4548486123559092</v>
      </c>
      <c r="J382" s="36">
        <f t="shared" si="571"/>
        <v>3.5048486110771608</v>
      </c>
      <c r="K382" s="36">
        <f t="shared" si="571"/>
        <v>2.962539614094549</v>
      </c>
      <c r="L382" s="37" t="e">
        <f t="shared" si="571"/>
        <v>#VALUE!</v>
      </c>
      <c r="M382" s="38">
        <f t="shared" si="571"/>
        <v>3.4532488647611386</v>
      </c>
      <c r="N382" s="39">
        <f t="shared" si="571"/>
        <v>1.1197912716347349</v>
      </c>
      <c r="O382" s="39">
        <f t="shared" si="571"/>
        <v>1.1197912716347349</v>
      </c>
      <c r="P382" s="40">
        <f t="shared" si="571"/>
        <v>7.0742534686156731</v>
      </c>
      <c r="Q382" s="40">
        <f t="shared" si="571"/>
        <v>12.161422485138978</v>
      </c>
      <c r="R382" s="40">
        <f t="shared" si="571"/>
        <v>24.404558048807708</v>
      </c>
      <c r="S382" s="41">
        <f t="shared" si="571"/>
        <v>0.35</v>
      </c>
      <c r="T382" s="41">
        <f t="shared" si="571"/>
        <v>0.35</v>
      </c>
      <c r="U382" s="42" t="e">
        <f t="shared" si="571"/>
        <v>#VALUE!</v>
      </c>
      <c r="V382" s="42" t="e">
        <f t="shared" si="571"/>
        <v>#VALUE!</v>
      </c>
      <c r="W382" s="43" t="e">
        <f t="shared" si="571"/>
        <v>#VALUE!</v>
      </c>
      <c r="X382" s="43" t="e">
        <f t="shared" si="571"/>
        <v>#VALUE!</v>
      </c>
      <c r="AD382"/>
      <c r="AG382" s="3">
        <f t="shared" si="565"/>
        <v>61.307881205229648</v>
      </c>
      <c r="AH382" s="36">
        <f t="shared" ref="AH382:AY382" si="572">AH$160+AH310</f>
        <v>2.1799100320709783</v>
      </c>
      <c r="AI382" s="36">
        <f t="shared" si="572"/>
        <v>3.6894725052007775</v>
      </c>
      <c r="AJ382" s="36">
        <f t="shared" si="572"/>
        <v>3.4548486112161862</v>
      </c>
      <c r="AK382" s="36">
        <f t="shared" si="572"/>
        <v>3.5048486077509606</v>
      </c>
      <c r="AL382" s="36">
        <f t="shared" si="572"/>
        <v>2.9453734872391402</v>
      </c>
      <c r="AM382" s="37" t="e">
        <f t="shared" si="572"/>
        <v>#VALUE!</v>
      </c>
      <c r="AN382" s="38">
        <f t="shared" si="572"/>
        <v>3.4527505365151345</v>
      </c>
      <c r="AO382" s="39">
        <f t="shared" si="572"/>
        <v>1.1197912716347349</v>
      </c>
      <c r="AP382" s="39">
        <f t="shared" si="572"/>
        <v>1.1197912716347349</v>
      </c>
      <c r="AQ382" s="40">
        <f t="shared" si="572"/>
        <v>7.0742534686156731</v>
      </c>
      <c r="AR382" s="40">
        <f t="shared" si="572"/>
        <v>12.161422485138978</v>
      </c>
      <c r="AS382" s="40">
        <f t="shared" si="572"/>
        <v>24.404558048807708</v>
      </c>
      <c r="AT382" s="41">
        <f t="shared" si="572"/>
        <v>0.35</v>
      </c>
      <c r="AU382" s="41">
        <f t="shared" si="572"/>
        <v>0.35</v>
      </c>
      <c r="AV382" s="42" t="e">
        <f t="shared" si="572"/>
        <v>#VALUE!</v>
      </c>
      <c r="AW382" s="42" t="e">
        <f t="shared" si="572"/>
        <v>#VALUE!</v>
      </c>
      <c r="AX382" s="43" t="e">
        <f t="shared" si="572"/>
        <v>#VALUE!</v>
      </c>
      <c r="AY382" s="43" t="e">
        <f t="shared" si="572"/>
        <v>#VALUE!</v>
      </c>
    </row>
    <row r="383" spans="6:51" x14ac:dyDescent="0.25">
      <c r="F383" s="3">
        <v>69</v>
      </c>
      <c r="G383" s="36">
        <f t="shared" ref="G383:X383" si="573">G$160+G311</f>
        <v>2.1799100344177993</v>
      </c>
      <c r="H383" s="36">
        <f t="shared" si="573"/>
        <v>3.6894725072290848</v>
      </c>
      <c r="I383" s="36">
        <f t="shared" si="573"/>
        <v>3.4548486124265048</v>
      </c>
      <c r="J383" s="36">
        <f t="shared" si="573"/>
        <v>3.5048486113125392</v>
      </c>
      <c r="K383" s="36">
        <f t="shared" si="573"/>
        <v>2.9643468002454543</v>
      </c>
      <c r="L383" s="37" t="e">
        <f t="shared" si="573"/>
        <v>#VALUE!</v>
      </c>
      <c r="M383" s="38">
        <f t="shared" si="573"/>
        <v>3.4532993384299369</v>
      </c>
      <c r="N383" s="39">
        <f t="shared" si="573"/>
        <v>1.1197912716347349</v>
      </c>
      <c r="O383" s="39">
        <f t="shared" si="573"/>
        <v>1.1197912716347349</v>
      </c>
      <c r="P383" s="40">
        <f t="shared" si="573"/>
        <v>7.0742534686156731</v>
      </c>
      <c r="Q383" s="40">
        <f t="shared" si="573"/>
        <v>12.161422485138978</v>
      </c>
      <c r="R383" s="40">
        <f t="shared" si="573"/>
        <v>24.404558048807708</v>
      </c>
      <c r="S383" s="41">
        <f t="shared" si="573"/>
        <v>0.35</v>
      </c>
      <c r="T383" s="41">
        <f t="shared" si="573"/>
        <v>0.35</v>
      </c>
      <c r="U383" s="42" t="e">
        <f t="shared" si="573"/>
        <v>#VALUE!</v>
      </c>
      <c r="V383" s="42" t="e">
        <f t="shared" si="573"/>
        <v>#VALUE!</v>
      </c>
      <c r="W383" s="43" t="e">
        <f t="shared" si="573"/>
        <v>#VALUE!</v>
      </c>
      <c r="X383" s="43" t="e">
        <f t="shared" si="573"/>
        <v>#VALUE!</v>
      </c>
      <c r="AD383"/>
      <c r="AG383" s="3">
        <f t="shared" si="565"/>
        <v>61.497730962395757</v>
      </c>
      <c r="AH383" s="36">
        <f t="shared" ref="AH383:AY383" si="574">AH$160+AH311</f>
        <v>2.1799100321682547</v>
      </c>
      <c r="AI383" s="36">
        <f t="shared" si="574"/>
        <v>3.6894725052956252</v>
      </c>
      <c r="AJ383" s="36">
        <f t="shared" si="574"/>
        <v>3.4548486112774794</v>
      </c>
      <c r="AK383" s="36">
        <f t="shared" si="574"/>
        <v>3.5048486079145253</v>
      </c>
      <c r="AL383" s="36">
        <f t="shared" si="574"/>
        <v>2.9460174376531967</v>
      </c>
      <c r="AM383" s="37" t="e">
        <f t="shared" si="574"/>
        <v>#VALUE!</v>
      </c>
      <c r="AN383" s="38">
        <f t="shared" si="574"/>
        <v>3.452769794912891</v>
      </c>
      <c r="AO383" s="39">
        <f t="shared" si="574"/>
        <v>1.1197912716347349</v>
      </c>
      <c r="AP383" s="39">
        <f t="shared" si="574"/>
        <v>1.1197912716347349</v>
      </c>
      <c r="AQ383" s="40">
        <f t="shared" si="574"/>
        <v>7.0742534686156731</v>
      </c>
      <c r="AR383" s="40">
        <f t="shared" si="574"/>
        <v>12.161422485138978</v>
      </c>
      <c r="AS383" s="40">
        <f t="shared" si="574"/>
        <v>24.404558048807708</v>
      </c>
      <c r="AT383" s="41">
        <f t="shared" si="574"/>
        <v>0.35</v>
      </c>
      <c r="AU383" s="41">
        <f t="shared" si="574"/>
        <v>0.35</v>
      </c>
      <c r="AV383" s="42" t="e">
        <f t="shared" si="574"/>
        <v>#VALUE!</v>
      </c>
      <c r="AW383" s="42" t="e">
        <f t="shared" si="574"/>
        <v>#VALUE!</v>
      </c>
      <c r="AX383" s="43" t="e">
        <f t="shared" si="574"/>
        <v>#VALUE!</v>
      </c>
      <c r="AY383" s="43" t="e">
        <f t="shared" si="574"/>
        <v>#VALUE!</v>
      </c>
    </row>
    <row r="384" spans="6:51" x14ac:dyDescent="0.25">
      <c r="F384" s="3">
        <v>70</v>
      </c>
      <c r="G384" s="36">
        <f t="shared" ref="G384:X384" si="575">G$160+G312</f>
        <v>2.1799100345765705</v>
      </c>
      <c r="H384" s="36">
        <f t="shared" si="575"/>
        <v>3.689472507338829</v>
      </c>
      <c r="I384" s="36">
        <f t="shared" si="575"/>
        <v>3.4548486124849367</v>
      </c>
      <c r="J384" s="36">
        <f t="shared" si="575"/>
        <v>3.5048486115116981</v>
      </c>
      <c r="K384" s="36">
        <f t="shared" si="575"/>
        <v>2.9660082339027172</v>
      </c>
      <c r="L384" s="37" t="e">
        <f t="shared" si="575"/>
        <v>#VALUE!</v>
      </c>
      <c r="M384" s="38">
        <f t="shared" si="575"/>
        <v>3.4533453869854855</v>
      </c>
      <c r="N384" s="39">
        <f t="shared" si="575"/>
        <v>1.1197912716347349</v>
      </c>
      <c r="O384" s="39">
        <f t="shared" si="575"/>
        <v>1.1197912716347349</v>
      </c>
      <c r="P384" s="40">
        <f t="shared" si="575"/>
        <v>7.0742534686156731</v>
      </c>
      <c r="Q384" s="40">
        <f t="shared" si="575"/>
        <v>12.161422485138978</v>
      </c>
      <c r="R384" s="40">
        <f t="shared" si="575"/>
        <v>24.404558048807708</v>
      </c>
      <c r="S384" s="41">
        <f t="shared" si="575"/>
        <v>0.35</v>
      </c>
      <c r="T384" s="41">
        <f t="shared" si="575"/>
        <v>0.35</v>
      </c>
      <c r="U384" s="42" t="e">
        <f t="shared" si="575"/>
        <v>#VALUE!</v>
      </c>
      <c r="V384" s="42" t="e">
        <f t="shared" si="575"/>
        <v>#VALUE!</v>
      </c>
      <c r="W384" s="43" t="e">
        <f t="shared" si="575"/>
        <v>#VALUE!</v>
      </c>
      <c r="X384" s="43" t="e">
        <f t="shared" si="575"/>
        <v>#VALUE!</v>
      </c>
      <c r="AD384"/>
      <c r="AG384" s="3">
        <f t="shared" si="565"/>
        <v>61.672669204188026</v>
      </c>
      <c r="AH384" s="36">
        <f t="shared" ref="AH384:AY384" si="576">AH$160+AH312</f>
        <v>2.179910032255223</v>
      </c>
      <c r="AI384" s="36">
        <f t="shared" si="576"/>
        <v>3.689472505379833</v>
      </c>
      <c r="AJ384" s="36">
        <f t="shared" si="576"/>
        <v>3.4548486113315571</v>
      </c>
      <c r="AK384" s="36">
        <f t="shared" si="576"/>
        <v>3.5048486080599091</v>
      </c>
      <c r="AL384" s="36">
        <f t="shared" si="576"/>
        <v>2.9466007762882604</v>
      </c>
      <c r="AM384" s="37" t="e">
        <f t="shared" si="576"/>
        <v>#VALUE!</v>
      </c>
      <c r="AN384" s="38">
        <f t="shared" si="576"/>
        <v>3.4527872060470921</v>
      </c>
      <c r="AO384" s="39">
        <f t="shared" si="576"/>
        <v>1.1197912716347349</v>
      </c>
      <c r="AP384" s="39">
        <f t="shared" si="576"/>
        <v>1.1197912716347349</v>
      </c>
      <c r="AQ384" s="40">
        <f t="shared" si="576"/>
        <v>7.0742534686156731</v>
      </c>
      <c r="AR384" s="40">
        <f t="shared" si="576"/>
        <v>12.161422485138978</v>
      </c>
      <c r="AS384" s="40">
        <f t="shared" si="576"/>
        <v>24.404558048807708</v>
      </c>
      <c r="AT384" s="41">
        <f t="shared" si="576"/>
        <v>0.35</v>
      </c>
      <c r="AU384" s="41">
        <f t="shared" si="576"/>
        <v>0.35</v>
      </c>
      <c r="AV384" s="42" t="e">
        <f t="shared" si="576"/>
        <v>#VALUE!</v>
      </c>
      <c r="AW384" s="42" t="e">
        <f t="shared" si="576"/>
        <v>#VALUE!</v>
      </c>
      <c r="AX384" s="43" t="e">
        <f t="shared" si="576"/>
        <v>#VALUE!</v>
      </c>
      <c r="AY384" s="43" t="e">
        <f t="shared" si="576"/>
        <v>#VALUE!</v>
      </c>
    </row>
    <row r="385" spans="3:52" x14ac:dyDescent="0.25">
      <c r="AD385"/>
    </row>
    <row r="386" spans="3:52" x14ac:dyDescent="0.25">
      <c r="C386" t="s">
        <v>31</v>
      </c>
      <c r="D386" s="3">
        <v>1</v>
      </c>
      <c r="E386" s="3" t="s">
        <v>90</v>
      </c>
      <c r="F386" s="3">
        <v>0</v>
      </c>
      <c r="G386" s="36">
        <f>300*G314*G86</f>
        <v>0</v>
      </c>
      <c r="H386" s="36">
        <f t="shared" ref="H386:X386" si="577">300*H314*H86</f>
        <v>0</v>
      </c>
      <c r="I386" s="36">
        <f t="shared" si="577"/>
        <v>0</v>
      </c>
      <c r="J386" s="36">
        <f t="shared" si="577"/>
        <v>0</v>
      </c>
      <c r="K386" s="36">
        <f t="shared" si="577"/>
        <v>0</v>
      </c>
      <c r="L386" s="37" t="e">
        <f t="shared" si="577"/>
        <v>#VALUE!</v>
      </c>
      <c r="M386" s="38">
        <f t="shared" si="577"/>
        <v>0</v>
      </c>
      <c r="N386" s="39">
        <f t="shared" si="577"/>
        <v>0</v>
      </c>
      <c r="O386" s="39">
        <f t="shared" si="577"/>
        <v>0</v>
      </c>
      <c r="P386" s="40">
        <f t="shared" si="577"/>
        <v>0</v>
      </c>
      <c r="Q386" s="40">
        <f t="shared" si="577"/>
        <v>0</v>
      </c>
      <c r="R386" s="40">
        <f t="shared" si="577"/>
        <v>0</v>
      </c>
      <c r="S386" s="41" t="e">
        <f t="shared" si="577"/>
        <v>#VALUE!</v>
      </c>
      <c r="T386" s="41" t="e">
        <f t="shared" si="577"/>
        <v>#VALUE!</v>
      </c>
      <c r="U386" s="42" t="e">
        <f t="shared" si="577"/>
        <v>#VALUE!</v>
      </c>
      <c r="V386" s="42" t="e">
        <f t="shared" si="577"/>
        <v>#VALUE!</v>
      </c>
      <c r="W386" s="43" t="e">
        <f t="shared" si="577"/>
        <v>#VALUE!</v>
      </c>
      <c r="X386" s="43" t="e">
        <f t="shared" si="577"/>
        <v>#VALUE!</v>
      </c>
      <c r="Y386" t="e">
        <f>NA()</f>
        <v>#N/A</v>
      </c>
      <c r="AD386" t="s">
        <v>31</v>
      </c>
      <c r="AE386" s="3">
        <v>1</v>
      </c>
      <c r="AF386" s="3" t="s">
        <v>90</v>
      </c>
      <c r="AG386" s="3">
        <f>AE14</f>
        <v>5.3104168132392244</v>
      </c>
      <c r="AH386" s="36">
        <f>300*AH314*AH86</f>
        <v>151.01183099354481</v>
      </c>
      <c r="AI386" s="36">
        <f t="shared" ref="AI386:AY386" si="578">300*AI314*AI86</f>
        <v>6132.9555572595564</v>
      </c>
      <c r="AJ386" s="36">
        <f t="shared" si="578"/>
        <v>733.79317656945511</v>
      </c>
      <c r="AK386" s="36">
        <f t="shared" si="578"/>
        <v>5658.8169761616036</v>
      </c>
      <c r="AL386" s="36">
        <f t="shared" si="578"/>
        <v>162.29686542556738</v>
      </c>
      <c r="AM386" s="37" t="e">
        <f t="shared" si="578"/>
        <v>#VALUE!</v>
      </c>
      <c r="AN386" s="38">
        <f t="shared" si="578"/>
        <v>863.8787193010271</v>
      </c>
      <c r="AO386" s="39">
        <f t="shared" si="578"/>
        <v>352.36437346805297</v>
      </c>
      <c r="AP386" s="39">
        <f t="shared" si="578"/>
        <v>70.472874693610592</v>
      </c>
      <c r="AQ386" s="40">
        <f t="shared" si="578"/>
        <v>15713.630022087653</v>
      </c>
      <c r="AR386" s="40">
        <f t="shared" si="578"/>
        <v>10448.550297799289</v>
      </c>
      <c r="AS386" s="40">
        <f t="shared" si="578"/>
        <v>19420.542613082391</v>
      </c>
      <c r="AT386" s="41" t="e">
        <f t="shared" si="578"/>
        <v>#VALUE!</v>
      </c>
      <c r="AU386" s="41" t="e">
        <f t="shared" si="578"/>
        <v>#VALUE!</v>
      </c>
      <c r="AV386" s="42" t="e">
        <f t="shared" si="578"/>
        <v>#VALUE!</v>
      </c>
      <c r="AW386" s="42" t="e">
        <f t="shared" si="578"/>
        <v>#VALUE!</v>
      </c>
      <c r="AX386" s="43" t="e">
        <f t="shared" si="578"/>
        <v>#VALUE!</v>
      </c>
      <c r="AY386" s="43" t="e">
        <f t="shared" si="578"/>
        <v>#VALUE!</v>
      </c>
      <c r="AZ386" t="e">
        <f>NA()</f>
        <v>#N/A</v>
      </c>
    </row>
    <row r="387" spans="3:52" x14ac:dyDescent="0.25">
      <c r="D387" s="3">
        <v>2</v>
      </c>
      <c r="F387" s="3">
        <v>1</v>
      </c>
      <c r="G387" s="36">
        <f t="shared" ref="G387:X387" si="579">300*G315*G87</f>
        <v>0.15134559214817334</v>
      </c>
      <c r="H387" s="36">
        <f t="shared" si="579"/>
        <v>460.5657188010523</v>
      </c>
      <c r="I387" s="36">
        <f t="shared" si="579"/>
        <v>6.4856396445217985</v>
      </c>
      <c r="J387" s="36">
        <f t="shared" si="579"/>
        <v>380.84429810759627</v>
      </c>
      <c r="K387" s="36">
        <f t="shared" si="579"/>
        <v>0.36408066218825208</v>
      </c>
      <c r="L387" s="37" t="e">
        <f t="shared" si="579"/>
        <v>#VALUE!</v>
      </c>
      <c r="M387" s="38">
        <f t="shared" si="579"/>
        <v>34.86387922572186</v>
      </c>
      <c r="N387" s="39">
        <f t="shared" si="579"/>
        <v>26.369781215179501</v>
      </c>
      <c r="O387" s="39">
        <f t="shared" si="579"/>
        <v>5.2739562430358999</v>
      </c>
      <c r="P387" s="40">
        <f t="shared" si="579"/>
        <v>1946.1835503199909</v>
      </c>
      <c r="Q387" s="40">
        <f t="shared" si="579"/>
        <v>715.19929532826359</v>
      </c>
      <c r="R387" s="40">
        <f t="shared" si="579"/>
        <v>160.45161763271162</v>
      </c>
      <c r="S387" s="41" t="e">
        <f t="shared" si="579"/>
        <v>#VALUE!</v>
      </c>
      <c r="T387" s="41" t="e">
        <f t="shared" si="579"/>
        <v>#VALUE!</v>
      </c>
      <c r="U387" s="42" t="e">
        <f t="shared" si="579"/>
        <v>#VALUE!</v>
      </c>
      <c r="V387" s="42" t="e">
        <f t="shared" si="579"/>
        <v>#VALUE!</v>
      </c>
      <c r="W387" s="43" t="e">
        <f t="shared" si="579"/>
        <v>#VALUE!</v>
      </c>
      <c r="X387" s="43" t="e">
        <f t="shared" si="579"/>
        <v>#VALUE!</v>
      </c>
      <c r="Y387" t="e">
        <f>NA()</f>
        <v>#N/A</v>
      </c>
      <c r="AD387"/>
      <c r="AE387" s="3">
        <v>2</v>
      </c>
      <c r="AG387" s="3">
        <f t="shared" ref="AG387:AG450" si="580">AE15</f>
        <v>5.5848653782914033</v>
      </c>
      <c r="AH387" s="36">
        <f t="shared" ref="AH387:AY387" si="581">300*AH315*AH87</f>
        <v>182.43490719183185</v>
      </c>
      <c r="AI387" s="36">
        <f t="shared" si="581"/>
        <v>6622.2182590581897</v>
      </c>
      <c r="AJ387" s="36">
        <f t="shared" si="581"/>
        <v>838.70166944820971</v>
      </c>
      <c r="AK387" s="36">
        <f t="shared" si="581"/>
        <v>6150.2522298966323</v>
      </c>
      <c r="AL387" s="36">
        <f t="shared" si="581"/>
        <v>191.54913115235965</v>
      </c>
      <c r="AM387" s="37" t="e">
        <f t="shared" si="581"/>
        <v>#VALUE!</v>
      </c>
      <c r="AN387" s="38">
        <f t="shared" si="581"/>
        <v>947.73355465445798</v>
      </c>
      <c r="AO387" s="39">
        <f t="shared" si="581"/>
        <v>380.05017911736843</v>
      </c>
      <c r="AP387" s="39">
        <f t="shared" si="581"/>
        <v>76.010035823473672</v>
      </c>
      <c r="AQ387" s="40">
        <f t="shared" si="581"/>
        <v>16691.173875106633</v>
      </c>
      <c r="AR387" s="40">
        <f t="shared" si="581"/>
        <v>11271.917685242923</v>
      </c>
      <c r="AS387" s="40">
        <f t="shared" si="581"/>
        <v>22063.115896711453</v>
      </c>
      <c r="AT387" s="41" t="e">
        <f t="shared" si="581"/>
        <v>#VALUE!</v>
      </c>
      <c r="AU387" s="41" t="e">
        <f t="shared" si="581"/>
        <v>#VALUE!</v>
      </c>
      <c r="AV387" s="42" t="e">
        <f t="shared" si="581"/>
        <v>#VALUE!</v>
      </c>
      <c r="AW387" s="42" t="e">
        <f t="shared" si="581"/>
        <v>#VALUE!</v>
      </c>
      <c r="AX387" s="43" t="e">
        <f t="shared" si="581"/>
        <v>#VALUE!</v>
      </c>
      <c r="AY387" s="43" t="e">
        <f t="shared" si="581"/>
        <v>#VALUE!</v>
      </c>
      <c r="AZ387" t="e">
        <f>NA()</f>
        <v>#N/A</v>
      </c>
    </row>
    <row r="388" spans="3:52" x14ac:dyDescent="0.25">
      <c r="D388" s="3">
        <v>3</v>
      </c>
      <c r="F388" s="3">
        <v>2</v>
      </c>
      <c r="G388" s="36">
        <f t="shared" ref="G388:X388" si="582">300*G316*G88</f>
        <v>2.9663041528972434</v>
      </c>
      <c r="H388" s="36">
        <f t="shared" si="582"/>
        <v>1320.2571616207924</v>
      </c>
      <c r="I388" s="36">
        <f t="shared" si="582"/>
        <v>48.578021122483591</v>
      </c>
      <c r="J388" s="36">
        <f t="shared" si="582"/>
        <v>1053.9469093246826</v>
      </c>
      <c r="K388" s="36">
        <f t="shared" si="582"/>
        <v>5.0796249962716455</v>
      </c>
      <c r="L388" s="37" t="e">
        <f t="shared" si="582"/>
        <v>#VALUE!</v>
      </c>
      <c r="M388" s="38">
        <f t="shared" si="582"/>
        <v>135.29779374466543</v>
      </c>
      <c r="N388" s="39">
        <f t="shared" si="582"/>
        <v>78.47670570033732</v>
      </c>
      <c r="O388" s="39">
        <f t="shared" si="582"/>
        <v>15.695341140067468</v>
      </c>
      <c r="P388" s="40">
        <f t="shared" si="582"/>
        <v>4701.1162017352817</v>
      </c>
      <c r="Q388" s="40">
        <f t="shared" si="582"/>
        <v>2239.681800585779</v>
      </c>
      <c r="R388" s="40">
        <f t="shared" si="582"/>
        <v>1294.8777968829402</v>
      </c>
      <c r="S388" s="41" t="e">
        <f t="shared" si="582"/>
        <v>#VALUE!</v>
      </c>
      <c r="T388" s="41" t="e">
        <f t="shared" si="582"/>
        <v>#VALUE!</v>
      </c>
      <c r="U388" s="42" t="e">
        <f t="shared" si="582"/>
        <v>#VALUE!</v>
      </c>
      <c r="V388" s="42" t="e">
        <f t="shared" si="582"/>
        <v>#VALUE!</v>
      </c>
      <c r="W388" s="43" t="e">
        <f t="shared" si="582"/>
        <v>#VALUE!</v>
      </c>
      <c r="X388" s="43" t="e">
        <f t="shared" si="582"/>
        <v>#VALUE!</v>
      </c>
      <c r="Y388" t="e">
        <f>NA()</f>
        <v>#N/A</v>
      </c>
      <c r="AD388"/>
      <c r="AE388" s="3">
        <v>3</v>
      </c>
      <c r="AG388" s="3">
        <f t="shared" si="580"/>
        <v>5.8734977668565307</v>
      </c>
      <c r="AH388" s="36">
        <f t="shared" ref="AH388:AY388" si="583">300*AH316*AH88</f>
        <v>219.9954358750395</v>
      </c>
      <c r="AI388" s="36">
        <f t="shared" si="583"/>
        <v>7146.413754195959</v>
      </c>
      <c r="AJ388" s="36">
        <f t="shared" si="583"/>
        <v>957.77821520007649</v>
      </c>
      <c r="AK388" s="36">
        <f t="shared" si="583"/>
        <v>6677.6994528715868</v>
      </c>
      <c r="AL388" s="36">
        <f t="shared" si="583"/>
        <v>225.68488440501574</v>
      </c>
      <c r="AM388" s="37" t="e">
        <f t="shared" si="583"/>
        <v>#VALUE!</v>
      </c>
      <c r="AN388" s="38">
        <f t="shared" si="583"/>
        <v>1039.303820988418</v>
      </c>
      <c r="AO388" s="39">
        <f t="shared" si="583"/>
        <v>409.80806475610416</v>
      </c>
      <c r="AP388" s="39">
        <f t="shared" si="583"/>
        <v>81.961612951220843</v>
      </c>
      <c r="AQ388" s="40">
        <f t="shared" si="583"/>
        <v>17724.944920141192</v>
      </c>
      <c r="AR388" s="40">
        <f t="shared" si="583"/>
        <v>12154.271090401893</v>
      </c>
      <c r="AS388" s="40">
        <f t="shared" si="583"/>
        <v>25025.372708981271</v>
      </c>
      <c r="AT388" s="41" t="e">
        <f t="shared" si="583"/>
        <v>#VALUE!</v>
      </c>
      <c r="AU388" s="41" t="e">
        <f t="shared" si="583"/>
        <v>#VALUE!</v>
      </c>
      <c r="AV388" s="42" t="e">
        <f t="shared" si="583"/>
        <v>#VALUE!</v>
      </c>
      <c r="AW388" s="42" t="e">
        <f t="shared" si="583"/>
        <v>#VALUE!</v>
      </c>
      <c r="AX388" s="43" t="e">
        <f t="shared" si="583"/>
        <v>#VALUE!</v>
      </c>
      <c r="AY388" s="43" t="e">
        <f t="shared" si="583"/>
        <v>#VALUE!</v>
      </c>
      <c r="AZ388" t="e">
        <f>NA()</f>
        <v>#N/A</v>
      </c>
    </row>
    <row r="389" spans="3:52" x14ac:dyDescent="0.25">
      <c r="D389" s="3">
        <v>4</v>
      </c>
      <c r="F389" s="3">
        <v>3</v>
      </c>
      <c r="G389" s="36">
        <f t="shared" ref="G389:X389" si="584">300*G317*G89</f>
        <v>15.955948879894853</v>
      </c>
      <c r="H389" s="36">
        <f t="shared" si="584"/>
        <v>2506.8349602941162</v>
      </c>
      <c r="I389" s="36">
        <f t="shared" si="584"/>
        <v>153.57642864781377</v>
      </c>
      <c r="J389" s="36">
        <f t="shared" si="584"/>
        <v>2103.4568362749646</v>
      </c>
      <c r="K389" s="36">
        <f t="shared" si="584"/>
        <v>22.460184211383819</v>
      </c>
      <c r="L389" s="37" t="e">
        <f t="shared" si="584"/>
        <v>#VALUE!</v>
      </c>
      <c r="M389" s="38">
        <f t="shared" si="584"/>
        <v>295.38985019437069</v>
      </c>
      <c r="N389" s="39">
        <f t="shared" si="584"/>
        <v>147.40227501440393</v>
      </c>
      <c r="O389" s="39">
        <f t="shared" si="584"/>
        <v>29.480455002880788</v>
      </c>
      <c r="P389" s="40">
        <f t="shared" si="584"/>
        <v>7813.3865524696985</v>
      </c>
      <c r="Q389" s="40">
        <f t="shared" si="584"/>
        <v>4301.9731630830165</v>
      </c>
      <c r="R389" s="40">
        <f t="shared" si="584"/>
        <v>4169.694912714016</v>
      </c>
      <c r="S389" s="41" t="e">
        <f t="shared" si="584"/>
        <v>#VALUE!</v>
      </c>
      <c r="T389" s="41" t="e">
        <f t="shared" si="584"/>
        <v>#VALUE!</v>
      </c>
      <c r="U389" s="42" t="e">
        <f t="shared" si="584"/>
        <v>#VALUE!</v>
      </c>
      <c r="V389" s="42" t="e">
        <f t="shared" si="584"/>
        <v>#VALUE!</v>
      </c>
      <c r="W389" s="43" t="e">
        <f t="shared" si="584"/>
        <v>#VALUE!</v>
      </c>
      <c r="X389" s="43" t="e">
        <f t="shared" si="584"/>
        <v>#VALUE!</v>
      </c>
      <c r="Y389" t="e">
        <f>NA()</f>
        <v>#N/A</v>
      </c>
      <c r="AD389"/>
      <c r="AE389" s="3">
        <v>4</v>
      </c>
      <c r="AG389" s="3">
        <f t="shared" si="580"/>
        <v>6.1770470155581005</v>
      </c>
      <c r="AH389" s="36">
        <f t="shared" ref="AH389:AY389" si="585">300*AH317*AH89</f>
        <v>264.784831845756</v>
      </c>
      <c r="AI389" s="36">
        <f t="shared" si="585"/>
        <v>7707.328058279033</v>
      </c>
      <c r="AJ389" s="36">
        <f t="shared" si="585"/>
        <v>1092.7690613807874</v>
      </c>
      <c r="AK389" s="36">
        <f t="shared" si="585"/>
        <v>7242.7048551752096</v>
      </c>
      <c r="AL389" s="36">
        <f t="shared" si="585"/>
        <v>265.42651724337765</v>
      </c>
      <c r="AM389" s="37" t="e">
        <f t="shared" si="585"/>
        <v>#VALUE!</v>
      </c>
      <c r="AN389" s="38">
        <f t="shared" si="585"/>
        <v>1139.2341524095666</v>
      </c>
      <c r="AO389" s="39">
        <f t="shared" si="585"/>
        <v>441.77921997163219</v>
      </c>
      <c r="AP389" s="39">
        <f t="shared" si="585"/>
        <v>88.355843994326435</v>
      </c>
      <c r="AQ389" s="40">
        <f t="shared" si="585"/>
        <v>18817.638142111256</v>
      </c>
      <c r="AR389" s="40">
        <f t="shared" si="585"/>
        <v>13099.04069259226</v>
      </c>
      <c r="AS389" s="40">
        <f t="shared" si="585"/>
        <v>28338.276711992217</v>
      </c>
      <c r="AT389" s="41" t="e">
        <f t="shared" si="585"/>
        <v>#VALUE!</v>
      </c>
      <c r="AU389" s="41" t="e">
        <f t="shared" si="585"/>
        <v>#VALUE!</v>
      </c>
      <c r="AV389" s="42" t="e">
        <f t="shared" si="585"/>
        <v>#VALUE!</v>
      </c>
      <c r="AW389" s="42" t="e">
        <f t="shared" si="585"/>
        <v>#VALUE!</v>
      </c>
      <c r="AX389" s="43" t="e">
        <f t="shared" si="585"/>
        <v>#VALUE!</v>
      </c>
      <c r="AY389" s="43" t="e">
        <f t="shared" si="585"/>
        <v>#VALUE!</v>
      </c>
      <c r="AZ389" t="e">
        <f>NA()</f>
        <v>#N/A</v>
      </c>
    </row>
    <row r="390" spans="3:52" x14ac:dyDescent="0.25">
      <c r="D390" s="3">
        <v>5</v>
      </c>
      <c r="F390" s="3">
        <v>4</v>
      </c>
      <c r="G390" s="36">
        <f t="shared" ref="G390:X390" si="586">300*G318*G90</f>
        <v>50.597363720361436</v>
      </c>
      <c r="H390" s="36">
        <f t="shared" si="586"/>
        <v>3949.9592281330515</v>
      </c>
      <c r="I390" s="36">
        <f t="shared" si="586"/>
        <v>341.16587602367144</v>
      </c>
      <c r="J390" s="36">
        <f t="shared" si="586"/>
        <v>3489.5745407757008</v>
      </c>
      <c r="K390" s="36">
        <f t="shared" si="586"/>
        <v>62.099285586967056</v>
      </c>
      <c r="L390" s="37" t="e">
        <f t="shared" si="586"/>
        <v>#VALUE!</v>
      </c>
      <c r="M390" s="38">
        <f t="shared" si="586"/>
        <v>509.63903243056478</v>
      </c>
      <c r="N390" s="39">
        <f t="shared" si="586"/>
        <v>229.32675869086822</v>
      </c>
      <c r="O390" s="39">
        <f t="shared" si="586"/>
        <v>45.865351738173644</v>
      </c>
      <c r="P390" s="40">
        <f t="shared" si="586"/>
        <v>11143.480063497549</v>
      </c>
      <c r="Q390" s="40">
        <f t="shared" si="586"/>
        <v>6765.6217366047158</v>
      </c>
      <c r="R390" s="40">
        <f t="shared" si="586"/>
        <v>9227.5224375143971</v>
      </c>
      <c r="S390" s="41" t="e">
        <f t="shared" si="586"/>
        <v>#VALUE!</v>
      </c>
      <c r="T390" s="41" t="e">
        <f t="shared" si="586"/>
        <v>#VALUE!</v>
      </c>
      <c r="U390" s="42" t="e">
        <f t="shared" si="586"/>
        <v>#VALUE!</v>
      </c>
      <c r="V390" s="42" t="e">
        <f t="shared" si="586"/>
        <v>#VALUE!</v>
      </c>
      <c r="W390" s="43" t="e">
        <f t="shared" si="586"/>
        <v>#VALUE!</v>
      </c>
      <c r="X390" s="43" t="e">
        <f t="shared" si="586"/>
        <v>#VALUE!</v>
      </c>
      <c r="Y390" t="e">
        <f>NA()</f>
        <v>#N/A</v>
      </c>
      <c r="AD390"/>
      <c r="AE390" s="3">
        <v>5</v>
      </c>
      <c r="AG390" s="3">
        <f t="shared" si="580"/>
        <v>6.4962840452114623</v>
      </c>
      <c r="AH390" s="36">
        <f t="shared" ref="AH390:AY390" si="587">300*AH318*AH90</f>
        <v>318.06067073260209</v>
      </c>
      <c r="AI390" s="36">
        <f t="shared" si="587"/>
        <v>8306.764602032652</v>
      </c>
      <c r="AJ390" s="36">
        <f t="shared" si="587"/>
        <v>1245.6025185470401</v>
      </c>
      <c r="AK390" s="36">
        <f t="shared" si="587"/>
        <v>7846.7770334213801</v>
      </c>
      <c r="AL390" s="36">
        <f t="shared" si="587"/>
        <v>311.58170182534968</v>
      </c>
      <c r="AM390" s="37" t="e">
        <f t="shared" si="587"/>
        <v>#VALUE!</v>
      </c>
      <c r="AN390" s="38">
        <f t="shared" si="587"/>
        <v>1248.2130261789534</v>
      </c>
      <c r="AO390" s="39">
        <f t="shared" si="587"/>
        <v>476.11257927982638</v>
      </c>
      <c r="AP390" s="39">
        <f t="shared" si="587"/>
        <v>95.22251585596527</v>
      </c>
      <c r="AQ390" s="40">
        <f t="shared" si="587"/>
        <v>19972.013163962671</v>
      </c>
      <c r="AR390" s="40">
        <f t="shared" si="587"/>
        <v>14109.747627260307</v>
      </c>
      <c r="AS390" s="40">
        <f t="shared" si="587"/>
        <v>32034.329520633059</v>
      </c>
      <c r="AT390" s="41" t="e">
        <f t="shared" si="587"/>
        <v>#VALUE!</v>
      </c>
      <c r="AU390" s="41" t="e">
        <f t="shared" si="587"/>
        <v>#VALUE!</v>
      </c>
      <c r="AV390" s="42" t="e">
        <f t="shared" si="587"/>
        <v>#VALUE!</v>
      </c>
      <c r="AW390" s="42" t="e">
        <f t="shared" si="587"/>
        <v>#VALUE!</v>
      </c>
      <c r="AX390" s="43" t="e">
        <f t="shared" si="587"/>
        <v>#VALUE!</v>
      </c>
      <c r="AY390" s="43" t="e">
        <f t="shared" si="587"/>
        <v>#VALUE!</v>
      </c>
      <c r="AZ390" t="e">
        <f>NA()</f>
        <v>#N/A</v>
      </c>
    </row>
    <row r="391" spans="3:52" x14ac:dyDescent="0.25">
      <c r="D391" s="3">
        <v>6</v>
      </c>
      <c r="F391" s="3">
        <v>5</v>
      </c>
      <c r="G391" s="36">
        <f t="shared" ref="G391:X391" si="588">300*G319*G91</f>
        <v>120.19531141922467</v>
      </c>
      <c r="H391" s="36">
        <f t="shared" si="588"/>
        <v>5591.4945349985646</v>
      </c>
      <c r="I391" s="36">
        <f t="shared" si="588"/>
        <v>624.79009203567534</v>
      </c>
      <c r="J391" s="36">
        <f t="shared" si="588"/>
        <v>5116.4284640329934</v>
      </c>
      <c r="K391" s="36">
        <f t="shared" si="588"/>
        <v>132.84509609530411</v>
      </c>
      <c r="L391" s="37" t="e">
        <f t="shared" si="588"/>
        <v>#VALUE!</v>
      </c>
      <c r="M391" s="38">
        <f t="shared" si="588"/>
        <v>772.92905381402329</v>
      </c>
      <c r="N391" s="39">
        <f t="shared" si="588"/>
        <v>321.80328640780715</v>
      </c>
      <c r="O391" s="39">
        <f t="shared" si="588"/>
        <v>64.36065728156143</v>
      </c>
      <c r="P391" s="40">
        <f t="shared" si="588"/>
        <v>14615.258493167808</v>
      </c>
      <c r="Q391" s="40">
        <f t="shared" si="588"/>
        <v>9537.1090424168306</v>
      </c>
      <c r="R391" s="40">
        <f t="shared" si="588"/>
        <v>16640.467753236044</v>
      </c>
      <c r="S391" s="41" t="e">
        <f t="shared" si="588"/>
        <v>#VALUE!</v>
      </c>
      <c r="T391" s="41" t="e">
        <f t="shared" si="588"/>
        <v>#VALUE!</v>
      </c>
      <c r="U391" s="42" t="e">
        <f t="shared" si="588"/>
        <v>#VALUE!</v>
      </c>
      <c r="V391" s="42" t="e">
        <f t="shared" si="588"/>
        <v>#VALUE!</v>
      </c>
      <c r="W391" s="43" t="e">
        <f t="shared" si="588"/>
        <v>#VALUE!</v>
      </c>
      <c r="X391" s="43" t="e">
        <f t="shared" si="588"/>
        <v>#VALUE!</v>
      </c>
      <c r="Y391" t="e">
        <f>NA()</f>
        <v>#N/A</v>
      </c>
      <c r="AD391"/>
      <c r="AE391" s="3">
        <v>6</v>
      </c>
      <c r="AG391" s="3">
        <f t="shared" si="580"/>
        <v>6.8320196187232742</v>
      </c>
      <c r="AH391" s="36">
        <f t="shared" ref="AH391:AY391" si="589">300*AH319*AH91</f>
        <v>381.26488148440097</v>
      </c>
      <c r="AI391" s="36">
        <f t="shared" si="589"/>
        <v>8946.5439264255383</v>
      </c>
      <c r="AJ391" s="36">
        <f t="shared" si="589"/>
        <v>1418.4013737892176</v>
      </c>
      <c r="AK391" s="36">
        <f t="shared" si="589"/>
        <v>8491.3896419424473</v>
      </c>
      <c r="AL391" s="36">
        <f t="shared" si="589"/>
        <v>365.04850385226899</v>
      </c>
      <c r="AM391" s="37" t="e">
        <f t="shared" si="589"/>
        <v>#VALUE!</v>
      </c>
      <c r="AN391" s="38">
        <f t="shared" si="589"/>
        <v>1366.9741735765638</v>
      </c>
      <c r="AO391" s="39">
        <f t="shared" si="589"/>
        <v>512.96498546345993</v>
      </c>
      <c r="AP391" s="39">
        <f t="shared" si="589"/>
        <v>102.59299709269199</v>
      </c>
      <c r="AQ391" s="40">
        <f t="shared" si="589"/>
        <v>21190.887230726188</v>
      </c>
      <c r="AR391" s="40">
        <f t="shared" si="589"/>
        <v>15189.990000895148</v>
      </c>
      <c r="AS391" s="40">
        <f t="shared" si="589"/>
        <v>36147.355056605644</v>
      </c>
      <c r="AT391" s="41" t="e">
        <f t="shared" si="589"/>
        <v>#VALUE!</v>
      </c>
      <c r="AU391" s="41" t="e">
        <f t="shared" si="589"/>
        <v>#VALUE!</v>
      </c>
      <c r="AV391" s="42" t="e">
        <f t="shared" si="589"/>
        <v>#VALUE!</v>
      </c>
      <c r="AW391" s="42" t="e">
        <f t="shared" si="589"/>
        <v>#VALUE!</v>
      </c>
      <c r="AX391" s="43" t="e">
        <f t="shared" si="589"/>
        <v>#VALUE!</v>
      </c>
      <c r="AY391" s="43" t="e">
        <f t="shared" si="589"/>
        <v>#VALUE!</v>
      </c>
      <c r="AZ391" t="e">
        <f>NA()</f>
        <v>#N/A</v>
      </c>
    </row>
    <row r="392" spans="3:52" x14ac:dyDescent="0.25">
      <c r="D392" s="3">
        <v>7</v>
      </c>
      <c r="F392" s="3">
        <v>6</v>
      </c>
      <c r="G392" s="36">
        <f t="shared" ref="G392:X392" si="590">300*G320*G92</f>
        <v>237.98526214775075</v>
      </c>
      <c r="H392" s="36">
        <f t="shared" si="590"/>
        <v>7379.0309591329669</v>
      </c>
      <c r="I392" s="36">
        <f t="shared" si="590"/>
        <v>1012.8144498878577</v>
      </c>
      <c r="J392" s="36">
        <f t="shared" si="590"/>
        <v>6911.9601236822045</v>
      </c>
      <c r="K392" s="36">
        <f t="shared" si="590"/>
        <v>241.76219245848091</v>
      </c>
      <c r="L392" s="37" t="e">
        <f t="shared" si="590"/>
        <v>#VALUE!</v>
      </c>
      <c r="M392" s="38">
        <f t="shared" si="590"/>
        <v>1080.5038119068324</v>
      </c>
      <c r="N392" s="39">
        <f t="shared" si="590"/>
        <v>423.04964631596465</v>
      </c>
      <c r="O392" s="39">
        <f t="shared" si="590"/>
        <v>84.609929263192925</v>
      </c>
      <c r="P392" s="40">
        <f t="shared" si="590"/>
        <v>18179.679370165901</v>
      </c>
      <c r="Q392" s="40">
        <f t="shared" si="590"/>
        <v>12545.981053675725</v>
      </c>
      <c r="R392" s="40">
        <f t="shared" si="590"/>
        <v>26381.711547114661</v>
      </c>
      <c r="S392" s="41" t="e">
        <f t="shared" si="590"/>
        <v>#VALUE!</v>
      </c>
      <c r="T392" s="41" t="e">
        <f t="shared" si="590"/>
        <v>#VALUE!</v>
      </c>
      <c r="U392" s="42" t="e">
        <f t="shared" si="590"/>
        <v>#VALUE!</v>
      </c>
      <c r="V392" s="42" t="e">
        <f t="shared" si="590"/>
        <v>#VALUE!</v>
      </c>
      <c r="W392" s="43" t="e">
        <f t="shared" si="590"/>
        <v>#VALUE!</v>
      </c>
      <c r="X392" s="43" t="e">
        <f t="shared" si="590"/>
        <v>#VALUE!</v>
      </c>
      <c r="Y392" t="e">
        <f>NA()</f>
        <v>#N/A</v>
      </c>
      <c r="AD392"/>
      <c r="AE392" s="3">
        <v>7</v>
      </c>
      <c r="AG392" s="3">
        <f t="shared" si="580"/>
        <v>7.185106400177478</v>
      </c>
      <c r="AH392" s="36">
        <f t="shared" ref="AH392:AY392" si="591">300*AH320*AH92</f>
        <v>460.99131138101103</v>
      </c>
      <c r="AI392" s="36">
        <f t="shared" si="591"/>
        <v>9628.5053038762617</v>
      </c>
      <c r="AJ392" s="36">
        <f t="shared" si="591"/>
        <v>1613.4947791890793</v>
      </c>
      <c r="AK392" s="36">
        <f t="shared" si="591"/>
        <v>9177.9883558335805</v>
      </c>
      <c r="AL392" s="36">
        <f t="shared" si="591"/>
        <v>426.8195838399235</v>
      </c>
      <c r="AM392" s="37" t="e">
        <f t="shared" si="591"/>
        <v>#VALUE!</v>
      </c>
      <c r="AN392" s="38">
        <f t="shared" si="591"/>
        <v>1496.2977594380802</v>
      </c>
      <c r="AO392" s="39">
        <f t="shared" si="591"/>
        <v>552.50131428264604</v>
      </c>
      <c r="AP392" s="39">
        <f t="shared" si="591"/>
        <v>110.5002628565292</v>
      </c>
      <c r="AQ392" s="40">
        <f t="shared" si="591"/>
        <v>22477.126806535754</v>
      </c>
      <c r="AR392" s="40">
        <f t="shared" si="591"/>
        <v>16343.425977582026</v>
      </c>
      <c r="AS392" s="40">
        <f t="shared" si="591"/>
        <v>40712.213597461705</v>
      </c>
      <c r="AT392" s="41" t="e">
        <f t="shared" si="591"/>
        <v>#VALUE!</v>
      </c>
      <c r="AU392" s="41" t="e">
        <f t="shared" si="591"/>
        <v>#VALUE!</v>
      </c>
      <c r="AV392" s="42" t="e">
        <f t="shared" si="591"/>
        <v>#VALUE!</v>
      </c>
      <c r="AW392" s="42" t="e">
        <f t="shared" si="591"/>
        <v>#VALUE!</v>
      </c>
      <c r="AX392" s="43" t="e">
        <f t="shared" si="591"/>
        <v>#VALUE!</v>
      </c>
      <c r="AY392" s="43" t="e">
        <f t="shared" si="591"/>
        <v>#VALUE!</v>
      </c>
      <c r="AZ392" t="e">
        <f>NA()</f>
        <v>#N/A</v>
      </c>
    </row>
    <row r="393" spans="3:52" x14ac:dyDescent="0.25">
      <c r="D393" s="3">
        <v>8</v>
      </c>
      <c r="F393" s="3">
        <v>7</v>
      </c>
      <c r="G393" s="36">
        <f t="shared" ref="G393:X393" si="592">300*G321*G93</f>
        <v>415.75580537083766</v>
      </c>
      <c r="H393" s="36">
        <f t="shared" si="592"/>
        <v>9269.8940441026498</v>
      </c>
      <c r="I393" s="36">
        <f t="shared" si="592"/>
        <v>1509.508460191915</v>
      </c>
      <c r="J393" s="36">
        <f t="shared" si="592"/>
        <v>8817.0254591072444</v>
      </c>
      <c r="K393" s="36">
        <f t="shared" si="592"/>
        <v>393.72279893078843</v>
      </c>
      <c r="L393" s="37" t="e">
        <f t="shared" si="592"/>
        <v>#VALUE!</v>
      </c>
      <c r="M393" s="38">
        <f t="shared" si="592"/>
        <v>1427.9443490983217</v>
      </c>
      <c r="N393" s="39">
        <f t="shared" si="592"/>
        <v>531.67740507459382</v>
      </c>
      <c r="O393" s="39">
        <f t="shared" si="592"/>
        <v>106.33548101491878</v>
      </c>
      <c r="P393" s="40">
        <f t="shared" si="592"/>
        <v>21802.31346893595</v>
      </c>
      <c r="Q393" s="40">
        <f t="shared" si="592"/>
        <v>15736.623500318716</v>
      </c>
      <c r="R393" s="40">
        <f t="shared" si="592"/>
        <v>38289.197006028444</v>
      </c>
      <c r="S393" s="41" t="e">
        <f t="shared" si="592"/>
        <v>#VALUE!</v>
      </c>
      <c r="T393" s="41" t="e">
        <f t="shared" si="592"/>
        <v>#VALUE!</v>
      </c>
      <c r="U393" s="42" t="e">
        <f t="shared" si="592"/>
        <v>#VALUE!</v>
      </c>
      <c r="V393" s="42" t="e">
        <f t="shared" si="592"/>
        <v>#VALUE!</v>
      </c>
      <c r="W393" s="43" t="e">
        <f t="shared" si="592"/>
        <v>#VALUE!</v>
      </c>
      <c r="X393" s="43" t="e">
        <f t="shared" si="592"/>
        <v>#VALUE!</v>
      </c>
      <c r="Y393" t="e">
        <f>NA()</f>
        <v>#N/A</v>
      </c>
      <c r="AD393"/>
      <c r="AE393" s="3">
        <v>8</v>
      </c>
      <c r="AG393" s="3">
        <f t="shared" si="580"/>
        <v>7.5564411203372481</v>
      </c>
      <c r="AH393" s="36">
        <f t="shared" ref="AH393:AY393" si="593">300*AH321*AH93</f>
        <v>563.07905470000856</v>
      </c>
      <c r="AI393" s="36">
        <f t="shared" si="593"/>
        <v>10354.510312592551</v>
      </c>
      <c r="AJ393" s="36">
        <f t="shared" si="593"/>
        <v>1833.42924238418</v>
      </c>
      <c r="AK393" s="36">
        <f t="shared" si="593"/>
        <v>9908.002111401951</v>
      </c>
      <c r="AL393" s="36">
        <f t="shared" si="593"/>
        <v>497.98511803733038</v>
      </c>
      <c r="AM393" s="37" t="e">
        <f t="shared" si="593"/>
        <v>#VALUE!</v>
      </c>
      <c r="AN393" s="38">
        <f t="shared" si="593"/>
        <v>1637.0112708019478</v>
      </c>
      <c r="AO393" s="39">
        <f t="shared" si="593"/>
        <v>594.8945527117869</v>
      </c>
      <c r="AP393" s="39">
        <f t="shared" si="593"/>
        <v>118.97891054235738</v>
      </c>
      <c r="AQ393" s="40">
        <f t="shared" si="593"/>
        <v>23833.637651412984</v>
      </c>
      <c r="AR393" s="40">
        <f t="shared" si="593"/>
        <v>17573.753663879863</v>
      </c>
      <c r="AS393" s="40">
        <f t="shared" si="593"/>
        <v>45764.43807246162</v>
      </c>
      <c r="AT393" s="41" t="e">
        <f t="shared" si="593"/>
        <v>#VALUE!</v>
      </c>
      <c r="AU393" s="41" t="e">
        <f t="shared" si="593"/>
        <v>#VALUE!</v>
      </c>
      <c r="AV393" s="42" t="e">
        <f t="shared" si="593"/>
        <v>#VALUE!</v>
      </c>
      <c r="AW393" s="42" t="e">
        <f t="shared" si="593"/>
        <v>#VALUE!</v>
      </c>
      <c r="AX393" s="43" t="e">
        <f t="shared" si="593"/>
        <v>#VALUE!</v>
      </c>
      <c r="AY393" s="43" t="e">
        <f t="shared" si="593"/>
        <v>#VALUE!</v>
      </c>
      <c r="AZ393" t="e">
        <f>NA()</f>
        <v>#N/A</v>
      </c>
    </row>
    <row r="394" spans="3:52" x14ac:dyDescent="0.25">
      <c r="D394" s="3">
        <v>9</v>
      </c>
      <c r="F394" s="3">
        <v>8</v>
      </c>
      <c r="G394" s="36">
        <f t="shared" ref="G394:X394" si="594">300*G322*G94</f>
        <v>705.95407740518306</v>
      </c>
      <c r="H394" s="36">
        <f t="shared" si="594"/>
        <v>11231.87317746157</v>
      </c>
      <c r="I394" s="36">
        <f t="shared" si="594"/>
        <v>2115.8734568960235</v>
      </c>
      <c r="J394" s="36">
        <f t="shared" si="594"/>
        <v>10788.561583147224</v>
      </c>
      <c r="K394" s="36">
        <f t="shared" si="594"/>
        <v>591.38231485865447</v>
      </c>
      <c r="L394" s="37" t="e">
        <f t="shared" si="594"/>
        <v>#VALUE!</v>
      </c>
      <c r="M394" s="38">
        <f t="shared" si="594"/>
        <v>1811.1472284399474</v>
      </c>
      <c r="N394" s="39">
        <f t="shared" si="594"/>
        <v>646.559429892053</v>
      </c>
      <c r="O394" s="39">
        <f t="shared" si="594"/>
        <v>129.3118859784106</v>
      </c>
      <c r="P394" s="40">
        <f t="shared" si="594"/>
        <v>25457.69361676494</v>
      </c>
      <c r="Q394" s="40">
        <f t="shared" si="594"/>
        <v>19063.942812144232</v>
      </c>
      <c r="R394" s="40">
        <f t="shared" si="594"/>
        <v>52116.674188035351</v>
      </c>
      <c r="S394" s="41" t="e">
        <f t="shared" si="594"/>
        <v>#VALUE!</v>
      </c>
      <c r="T394" s="41" t="e">
        <f t="shared" si="594"/>
        <v>#VALUE!</v>
      </c>
      <c r="U394" s="42" t="e">
        <f t="shared" si="594"/>
        <v>#VALUE!</v>
      </c>
      <c r="V394" s="42" t="e">
        <f t="shared" si="594"/>
        <v>#VALUE!</v>
      </c>
      <c r="W394" s="43" t="e">
        <f t="shared" si="594"/>
        <v>#VALUE!</v>
      </c>
      <c r="X394" s="43" t="e">
        <f t="shared" si="594"/>
        <v>#VALUE!</v>
      </c>
      <c r="Y394" t="e">
        <f>NA()</f>
        <v>#N/A</v>
      </c>
      <c r="AD394"/>
      <c r="AE394" s="3">
        <v>9</v>
      </c>
      <c r="AG394" s="3">
        <f t="shared" si="580"/>
        <v>7.9469668540626248</v>
      </c>
      <c r="AH394" s="36">
        <f t="shared" ref="AH394:AY394" si="595">300*AH322*AH94</f>
        <v>687.60305184631795</v>
      </c>
      <c r="AI394" s="36">
        <f t="shared" si="595"/>
        <v>11126.448193118171</v>
      </c>
      <c r="AJ394" s="36">
        <f t="shared" si="595"/>
        <v>2080.9782760769608</v>
      </c>
      <c r="AK394" s="36">
        <f t="shared" si="595"/>
        <v>10682.858231301792</v>
      </c>
      <c r="AL394" s="36">
        <f t="shared" si="595"/>
        <v>579.73401658925434</v>
      </c>
      <c r="AM394" s="37" t="e">
        <f t="shared" si="595"/>
        <v>#VALUE!</v>
      </c>
      <c r="AN394" s="38">
        <f t="shared" si="595"/>
        <v>1789.990047686616</v>
      </c>
      <c r="AO394" s="39">
        <f t="shared" si="595"/>
        <v>640.32582199688227</v>
      </c>
      <c r="AP394" s="39">
        <f t="shared" si="595"/>
        <v>128.06516439937644</v>
      </c>
      <c r="AQ394" s="40">
        <f t="shared" si="595"/>
        <v>25263.353240644614</v>
      </c>
      <c r="AR394" s="40">
        <f t="shared" si="595"/>
        <v>18884.687522152755</v>
      </c>
      <c r="AS394" s="40">
        <f t="shared" si="595"/>
        <v>51339.786065856635</v>
      </c>
      <c r="AT394" s="41" t="e">
        <f t="shared" si="595"/>
        <v>#VALUE!</v>
      </c>
      <c r="AU394" s="41" t="e">
        <f t="shared" si="595"/>
        <v>#VALUE!</v>
      </c>
      <c r="AV394" s="42" t="e">
        <f t="shared" si="595"/>
        <v>#VALUE!</v>
      </c>
      <c r="AW394" s="42" t="e">
        <f t="shared" si="595"/>
        <v>#VALUE!</v>
      </c>
      <c r="AX394" s="43" t="e">
        <f t="shared" si="595"/>
        <v>#VALUE!</v>
      </c>
      <c r="AY394" s="43" t="e">
        <f t="shared" si="595"/>
        <v>#VALUE!</v>
      </c>
      <c r="AZ394" t="e">
        <f>NA()</f>
        <v>#N/A</v>
      </c>
    </row>
    <row r="395" spans="3:52" x14ac:dyDescent="0.25">
      <c r="D395" s="3">
        <v>10</v>
      </c>
      <c r="F395" s="3">
        <v>9</v>
      </c>
      <c r="G395" s="36">
        <f t="shared" ref="G395:X395" si="596">300*G323*G95</f>
        <v>1122.585155933378</v>
      </c>
      <c r="H395" s="36">
        <f t="shared" si="596"/>
        <v>13241.830490140363</v>
      </c>
      <c r="I395" s="36">
        <f t="shared" si="596"/>
        <v>2830.3376384322669</v>
      </c>
      <c r="J395" s="36">
        <f t="shared" si="596"/>
        <v>12797.704281325266</v>
      </c>
      <c r="K395" s="36">
        <f t="shared" si="596"/>
        <v>835.37381557987862</v>
      </c>
      <c r="L395" s="37" t="e">
        <f t="shared" si="596"/>
        <v>#VALUE!</v>
      </c>
      <c r="M395" s="38">
        <f t="shared" si="596"/>
        <v>2226.3042393852024</v>
      </c>
      <c r="N395" s="39">
        <f t="shared" si="596"/>
        <v>766.75520057773304</v>
      </c>
      <c r="O395" s="39">
        <f t="shared" si="596"/>
        <v>153.35104011554662</v>
      </c>
      <c r="P395" s="40">
        <f t="shared" si="596"/>
        <v>29126.323133290356</v>
      </c>
      <c r="Q395" s="40">
        <f t="shared" si="596"/>
        <v>22490.762846290967</v>
      </c>
      <c r="R395" s="40">
        <f t="shared" si="596"/>
        <v>67572.444960755005</v>
      </c>
      <c r="S395" s="41" t="e">
        <f t="shared" si="596"/>
        <v>#VALUE!</v>
      </c>
      <c r="T395" s="41" t="e">
        <f t="shared" si="596"/>
        <v>#VALUE!</v>
      </c>
      <c r="U395" s="42" t="e">
        <f t="shared" si="596"/>
        <v>#VALUE!</v>
      </c>
      <c r="V395" s="42" t="e">
        <f t="shared" si="596"/>
        <v>#VALUE!</v>
      </c>
      <c r="W395" s="43" t="e">
        <f t="shared" si="596"/>
        <v>#VALUE!</v>
      </c>
      <c r="X395" s="43" t="e">
        <f t="shared" si="596"/>
        <v>#VALUE!</v>
      </c>
      <c r="Y395" t="e">
        <f>NA()</f>
        <v>#N/A</v>
      </c>
      <c r="AD395"/>
      <c r="AE395" s="3">
        <v>10</v>
      </c>
      <c r="AG395" s="3">
        <f t="shared" si="580"/>
        <v>8.3576754154277619</v>
      </c>
      <c r="AH395" s="36">
        <f t="shared" ref="AH395:AY395" si="597">300*AH323*AH95</f>
        <v>839.20990355664719</v>
      </c>
      <c r="AI395" s="36">
        <f t="shared" si="597"/>
        <v>11946.24258661175</v>
      </c>
      <c r="AJ395" s="36">
        <f t="shared" si="597"/>
        <v>2359.150188057828</v>
      </c>
      <c r="AK395" s="36">
        <f t="shared" si="597"/>
        <v>11504.000620174331</v>
      </c>
      <c r="AL395" s="36">
        <f t="shared" si="597"/>
        <v>673.35296574821314</v>
      </c>
      <c r="AM395" s="37" t="e">
        <f t="shared" si="597"/>
        <v>#VALUE!</v>
      </c>
      <c r="AN395" s="38">
        <f t="shared" si="597"/>
        <v>1956.1573813188527</v>
      </c>
      <c r="AO395" s="39">
        <f t="shared" si="597"/>
        <v>688.98433593109417</v>
      </c>
      <c r="AP395" s="39">
        <f t="shared" si="597"/>
        <v>137.79686718621883</v>
      </c>
      <c r="AQ395" s="40">
        <f t="shared" si="597"/>
        <v>26769.221387059377</v>
      </c>
      <c r="AR395" s="40">
        <f t="shared" si="597"/>
        <v>20279.931052680589</v>
      </c>
      <c r="AS395" s="40">
        <f t="shared" si="597"/>
        <v>57473.702409064834</v>
      </c>
      <c r="AT395" s="41" t="e">
        <f t="shared" si="597"/>
        <v>#VALUE!</v>
      </c>
      <c r="AU395" s="41" t="e">
        <f t="shared" si="597"/>
        <v>#VALUE!</v>
      </c>
      <c r="AV395" s="42" t="e">
        <f t="shared" si="597"/>
        <v>#VALUE!</v>
      </c>
      <c r="AW395" s="42" t="e">
        <f t="shared" si="597"/>
        <v>#VALUE!</v>
      </c>
      <c r="AX395" s="43" t="e">
        <f t="shared" si="597"/>
        <v>#VALUE!</v>
      </c>
      <c r="AY395" s="43" t="e">
        <f t="shared" si="597"/>
        <v>#VALUE!</v>
      </c>
      <c r="AZ395" t="e">
        <f>NA()</f>
        <v>#N/A</v>
      </c>
    </row>
    <row r="396" spans="3:52" x14ac:dyDescent="0.25">
      <c r="D396" s="3">
        <v>11</v>
      </c>
      <c r="F396" s="3">
        <v>10</v>
      </c>
      <c r="G396" s="36">
        <f t="shared" ref="G396:X396" si="598">300*G324*G96</f>
        <v>1686.4816105501202</v>
      </c>
      <c r="H396" s="36">
        <f t="shared" si="598"/>
        <v>15283.54744625246</v>
      </c>
      <c r="I396" s="36">
        <f t="shared" si="598"/>
        <v>3829.3565184307681</v>
      </c>
      <c r="J396" s="36">
        <f t="shared" si="598"/>
        <v>14826.169823486814</v>
      </c>
      <c r="K396" s="36">
        <f t="shared" si="598"/>
        <v>1124.6124495095955</v>
      </c>
      <c r="L396" s="37" t="e">
        <f t="shared" si="598"/>
        <v>#VALUE!</v>
      </c>
      <c r="M396" s="38">
        <f t="shared" si="598"/>
        <v>2669.8833532254025</v>
      </c>
      <c r="N396" s="39">
        <f t="shared" si="598"/>
        <v>891.46451112868112</v>
      </c>
      <c r="O396" s="39">
        <f t="shared" si="598"/>
        <v>178.29290222573621</v>
      </c>
      <c r="P396" s="40">
        <f t="shared" si="598"/>
        <v>32792.919486222454</v>
      </c>
      <c r="Q396" s="40">
        <f t="shared" si="598"/>
        <v>25986.106287177659</v>
      </c>
      <c r="R396" s="40">
        <f t="shared" si="598"/>
        <v>84347.587394425616</v>
      </c>
      <c r="S396" s="41" t="e">
        <f t="shared" si="598"/>
        <v>#VALUE!</v>
      </c>
      <c r="T396" s="41" t="e">
        <f t="shared" si="598"/>
        <v>#VALUE!</v>
      </c>
      <c r="U396" s="42" t="e">
        <f t="shared" si="598"/>
        <v>#VALUE!</v>
      </c>
      <c r="V396" s="42" t="e">
        <f t="shared" si="598"/>
        <v>#VALUE!</v>
      </c>
      <c r="W396" s="43" t="e">
        <f t="shared" si="598"/>
        <v>#VALUE!</v>
      </c>
      <c r="X396" s="43" t="e">
        <f t="shared" si="598"/>
        <v>#VALUE!</v>
      </c>
      <c r="Y396" t="e">
        <f>NA()</f>
        <v>#N/A</v>
      </c>
      <c r="AD396"/>
      <c r="AE396" s="3">
        <v>11</v>
      </c>
      <c r="AG396" s="3">
        <f t="shared" si="580"/>
        <v>8.7896098766206254</v>
      </c>
      <c r="AH396" s="36">
        <f t="shared" ref="AH396:AY396" si="599">300*AH324*AH96</f>
        <v>1023.2778733146459</v>
      </c>
      <c r="AI396" s="36">
        <f t="shared" si="599"/>
        <v>12815.859010477026</v>
      </c>
      <c r="AJ396" s="36">
        <f t="shared" si="599"/>
        <v>2671.1934145813407</v>
      </c>
      <c r="AK396" s="36">
        <f t="shared" si="599"/>
        <v>12372.909788042187</v>
      </c>
      <c r="AL396" s="36">
        <f t="shared" si="599"/>
        <v>780.22277754199149</v>
      </c>
      <c r="AM396" s="37" t="e">
        <f t="shared" si="599"/>
        <v>#VALUE!</v>
      </c>
      <c r="AN396" s="38">
        <f t="shared" si="599"/>
        <v>2136.4840972824786</v>
      </c>
      <c r="AO396" s="39">
        <f t="shared" si="599"/>
        <v>741.06728382533311</v>
      </c>
      <c r="AP396" s="39">
        <f t="shared" si="599"/>
        <v>148.21345676506664</v>
      </c>
      <c r="AQ396" s="40">
        <f t="shared" si="599"/>
        <v>28354.188925829952</v>
      </c>
      <c r="AR396" s="40">
        <f t="shared" si="599"/>
        <v>21763.145503186781</v>
      </c>
      <c r="AS396" s="40">
        <f t="shared" si="599"/>
        <v>64200.689248479015</v>
      </c>
      <c r="AT396" s="41" t="e">
        <f t="shared" si="599"/>
        <v>#VALUE!</v>
      </c>
      <c r="AU396" s="41" t="e">
        <f t="shared" si="599"/>
        <v>#VALUE!</v>
      </c>
      <c r="AV396" s="42" t="e">
        <f t="shared" si="599"/>
        <v>#VALUE!</v>
      </c>
      <c r="AW396" s="42" t="e">
        <f t="shared" si="599"/>
        <v>#VALUE!</v>
      </c>
      <c r="AX396" s="43" t="e">
        <f t="shared" si="599"/>
        <v>#VALUE!</v>
      </c>
      <c r="AY396" s="43" t="e">
        <f t="shared" si="599"/>
        <v>#VALUE!</v>
      </c>
      <c r="AZ396" t="e">
        <f>NA()</f>
        <v>#N/A</v>
      </c>
    </row>
    <row r="397" spans="3:52" x14ac:dyDescent="0.25">
      <c r="D397" s="3">
        <v>12</v>
      </c>
      <c r="F397" s="3">
        <v>11</v>
      </c>
      <c r="G397" s="36">
        <f t="shared" ref="G397:X397" si="600">300*G325*G97</f>
        <v>2408.665612331893</v>
      </c>
      <c r="H397" s="36">
        <f t="shared" si="600"/>
        <v>17345.643876103939</v>
      </c>
      <c r="I397" s="36">
        <f t="shared" si="600"/>
        <v>5333.790943303371</v>
      </c>
      <c r="J397" s="36">
        <f t="shared" si="600"/>
        <v>16862.71167509949</v>
      </c>
      <c r="K397" s="36">
        <f t="shared" si="600"/>
        <v>1456.6398594250199</v>
      </c>
      <c r="L397" s="37" t="e">
        <f t="shared" si="600"/>
        <v>#VALUE!</v>
      </c>
      <c r="M397" s="38">
        <f t="shared" si="600"/>
        <v>3138.6108528040049</v>
      </c>
      <c r="N397" s="39">
        <f t="shared" si="600"/>
        <v>1019.9967359905181</v>
      </c>
      <c r="O397" s="39">
        <f t="shared" si="600"/>
        <v>203.99934719810366</v>
      </c>
      <c r="P397" s="40">
        <f t="shared" si="600"/>
        <v>36445.30369138172</v>
      </c>
      <c r="Q397" s="40">
        <f t="shared" si="600"/>
        <v>29523.984743243822</v>
      </c>
      <c r="R397" s="40">
        <f t="shared" si="600"/>
        <v>102135.69928811245</v>
      </c>
      <c r="S397" s="41" t="e">
        <f t="shared" si="600"/>
        <v>#VALUE!</v>
      </c>
      <c r="T397" s="41" t="e">
        <f t="shared" si="600"/>
        <v>#VALUE!</v>
      </c>
      <c r="U397" s="42" t="e">
        <f t="shared" si="600"/>
        <v>#VALUE!</v>
      </c>
      <c r="V397" s="42" t="e">
        <f t="shared" si="600"/>
        <v>#VALUE!</v>
      </c>
      <c r="W397" s="43" t="e">
        <f t="shared" si="600"/>
        <v>#VALUE!</v>
      </c>
      <c r="X397" s="43" t="e">
        <f t="shared" si="600"/>
        <v>#VALUE!</v>
      </c>
      <c r="Y397" t="e">
        <f>NA()</f>
        <v>#N/A</v>
      </c>
      <c r="AD397"/>
      <c r="AE397" s="3">
        <v>12</v>
      </c>
      <c r="AG397" s="3">
        <f t="shared" si="580"/>
        <v>9.2438672170224123</v>
      </c>
      <c r="AH397" s="36">
        <f t="shared" ref="AH397:AY397" si="601">300*AH325*AH97</f>
        <v>1245.9067951476704</v>
      </c>
      <c r="AI397" s="36">
        <f t="shared" si="601"/>
        <v>13737.312192015755</v>
      </c>
      <c r="AJ397" s="36">
        <f t="shared" si="601"/>
        <v>3020.5987198326352</v>
      </c>
      <c r="AK397" s="36">
        <f t="shared" si="601"/>
        <v>13291.123068600502</v>
      </c>
      <c r="AL397" s="36">
        <f t="shared" si="601"/>
        <v>901.81149913064678</v>
      </c>
      <c r="AM397" s="37" t="e">
        <f t="shared" si="601"/>
        <v>#VALUE!</v>
      </c>
      <c r="AN397" s="38">
        <f t="shared" si="601"/>
        <v>2331.9875332215565</v>
      </c>
      <c r="AO397" s="39">
        <f t="shared" si="601"/>
        <v>796.77962671768955</v>
      </c>
      <c r="AP397" s="39">
        <f t="shared" si="601"/>
        <v>159.35592534353793</v>
      </c>
      <c r="AQ397" s="40">
        <f t="shared" si="601"/>
        <v>30021.18432301619</v>
      </c>
      <c r="AR397" s="40">
        <f t="shared" si="601"/>
        <v>23337.914392324303</v>
      </c>
      <c r="AS397" s="40">
        <f t="shared" si="601"/>
        <v>71553.583124787183</v>
      </c>
      <c r="AT397" s="41" t="e">
        <f t="shared" si="601"/>
        <v>#VALUE!</v>
      </c>
      <c r="AU397" s="41" t="e">
        <f t="shared" si="601"/>
        <v>#VALUE!</v>
      </c>
      <c r="AV397" s="42" t="e">
        <f t="shared" si="601"/>
        <v>#VALUE!</v>
      </c>
      <c r="AW397" s="42" t="e">
        <f t="shared" si="601"/>
        <v>#VALUE!</v>
      </c>
      <c r="AX397" s="43" t="e">
        <f t="shared" si="601"/>
        <v>#VALUE!</v>
      </c>
      <c r="AY397" s="43" t="e">
        <f t="shared" si="601"/>
        <v>#VALUE!</v>
      </c>
      <c r="AZ397" t="e">
        <f>NA()</f>
        <v>#N/A</v>
      </c>
    </row>
    <row r="398" spans="3:52" x14ac:dyDescent="0.25">
      <c r="D398" s="3">
        <v>13</v>
      </c>
      <c r="F398" s="3">
        <v>12</v>
      </c>
      <c r="G398" s="36">
        <f t="shared" ref="G398:X398" si="602">300*G326*G98</f>
        <v>3288.0725476548355</v>
      </c>
      <c r="H398" s="36">
        <f t="shared" si="602"/>
        <v>19419.92223158354</v>
      </c>
      <c r="I398" s="36">
        <f t="shared" si="602"/>
        <v>7043.3766858803592</v>
      </c>
      <c r="J398" s="36">
        <f t="shared" si="602"/>
        <v>18900.359855280385</v>
      </c>
      <c r="K398" s="36">
        <f t="shared" si="602"/>
        <v>1827.9657470379971</v>
      </c>
      <c r="L398" s="37" t="e">
        <f t="shared" si="602"/>
        <v>#VALUE!</v>
      </c>
      <c r="M398" s="38">
        <f t="shared" si="602"/>
        <v>3629.4545655991374</v>
      </c>
      <c r="N398" s="39">
        <f t="shared" si="602"/>
        <v>1151.7493408160444</v>
      </c>
      <c r="O398" s="39">
        <f t="shared" si="602"/>
        <v>230.3498681632089</v>
      </c>
      <c r="P398" s="40">
        <f t="shared" si="602"/>
        <v>40073.657576704252</v>
      </c>
      <c r="Q398" s="40">
        <f t="shared" si="602"/>
        <v>33082.505674321859</v>
      </c>
      <c r="R398" s="40">
        <f t="shared" si="602"/>
        <v>120646.05042707216</v>
      </c>
      <c r="S398" s="41" t="e">
        <f t="shared" si="602"/>
        <v>#VALUE!</v>
      </c>
      <c r="T398" s="41" t="e">
        <f t="shared" si="602"/>
        <v>#VALUE!</v>
      </c>
      <c r="U398" s="42" t="e">
        <f t="shared" si="602"/>
        <v>#VALUE!</v>
      </c>
      <c r="V398" s="42" t="e">
        <f t="shared" si="602"/>
        <v>#VALUE!</v>
      </c>
      <c r="W398" s="43" t="e">
        <f t="shared" si="602"/>
        <v>#VALUE!</v>
      </c>
      <c r="X398" s="43" t="e">
        <f t="shared" si="602"/>
        <v>#VALUE!</v>
      </c>
      <c r="Y398" t="e">
        <f>NA()</f>
        <v>#N/A</v>
      </c>
      <c r="AD398"/>
      <c r="AE398" s="3">
        <v>13</v>
      </c>
      <c r="AG398" s="3">
        <f t="shared" si="580"/>
        <v>9.7216011091944612</v>
      </c>
      <c r="AH398" s="36">
        <f t="shared" ref="AH398:AY398" si="603">300*AH326*AH98</f>
        <v>1513.847435039303</v>
      </c>
      <c r="AI398" s="36">
        <f t="shared" si="603"/>
        <v>14712.672182387079</v>
      </c>
      <c r="AJ398" s="36">
        <f t="shared" si="603"/>
        <v>3452.8790567636956</v>
      </c>
      <c r="AK398" s="36">
        <f t="shared" si="603"/>
        <v>14260.253098623105</v>
      </c>
      <c r="AL398" s="36">
        <f t="shared" si="603"/>
        <v>1039.6637208196009</v>
      </c>
      <c r="AM398" s="37" t="e">
        <f t="shared" si="603"/>
        <v>#VALUE!</v>
      </c>
      <c r="AN398" s="38">
        <f t="shared" si="603"/>
        <v>2543.7298131276502</v>
      </c>
      <c r="AO398" s="39">
        <f t="shared" si="603"/>
        <v>856.3337944379515</v>
      </c>
      <c r="AP398" s="39">
        <f t="shared" si="603"/>
        <v>171.2667588875903</v>
      </c>
      <c r="AQ398" s="40">
        <f t="shared" si="603"/>
        <v>31773.098073412686</v>
      </c>
      <c r="AR398" s="40">
        <f t="shared" si="603"/>
        <v>25007.703672705116</v>
      </c>
      <c r="AS398" s="40">
        <f t="shared" si="603"/>
        <v>79562.741931000317</v>
      </c>
      <c r="AT398" s="41" t="e">
        <f t="shared" si="603"/>
        <v>#VALUE!</v>
      </c>
      <c r="AU398" s="41" t="e">
        <f t="shared" si="603"/>
        <v>#VALUE!</v>
      </c>
      <c r="AV398" s="42" t="e">
        <f t="shared" si="603"/>
        <v>#VALUE!</v>
      </c>
      <c r="AW398" s="42" t="e">
        <f t="shared" si="603"/>
        <v>#VALUE!</v>
      </c>
      <c r="AX398" s="43" t="e">
        <f t="shared" si="603"/>
        <v>#VALUE!</v>
      </c>
      <c r="AY398" s="43" t="e">
        <f t="shared" si="603"/>
        <v>#VALUE!</v>
      </c>
      <c r="AZ398" t="e">
        <f>NA()</f>
        <v>#N/A</v>
      </c>
    </row>
    <row r="399" spans="3:52" x14ac:dyDescent="0.25">
      <c r="D399" s="3">
        <v>14</v>
      </c>
      <c r="F399" s="3">
        <v>13</v>
      </c>
      <c r="G399" s="36">
        <f t="shared" ref="G399:X399" si="604">300*G327*G99</f>
        <v>4312.9442583527016</v>
      </c>
      <c r="H399" s="36">
        <f t="shared" si="604"/>
        <v>21500.196797531898</v>
      </c>
      <c r="I399" s="36">
        <f t="shared" si="604"/>
        <v>8912.9871714732417</v>
      </c>
      <c r="J399" s="36">
        <f t="shared" si="604"/>
        <v>20934.542418235138</v>
      </c>
      <c r="K399" s="36">
        <f t="shared" si="604"/>
        <v>2234.381991091524</v>
      </c>
      <c r="L399" s="37" t="e">
        <f t="shared" si="604"/>
        <v>#VALUE!</v>
      </c>
      <c r="M399" s="38">
        <f t="shared" si="604"/>
        <v>4139.6081335028948</v>
      </c>
      <c r="N399" s="39">
        <f t="shared" si="604"/>
        <v>1286.1922311857786</v>
      </c>
      <c r="O399" s="39">
        <f t="shared" si="604"/>
        <v>257.2384462371557</v>
      </c>
      <c r="P399" s="40">
        <f t="shared" si="604"/>
        <v>43670.004814814718</v>
      </c>
      <c r="Q399" s="40">
        <f t="shared" si="604"/>
        <v>36643.189110363652</v>
      </c>
      <c r="R399" s="40">
        <f t="shared" si="604"/>
        <v>139611.75279186358</v>
      </c>
      <c r="S399" s="41" t="e">
        <f t="shared" si="604"/>
        <v>#VALUE!</v>
      </c>
      <c r="T399" s="41" t="e">
        <f t="shared" si="604"/>
        <v>#VALUE!</v>
      </c>
      <c r="U399" s="42" t="e">
        <f t="shared" si="604"/>
        <v>#VALUE!</v>
      </c>
      <c r="V399" s="42" t="e">
        <f t="shared" si="604"/>
        <v>#VALUE!</v>
      </c>
      <c r="W399" s="43" t="e">
        <f t="shared" si="604"/>
        <v>#VALUE!</v>
      </c>
      <c r="X399" s="43" t="e">
        <f t="shared" si="604"/>
        <v>#VALUE!</v>
      </c>
      <c r="Y399" t="e">
        <f>NA()</f>
        <v>#N/A</v>
      </c>
      <c r="AD399"/>
      <c r="AE399" s="3">
        <v>14</v>
      </c>
      <c r="AG399" s="3">
        <f t="shared" si="580"/>
        <v>10.224024848848265</v>
      </c>
      <c r="AH399" s="36">
        <f t="shared" ref="AH399:AY399" si="605">300*AH327*AH99</f>
        <v>1834.35672932273</v>
      </c>
      <c r="AI399" s="36">
        <f t="shared" si="605"/>
        <v>15744.068040165281</v>
      </c>
      <c r="AJ399" s="36">
        <f t="shared" si="605"/>
        <v>4146.2790616414622</v>
      </c>
      <c r="AK399" s="36">
        <f t="shared" si="605"/>
        <v>15282.002462384546</v>
      </c>
      <c r="AL399" s="36">
        <f t="shared" si="605"/>
        <v>1195.3855327174078</v>
      </c>
      <c r="AM399" s="37" t="e">
        <f t="shared" si="605"/>
        <v>#VALUE!</v>
      </c>
      <c r="AN399" s="38">
        <f t="shared" si="605"/>
        <v>2772.8153131349859</v>
      </c>
      <c r="AO399" s="39">
        <f t="shared" si="605"/>
        <v>919.94927024264382</v>
      </c>
      <c r="AP399" s="39">
        <f t="shared" si="605"/>
        <v>183.98985404852877</v>
      </c>
      <c r="AQ399" s="40">
        <f t="shared" si="605"/>
        <v>33612.760760901379</v>
      </c>
      <c r="AR399" s="40">
        <f t="shared" si="605"/>
        <v>26775.817410836171</v>
      </c>
      <c r="AS399" s="40">
        <f t="shared" si="605"/>
        <v>88255.148637481543</v>
      </c>
      <c r="AT399" s="41" t="e">
        <f t="shared" si="605"/>
        <v>#VALUE!</v>
      </c>
      <c r="AU399" s="41" t="e">
        <f t="shared" si="605"/>
        <v>#VALUE!</v>
      </c>
      <c r="AV399" s="42" t="e">
        <f t="shared" si="605"/>
        <v>#VALUE!</v>
      </c>
      <c r="AW399" s="42" t="e">
        <f t="shared" si="605"/>
        <v>#VALUE!</v>
      </c>
      <c r="AX399" s="43" t="e">
        <f t="shared" si="605"/>
        <v>#VALUE!</v>
      </c>
      <c r="AY399" s="43" t="e">
        <f t="shared" si="605"/>
        <v>#VALUE!</v>
      </c>
      <c r="AZ399" t="e">
        <f>NA()</f>
        <v>#N/A</v>
      </c>
    </row>
    <row r="400" spans="3:52" x14ac:dyDescent="0.25">
      <c r="D400" s="3">
        <v>15</v>
      </c>
      <c r="F400" s="3">
        <v>14</v>
      </c>
      <c r="G400" s="36">
        <f t="shared" ref="G400:X400" si="606">300*G328*G100</f>
        <v>5464.745473193263</v>
      </c>
      <c r="H400" s="36">
        <f t="shared" si="606"/>
        <v>23581.533960513018</v>
      </c>
      <c r="I400" s="36">
        <f t="shared" si="606"/>
        <v>10901.788871274215</v>
      </c>
      <c r="J400" s="36">
        <f t="shared" si="606"/>
        <v>22961.933320442236</v>
      </c>
      <c r="K400" s="36">
        <f t="shared" si="606"/>
        <v>2671.2368723042177</v>
      </c>
      <c r="L400" s="37" t="e">
        <f t="shared" si="606"/>
        <v>#VALUE!</v>
      </c>
      <c r="M400" s="38">
        <f t="shared" si="606"/>
        <v>4667.2449598164094</v>
      </c>
      <c r="N400" s="39">
        <f t="shared" si="606"/>
        <v>1422.8559719359057</v>
      </c>
      <c r="O400" s="39">
        <f t="shared" si="606"/>
        <v>284.57119438718115</v>
      </c>
      <c r="P400" s="40">
        <f t="shared" si="606"/>
        <v>47227.835321763887</v>
      </c>
      <c r="Q400" s="40">
        <f t="shared" si="606"/>
        <v>40190.430169981759</v>
      </c>
      <c r="R400" s="40">
        <f t="shared" si="606"/>
        <v>158794.25874206179</v>
      </c>
      <c r="S400" s="41" t="e">
        <f t="shared" si="606"/>
        <v>#VALUE!</v>
      </c>
      <c r="T400" s="41" t="e">
        <f t="shared" si="606"/>
        <v>#VALUE!</v>
      </c>
      <c r="U400" s="42" t="e">
        <f t="shared" si="606"/>
        <v>#VALUE!</v>
      </c>
      <c r="V400" s="42" t="e">
        <f t="shared" si="606"/>
        <v>#VALUE!</v>
      </c>
      <c r="W400" s="43" t="e">
        <f t="shared" si="606"/>
        <v>#VALUE!</v>
      </c>
      <c r="X400" s="43" t="e">
        <f t="shared" si="606"/>
        <v>#VALUE!</v>
      </c>
      <c r="Y400" t="e">
        <f>NA()</f>
        <v>#N/A</v>
      </c>
      <c r="AD400"/>
      <c r="AE400" s="3">
        <v>15</v>
      </c>
      <c r="AG400" s="3">
        <f t="shared" si="580"/>
        <v>10.752414436239738</v>
      </c>
      <c r="AH400" s="36">
        <f t="shared" ref="AH400:AY400" si="607">300*AH328*AH100</f>
        <v>2214.9740107409057</v>
      </c>
      <c r="AI400" s="36">
        <f t="shared" si="607"/>
        <v>16833.687832132502</v>
      </c>
      <c r="AJ400" s="36">
        <f t="shared" si="607"/>
        <v>4940.4642614102395</v>
      </c>
      <c r="AK400" s="36">
        <f t="shared" si="607"/>
        <v>16358.172421483328</v>
      </c>
      <c r="AL400" s="36">
        <f t="shared" si="607"/>
        <v>1370.6246221833433</v>
      </c>
      <c r="AM400" s="37" t="e">
        <f t="shared" si="607"/>
        <v>#VALUE!</v>
      </c>
      <c r="AN400" s="38">
        <f t="shared" si="607"/>
        <v>3020.3872074653186</v>
      </c>
      <c r="AO400" s="39">
        <f t="shared" si="607"/>
        <v>987.85204888838905</v>
      </c>
      <c r="AP400" s="39">
        <f t="shared" si="607"/>
        <v>197.57040977767781</v>
      </c>
      <c r="AQ400" s="40">
        <f t="shared" si="607"/>
        <v>35542.918666024991</v>
      </c>
      <c r="AR400" s="40">
        <f t="shared" si="607"/>
        <v>28645.348927417839</v>
      </c>
      <c r="AS400" s="40">
        <f t="shared" si="607"/>
        <v>97653.443349722991</v>
      </c>
      <c r="AT400" s="41" t="e">
        <f t="shared" si="607"/>
        <v>#VALUE!</v>
      </c>
      <c r="AU400" s="41" t="e">
        <f t="shared" si="607"/>
        <v>#VALUE!</v>
      </c>
      <c r="AV400" s="42" t="e">
        <f t="shared" si="607"/>
        <v>#VALUE!</v>
      </c>
      <c r="AW400" s="42" t="e">
        <f t="shared" si="607"/>
        <v>#VALUE!</v>
      </c>
      <c r="AX400" s="43" t="e">
        <f t="shared" si="607"/>
        <v>#VALUE!</v>
      </c>
      <c r="AY400" s="43" t="e">
        <f t="shared" si="607"/>
        <v>#VALUE!</v>
      </c>
      <c r="AZ400" t="e">
        <f>NA()</f>
        <v>#N/A</v>
      </c>
    </row>
    <row r="401" spans="4:52" x14ac:dyDescent="0.25">
      <c r="D401" s="3">
        <v>16</v>
      </c>
      <c r="F401" s="3">
        <v>15</v>
      </c>
      <c r="G401" s="36">
        <f t="shared" ref="G401:X401" si="608">300*G329*G101</f>
        <v>6722.6530291624404</v>
      </c>
      <c r="H401" s="36">
        <f t="shared" si="608"/>
        <v>25659.792585454925</v>
      </c>
      <c r="I401" s="36">
        <f t="shared" si="608"/>
        <v>12977.469145920124</v>
      </c>
      <c r="J401" s="36">
        <f t="shared" si="608"/>
        <v>24979.811487761421</v>
      </c>
      <c r="K401" s="36">
        <f t="shared" si="608"/>
        <v>3133.6647981131355</v>
      </c>
      <c r="L401" s="37" t="e">
        <f t="shared" si="608"/>
        <v>#VALUE!</v>
      </c>
      <c r="M401" s="38">
        <f t="shared" si="608"/>
        <v>5323.9086755006902</v>
      </c>
      <c r="N401" s="39">
        <f t="shared" si="608"/>
        <v>1561.3226765782404</v>
      </c>
      <c r="O401" s="39">
        <f t="shared" si="608"/>
        <v>312.264535315648</v>
      </c>
      <c r="P401" s="40">
        <f t="shared" si="608"/>
        <v>50741.825464111163</v>
      </c>
      <c r="Q401" s="40">
        <f t="shared" si="608"/>
        <v>43711.066939271012</v>
      </c>
      <c r="R401" s="40">
        <f t="shared" si="608"/>
        <v>177985.22295425975</v>
      </c>
      <c r="S401" s="41" t="e">
        <f t="shared" si="608"/>
        <v>#VALUE!</v>
      </c>
      <c r="T401" s="41" t="e">
        <f t="shared" si="608"/>
        <v>#VALUE!</v>
      </c>
      <c r="U401" s="42" t="e">
        <f t="shared" si="608"/>
        <v>#VALUE!</v>
      </c>
      <c r="V401" s="42" t="e">
        <f t="shared" si="608"/>
        <v>#VALUE!</v>
      </c>
      <c r="W401" s="43" t="e">
        <f t="shared" si="608"/>
        <v>#VALUE!</v>
      </c>
      <c r="X401" s="43" t="e">
        <f t="shared" si="608"/>
        <v>#VALUE!</v>
      </c>
      <c r="Y401" t="e">
        <f>NA()</f>
        <v>#N/A</v>
      </c>
      <c r="AD401"/>
      <c r="AE401" s="3">
        <v>16</v>
      </c>
      <c r="AG401" s="3">
        <f t="shared" si="580"/>
        <v>11.308111816813577</v>
      </c>
      <c r="AH401" s="36">
        <f t="shared" ref="AH401:AY401" si="609">300*AH329*AH101</f>
        <v>2663.2279766744341</v>
      </c>
      <c r="AI401" s="36">
        <f t="shared" si="609"/>
        <v>17983.773767022194</v>
      </c>
      <c r="AJ401" s="36">
        <f t="shared" si="609"/>
        <v>5840.778663246283</v>
      </c>
      <c r="AK401" s="36">
        <f t="shared" si="609"/>
        <v>17490.663868466454</v>
      </c>
      <c r="AL401" s="36">
        <f t="shared" si="609"/>
        <v>1567.04508442521</v>
      </c>
      <c r="AM401" s="37" t="e">
        <f t="shared" si="609"/>
        <v>#VALUE!</v>
      </c>
      <c r="AN401" s="38">
        <f t="shared" si="609"/>
        <v>3287.622978095184</v>
      </c>
      <c r="AO401" s="39">
        <f t="shared" si="609"/>
        <v>1060.27395324858</v>
      </c>
      <c r="AP401" s="39">
        <f t="shared" si="609"/>
        <v>212.05479064971601</v>
      </c>
      <c r="AQ401" s="40">
        <f t="shared" si="609"/>
        <v>37566.206821521315</v>
      </c>
      <c r="AR401" s="40">
        <f t="shared" si="609"/>
        <v>30619.127423376325</v>
      </c>
      <c r="AS401" s="40">
        <f t="shared" si="609"/>
        <v>107774.90051350571</v>
      </c>
      <c r="AT401" s="41" t="e">
        <f t="shared" si="609"/>
        <v>#VALUE!</v>
      </c>
      <c r="AU401" s="41" t="e">
        <f t="shared" si="609"/>
        <v>#VALUE!</v>
      </c>
      <c r="AV401" s="42" t="e">
        <f t="shared" si="609"/>
        <v>#VALUE!</v>
      </c>
      <c r="AW401" s="42" t="e">
        <f t="shared" si="609"/>
        <v>#VALUE!</v>
      </c>
      <c r="AX401" s="43" t="e">
        <f t="shared" si="609"/>
        <v>#VALUE!</v>
      </c>
      <c r="AY401" s="43" t="e">
        <f t="shared" si="609"/>
        <v>#VALUE!</v>
      </c>
      <c r="AZ401" t="e">
        <f>NA()</f>
        <v>#N/A</v>
      </c>
    </row>
    <row r="402" spans="4:52" x14ac:dyDescent="0.25">
      <c r="D402" s="3">
        <v>17</v>
      </c>
      <c r="F402" s="3">
        <v>16</v>
      </c>
      <c r="G402" s="36">
        <f t="shared" ref="G402:X402" si="610">300*G330*G102</f>
        <v>8066.960431194082</v>
      </c>
      <c r="H402" s="36">
        <f t="shared" si="610"/>
        <v>27731.362532521351</v>
      </c>
      <c r="I402" s="36">
        <f t="shared" si="610"/>
        <v>15117.010115435573</v>
      </c>
      <c r="J402" s="36">
        <f t="shared" si="610"/>
        <v>26985.742261208998</v>
      </c>
      <c r="K402" s="36">
        <f t="shared" si="610"/>
        <v>3616.7717825996197</v>
      </c>
      <c r="L402" s="37" t="e">
        <f t="shared" si="610"/>
        <v>#VALUE!</v>
      </c>
      <c r="M402" s="38">
        <f t="shared" si="610"/>
        <v>6002.7762146031182</v>
      </c>
      <c r="N402" s="39">
        <f t="shared" si="610"/>
        <v>1701.2188004650407</v>
      </c>
      <c r="O402" s="39">
        <f t="shared" si="610"/>
        <v>340.24376009300812</v>
      </c>
      <c r="P402" s="40">
        <f t="shared" si="610"/>
        <v>54207.624570885098</v>
      </c>
      <c r="Q402" s="40">
        <f t="shared" si="610"/>
        <v>47194.026961308111</v>
      </c>
      <c r="R402" s="40">
        <f t="shared" si="610"/>
        <v>197006.52932304444</v>
      </c>
      <c r="S402" s="41" t="e">
        <f t="shared" si="610"/>
        <v>#VALUE!</v>
      </c>
      <c r="T402" s="41" t="e">
        <f t="shared" si="610"/>
        <v>#VALUE!</v>
      </c>
      <c r="U402" s="42" t="e">
        <f t="shared" si="610"/>
        <v>#VALUE!</v>
      </c>
      <c r="V402" s="42" t="e">
        <f t="shared" si="610"/>
        <v>#VALUE!</v>
      </c>
      <c r="W402" s="43" t="e">
        <f t="shared" si="610"/>
        <v>#VALUE!</v>
      </c>
      <c r="X402" s="43" t="e">
        <f t="shared" si="610"/>
        <v>#VALUE!</v>
      </c>
      <c r="Y402" t="e">
        <f>NA()</f>
        <v>#N/A</v>
      </c>
      <c r="AD402"/>
      <c r="AE402" s="3">
        <v>17</v>
      </c>
      <c r="AG402" s="3">
        <f t="shared" si="580"/>
        <v>11.892528289327906</v>
      </c>
      <c r="AH402" s="36">
        <f t="shared" ref="AH402:AY402" si="611">300*AH330*AH102</f>
        <v>3186.303268272382</v>
      </c>
      <c r="AI402" s="36">
        <f t="shared" si="611"/>
        <v>19196.611462180474</v>
      </c>
      <c r="AJ402" s="36">
        <f t="shared" si="611"/>
        <v>6851.1844981558734</v>
      </c>
      <c r="AK402" s="36">
        <f t="shared" si="611"/>
        <v>18681.469060516589</v>
      </c>
      <c r="AL402" s="36">
        <f t="shared" si="611"/>
        <v>1786.2966433497722</v>
      </c>
      <c r="AM402" s="37" t="e">
        <f t="shared" si="611"/>
        <v>#VALUE!</v>
      </c>
      <c r="AN402" s="38">
        <f t="shared" si="611"/>
        <v>3575.7287683179193</v>
      </c>
      <c r="AO402" s="39">
        <f t="shared" si="611"/>
        <v>1137.4517939382974</v>
      </c>
      <c r="AP402" s="39">
        <f t="shared" si="611"/>
        <v>227.49035878765949</v>
      </c>
      <c r="AQ402" s="40">
        <f t="shared" si="611"/>
        <v>39685.119437762238</v>
      </c>
      <c r="AR402" s="40">
        <f t="shared" si="611"/>
        <v>32699.660216081938</v>
      </c>
      <c r="AS402" s="40">
        <f t="shared" si="611"/>
        <v>118630.37375633603</v>
      </c>
      <c r="AT402" s="41" t="e">
        <f t="shared" si="611"/>
        <v>#VALUE!</v>
      </c>
      <c r="AU402" s="41" t="e">
        <f t="shared" si="611"/>
        <v>#VALUE!</v>
      </c>
      <c r="AV402" s="42" t="e">
        <f t="shared" si="611"/>
        <v>#VALUE!</v>
      </c>
      <c r="AW402" s="42" t="e">
        <f t="shared" si="611"/>
        <v>#VALUE!</v>
      </c>
      <c r="AX402" s="43" t="e">
        <f t="shared" si="611"/>
        <v>#VALUE!</v>
      </c>
      <c r="AY402" s="43" t="e">
        <f t="shared" si="611"/>
        <v>#VALUE!</v>
      </c>
      <c r="AZ402" t="e">
        <f>NA()</f>
        <v>#N/A</v>
      </c>
    </row>
    <row r="403" spans="4:52" x14ac:dyDescent="0.25">
      <c r="D403" s="3">
        <v>18</v>
      </c>
      <c r="F403" s="3">
        <v>17</v>
      </c>
      <c r="G403" s="36">
        <f t="shared" ref="G403:X403" si="612">300*G331*G103</f>
        <v>9480.7379800466533</v>
      </c>
      <c r="H403" s="36">
        <f t="shared" si="612"/>
        <v>29793.023801947016</v>
      </c>
      <c r="I403" s="36">
        <f t="shared" si="612"/>
        <v>17305.239365617028</v>
      </c>
      <c r="J403" s="36">
        <f t="shared" si="612"/>
        <v>28977.443498315039</v>
      </c>
      <c r="K403" s="36">
        <f t="shared" si="612"/>
        <v>4115.7797698832728</v>
      </c>
      <c r="L403" s="37" t="e">
        <f t="shared" si="612"/>
        <v>#VALUE!</v>
      </c>
      <c r="M403" s="38">
        <f t="shared" si="612"/>
        <v>6699.26547438947</v>
      </c>
      <c r="N403" s="39">
        <f t="shared" si="612"/>
        <v>1842.2093297380457</v>
      </c>
      <c r="O403" s="39">
        <f t="shared" si="612"/>
        <v>368.44186594760919</v>
      </c>
      <c r="P403" s="40">
        <f t="shared" si="612"/>
        <v>57621.688705343469</v>
      </c>
      <c r="Q403" s="40">
        <f t="shared" si="612"/>
        <v>50630.033952232508</v>
      </c>
      <c r="R403" s="40">
        <f t="shared" si="612"/>
        <v>215709.09113299413</v>
      </c>
      <c r="S403" s="41" t="e">
        <f t="shared" si="612"/>
        <v>#VALUE!</v>
      </c>
      <c r="T403" s="41" t="e">
        <f t="shared" si="612"/>
        <v>#VALUE!</v>
      </c>
      <c r="U403" s="42" t="e">
        <f t="shared" si="612"/>
        <v>#VALUE!</v>
      </c>
      <c r="V403" s="42" t="e">
        <f t="shared" si="612"/>
        <v>#VALUE!</v>
      </c>
      <c r="W403" s="43" t="e">
        <f t="shared" si="612"/>
        <v>#VALUE!</v>
      </c>
      <c r="X403" s="43" t="e">
        <f t="shared" si="612"/>
        <v>#VALUE!</v>
      </c>
      <c r="Y403" t="e">
        <f>NA()</f>
        <v>#N/A</v>
      </c>
      <c r="AD403"/>
      <c r="AE403" s="3">
        <v>18</v>
      </c>
      <c r="AG403" s="3">
        <f t="shared" si="580"/>
        <v>12.507148090114805</v>
      </c>
      <c r="AH403" s="36">
        <f t="shared" ref="AH403:AY403" si="613">300*AH331*AH103</f>
        <v>3790.7147306788756</v>
      </c>
      <c r="AI403" s="36">
        <f t="shared" si="613"/>
        <v>20474.512634856987</v>
      </c>
      <c r="AJ403" s="36">
        <f t="shared" si="613"/>
        <v>7974.2802217616836</v>
      </c>
      <c r="AK403" s="36">
        <f t="shared" si="613"/>
        <v>19932.653277198464</v>
      </c>
      <c r="AL403" s="36">
        <f t="shared" si="613"/>
        <v>2029.9781543579388</v>
      </c>
      <c r="AM403" s="37" t="e">
        <f t="shared" si="613"/>
        <v>#VALUE!</v>
      </c>
      <c r="AN403" s="38">
        <f t="shared" si="613"/>
        <v>3885.9324591670938</v>
      </c>
      <c r="AO403" s="39">
        <f t="shared" si="613"/>
        <v>1219.6263559392614</v>
      </c>
      <c r="AP403" s="39">
        <f t="shared" si="613"/>
        <v>243.92527118785227</v>
      </c>
      <c r="AQ403" s="40">
        <f t="shared" si="613"/>
        <v>41901.977647124688</v>
      </c>
      <c r="AR403" s="40">
        <f t="shared" si="613"/>
        <v>34889.070827532705</v>
      </c>
      <c r="AS403" s="40">
        <f t="shared" si="613"/>
        <v>130223.23673881851</v>
      </c>
      <c r="AT403" s="41" t="e">
        <f t="shared" si="613"/>
        <v>#VALUE!</v>
      </c>
      <c r="AU403" s="41" t="e">
        <f t="shared" si="613"/>
        <v>#VALUE!</v>
      </c>
      <c r="AV403" s="42" t="e">
        <f t="shared" si="613"/>
        <v>#VALUE!</v>
      </c>
      <c r="AW403" s="42" t="e">
        <f t="shared" si="613"/>
        <v>#VALUE!</v>
      </c>
      <c r="AX403" s="43" t="e">
        <f t="shared" si="613"/>
        <v>#VALUE!</v>
      </c>
      <c r="AY403" s="43" t="e">
        <f t="shared" si="613"/>
        <v>#VALUE!</v>
      </c>
      <c r="AZ403" t="e">
        <f>NA()</f>
        <v>#N/A</v>
      </c>
    </row>
    <row r="404" spans="4:52" x14ac:dyDescent="0.25">
      <c r="D404" s="3">
        <v>19</v>
      </c>
      <c r="F404" s="3">
        <v>18</v>
      </c>
      <c r="G404" s="36">
        <f t="shared" ref="G404:X404" si="614">300*G332*G104</f>
        <v>10950.007635299035</v>
      </c>
      <c r="H404" s="36">
        <f t="shared" si="614"/>
        <v>31841.87374209187</v>
      </c>
      <c r="I404" s="36">
        <f t="shared" si="614"/>
        <v>19532.477918294717</v>
      </c>
      <c r="J404" s="36">
        <f t="shared" si="614"/>
        <v>30952.74688881966</v>
      </c>
      <c r="K404" s="36">
        <f t="shared" si="614"/>
        <v>4626.1343647765598</v>
      </c>
      <c r="L404" s="37" t="e">
        <f t="shared" si="614"/>
        <v>#VALUE!</v>
      </c>
      <c r="M404" s="38">
        <f t="shared" si="614"/>
        <v>7409.217756606271</v>
      </c>
      <c r="N404" s="39">
        <f t="shared" si="614"/>
        <v>1983.9930184351786</v>
      </c>
      <c r="O404" s="39">
        <f t="shared" si="614"/>
        <v>396.79860368703567</v>
      </c>
      <c r="P404" s="40">
        <f t="shared" si="614"/>
        <v>60981.148981388644</v>
      </c>
      <c r="Q404" s="40">
        <f t="shared" si="614"/>
        <v>54011.361691687096</v>
      </c>
      <c r="R404" s="40">
        <f t="shared" si="614"/>
        <v>233970.87822636083</v>
      </c>
      <c r="S404" s="41" t="e">
        <f t="shared" si="614"/>
        <v>#VALUE!</v>
      </c>
      <c r="T404" s="41" t="e">
        <f t="shared" si="614"/>
        <v>#VALUE!</v>
      </c>
      <c r="U404" s="42" t="e">
        <f t="shared" si="614"/>
        <v>#VALUE!</v>
      </c>
      <c r="V404" s="42" t="e">
        <f t="shared" si="614"/>
        <v>#VALUE!</v>
      </c>
      <c r="W404" s="43" t="e">
        <f t="shared" si="614"/>
        <v>#VALUE!</v>
      </c>
      <c r="X404" s="43" t="e">
        <f t="shared" si="614"/>
        <v>#VALUE!</v>
      </c>
      <c r="Y404" t="e">
        <f>NA()</f>
        <v>#N/A</v>
      </c>
      <c r="AD404"/>
      <c r="AE404" s="3">
        <v>19</v>
      </c>
      <c r="AG404" s="3">
        <f t="shared" si="580"/>
        <v>13.1535321625796</v>
      </c>
      <c r="AH404" s="36">
        <f t="shared" ref="AH404:AY404" si="615">300*AH332*AH104</f>
        <v>4482.0495379292079</v>
      </c>
      <c r="AI404" s="36">
        <f t="shared" si="615"/>
        <v>21819.7908843072</v>
      </c>
      <c r="AJ404" s="36">
        <f t="shared" si="615"/>
        <v>9211.5036858852636</v>
      </c>
      <c r="AK404" s="36">
        <f t="shared" si="615"/>
        <v>21246.326246319881</v>
      </c>
      <c r="AL404" s="36">
        <f t="shared" si="615"/>
        <v>2299.5954885501528</v>
      </c>
      <c r="AM404" s="37" t="e">
        <f t="shared" si="615"/>
        <v>#VALUE!</v>
      </c>
      <c r="AN404" s="38">
        <f t="shared" si="615"/>
        <v>4219.4753492515792</v>
      </c>
      <c r="AO404" s="39">
        <f t="shared" si="615"/>
        <v>1307.0411959616176</v>
      </c>
      <c r="AP404" s="39">
        <f t="shared" si="615"/>
        <v>261.40823919232355</v>
      </c>
      <c r="AQ404" s="40">
        <f t="shared" si="615"/>
        <v>44218.894549996425</v>
      </c>
      <c r="AR404" s="40">
        <f t="shared" si="615"/>
        <v>37189.033302546071</v>
      </c>
      <c r="AS404" s="40">
        <f t="shared" si="615"/>
        <v>142548.35419712405</v>
      </c>
      <c r="AT404" s="41" t="e">
        <f t="shared" si="615"/>
        <v>#VALUE!</v>
      </c>
      <c r="AU404" s="41" t="e">
        <f t="shared" si="615"/>
        <v>#VALUE!</v>
      </c>
      <c r="AV404" s="42" t="e">
        <f t="shared" si="615"/>
        <v>#VALUE!</v>
      </c>
      <c r="AW404" s="42" t="e">
        <f t="shared" si="615"/>
        <v>#VALUE!</v>
      </c>
      <c r="AX404" s="43" t="e">
        <f t="shared" si="615"/>
        <v>#VALUE!</v>
      </c>
      <c r="AY404" s="43" t="e">
        <f t="shared" si="615"/>
        <v>#VALUE!</v>
      </c>
      <c r="AZ404" t="e">
        <f>NA()</f>
        <v>#N/A</v>
      </c>
    </row>
    <row r="405" spans="4:52" x14ac:dyDescent="0.25">
      <c r="D405" s="3">
        <v>20</v>
      </c>
      <c r="F405" s="3">
        <v>19</v>
      </c>
      <c r="G405" s="36">
        <f t="shared" ref="G405:X405" si="616">300*G333*G105</f>
        <v>12463.108536078245</v>
      </c>
      <c r="H405" s="36">
        <f t="shared" si="616"/>
        <v>33875.289607629595</v>
      </c>
      <c r="I405" s="36">
        <f t="shared" si="616"/>
        <v>21792.243601291135</v>
      </c>
      <c r="J405" s="36">
        <f t="shared" si="616"/>
        <v>32909.601566341349</v>
      </c>
      <c r="K405" s="36">
        <f t="shared" si="616"/>
        <v>5143.5811251142559</v>
      </c>
      <c r="L405" s="37" t="e">
        <f t="shared" si="616"/>
        <v>#VALUE!</v>
      </c>
      <c r="M405" s="38">
        <f t="shared" si="616"/>
        <v>8128.9274800728926</v>
      </c>
      <c r="N405" s="39">
        <f t="shared" si="616"/>
        <v>2126.2984292205028</v>
      </c>
      <c r="O405" s="39">
        <f t="shared" si="616"/>
        <v>425.2596858441006</v>
      </c>
      <c r="P405" s="40">
        <f t="shared" si="616"/>
        <v>64283.705686314745</v>
      </c>
      <c r="Q405" s="40">
        <f t="shared" si="616"/>
        <v>57331.625558552565</v>
      </c>
      <c r="R405" s="40">
        <f t="shared" si="616"/>
        <v>251694.50335336791</v>
      </c>
      <c r="S405" s="41" t="e">
        <f t="shared" si="616"/>
        <v>#VALUE!</v>
      </c>
      <c r="T405" s="41" t="e">
        <f t="shared" si="616"/>
        <v>#VALUE!</v>
      </c>
      <c r="U405" s="42" t="e">
        <f t="shared" si="616"/>
        <v>#VALUE!</v>
      </c>
      <c r="V405" s="42" t="e">
        <f t="shared" si="616"/>
        <v>#VALUE!</v>
      </c>
      <c r="W405" s="43" t="e">
        <f t="shared" si="616"/>
        <v>#VALUE!</v>
      </c>
      <c r="X405" s="43" t="e">
        <f t="shared" si="616"/>
        <v>#VALUE!</v>
      </c>
      <c r="Y405" t="e">
        <f>NA()</f>
        <v>#N/A</v>
      </c>
      <c r="AD405"/>
      <c r="AE405" s="3">
        <v>20</v>
      </c>
      <c r="AG405" s="3">
        <f t="shared" si="580"/>
        <v>13.833322121512344</v>
      </c>
      <c r="AH405" s="36">
        <f t="shared" ref="AH405:AY405" si="617">300*AH333*AH105</f>
        <v>5264.83423844358</v>
      </c>
      <c r="AI405" s="36">
        <f t="shared" si="617"/>
        <v>23234.730649161374</v>
      </c>
      <c r="AJ405" s="36">
        <f t="shared" si="617"/>
        <v>10563.51152970678</v>
      </c>
      <c r="AK405" s="36">
        <f t="shared" si="617"/>
        <v>22624.603915318879</v>
      </c>
      <c r="AL405" s="36">
        <f t="shared" si="617"/>
        <v>2596.5141791647197</v>
      </c>
      <c r="AM405" s="37" t="e">
        <f t="shared" si="617"/>
        <v>#VALUE!</v>
      </c>
      <c r="AN405" s="38">
        <f t="shared" si="617"/>
        <v>4577.6023235860539</v>
      </c>
      <c r="AO405" s="39">
        <f t="shared" si="617"/>
        <v>1399.9412343010508</v>
      </c>
      <c r="AP405" s="39">
        <f t="shared" si="617"/>
        <v>279.98824686021021</v>
      </c>
      <c r="AQ405" s="40">
        <f t="shared" si="617"/>
        <v>46637.737586093506</v>
      </c>
      <c r="AR405" s="40">
        <f t="shared" si="617"/>
        <v>39600.703290362246</v>
      </c>
      <c r="AS405" s="40">
        <f t="shared" si="617"/>
        <v>155591.12272820709</v>
      </c>
      <c r="AT405" s="41" t="e">
        <f t="shared" si="617"/>
        <v>#VALUE!</v>
      </c>
      <c r="AU405" s="41" t="e">
        <f t="shared" si="617"/>
        <v>#VALUE!</v>
      </c>
      <c r="AV405" s="42" t="e">
        <f t="shared" si="617"/>
        <v>#VALUE!</v>
      </c>
      <c r="AW405" s="42" t="e">
        <f t="shared" si="617"/>
        <v>#VALUE!</v>
      </c>
      <c r="AX405" s="43" t="e">
        <f t="shared" si="617"/>
        <v>#VALUE!</v>
      </c>
      <c r="AY405" s="43" t="e">
        <f t="shared" si="617"/>
        <v>#VALUE!</v>
      </c>
      <c r="AZ405" t="e">
        <f>NA()</f>
        <v>#N/A</v>
      </c>
    </row>
    <row r="406" spans="4:52" x14ac:dyDescent="0.25">
      <c r="D406" s="3">
        <v>21</v>
      </c>
      <c r="F406" s="3">
        <v>20</v>
      </c>
      <c r="G406" s="36">
        <f t="shared" ref="G406:X406" si="618">300*G334*G106</f>
        <v>14009.879053956558</v>
      </c>
      <c r="H406" s="36">
        <f t="shared" si="618"/>
        <v>35890.907614342148</v>
      </c>
      <c r="I406" s="36">
        <f t="shared" si="618"/>
        <v>24079.49640897636</v>
      </c>
      <c r="J406" s="36">
        <f t="shared" si="618"/>
        <v>34846.091473775487</v>
      </c>
      <c r="K406" s="36">
        <f t="shared" si="618"/>
        <v>5664.2156044846142</v>
      </c>
      <c r="L406" s="37" t="e">
        <f t="shared" si="618"/>
        <v>#VALUE!</v>
      </c>
      <c r="M406" s="38">
        <f t="shared" si="618"/>
        <v>8855.1423480418307</v>
      </c>
      <c r="N406" s="39">
        <f t="shared" si="618"/>
        <v>2268.8806015540536</v>
      </c>
      <c r="O406" s="39">
        <f t="shared" si="618"/>
        <v>453.77612031081071</v>
      </c>
      <c r="P406" s="40">
        <f t="shared" si="618"/>
        <v>67527.542051650074</v>
      </c>
      <c r="Q406" s="40">
        <f t="shared" si="618"/>
        <v>60585.604584868284</v>
      </c>
      <c r="R406" s="40">
        <f t="shared" si="618"/>
        <v>268804.60580845631</v>
      </c>
      <c r="S406" s="41" t="e">
        <f t="shared" si="618"/>
        <v>#VALUE!</v>
      </c>
      <c r="T406" s="41" t="e">
        <f t="shared" si="618"/>
        <v>#VALUE!</v>
      </c>
      <c r="U406" s="42" t="e">
        <f t="shared" si="618"/>
        <v>#VALUE!</v>
      </c>
      <c r="V406" s="42" t="e">
        <f t="shared" si="618"/>
        <v>#VALUE!</v>
      </c>
      <c r="W406" s="43" t="e">
        <f t="shared" si="618"/>
        <v>#VALUE!</v>
      </c>
      <c r="X406" s="43" t="e">
        <f t="shared" si="618"/>
        <v>#VALUE!</v>
      </c>
      <c r="Y406" t="e">
        <f>NA()</f>
        <v>#N/A</v>
      </c>
      <c r="AD406"/>
      <c r="AE406" s="3">
        <v>21</v>
      </c>
      <c r="AG406" s="3">
        <f t="shared" si="580"/>
        <v>14.548244422279508</v>
      </c>
      <c r="AH406" s="36">
        <f t="shared" ref="AH406:AY406" si="619">300*AH334*AH106</f>
        <v>6142.5599566501778</v>
      </c>
      <c r="AI406" s="36">
        <f t="shared" si="619"/>
        <v>24721.549838489831</v>
      </c>
      <c r="AJ406" s="36">
        <f t="shared" si="619"/>
        <v>12030.687079976407</v>
      </c>
      <c r="AK406" s="36">
        <f t="shared" si="619"/>
        <v>24069.561822910247</v>
      </c>
      <c r="AL406" s="36">
        <f t="shared" si="619"/>
        <v>2921.9075424738126</v>
      </c>
      <c r="AM406" s="37" t="e">
        <f t="shared" si="619"/>
        <v>#VALUE!</v>
      </c>
      <c r="AN406" s="38">
        <f t="shared" si="619"/>
        <v>5024.2188522329261</v>
      </c>
      <c r="AO406" s="39">
        <f t="shared" si="619"/>
        <v>1498.571125313606</v>
      </c>
      <c r="AP406" s="39">
        <f t="shared" si="619"/>
        <v>299.7142250627212</v>
      </c>
      <c r="AQ406" s="40">
        <f t="shared" si="619"/>
        <v>49160.088303714067</v>
      </c>
      <c r="AR406" s="40">
        <f t="shared" si="619"/>
        <v>42124.646596984785</v>
      </c>
      <c r="AS406" s="40">
        <f t="shared" si="619"/>
        <v>169326.62537897073</v>
      </c>
      <c r="AT406" s="41" t="e">
        <f t="shared" si="619"/>
        <v>#VALUE!</v>
      </c>
      <c r="AU406" s="41" t="e">
        <f t="shared" si="619"/>
        <v>#VALUE!</v>
      </c>
      <c r="AV406" s="42" t="e">
        <f t="shared" si="619"/>
        <v>#VALUE!</v>
      </c>
      <c r="AW406" s="42" t="e">
        <f t="shared" si="619"/>
        <v>#VALUE!</v>
      </c>
      <c r="AX406" s="43" t="e">
        <f t="shared" si="619"/>
        <v>#VALUE!</v>
      </c>
      <c r="AY406" s="43" t="e">
        <f t="shared" si="619"/>
        <v>#VALUE!</v>
      </c>
      <c r="AZ406" t="e">
        <f>NA()</f>
        <v>#N/A</v>
      </c>
    </row>
    <row r="407" spans="4:52" x14ac:dyDescent="0.25">
      <c r="D407" s="3">
        <v>22</v>
      </c>
      <c r="F407" s="3">
        <v>21</v>
      </c>
      <c r="G407" s="36">
        <f t="shared" ref="G407:X407" si="620">300*G335*G107</f>
        <v>15581.017360339267</v>
      </c>
      <c r="H407" s="36">
        <f t="shared" si="620"/>
        <v>37886.608475253968</v>
      </c>
      <c r="I407" s="36">
        <f t="shared" si="620"/>
        <v>26389.538925371871</v>
      </c>
      <c r="J407" s="36">
        <f t="shared" si="620"/>
        <v>36760.45277541643</v>
      </c>
      <c r="K407" s="36">
        <f t="shared" si="620"/>
        <v>6184.512037502207</v>
      </c>
      <c r="L407" s="37" t="e">
        <f t="shared" si="620"/>
        <v>#VALUE!</v>
      </c>
      <c r="M407" s="38">
        <f t="shared" si="620"/>
        <v>9585.0429840909892</v>
      </c>
      <c r="N407" s="39">
        <f t="shared" si="620"/>
        <v>2411.5182176640783</v>
      </c>
      <c r="O407" s="39">
        <f t="shared" si="620"/>
        <v>482.30364353281573</v>
      </c>
      <c r="P407" s="40">
        <f t="shared" si="620"/>
        <v>70711.253235326018</v>
      </c>
      <c r="Q407" s="40">
        <f t="shared" si="620"/>
        <v>63769.088583906319</v>
      </c>
      <c r="R407" s="40">
        <f t="shared" si="620"/>
        <v>285245.19862603483</v>
      </c>
      <c r="S407" s="41" t="e">
        <f t="shared" si="620"/>
        <v>#VALUE!</v>
      </c>
      <c r="T407" s="41" t="e">
        <f t="shared" si="620"/>
        <v>#VALUE!</v>
      </c>
      <c r="U407" s="42" t="e">
        <f t="shared" si="620"/>
        <v>#VALUE!</v>
      </c>
      <c r="V407" s="42" t="e">
        <f t="shared" si="620"/>
        <v>#VALUE!</v>
      </c>
      <c r="W407" s="43" t="e">
        <f t="shared" si="620"/>
        <v>#VALUE!</v>
      </c>
      <c r="X407" s="43" t="e">
        <f t="shared" si="620"/>
        <v>#VALUE!</v>
      </c>
      <c r="Y407" t="e">
        <f>NA()</f>
        <v>#N/A</v>
      </c>
      <c r="AD407"/>
      <c r="AE407" s="3">
        <v>22</v>
      </c>
      <c r="AG407" s="3">
        <f t="shared" si="580"/>
        <v>15.300114745484414</v>
      </c>
      <c r="AH407" s="36">
        <f t="shared" ref="AH407:AY407" si="621">300*AH335*AH107</f>
        <v>7117.8561381300424</v>
      </c>
      <c r="AI407" s="36">
        <f t="shared" si="621"/>
        <v>26282.356994863669</v>
      </c>
      <c r="AJ407" s="36">
        <f t="shared" si="621"/>
        <v>13613.692864793788</v>
      </c>
      <c r="AK407" s="36">
        <f t="shared" si="621"/>
        <v>25583.181861986312</v>
      </c>
      <c r="AL407" s="36">
        <f t="shared" si="621"/>
        <v>3276.701358365995</v>
      </c>
      <c r="AM407" s="37" t="e">
        <f t="shared" si="621"/>
        <v>#VALUE!</v>
      </c>
      <c r="AN407" s="38">
        <f t="shared" si="621"/>
        <v>5525.53111963826</v>
      </c>
      <c r="AO407" s="39">
        <f t="shared" si="621"/>
        <v>1603.1733914097788</v>
      </c>
      <c r="AP407" s="39">
        <f t="shared" si="621"/>
        <v>320.63467828195581</v>
      </c>
      <c r="AQ407" s="40">
        <f t="shared" si="621"/>
        <v>51787.199657084493</v>
      </c>
      <c r="AR407" s="40">
        <f t="shared" si="621"/>
        <v>44760.766106662428</v>
      </c>
      <c r="AS407" s="40">
        <f t="shared" si="621"/>
        <v>183718.94727707616</v>
      </c>
      <c r="AT407" s="41" t="e">
        <f t="shared" si="621"/>
        <v>#VALUE!</v>
      </c>
      <c r="AU407" s="41" t="e">
        <f t="shared" si="621"/>
        <v>#VALUE!</v>
      </c>
      <c r="AV407" s="42" t="e">
        <f t="shared" si="621"/>
        <v>#VALUE!</v>
      </c>
      <c r="AW407" s="42" t="e">
        <f t="shared" si="621"/>
        <v>#VALUE!</v>
      </c>
      <c r="AX407" s="43" t="e">
        <f t="shared" si="621"/>
        <v>#VALUE!</v>
      </c>
      <c r="AY407" s="43" t="e">
        <f t="shared" si="621"/>
        <v>#VALUE!</v>
      </c>
      <c r="AZ407" t="e">
        <f>NA()</f>
        <v>#N/A</v>
      </c>
    </row>
    <row r="408" spans="4:52" x14ac:dyDescent="0.25">
      <c r="D408" s="3">
        <v>23</v>
      </c>
      <c r="F408" s="3">
        <v>22</v>
      </c>
      <c r="G408" s="36">
        <f t="shared" ref="G408:X408" si="622">300*G336*G108</f>
        <v>17167.726919554843</v>
      </c>
      <c r="H408" s="36">
        <f t="shared" si="622"/>
        <v>39860.504628984309</v>
      </c>
      <c r="I408" s="36">
        <f t="shared" si="622"/>
        <v>28717.472995115622</v>
      </c>
      <c r="J408" s="36">
        <f t="shared" si="622"/>
        <v>38651.085912939052</v>
      </c>
      <c r="K408" s="36">
        <f t="shared" si="622"/>
        <v>6701.3350842429845</v>
      </c>
      <c r="L408" s="37" t="e">
        <f t="shared" si="622"/>
        <v>#VALUE!</v>
      </c>
      <c r="M408" s="38">
        <f t="shared" si="622"/>
        <v>10316.209639047855</v>
      </c>
      <c r="N408" s="39">
        <f t="shared" si="622"/>
        <v>2554.0111691364923</v>
      </c>
      <c r="O408" s="39">
        <f t="shared" si="622"/>
        <v>510.80223382729849</v>
      </c>
      <c r="P408" s="40">
        <f t="shared" si="622"/>
        <v>73833.787255646879</v>
      </c>
      <c r="Q408" s="40">
        <f t="shared" si="622"/>
        <v>66878.746116625829</v>
      </c>
      <c r="R408" s="40">
        <f t="shared" si="622"/>
        <v>300977.0914986367</v>
      </c>
      <c r="S408" s="41" t="e">
        <f t="shared" si="622"/>
        <v>#VALUE!</v>
      </c>
      <c r="T408" s="41" t="e">
        <f t="shared" si="622"/>
        <v>#VALUE!</v>
      </c>
      <c r="U408" s="42" t="e">
        <f t="shared" si="622"/>
        <v>#VALUE!</v>
      </c>
      <c r="V408" s="42" t="e">
        <f t="shared" si="622"/>
        <v>#VALUE!</v>
      </c>
      <c r="W408" s="43" t="e">
        <f t="shared" si="622"/>
        <v>#VALUE!</v>
      </c>
      <c r="X408" s="43" t="e">
        <f t="shared" si="622"/>
        <v>#VALUE!</v>
      </c>
      <c r="Y408" t="e">
        <f>NA()</f>
        <v>#N/A</v>
      </c>
      <c r="AD408"/>
      <c r="AE408" s="3">
        <v>23</v>
      </c>
      <c r="AG408" s="3">
        <f t="shared" si="580"/>
        <v>16.090842608232069</v>
      </c>
      <c r="AH408" s="36">
        <f t="shared" ref="AH408:AY408" si="623">300*AH336*AH108</f>
        <v>8192.7527415761306</v>
      </c>
      <c r="AI408" s="36">
        <f t="shared" si="623"/>
        <v>27919.104110643395</v>
      </c>
      <c r="AJ408" s="36">
        <f t="shared" si="623"/>
        <v>15313.961265847985</v>
      </c>
      <c r="AK408" s="36">
        <f t="shared" si="623"/>
        <v>27167.294554523622</v>
      </c>
      <c r="AL408" s="36">
        <f t="shared" si="623"/>
        <v>3661.5165963006816</v>
      </c>
      <c r="AM408" s="37" t="e">
        <f t="shared" si="623"/>
        <v>#VALUE!</v>
      </c>
      <c r="AN408" s="38">
        <f t="shared" si="623"/>
        <v>6065.3850437719539</v>
      </c>
      <c r="AO408" s="39">
        <f t="shared" si="623"/>
        <v>1713.9863067432916</v>
      </c>
      <c r="AP408" s="39">
        <f t="shared" si="623"/>
        <v>342.79726134865837</v>
      </c>
      <c r="AQ408" s="40">
        <f t="shared" si="623"/>
        <v>54519.951028575982</v>
      </c>
      <c r="AR408" s="40">
        <f t="shared" si="623"/>
        <v>47508.228176688128</v>
      </c>
      <c r="AS408" s="40">
        <f t="shared" si="623"/>
        <v>198720.70088957928</v>
      </c>
      <c r="AT408" s="41" t="e">
        <f t="shared" si="623"/>
        <v>#VALUE!</v>
      </c>
      <c r="AU408" s="41" t="e">
        <f t="shared" si="623"/>
        <v>#VALUE!</v>
      </c>
      <c r="AV408" s="42" t="e">
        <f t="shared" si="623"/>
        <v>#VALUE!</v>
      </c>
      <c r="AW408" s="42" t="e">
        <f t="shared" si="623"/>
        <v>#VALUE!</v>
      </c>
      <c r="AX408" s="43" t="e">
        <f t="shared" si="623"/>
        <v>#VALUE!</v>
      </c>
      <c r="AY408" s="43" t="e">
        <f t="shared" si="623"/>
        <v>#VALUE!</v>
      </c>
      <c r="AZ408" t="e">
        <f>NA()</f>
        <v>#N/A</v>
      </c>
    </row>
    <row r="409" spans="4:52" x14ac:dyDescent="0.25">
      <c r="D409" s="3">
        <v>24</v>
      </c>
      <c r="F409" s="3">
        <v>23</v>
      </c>
      <c r="G409" s="36">
        <f t="shared" ref="G409:X409" si="624">300*G337*G109</f>
        <v>18761.602137801226</v>
      </c>
      <c r="H409" s="36">
        <f t="shared" si="624"/>
        <v>41810.927238961252</v>
      </c>
      <c r="I409" s="36">
        <f t="shared" si="624"/>
        <v>31058.039059289054</v>
      </c>
      <c r="J409" s="36">
        <f t="shared" si="624"/>
        <v>40516.561135465963</v>
      </c>
      <c r="K409" s="36">
        <f t="shared" si="624"/>
        <v>7211.9384961231672</v>
      </c>
      <c r="L409" s="37" t="e">
        <f t="shared" si="624"/>
        <v>#VALUE!</v>
      </c>
      <c r="M409" s="38">
        <f t="shared" si="624"/>
        <v>11046.581971221894</v>
      </c>
      <c r="N409" s="39">
        <f t="shared" si="624"/>
        <v>2696.1784500404619</v>
      </c>
      <c r="O409" s="39">
        <f t="shared" si="624"/>
        <v>539.23569000809243</v>
      </c>
      <c r="P409" s="40">
        <f t="shared" si="624"/>
        <v>76894.395440397988</v>
      </c>
      <c r="Q409" s="40">
        <f t="shared" si="624"/>
        <v>69912.009947033424</v>
      </c>
      <c r="R409" s="40">
        <f t="shared" si="624"/>
        <v>315975.46138104174</v>
      </c>
      <c r="S409" s="41" t="e">
        <f t="shared" si="624"/>
        <v>#VALUE!</v>
      </c>
      <c r="T409" s="41" t="e">
        <f t="shared" si="624"/>
        <v>#VALUE!</v>
      </c>
      <c r="U409" s="42" t="e">
        <f t="shared" si="624"/>
        <v>#VALUE!</v>
      </c>
      <c r="V409" s="42" t="e">
        <f t="shared" si="624"/>
        <v>#VALUE!</v>
      </c>
      <c r="W409" s="43" t="e">
        <f t="shared" si="624"/>
        <v>#VALUE!</v>
      </c>
      <c r="X409" s="43" t="e">
        <f t="shared" si="624"/>
        <v>#VALUE!</v>
      </c>
      <c r="Y409" t="e">
        <f>NA()</f>
        <v>#N/A</v>
      </c>
      <c r="AD409"/>
      <c r="AE409" s="3">
        <v>24</v>
      </c>
      <c r="AG409" s="3">
        <f t="shared" si="580"/>
        <v>16.922436213709528</v>
      </c>
      <c r="AH409" s="36">
        <f t="shared" ref="AH409:AY409" si="625">300*AH337*AH109</f>
        <v>9368.931714142589</v>
      </c>
      <c r="AI409" s="36">
        <f t="shared" si="625"/>
        <v>29633.536356965851</v>
      </c>
      <c r="AJ409" s="36">
        <f t="shared" si="625"/>
        <v>17134.017243155242</v>
      </c>
      <c r="AK409" s="36">
        <f t="shared" si="625"/>
        <v>28823.519049221097</v>
      </c>
      <c r="AL409" s="36">
        <f t="shared" si="625"/>
        <v>4076.6120798847819</v>
      </c>
      <c r="AM409" s="37" t="e">
        <f t="shared" si="625"/>
        <v>#VALUE!</v>
      </c>
      <c r="AN409" s="38">
        <f t="shared" si="625"/>
        <v>6644.7108334536988</v>
      </c>
      <c r="AO409" s="39">
        <f t="shared" si="625"/>
        <v>1831.2415186236994</v>
      </c>
      <c r="AP409" s="39">
        <f t="shared" si="625"/>
        <v>366.24830372473991</v>
      </c>
      <c r="AQ409" s="40">
        <f t="shared" si="625"/>
        <v>57358.801248635733</v>
      </c>
      <c r="AR409" s="40">
        <f t="shared" si="625"/>
        <v>50365.389826447485</v>
      </c>
      <c r="AS409" s="40">
        <f t="shared" si="625"/>
        <v>214272.80853327879</v>
      </c>
      <c r="AT409" s="41" t="e">
        <f t="shared" si="625"/>
        <v>#VALUE!</v>
      </c>
      <c r="AU409" s="41" t="e">
        <f t="shared" si="625"/>
        <v>#VALUE!</v>
      </c>
      <c r="AV409" s="42" t="e">
        <f t="shared" si="625"/>
        <v>#VALUE!</v>
      </c>
      <c r="AW409" s="42" t="e">
        <f t="shared" si="625"/>
        <v>#VALUE!</v>
      </c>
      <c r="AX409" s="43" t="e">
        <f t="shared" si="625"/>
        <v>#VALUE!</v>
      </c>
      <c r="AY409" s="43" t="e">
        <f t="shared" si="625"/>
        <v>#VALUE!</v>
      </c>
      <c r="AZ409" t="e">
        <f>NA()</f>
        <v>#N/A</v>
      </c>
    </row>
    <row r="410" spans="4:52" x14ac:dyDescent="0.25">
      <c r="D410" s="3">
        <v>25</v>
      </c>
      <c r="F410" s="3">
        <v>24</v>
      </c>
      <c r="G410" s="36">
        <f t="shared" ref="G410:X410" si="626">300*G338*G110</f>
        <v>20354.659342703955</v>
      </c>
      <c r="H410" s="36">
        <f t="shared" si="626"/>
        <v>43736.412481757201</v>
      </c>
      <c r="I410" s="36">
        <f t="shared" si="626"/>
        <v>33405.672737772184</v>
      </c>
      <c r="J410" s="36">
        <f t="shared" si="626"/>
        <v>42355.61822082931</v>
      </c>
      <c r="K410" s="36">
        <f t="shared" si="626"/>
        <v>7713.9539962115496</v>
      </c>
      <c r="L410" s="37" t="e">
        <f t="shared" si="626"/>
        <v>#VALUE!</v>
      </c>
      <c r="M410" s="38">
        <f t="shared" si="626"/>
        <v>11774.416356762627</v>
      </c>
      <c r="N410" s="39">
        <f t="shared" si="626"/>
        <v>2837.85631926835</v>
      </c>
      <c r="O410" s="39">
        <f t="shared" si="626"/>
        <v>567.57126385367008</v>
      </c>
      <c r="P410" s="40">
        <f t="shared" si="626"/>
        <v>79892.590540930774</v>
      </c>
      <c r="Q410" s="40">
        <f t="shared" si="626"/>
        <v>72866.97729976855</v>
      </c>
      <c r="R410" s="40">
        <f t="shared" si="626"/>
        <v>330227.61333670688</v>
      </c>
      <c r="S410" s="41" t="e">
        <f t="shared" si="626"/>
        <v>#VALUE!</v>
      </c>
      <c r="T410" s="41" t="e">
        <f t="shared" si="626"/>
        <v>#VALUE!</v>
      </c>
      <c r="U410" s="42" t="e">
        <f t="shared" si="626"/>
        <v>#VALUE!</v>
      </c>
      <c r="V410" s="42" t="e">
        <f t="shared" si="626"/>
        <v>#VALUE!</v>
      </c>
      <c r="W410" s="43" t="e">
        <f t="shared" si="626"/>
        <v>#VALUE!</v>
      </c>
      <c r="X410" s="43" t="e">
        <f t="shared" si="626"/>
        <v>#VALUE!</v>
      </c>
      <c r="Y410" t="e">
        <f>NA()</f>
        <v>#N/A</v>
      </c>
      <c r="AD410"/>
      <c r="AE410" s="3">
        <v>25</v>
      </c>
      <c r="AG410" s="3">
        <f t="shared" si="580"/>
        <v>17.797007551398305</v>
      </c>
      <c r="AH410" s="36">
        <f t="shared" ref="AH410:AY410" si="627">300*AH338*AH110</f>
        <v>10647.859952873661</v>
      </c>
      <c r="AI410" s="36">
        <f t="shared" si="627"/>
        <v>31427.139991352549</v>
      </c>
      <c r="AJ410" s="36">
        <f t="shared" si="627"/>
        <v>19077.554106355736</v>
      </c>
      <c r="AK410" s="36">
        <f t="shared" si="627"/>
        <v>30553.202908457763</v>
      </c>
      <c r="AL410" s="36">
        <f t="shared" si="627"/>
        <v>4521.8293714471938</v>
      </c>
      <c r="AM410" s="37" t="e">
        <f t="shared" si="627"/>
        <v>#VALUE!</v>
      </c>
      <c r="AN410" s="38">
        <f t="shared" si="627"/>
        <v>7264.1999691804049</v>
      </c>
      <c r="AO410" s="39">
        <f t="shared" si="627"/>
        <v>1955.1613972051396</v>
      </c>
      <c r="AP410" s="39">
        <f t="shared" si="627"/>
        <v>391.03227944102792</v>
      </c>
      <c r="AQ410" s="40">
        <f t="shared" si="627"/>
        <v>60303.739971936382</v>
      </c>
      <c r="AR410" s="40">
        <f t="shared" si="627"/>
        <v>53329.728264254503</v>
      </c>
      <c r="AS410" s="40">
        <f t="shared" si="627"/>
        <v>230304.58606089893</v>
      </c>
      <c r="AT410" s="41" t="e">
        <f t="shared" si="627"/>
        <v>#VALUE!</v>
      </c>
      <c r="AU410" s="41" t="e">
        <f t="shared" si="627"/>
        <v>#VALUE!</v>
      </c>
      <c r="AV410" s="42" t="e">
        <f t="shared" si="627"/>
        <v>#VALUE!</v>
      </c>
      <c r="AW410" s="42" t="e">
        <f t="shared" si="627"/>
        <v>#VALUE!</v>
      </c>
      <c r="AX410" s="43" t="e">
        <f t="shared" si="627"/>
        <v>#VALUE!</v>
      </c>
      <c r="AY410" s="43" t="e">
        <f t="shared" si="627"/>
        <v>#VALUE!</v>
      </c>
      <c r="AZ410" t="e">
        <f>NA()</f>
        <v>#N/A</v>
      </c>
    </row>
    <row r="411" spans="4:52" x14ac:dyDescent="0.25">
      <c r="D411" s="3">
        <v>26</v>
      </c>
      <c r="F411" s="3">
        <v>25</v>
      </c>
      <c r="G411" s="36">
        <f t="shared" ref="G411:X411" si="628">300*G339*G111</f>
        <v>21939.427538312033</v>
      </c>
      <c r="H411" s="36">
        <f t="shared" si="628"/>
        <v>45635.68727538392</v>
      </c>
      <c r="I411" s="36">
        <f t="shared" si="628"/>
        <v>35754.655902364451</v>
      </c>
      <c r="J411" s="36">
        <f t="shared" si="628"/>
        <v>44167.161743371624</v>
      </c>
      <c r="K411" s="36">
        <f t="shared" si="628"/>
        <v>8205.3731215602893</v>
      </c>
      <c r="L411" s="37" t="e">
        <f t="shared" si="628"/>
        <v>#VALUE!</v>
      </c>
      <c r="M411" s="38">
        <f t="shared" si="628"/>
        <v>12498.243830800742</v>
      </c>
      <c r="N411" s="39">
        <f t="shared" si="628"/>
        <v>2978.8966871313214</v>
      </c>
      <c r="O411" s="39">
        <f t="shared" si="628"/>
        <v>595.77933742626431</v>
      </c>
      <c r="P411" s="40">
        <f t="shared" si="628"/>
        <v>82828.111086502337</v>
      </c>
      <c r="Q411" s="40">
        <f t="shared" si="628"/>
        <v>75742.322737551323</v>
      </c>
      <c r="R411" s="40">
        <f t="shared" si="628"/>
        <v>343730.95305745228</v>
      </c>
      <c r="S411" s="41" t="e">
        <f t="shared" si="628"/>
        <v>#VALUE!</v>
      </c>
      <c r="T411" s="41" t="e">
        <f t="shared" si="628"/>
        <v>#VALUE!</v>
      </c>
      <c r="U411" s="42" t="e">
        <f t="shared" si="628"/>
        <v>#VALUE!</v>
      </c>
      <c r="V411" s="42" t="e">
        <f t="shared" si="628"/>
        <v>#VALUE!</v>
      </c>
      <c r="W411" s="43" t="e">
        <f t="shared" si="628"/>
        <v>#VALUE!</v>
      </c>
      <c r="X411" s="43" t="e">
        <f t="shared" si="628"/>
        <v>#VALUE!</v>
      </c>
      <c r="Y411" t="e">
        <f>NA()</f>
        <v>#N/A</v>
      </c>
      <c r="AD411"/>
      <c r="AE411" s="3">
        <v>26</v>
      </c>
      <c r="AG411" s="3">
        <f t="shared" si="580"/>
        <v>18.716777760871693</v>
      </c>
      <c r="AH411" s="36">
        <f t="shared" ref="AH411:AY411" si="629">300*AH339*AH111</f>
        <v>12030.72631323625</v>
      </c>
      <c r="AI411" s="36">
        <f t="shared" si="629"/>
        <v>33301.089599720639</v>
      </c>
      <c r="AJ411" s="36">
        <f t="shared" si="629"/>
        <v>21149.232147358747</v>
      </c>
      <c r="AK411" s="36">
        <f t="shared" si="629"/>
        <v>32357.363416557233</v>
      </c>
      <c r="AL411" s="36">
        <f t="shared" si="629"/>
        <v>4996.5424945681816</v>
      </c>
      <c r="AM411" s="37" t="e">
        <f t="shared" si="629"/>
        <v>#VALUE!</v>
      </c>
      <c r="AN411" s="38">
        <f t="shared" si="629"/>
        <v>7924.2964813297958</v>
      </c>
      <c r="AO411" s="39">
        <f t="shared" si="629"/>
        <v>2085.9561072875608</v>
      </c>
      <c r="AP411" s="39">
        <f t="shared" si="629"/>
        <v>417.1912214575122</v>
      </c>
      <c r="AQ411" s="40">
        <f t="shared" si="629"/>
        <v>63354.237863376169</v>
      </c>
      <c r="AR411" s="40">
        <f t="shared" si="629"/>
        <v>56397.774517255464</v>
      </c>
      <c r="AS411" s="40">
        <f t="shared" si="629"/>
        <v>246734.16489020511</v>
      </c>
      <c r="AT411" s="41" t="e">
        <f t="shared" si="629"/>
        <v>#VALUE!</v>
      </c>
      <c r="AU411" s="41" t="e">
        <f t="shared" si="629"/>
        <v>#VALUE!</v>
      </c>
      <c r="AV411" s="42" t="e">
        <f t="shared" si="629"/>
        <v>#VALUE!</v>
      </c>
      <c r="AW411" s="42" t="e">
        <f t="shared" si="629"/>
        <v>#VALUE!</v>
      </c>
      <c r="AX411" s="43" t="e">
        <f t="shared" si="629"/>
        <v>#VALUE!</v>
      </c>
      <c r="AY411" s="43" t="e">
        <f t="shared" si="629"/>
        <v>#VALUE!</v>
      </c>
      <c r="AZ411" t="e">
        <f>NA()</f>
        <v>#N/A</v>
      </c>
    </row>
    <row r="412" spans="4:52" x14ac:dyDescent="0.25">
      <c r="D412" s="3">
        <v>27</v>
      </c>
      <c r="F412" s="3">
        <v>26</v>
      </c>
      <c r="G412" s="36">
        <f t="shared" ref="G412:X412" si="630">300*G340*G112</f>
        <v>23509.043169322238</v>
      </c>
      <c r="H412" s="36">
        <f t="shared" si="630"/>
        <v>47507.654808092258</v>
      </c>
      <c r="I412" s="36">
        <f t="shared" si="630"/>
        <v>38099.286220574999</v>
      </c>
      <c r="J412" s="36">
        <f t="shared" si="630"/>
        <v>45950.253280630983</v>
      </c>
      <c r="K412" s="36">
        <f t="shared" si="630"/>
        <v>8684.524275454065</v>
      </c>
      <c r="L412" s="37" t="e">
        <f t="shared" si="630"/>
        <v>#VALUE!</v>
      </c>
      <c r="M412" s="38">
        <f t="shared" si="630"/>
        <v>13216.830650010055</v>
      </c>
      <c r="N412" s="39">
        <f t="shared" si="630"/>
        <v>3119.1656905121072</v>
      </c>
      <c r="O412" s="39">
        <f t="shared" si="630"/>
        <v>623.83313810242146</v>
      </c>
      <c r="P412" s="40">
        <f t="shared" si="630"/>
        <v>85700.89086769287</v>
      </c>
      <c r="Q412" s="40">
        <f t="shared" si="630"/>
        <v>78537.221865911459</v>
      </c>
      <c r="R412" s="40">
        <f t="shared" si="630"/>
        <v>356491.17765072006</v>
      </c>
      <c r="S412" s="41" t="e">
        <f t="shared" si="630"/>
        <v>#VALUE!</v>
      </c>
      <c r="T412" s="41" t="e">
        <f t="shared" si="630"/>
        <v>#VALUE!</v>
      </c>
      <c r="U412" s="42" t="e">
        <f t="shared" si="630"/>
        <v>#VALUE!</v>
      </c>
      <c r="V412" s="42" t="e">
        <f t="shared" si="630"/>
        <v>#VALUE!</v>
      </c>
      <c r="W412" s="43" t="e">
        <f t="shared" si="630"/>
        <v>#VALUE!</v>
      </c>
      <c r="X412" s="43" t="e">
        <f t="shared" si="630"/>
        <v>#VALUE!</v>
      </c>
      <c r="Y412" t="e">
        <f>NA()</f>
        <v>#N/A</v>
      </c>
      <c r="AD412"/>
      <c r="AE412" s="3">
        <v>27</v>
      </c>
      <c r="AG412" s="3">
        <f t="shared" si="580"/>
        <v>19.684082772799449</v>
      </c>
      <c r="AH412" s="36">
        <f t="shared" ref="AH412:AY412" si="631">300*AH340*AH112</f>
        <v>13518.165806916184</v>
      </c>
      <c r="AI412" s="36">
        <f t="shared" si="631"/>
        <v>35256.195636339529</v>
      </c>
      <c r="AJ412" s="36">
        <f t="shared" si="631"/>
        <v>23354.227690866257</v>
      </c>
      <c r="AK412" s="36">
        <f t="shared" si="631"/>
        <v>34236.631689097179</v>
      </c>
      <c r="AL412" s="36">
        <f t="shared" si="631"/>
        <v>5499.6153613354109</v>
      </c>
      <c r="AM412" s="37" t="e">
        <f t="shared" si="631"/>
        <v>#VALUE!</v>
      </c>
      <c r="AN412" s="38">
        <f t="shared" si="631"/>
        <v>8625.1949772793159</v>
      </c>
      <c r="AO412" s="39">
        <f t="shared" si="631"/>
        <v>2223.8204002026459</v>
      </c>
      <c r="AP412" s="39">
        <f t="shared" si="631"/>
        <v>444.76408004052917</v>
      </c>
      <c r="AQ412" s="40">
        <f t="shared" si="631"/>
        <v>66509.196151691154</v>
      </c>
      <c r="AR412" s="40">
        <f t="shared" si="631"/>
        <v>59565.053142157092</v>
      </c>
      <c r="AS412" s="40">
        <f t="shared" si="631"/>
        <v>263469.27957007749</v>
      </c>
      <c r="AT412" s="41" t="e">
        <f t="shared" si="631"/>
        <v>#VALUE!</v>
      </c>
      <c r="AU412" s="41" t="e">
        <f t="shared" si="631"/>
        <v>#VALUE!</v>
      </c>
      <c r="AV412" s="42" t="e">
        <f t="shared" si="631"/>
        <v>#VALUE!</v>
      </c>
      <c r="AW412" s="42" t="e">
        <f t="shared" si="631"/>
        <v>#VALUE!</v>
      </c>
      <c r="AX412" s="43" t="e">
        <f t="shared" si="631"/>
        <v>#VALUE!</v>
      </c>
      <c r="AY412" s="43" t="e">
        <f t="shared" si="631"/>
        <v>#VALUE!</v>
      </c>
      <c r="AZ412" t="e">
        <f>NA()</f>
        <v>#N/A</v>
      </c>
    </row>
    <row r="413" spans="4:52" x14ac:dyDescent="0.25">
      <c r="D413" s="3">
        <v>28</v>
      </c>
      <c r="F413" s="3">
        <v>27</v>
      </c>
      <c r="G413" s="36">
        <f t="shared" ref="G413:X413" si="632">300*G341*G113</f>
        <v>25057.321402001016</v>
      </c>
      <c r="H413" s="36">
        <f t="shared" si="632"/>
        <v>49351.380237559424</v>
      </c>
      <c r="I413" s="36">
        <f t="shared" si="632"/>
        <v>40434.02620766341</v>
      </c>
      <c r="J413" s="36">
        <f t="shared" si="632"/>
        <v>47704.101742702762</v>
      </c>
      <c r="K413" s="36">
        <f t="shared" si="632"/>
        <v>9150.0467940202489</v>
      </c>
      <c r="L413" s="37" t="e">
        <f t="shared" si="632"/>
        <v>#VALUE!</v>
      </c>
      <c r="M413" s="38">
        <f t="shared" si="632"/>
        <v>13929.14260990704</v>
      </c>
      <c r="N413" s="39">
        <f t="shared" si="632"/>
        <v>3258.5424279092549</v>
      </c>
      <c r="O413" s="39">
        <f t="shared" si="632"/>
        <v>651.70848558185105</v>
      </c>
      <c r="P413" s="40">
        <f t="shared" si="632"/>
        <v>88511.032672161207</v>
      </c>
      <c r="Q413" s="40">
        <f t="shared" si="632"/>
        <v>81251.284378167242</v>
      </c>
      <c r="R413" s="40">
        <f t="shared" si="632"/>
        <v>368520.68117599812</v>
      </c>
      <c r="S413" s="41" t="e">
        <f t="shared" si="632"/>
        <v>#VALUE!</v>
      </c>
      <c r="T413" s="41" t="e">
        <f t="shared" si="632"/>
        <v>#VALUE!</v>
      </c>
      <c r="U413" s="42" t="e">
        <f t="shared" si="632"/>
        <v>#VALUE!</v>
      </c>
      <c r="V413" s="42" t="e">
        <f t="shared" si="632"/>
        <v>#VALUE!</v>
      </c>
      <c r="W413" s="43" t="e">
        <f t="shared" si="632"/>
        <v>#VALUE!</v>
      </c>
      <c r="X413" s="43" t="e">
        <f t="shared" si="632"/>
        <v>#VALUE!</v>
      </c>
      <c r="Y413" t="e">
        <f>NA()</f>
        <v>#N/A</v>
      </c>
      <c r="AD413"/>
      <c r="AE413" s="3">
        <v>28</v>
      </c>
      <c r="AG413" s="3">
        <f t="shared" si="580"/>
        <v>20.701379241486222</v>
      </c>
      <c r="AH413" s="36">
        <f t="shared" ref="AH413:AY413" si="633">300*AH341*AH113</f>
        <v>15109.821198105976</v>
      </c>
      <c r="AI413" s="36">
        <f t="shared" si="633"/>
        <v>37292.852997717091</v>
      </c>
      <c r="AJ413" s="36">
        <f t="shared" si="633"/>
        <v>25697.609881600518</v>
      </c>
      <c r="AK413" s="36">
        <f t="shared" si="633"/>
        <v>36191.200380310351</v>
      </c>
      <c r="AL413" s="36">
        <f t="shared" si="633"/>
        <v>6029.3698941329885</v>
      </c>
      <c r="AM413" s="37" t="e">
        <f t="shared" si="633"/>
        <v>#VALUE!</v>
      </c>
      <c r="AN413" s="38">
        <f t="shared" si="633"/>
        <v>9366.8445325827724</v>
      </c>
      <c r="AO413" s="39">
        <f t="shared" si="633"/>
        <v>2368.9301288306001</v>
      </c>
      <c r="AP413" s="39">
        <f t="shared" si="633"/>
        <v>473.78602576612002</v>
      </c>
      <c r="AQ413" s="40">
        <f t="shared" si="633"/>
        <v>69766.896220685492</v>
      </c>
      <c r="AR413" s="40">
        <f t="shared" si="633"/>
        <v>62826.0301875968</v>
      </c>
      <c r="AS413" s="40">
        <f t="shared" si="633"/>
        <v>280408.43494282215</v>
      </c>
      <c r="AT413" s="41" t="e">
        <f t="shared" si="633"/>
        <v>#VALUE!</v>
      </c>
      <c r="AU413" s="41" t="e">
        <f t="shared" si="633"/>
        <v>#VALUE!</v>
      </c>
      <c r="AV413" s="42" t="e">
        <f t="shared" si="633"/>
        <v>#VALUE!</v>
      </c>
      <c r="AW413" s="42" t="e">
        <f t="shared" si="633"/>
        <v>#VALUE!</v>
      </c>
      <c r="AX413" s="43" t="e">
        <f t="shared" si="633"/>
        <v>#VALUE!</v>
      </c>
      <c r="AY413" s="43" t="e">
        <f t="shared" si="633"/>
        <v>#VALUE!</v>
      </c>
      <c r="AZ413" t="e">
        <f>NA()</f>
        <v>#N/A</v>
      </c>
    </row>
    <row r="414" spans="4:52" x14ac:dyDescent="0.25">
      <c r="D414" s="3">
        <v>29</v>
      </c>
      <c r="F414" s="3">
        <v>28</v>
      </c>
      <c r="G414" s="36">
        <f t="shared" ref="G414:X414" si="634">300*G342*G114</f>
        <v>26578.795587188255</v>
      </c>
      <c r="H414" s="36">
        <f t="shared" si="634"/>
        <v>51166.076859922883</v>
      </c>
      <c r="I414" s="36">
        <f t="shared" si="634"/>
        <v>42753.617136402172</v>
      </c>
      <c r="J414" s="36">
        <f t="shared" si="634"/>
        <v>49428.052734263452</v>
      </c>
      <c r="K414" s="36">
        <f t="shared" si="634"/>
        <v>9600.8634475912513</v>
      </c>
      <c r="L414" s="37" t="e">
        <f t="shared" si="634"/>
        <v>#VALUE!</v>
      </c>
      <c r="M414" s="38">
        <f t="shared" si="634"/>
        <v>14634.313623211821</v>
      </c>
      <c r="N414" s="39">
        <f t="shared" si="634"/>
        <v>3396.9178311164974</v>
      </c>
      <c r="O414" s="39">
        <f t="shared" si="634"/>
        <v>679.38356622329968</v>
      </c>
      <c r="P414" s="40">
        <f t="shared" si="634"/>
        <v>91258.785573614558</v>
      </c>
      <c r="Q414" s="40">
        <f t="shared" si="634"/>
        <v>83884.495196224365</v>
      </c>
      <c r="R414" s="40">
        <f t="shared" si="634"/>
        <v>379837.16480624099</v>
      </c>
      <c r="S414" s="41" t="e">
        <f t="shared" si="634"/>
        <v>#VALUE!</v>
      </c>
      <c r="T414" s="41" t="e">
        <f t="shared" si="634"/>
        <v>#VALUE!</v>
      </c>
      <c r="U414" s="42" t="e">
        <f t="shared" si="634"/>
        <v>#VALUE!</v>
      </c>
      <c r="V414" s="42" t="e">
        <f t="shared" si="634"/>
        <v>#VALUE!</v>
      </c>
      <c r="W414" s="43" t="e">
        <f t="shared" si="634"/>
        <v>#VALUE!</v>
      </c>
      <c r="X414" s="43" t="e">
        <f t="shared" si="634"/>
        <v>#VALUE!</v>
      </c>
      <c r="Y414" t="e">
        <f>NA()</f>
        <v>#N/A</v>
      </c>
      <c r="AD414"/>
      <c r="AE414" s="3">
        <v>29</v>
      </c>
      <c r="AG414" s="3">
        <f t="shared" si="580"/>
        <v>21.771250784010444</v>
      </c>
      <c r="AH414" s="36">
        <f t="shared" ref="AH414:AY414" si="635">300*AH342*AH114</f>
        <v>16803.838786462613</v>
      </c>
      <c r="AI414" s="36">
        <f t="shared" si="635"/>
        <v>39410.991153125258</v>
      </c>
      <c r="AJ414" s="36">
        <f t="shared" si="635"/>
        <v>28183.649844344782</v>
      </c>
      <c r="AK414" s="36">
        <f t="shared" si="635"/>
        <v>38220.775356891449</v>
      </c>
      <c r="AL414" s="36">
        <f t="shared" si="635"/>
        <v>6583.5677924301854</v>
      </c>
      <c r="AM414" s="37" t="e">
        <f t="shared" si="635"/>
        <v>#VALUE!</v>
      </c>
      <c r="AN414" s="38">
        <f t="shared" si="635"/>
        <v>10148.956841651701</v>
      </c>
      <c r="AO414" s="39">
        <f t="shared" si="635"/>
        <v>2521.4384948832408</v>
      </c>
      <c r="AP414" s="39">
        <f t="shared" si="635"/>
        <v>504.28769897664824</v>
      </c>
      <c r="AQ414" s="40">
        <f t="shared" si="635"/>
        <v>73124.950027044179</v>
      </c>
      <c r="AR414" s="40">
        <f t="shared" si="635"/>
        <v>66174.071740782951</v>
      </c>
      <c r="AS414" s="40">
        <f t="shared" si="635"/>
        <v>297442.45097703807</v>
      </c>
      <c r="AT414" s="41" t="e">
        <f t="shared" si="635"/>
        <v>#VALUE!</v>
      </c>
      <c r="AU414" s="41" t="e">
        <f t="shared" si="635"/>
        <v>#VALUE!</v>
      </c>
      <c r="AV414" s="42" t="e">
        <f t="shared" si="635"/>
        <v>#VALUE!</v>
      </c>
      <c r="AW414" s="42" t="e">
        <f t="shared" si="635"/>
        <v>#VALUE!</v>
      </c>
      <c r="AX414" s="43" t="e">
        <f t="shared" si="635"/>
        <v>#VALUE!</v>
      </c>
      <c r="AY414" s="43" t="e">
        <f t="shared" si="635"/>
        <v>#VALUE!</v>
      </c>
      <c r="AZ414" t="e">
        <f>NA()</f>
        <v>#N/A</v>
      </c>
    </row>
    <row r="415" spans="4:52" x14ac:dyDescent="0.25">
      <c r="D415" s="3">
        <v>30</v>
      </c>
      <c r="F415" s="3">
        <v>29</v>
      </c>
      <c r="G415" s="36">
        <f t="shared" ref="G415:X415" si="636">300*G343*G115</f>
        <v>28068.726801849214</v>
      </c>
      <c r="H415" s="36">
        <f t="shared" si="636"/>
        <v>52951.092958293673</v>
      </c>
      <c r="I415" s="36">
        <f t="shared" si="636"/>
        <v>45053.156699483581</v>
      </c>
      <c r="J415" s="36">
        <f t="shared" si="636"/>
        <v>51121.577601753059</v>
      </c>
      <c r="K415" s="36">
        <f t="shared" si="636"/>
        <v>10036.15247118805</v>
      </c>
      <c r="L415" s="37" t="e">
        <f t="shared" si="636"/>
        <v>#VALUE!</v>
      </c>
      <c r="M415" s="38">
        <f t="shared" si="636"/>
        <v>15331.618632836506</v>
      </c>
      <c r="N415" s="39">
        <f t="shared" si="636"/>
        <v>3534.1936544901801</v>
      </c>
      <c r="O415" s="39">
        <f t="shared" si="636"/>
        <v>706.83873089803603</v>
      </c>
      <c r="P415" s="40">
        <f t="shared" si="636"/>
        <v>93944.525211063199</v>
      </c>
      <c r="Q415" s="40">
        <f t="shared" si="636"/>
        <v>86437.162657645458</v>
      </c>
      <c r="R415" s="40">
        <f t="shared" si="636"/>
        <v>390462.43745332747</v>
      </c>
      <c r="S415" s="41" t="e">
        <f t="shared" si="636"/>
        <v>#VALUE!</v>
      </c>
      <c r="T415" s="41" t="e">
        <f t="shared" si="636"/>
        <v>#VALUE!</v>
      </c>
      <c r="U415" s="42" t="e">
        <f t="shared" si="636"/>
        <v>#VALUE!</v>
      </c>
      <c r="V415" s="42" t="e">
        <f t="shared" si="636"/>
        <v>#VALUE!</v>
      </c>
      <c r="W415" s="43" t="e">
        <f t="shared" si="636"/>
        <v>#VALUE!</v>
      </c>
      <c r="X415" s="43" t="e">
        <f t="shared" si="636"/>
        <v>#VALUE!</v>
      </c>
      <c r="Y415" t="e">
        <f>NA()</f>
        <v>#N/A</v>
      </c>
      <c r="AD415"/>
      <c r="AE415" s="3">
        <v>30</v>
      </c>
      <c r="AG415" s="3">
        <f t="shared" si="580"/>
        <v>22.896414541809357</v>
      </c>
      <c r="AH415" s="36">
        <f t="shared" ref="AH415:AY415" si="637">300*AH343*AH115</f>
        <v>18596.405274542525</v>
      </c>
      <c r="AI415" s="36">
        <f t="shared" si="637"/>
        <v>41610.026198297252</v>
      </c>
      <c r="AJ415" s="36">
        <f t="shared" si="637"/>
        <v>30815.165453457095</v>
      </c>
      <c r="AK415" s="36">
        <f t="shared" si="637"/>
        <v>40324.531397787672</v>
      </c>
      <c r="AL415" s="36">
        <f t="shared" si="637"/>
        <v>7159.4086621176793</v>
      </c>
      <c r="AM415" s="37" t="e">
        <f t="shared" si="637"/>
        <v>#VALUE!</v>
      </c>
      <c r="AN415" s="38">
        <f t="shared" si="637"/>
        <v>10971.016434408681</v>
      </c>
      <c r="AO415" s="39">
        <f t="shared" si="637"/>
        <v>2681.4720447556842</v>
      </c>
      <c r="AP415" s="39">
        <f t="shared" si="637"/>
        <v>536.29440895113692</v>
      </c>
      <c r="AQ415" s="40">
        <f t="shared" si="637"/>
        <v>76580.252257388071</v>
      </c>
      <c r="AR415" s="40">
        <f t="shared" si="637"/>
        <v>69601.415508206614</v>
      </c>
      <c r="AS415" s="40">
        <f t="shared" si="637"/>
        <v>314456.36510679411</v>
      </c>
      <c r="AT415" s="41" t="e">
        <f t="shared" si="637"/>
        <v>#VALUE!</v>
      </c>
      <c r="AU415" s="41" t="e">
        <f t="shared" si="637"/>
        <v>#VALUE!</v>
      </c>
      <c r="AV415" s="42" t="e">
        <f t="shared" si="637"/>
        <v>#VALUE!</v>
      </c>
      <c r="AW415" s="42" t="e">
        <f t="shared" si="637"/>
        <v>#VALUE!</v>
      </c>
      <c r="AX415" s="43" t="e">
        <f t="shared" si="637"/>
        <v>#VALUE!</v>
      </c>
      <c r="AY415" s="43" t="e">
        <f t="shared" si="637"/>
        <v>#VALUE!</v>
      </c>
      <c r="AZ415" t="e">
        <f>NA()</f>
        <v>#N/A</v>
      </c>
    </row>
    <row r="416" spans="4:52" x14ac:dyDescent="0.25">
      <c r="D416" s="3">
        <v>31</v>
      </c>
      <c r="F416" s="3">
        <v>30</v>
      </c>
      <c r="G416" s="36">
        <f t="shared" ref="G416:X416" si="638">300*G344*G116</f>
        <v>29523.089455348145</v>
      </c>
      <c r="H416" s="36">
        <f t="shared" si="638"/>
        <v>54705.899457982334</v>
      </c>
      <c r="I416" s="36">
        <f t="shared" si="638"/>
        <v>47328.145492250784</v>
      </c>
      <c r="J416" s="36">
        <f t="shared" si="638"/>
        <v>52784.262606721131</v>
      </c>
      <c r="K416" s="36">
        <f t="shared" si="638"/>
        <v>10455.319946470032</v>
      </c>
      <c r="L416" s="37" t="e">
        <f t="shared" si="638"/>
        <v>#VALUE!</v>
      </c>
      <c r="M416" s="38">
        <f t="shared" si="638"/>
        <v>16020.450654669941</v>
      </c>
      <c r="N416" s="39">
        <f t="shared" si="638"/>
        <v>3670.2815660685128</v>
      </c>
      <c r="O416" s="39">
        <f t="shared" si="638"/>
        <v>734.05631321370265</v>
      </c>
      <c r="P416" s="40">
        <f t="shared" si="638"/>
        <v>96568.736601037148</v>
      </c>
      <c r="Q416" s="40">
        <f t="shared" si="638"/>
        <v>88909.872857641385</v>
      </c>
      <c r="R416" s="40">
        <f t="shared" si="638"/>
        <v>400421.39051196747</v>
      </c>
      <c r="S416" s="41" t="e">
        <f t="shared" si="638"/>
        <v>#VALUE!</v>
      </c>
      <c r="T416" s="41" t="e">
        <f t="shared" si="638"/>
        <v>#VALUE!</v>
      </c>
      <c r="U416" s="42" t="e">
        <f t="shared" si="638"/>
        <v>#VALUE!</v>
      </c>
      <c r="V416" s="42" t="e">
        <f t="shared" si="638"/>
        <v>#VALUE!</v>
      </c>
      <c r="W416" s="43" t="e">
        <f t="shared" si="638"/>
        <v>#VALUE!</v>
      </c>
      <c r="X416" s="43" t="e">
        <f t="shared" si="638"/>
        <v>#VALUE!</v>
      </c>
      <c r="Y416" t="e">
        <f>NA()</f>
        <v>#N/A</v>
      </c>
      <c r="AD416"/>
      <c r="AE416" s="3">
        <v>31</v>
      </c>
      <c r="AG416" s="3">
        <f t="shared" si="580"/>
        <v>24.079728081374313</v>
      </c>
      <c r="AH416" s="36">
        <f t="shared" ref="AH416:AY416" si="639">300*AH344*AH116</f>
        <v>20481.408659359469</v>
      </c>
      <c r="AI416" s="36">
        <f t="shared" si="639"/>
        <v>43888.815128226321</v>
      </c>
      <c r="AJ416" s="36">
        <f t="shared" si="639"/>
        <v>33592.978975607009</v>
      </c>
      <c r="AK416" s="36">
        <f t="shared" si="639"/>
        <v>42501.071828100954</v>
      </c>
      <c r="AL416" s="36">
        <f t="shared" si="639"/>
        <v>7753.5467770809419</v>
      </c>
      <c r="AM416" s="37" t="e">
        <f t="shared" si="639"/>
        <v>#VALUE!</v>
      </c>
      <c r="AN416" s="38">
        <f t="shared" si="639"/>
        <v>11832.29041053151</v>
      </c>
      <c r="AO416" s="39">
        <f t="shared" si="639"/>
        <v>2849.1264385334575</v>
      </c>
      <c r="AP416" s="39">
        <f t="shared" si="639"/>
        <v>569.82528770669148</v>
      </c>
      <c r="AQ416" s="40">
        <f t="shared" si="639"/>
        <v>80128.935262988278</v>
      </c>
      <c r="AR416" s="40">
        <f t="shared" si="639"/>
        <v>73099.157938142787</v>
      </c>
      <c r="AS416" s="40">
        <f t="shared" si="639"/>
        <v>331331.65230743936</v>
      </c>
      <c r="AT416" s="41" t="e">
        <f t="shared" si="639"/>
        <v>#VALUE!</v>
      </c>
      <c r="AU416" s="41" t="e">
        <f t="shared" si="639"/>
        <v>#VALUE!</v>
      </c>
      <c r="AV416" s="42" t="e">
        <f t="shared" si="639"/>
        <v>#VALUE!</v>
      </c>
      <c r="AW416" s="42" t="e">
        <f t="shared" si="639"/>
        <v>#VALUE!</v>
      </c>
      <c r="AX416" s="43" t="e">
        <f t="shared" si="639"/>
        <v>#VALUE!</v>
      </c>
      <c r="AY416" s="43" t="e">
        <f t="shared" si="639"/>
        <v>#VALUE!</v>
      </c>
      <c r="AZ416" t="e">
        <f>NA()</f>
        <v>#N/A</v>
      </c>
    </row>
    <row r="417" spans="4:52" x14ac:dyDescent="0.25">
      <c r="D417" s="3">
        <v>32</v>
      </c>
      <c r="F417" s="3">
        <v>31</v>
      </c>
      <c r="G417" s="36">
        <f t="shared" ref="G417:X417" si="640">300*G345*G117</f>
        <v>30938.539647030793</v>
      </c>
      <c r="H417" s="36">
        <f t="shared" si="640"/>
        <v>56430.078450049215</v>
      </c>
      <c r="I417" s="36">
        <f t="shared" si="640"/>
        <v>49574.50923748374</v>
      </c>
      <c r="J417" s="36">
        <f t="shared" si="640"/>
        <v>54415.798505500519</v>
      </c>
      <c r="K417" s="36">
        <f t="shared" si="640"/>
        <v>10857.973134063584</v>
      </c>
      <c r="L417" s="37" t="e">
        <f t="shared" si="640"/>
        <v>#VALUE!</v>
      </c>
      <c r="M417" s="38">
        <f t="shared" si="640"/>
        <v>16700.301583495195</v>
      </c>
      <c r="N417" s="39">
        <f t="shared" si="640"/>
        <v>3805.1023274363824</v>
      </c>
      <c r="O417" s="39">
        <f t="shared" si="640"/>
        <v>761.02046548727662</v>
      </c>
      <c r="P417" s="40">
        <f t="shared" si="640"/>
        <v>99131.999108166667</v>
      </c>
      <c r="Q417" s="40">
        <f t="shared" si="640"/>
        <v>91303.449384302556</v>
      </c>
      <c r="R417" s="40">
        <f t="shared" si="640"/>
        <v>409741.12950094027</v>
      </c>
      <c r="S417" s="41" t="e">
        <f t="shared" si="640"/>
        <v>#VALUE!</v>
      </c>
      <c r="T417" s="41" t="e">
        <f t="shared" si="640"/>
        <v>#VALUE!</v>
      </c>
      <c r="U417" s="42" t="e">
        <f t="shared" si="640"/>
        <v>#VALUE!</v>
      </c>
      <c r="V417" s="42" t="e">
        <f t="shared" si="640"/>
        <v>#VALUE!</v>
      </c>
      <c r="W417" s="43" t="e">
        <f t="shared" si="640"/>
        <v>#VALUE!</v>
      </c>
      <c r="X417" s="43" t="e">
        <f t="shared" si="640"/>
        <v>#VALUE!</v>
      </c>
      <c r="Y417" t="e">
        <f>NA()</f>
        <v>#N/A</v>
      </c>
      <c r="AD417"/>
      <c r="AE417" s="3">
        <v>32</v>
      </c>
      <c r="AG417" s="3">
        <f t="shared" si="580"/>
        <v>25.324196651582223</v>
      </c>
      <c r="AH417" s="36">
        <f t="shared" ref="AH417:AY417" si="641">300*AH345*AH117</f>
        <v>22450.264898730969</v>
      </c>
      <c r="AI417" s="36">
        <f t="shared" si="641"/>
        <v>46245.61265027288</v>
      </c>
      <c r="AJ417" s="36">
        <f t="shared" si="641"/>
        <v>36515.526368670464</v>
      </c>
      <c r="AK417" s="36">
        <f t="shared" si="641"/>
        <v>44748.392006386661</v>
      </c>
      <c r="AL417" s="36">
        <f t="shared" si="641"/>
        <v>8362.1280729015689</v>
      </c>
      <c r="AM417" s="37" t="e">
        <f t="shared" si="641"/>
        <v>#VALUE!</v>
      </c>
      <c r="AN417" s="38">
        <f t="shared" si="641"/>
        <v>12731.835102968776</v>
      </c>
      <c r="AO417" s="39">
        <f t="shared" si="641"/>
        <v>3024.4620261549589</v>
      </c>
      <c r="AP417" s="39">
        <f t="shared" si="641"/>
        <v>604.89240523099181</v>
      </c>
      <c r="AQ417" s="40">
        <f t="shared" si="641"/>
        <v>83766.327934970221</v>
      </c>
      <c r="AR417" s="40">
        <f t="shared" si="641"/>
        <v>76657.259375928683</v>
      </c>
      <c r="AS417" s="40">
        <f t="shared" si="641"/>
        <v>347948.70331838785</v>
      </c>
      <c r="AT417" s="41" t="e">
        <f t="shared" si="641"/>
        <v>#VALUE!</v>
      </c>
      <c r="AU417" s="41" t="e">
        <f t="shared" si="641"/>
        <v>#VALUE!</v>
      </c>
      <c r="AV417" s="42" t="e">
        <f t="shared" si="641"/>
        <v>#VALUE!</v>
      </c>
      <c r="AW417" s="42" t="e">
        <f t="shared" si="641"/>
        <v>#VALUE!</v>
      </c>
      <c r="AX417" s="43" t="e">
        <f t="shared" si="641"/>
        <v>#VALUE!</v>
      </c>
      <c r="AY417" s="43" t="e">
        <f t="shared" si="641"/>
        <v>#VALUE!</v>
      </c>
      <c r="AZ417" t="e">
        <f>NA()</f>
        <v>#N/A</v>
      </c>
    </row>
    <row r="418" spans="4:52" x14ac:dyDescent="0.25">
      <c r="D418" s="3">
        <v>33</v>
      </c>
      <c r="F418" s="3">
        <v>32</v>
      </c>
      <c r="G418" s="36">
        <f t="shared" ref="G418:X418" si="642">300*G346*G118</f>
        <v>32312.37216448085</v>
      </c>
      <c r="H418" s="36">
        <f t="shared" si="642"/>
        <v>58123.312596980526</v>
      </c>
      <c r="I418" s="36">
        <f t="shared" si="642"/>
        <v>51788.603373810176</v>
      </c>
      <c r="J418" s="36">
        <f t="shared" si="642"/>
        <v>56015.970699332684</v>
      </c>
      <c r="K418" s="36">
        <f t="shared" si="642"/>
        <v>11243.895174397341</v>
      </c>
      <c r="L418" s="37" t="e">
        <f t="shared" si="642"/>
        <v>#VALUE!</v>
      </c>
      <c r="M418" s="38">
        <f t="shared" si="642"/>
        <v>17370.746317358615</v>
      </c>
      <c r="N418" s="39">
        <f t="shared" si="642"/>
        <v>3938.5850513380192</v>
      </c>
      <c r="O418" s="39">
        <f t="shared" si="642"/>
        <v>787.71701026760377</v>
      </c>
      <c r="P418" s="40">
        <f t="shared" si="642"/>
        <v>101634.97326495335</v>
      </c>
      <c r="Q418" s="40">
        <f t="shared" si="642"/>
        <v>93618.917792597145</v>
      </c>
      <c r="R418" s="40">
        <f t="shared" si="642"/>
        <v>418450.24540652754</v>
      </c>
      <c r="S418" s="41" t="e">
        <f t="shared" si="642"/>
        <v>#VALUE!</v>
      </c>
      <c r="T418" s="41" t="e">
        <f t="shared" si="642"/>
        <v>#VALUE!</v>
      </c>
      <c r="U418" s="42" t="e">
        <f t="shared" si="642"/>
        <v>#VALUE!</v>
      </c>
      <c r="V418" s="42" t="e">
        <f t="shared" si="642"/>
        <v>#VALUE!</v>
      </c>
      <c r="W418" s="43" t="e">
        <f t="shared" si="642"/>
        <v>#VALUE!</v>
      </c>
      <c r="X418" s="43" t="e">
        <f t="shared" si="642"/>
        <v>#VALUE!</v>
      </c>
      <c r="Y418" t="e">
        <f>NA()</f>
        <v>#N/A</v>
      </c>
      <c r="AD418"/>
      <c r="AE418" s="3">
        <v>33</v>
      </c>
      <c r="AG418" s="3">
        <f t="shared" si="580"/>
        <v>26.632980816094239</v>
      </c>
      <c r="AH418" s="36">
        <f t="shared" ref="AH418:AY418" si="643">300*AH346*AH118</f>
        <v>24491.91349383313</v>
      </c>
      <c r="AI418" s="36">
        <f t="shared" si="643"/>
        <v>48678.030972418055</v>
      </c>
      <c r="AJ418" s="36">
        <f t="shared" si="643"/>
        <v>39578.620244572761</v>
      </c>
      <c r="AK418" s="36">
        <f t="shared" si="643"/>
        <v>47063.846735497318</v>
      </c>
      <c r="AL418" s="36">
        <f t="shared" si="643"/>
        <v>8980.8480921877599</v>
      </c>
      <c r="AM418" s="37" t="e">
        <f t="shared" si="643"/>
        <v>#VALUE!</v>
      </c>
      <c r="AN418" s="38">
        <f t="shared" si="643"/>
        <v>13668.497397402769</v>
      </c>
      <c r="AO418" s="39">
        <f t="shared" si="643"/>
        <v>3207.4992752418493</v>
      </c>
      <c r="AP418" s="39">
        <f t="shared" si="643"/>
        <v>641.4998550483698</v>
      </c>
      <c r="AQ418" s="40">
        <f t="shared" si="643"/>
        <v>87486.919801663607</v>
      </c>
      <c r="AR418" s="40">
        <f t="shared" si="643"/>
        <v>80264.569636125525</v>
      </c>
      <c r="AS418" s="40">
        <f t="shared" si="643"/>
        <v>364189.48274829041</v>
      </c>
      <c r="AT418" s="41" t="e">
        <f t="shared" si="643"/>
        <v>#VALUE!</v>
      </c>
      <c r="AU418" s="41" t="e">
        <f t="shared" si="643"/>
        <v>#VALUE!</v>
      </c>
      <c r="AV418" s="42" t="e">
        <f t="shared" si="643"/>
        <v>#VALUE!</v>
      </c>
      <c r="AW418" s="42" t="e">
        <f t="shared" si="643"/>
        <v>#VALUE!</v>
      </c>
      <c r="AX418" s="43" t="e">
        <f t="shared" si="643"/>
        <v>#VALUE!</v>
      </c>
      <c r="AY418" s="43" t="e">
        <f t="shared" si="643"/>
        <v>#VALUE!</v>
      </c>
      <c r="AZ418" t="e">
        <f>NA()</f>
        <v>#N/A</v>
      </c>
    </row>
    <row r="419" spans="4:52" x14ac:dyDescent="0.25">
      <c r="D419" s="3">
        <v>34</v>
      </c>
      <c r="F419" s="3">
        <v>33</v>
      </c>
      <c r="G419" s="36">
        <f t="shared" ref="G419:X419" si="644">300*G347*G119</f>
        <v>33642.470770667052</v>
      </c>
      <c r="H419" s="36">
        <f t="shared" si="644"/>
        <v>59785.37540189275</v>
      </c>
      <c r="I419" s="36">
        <f t="shared" si="644"/>
        <v>53967.205486068437</v>
      </c>
      <c r="J419" s="36">
        <f t="shared" si="644"/>
        <v>57584.650038766755</v>
      </c>
      <c r="K419" s="36">
        <f t="shared" si="644"/>
        <v>12614.474792853116</v>
      </c>
      <c r="L419" s="37" t="e">
        <f t="shared" si="644"/>
        <v>#VALUE!</v>
      </c>
      <c r="M419" s="38">
        <f t="shared" si="644"/>
        <v>18031.429734872461</v>
      </c>
      <c r="N419" s="39">
        <f t="shared" si="644"/>
        <v>4070.6665277448419</v>
      </c>
      <c r="O419" s="39">
        <f t="shared" si="644"/>
        <v>814.13330554896834</v>
      </c>
      <c r="P419" s="40">
        <f t="shared" si="644"/>
        <v>104078.38918375316</v>
      </c>
      <c r="Q419" s="40">
        <f t="shared" si="644"/>
        <v>95857.474252010652</v>
      </c>
      <c r="R419" s="40">
        <f t="shared" si="644"/>
        <v>426578.20915764698</v>
      </c>
      <c r="S419" s="41" t="e">
        <f t="shared" si="644"/>
        <v>#VALUE!</v>
      </c>
      <c r="T419" s="41" t="e">
        <f t="shared" si="644"/>
        <v>#VALUE!</v>
      </c>
      <c r="U419" s="42" t="e">
        <f t="shared" si="644"/>
        <v>#VALUE!</v>
      </c>
      <c r="V419" s="42" t="e">
        <f t="shared" si="644"/>
        <v>#VALUE!</v>
      </c>
      <c r="W419" s="43" t="e">
        <f t="shared" si="644"/>
        <v>#VALUE!</v>
      </c>
      <c r="X419" s="43" t="e">
        <f t="shared" si="644"/>
        <v>#VALUE!</v>
      </c>
      <c r="Y419" t="e">
        <f>NA()</f>
        <v>#N/A</v>
      </c>
      <c r="AD419"/>
      <c r="AE419" s="3">
        <v>34</v>
      </c>
      <c r="AG419" s="3">
        <f t="shared" si="580"/>
        <v>28.009404480205966</v>
      </c>
      <c r="AH419" s="36">
        <f t="shared" ref="AH419:AY419" si="645">300*AH347*AH119</f>
        <v>26592.961401442764</v>
      </c>
      <c r="AI419" s="36">
        <f t="shared" si="645"/>
        <v>51183.003182027001</v>
      </c>
      <c r="AJ419" s="36">
        <f t="shared" si="645"/>
        <v>42775.343886657531</v>
      </c>
      <c r="AK419" s="36">
        <f t="shared" si="645"/>
        <v>49444.121915517142</v>
      </c>
      <c r="AL419" s="36">
        <f t="shared" si="645"/>
        <v>9605.0305425789447</v>
      </c>
      <c r="AM419" s="37" t="e">
        <f t="shared" si="645"/>
        <v>#VALUE!</v>
      </c>
      <c r="AN419" s="38">
        <f t="shared" si="645"/>
        <v>14640.909091185113</v>
      </c>
      <c r="AO419" s="39">
        <f t="shared" si="645"/>
        <v>3398.2141066453278</v>
      </c>
      <c r="AP419" s="39">
        <f t="shared" si="645"/>
        <v>679.64282132906555</v>
      </c>
      <c r="AQ419" s="40">
        <f t="shared" si="645"/>
        <v>91284.331737901652</v>
      </c>
      <c r="AR419" s="40">
        <f t="shared" si="645"/>
        <v>83908.876163890323</v>
      </c>
      <c r="AS419" s="40">
        <f t="shared" si="645"/>
        <v>379940.27274272527</v>
      </c>
      <c r="AT419" s="41" t="e">
        <f t="shared" si="645"/>
        <v>#VALUE!</v>
      </c>
      <c r="AU419" s="41" t="e">
        <f t="shared" si="645"/>
        <v>#VALUE!</v>
      </c>
      <c r="AV419" s="42" t="e">
        <f t="shared" si="645"/>
        <v>#VALUE!</v>
      </c>
      <c r="AW419" s="42" t="e">
        <f t="shared" si="645"/>
        <v>#VALUE!</v>
      </c>
      <c r="AX419" s="43" t="e">
        <f t="shared" si="645"/>
        <v>#VALUE!</v>
      </c>
      <c r="AY419" s="43" t="e">
        <f t="shared" si="645"/>
        <v>#VALUE!</v>
      </c>
      <c r="AZ419" t="e">
        <f>NA()</f>
        <v>#N/A</v>
      </c>
    </row>
    <row r="420" spans="4:52" x14ac:dyDescent="0.25">
      <c r="D420" s="3">
        <v>35</v>
      </c>
      <c r="F420" s="3">
        <v>34</v>
      </c>
      <c r="G420" s="36">
        <f t="shared" ref="G420:X420" si="646">300*G348*G120</f>
        <v>34927.255228047135</v>
      </c>
      <c r="H420" s="36">
        <f t="shared" si="646"/>
        <v>61416.122302313554</v>
      </c>
      <c r="I420" s="36">
        <f t="shared" si="646"/>
        <v>56107.499758395177</v>
      </c>
      <c r="J420" s="36">
        <f t="shared" si="646"/>
        <v>59121.78431266288</v>
      </c>
      <c r="K420" s="36">
        <f t="shared" si="646"/>
        <v>13889.441933413469</v>
      </c>
      <c r="L420" s="37" t="e">
        <f t="shared" si="646"/>
        <v>#VALUE!</v>
      </c>
      <c r="M420" s="38">
        <f t="shared" si="646"/>
        <v>18682.056075685079</v>
      </c>
      <c r="N420" s="39">
        <f t="shared" si="646"/>
        <v>4201.2906104753765</v>
      </c>
      <c r="O420" s="39">
        <f t="shared" si="646"/>
        <v>840.25812209507535</v>
      </c>
      <c r="P420" s="40">
        <f t="shared" si="646"/>
        <v>106463.03634598316</v>
      </c>
      <c r="Q420" s="40">
        <f t="shared" si="646"/>
        <v>98020.4578777032</v>
      </c>
      <c r="R420" s="40">
        <f t="shared" si="646"/>
        <v>434154.87366321264</v>
      </c>
      <c r="S420" s="41" t="e">
        <f t="shared" si="646"/>
        <v>#VALUE!</v>
      </c>
      <c r="T420" s="41" t="e">
        <f t="shared" si="646"/>
        <v>#VALUE!</v>
      </c>
      <c r="U420" s="42" t="e">
        <f t="shared" si="646"/>
        <v>#VALUE!</v>
      </c>
      <c r="V420" s="42" t="e">
        <f t="shared" si="646"/>
        <v>#VALUE!</v>
      </c>
      <c r="W420" s="43" t="e">
        <f t="shared" si="646"/>
        <v>#VALUE!</v>
      </c>
      <c r="X420" s="43" t="e">
        <f t="shared" si="646"/>
        <v>#VALUE!</v>
      </c>
      <c r="Y420" t="e">
        <f>NA()</f>
        <v>#N/A</v>
      </c>
      <c r="AD420"/>
      <c r="AE420" s="3">
        <v>35</v>
      </c>
      <c r="AG420" s="3">
        <f t="shared" si="580"/>
        <v>29.456963332534478</v>
      </c>
      <c r="AH420" s="36">
        <f t="shared" ref="AH420:AY420" si="647">300*AH348*AH120</f>
        <v>28737.947228235262</v>
      </c>
      <c r="AI420" s="36">
        <f t="shared" si="647"/>
        <v>53756.75104846574</v>
      </c>
      <c r="AJ420" s="36">
        <f t="shared" si="647"/>
        <v>46096.044779274976</v>
      </c>
      <c r="AK420" s="36">
        <f t="shared" si="647"/>
        <v>51885.21105281826</v>
      </c>
      <c r="AL420" s="36">
        <f t="shared" si="647"/>
        <v>10229.724946595257</v>
      </c>
      <c r="AM420" s="37" t="e">
        <f t="shared" si="647"/>
        <v>#VALUE!</v>
      </c>
      <c r="AN420" s="38">
        <f t="shared" si="647"/>
        <v>15647.473604968376</v>
      </c>
      <c r="AO420" s="39">
        <f t="shared" si="647"/>
        <v>3596.5332061766962</v>
      </c>
      <c r="AP420" s="39">
        <f t="shared" si="647"/>
        <v>719.30664123533927</v>
      </c>
      <c r="AQ420" s="40">
        <f t="shared" si="647"/>
        <v>95151.294767569882</v>
      </c>
      <c r="AR420" s="40">
        <f t="shared" si="647"/>
        <v>87576.976628266057</v>
      </c>
      <c r="AS420" s="40">
        <f t="shared" si="647"/>
        <v>395094.39592591266</v>
      </c>
      <c r="AT420" s="41" t="e">
        <f t="shared" si="647"/>
        <v>#VALUE!</v>
      </c>
      <c r="AU420" s="41" t="e">
        <f t="shared" si="647"/>
        <v>#VALUE!</v>
      </c>
      <c r="AV420" s="42" t="e">
        <f t="shared" si="647"/>
        <v>#VALUE!</v>
      </c>
      <c r="AW420" s="42" t="e">
        <f t="shared" si="647"/>
        <v>#VALUE!</v>
      </c>
      <c r="AX420" s="43" t="e">
        <f t="shared" si="647"/>
        <v>#VALUE!</v>
      </c>
      <c r="AY420" s="43" t="e">
        <f t="shared" si="647"/>
        <v>#VALUE!</v>
      </c>
      <c r="AZ420" t="e">
        <f>NA()</f>
        <v>#N/A</v>
      </c>
    </row>
    <row r="421" spans="4:52" x14ac:dyDescent="0.25">
      <c r="D421" s="3">
        <v>36</v>
      </c>
      <c r="F421" s="3">
        <v>35</v>
      </c>
      <c r="G421" s="36">
        <f t="shared" ref="G421:X421" si="648">300*G349*G121</f>
        <v>36165.627517813395</v>
      </c>
      <c r="H421" s="36">
        <f t="shared" si="648"/>
        <v>63015.482538046788</v>
      </c>
      <c r="I421" s="36">
        <f t="shared" si="648"/>
        <v>58207.056481622058</v>
      </c>
      <c r="J421" s="36">
        <f t="shared" si="648"/>
        <v>60627.390417909715</v>
      </c>
      <c r="K421" s="36">
        <f t="shared" si="648"/>
        <v>15038.453507490174</v>
      </c>
      <c r="L421" s="37" t="e">
        <f t="shared" si="648"/>
        <v>#VALUE!</v>
      </c>
      <c r="M421" s="38">
        <f t="shared" si="648"/>
        <v>19322.380311482051</v>
      </c>
      <c r="N421" s="39">
        <f t="shared" si="648"/>
        <v>4330.4076576054958</v>
      </c>
      <c r="O421" s="39">
        <f t="shared" si="648"/>
        <v>866.08153152109935</v>
      </c>
      <c r="P421" s="40">
        <f t="shared" si="648"/>
        <v>108789.75458759366</v>
      </c>
      <c r="Q421" s="40">
        <f t="shared" si="648"/>
        <v>100109.32631843626</v>
      </c>
      <c r="R421" s="40">
        <f t="shared" si="648"/>
        <v>441210.06905864296</v>
      </c>
      <c r="S421" s="41" t="e">
        <f t="shared" si="648"/>
        <v>#VALUE!</v>
      </c>
      <c r="T421" s="41" t="e">
        <f t="shared" si="648"/>
        <v>#VALUE!</v>
      </c>
      <c r="U421" s="42" t="e">
        <f t="shared" si="648"/>
        <v>#VALUE!</v>
      </c>
      <c r="V421" s="42" t="e">
        <f t="shared" si="648"/>
        <v>#VALUE!</v>
      </c>
      <c r="W421" s="43" t="e">
        <f t="shared" si="648"/>
        <v>#VALUE!</v>
      </c>
      <c r="X421" s="43" t="e">
        <f t="shared" si="648"/>
        <v>#VALUE!</v>
      </c>
      <c r="Y421" t="e">
        <f>NA()</f>
        <v>#N/A</v>
      </c>
      <c r="AD421"/>
      <c r="AE421" s="3">
        <v>36</v>
      </c>
      <c r="AG421" s="3">
        <f t="shared" si="580"/>
        <v>30.979333722981732</v>
      </c>
      <c r="AH421" s="36">
        <f t="shared" ref="AH421:AY421" si="649">300*AH349*AH121</f>
        <v>30909.700440496057</v>
      </c>
      <c r="AI421" s="36">
        <f t="shared" si="649"/>
        <v>56394.758307155695</v>
      </c>
      <c r="AJ421" s="36">
        <f t="shared" si="649"/>
        <v>49528.399997054257</v>
      </c>
      <c r="AK421" s="36">
        <f t="shared" si="649"/>
        <v>54382.39753334946</v>
      </c>
      <c r="AL421" s="36">
        <f t="shared" si="649"/>
        <v>10849.820632511424</v>
      </c>
      <c r="AM421" s="37" t="e">
        <f t="shared" si="649"/>
        <v>#VALUE!</v>
      </c>
      <c r="AN421" s="38">
        <f t="shared" si="649"/>
        <v>16686.345446431827</v>
      </c>
      <c r="AO421" s="39">
        <f t="shared" si="649"/>
        <v>3802.3293940893827</v>
      </c>
      <c r="AP421" s="39">
        <f t="shared" si="649"/>
        <v>760.46587881787661</v>
      </c>
      <c r="AQ421" s="40">
        <f t="shared" si="649"/>
        <v>99079.63850874413</v>
      </c>
      <c r="AR421" s="40">
        <f t="shared" si="649"/>
        <v>91254.777332772006</v>
      </c>
      <c r="AS421" s="40">
        <f t="shared" si="649"/>
        <v>409554.80476231768</v>
      </c>
      <c r="AT421" s="41" t="e">
        <f t="shared" si="649"/>
        <v>#VALUE!</v>
      </c>
      <c r="AU421" s="41" t="e">
        <f t="shared" si="649"/>
        <v>#VALUE!</v>
      </c>
      <c r="AV421" s="42" t="e">
        <f t="shared" si="649"/>
        <v>#VALUE!</v>
      </c>
      <c r="AW421" s="42" t="e">
        <f t="shared" si="649"/>
        <v>#VALUE!</v>
      </c>
      <c r="AX421" s="43" t="e">
        <f t="shared" si="649"/>
        <v>#VALUE!</v>
      </c>
      <c r="AY421" s="43" t="e">
        <f t="shared" si="649"/>
        <v>#VALUE!</v>
      </c>
      <c r="AZ421" t="e">
        <f>NA()</f>
        <v>#N/A</v>
      </c>
    </row>
    <row r="422" spans="4:52" x14ac:dyDescent="0.25">
      <c r="D422" s="3">
        <v>37</v>
      </c>
      <c r="F422" s="3">
        <v>36</v>
      </c>
      <c r="G422" s="36">
        <f t="shared" ref="G422:X422" si="650">300*G350*G122</f>
        <v>37356.918954713947</v>
      </c>
      <c r="H422" s="36">
        <f t="shared" si="650"/>
        <v>64583.451737219468</v>
      </c>
      <c r="I422" s="36">
        <f t="shared" si="650"/>
        <v>60263.808738780383</v>
      </c>
      <c r="J422" s="36">
        <f t="shared" si="650"/>
        <v>62101.547185158452</v>
      </c>
      <c r="K422" s="36">
        <f t="shared" si="650"/>
        <v>16077.105145550408</v>
      </c>
      <c r="L422" s="37" t="e">
        <f t="shared" si="650"/>
        <v>#VALUE!</v>
      </c>
      <c r="M422" s="38">
        <f t="shared" si="650"/>
        <v>19952.20114263221</v>
      </c>
      <c r="N422" s="39">
        <f t="shared" si="650"/>
        <v>4457.9740198508453</v>
      </c>
      <c r="O422" s="39">
        <f t="shared" si="650"/>
        <v>891.59480397016921</v>
      </c>
      <c r="P422" s="40">
        <f t="shared" si="650"/>
        <v>111059.42612763519</v>
      </c>
      <c r="Q422" s="40">
        <f t="shared" si="650"/>
        <v>102125.63422839258</v>
      </c>
      <c r="R422" s="40">
        <f t="shared" si="650"/>
        <v>447773.27812578634</v>
      </c>
      <c r="S422" s="41" t="e">
        <f t="shared" si="650"/>
        <v>#VALUE!</v>
      </c>
      <c r="T422" s="41" t="e">
        <f t="shared" si="650"/>
        <v>#VALUE!</v>
      </c>
      <c r="U422" s="42" t="e">
        <f t="shared" si="650"/>
        <v>#VALUE!</v>
      </c>
      <c r="V422" s="42" t="e">
        <f t="shared" si="650"/>
        <v>#VALUE!</v>
      </c>
      <c r="W422" s="43" t="e">
        <f t="shared" si="650"/>
        <v>#VALUE!</v>
      </c>
      <c r="X422" s="43" t="e">
        <f t="shared" si="650"/>
        <v>#VALUE!</v>
      </c>
      <c r="Y422" t="e">
        <f>NA()</f>
        <v>#N/A</v>
      </c>
      <c r="AD422"/>
      <c r="AE422" s="3">
        <v>37</v>
      </c>
      <c r="AG422" s="3">
        <f t="shared" si="580"/>
        <v>32.580381999521578</v>
      </c>
      <c r="AH422" s="36">
        <f t="shared" ref="AH422:AY422" si="651">300*AH350*AH122</f>
        <v>33089.775841694413</v>
      </c>
      <c r="AI422" s="36">
        <f t="shared" si="651"/>
        <v>59091.750685171217</v>
      </c>
      <c r="AJ422" s="36">
        <f t="shared" si="651"/>
        <v>53057.536325804838</v>
      </c>
      <c r="AK422" s="36">
        <f t="shared" si="651"/>
        <v>56930.243821528748</v>
      </c>
      <c r="AL422" s="36">
        <f t="shared" si="651"/>
        <v>12037.699313996283</v>
      </c>
      <c r="AM422" s="37" t="e">
        <f t="shared" si="651"/>
        <v>#VALUE!</v>
      </c>
      <c r="AN422" s="38">
        <f t="shared" si="651"/>
        <v>17755.403923376438</v>
      </c>
      <c r="AO422" s="39">
        <f t="shared" si="651"/>
        <v>4015.4171473676656</v>
      </c>
      <c r="AP422" s="39">
        <f t="shared" si="651"/>
        <v>803.0834294735331</v>
      </c>
      <c r="AQ422" s="40">
        <f t="shared" si="651"/>
        <v>103060.29084777899</v>
      </c>
      <c r="AR422" s="40">
        <f t="shared" si="651"/>
        <v>94927.418238204133</v>
      </c>
      <c r="AS422" s="40">
        <f t="shared" si="651"/>
        <v>423236.42433690926</v>
      </c>
      <c r="AT422" s="41" t="e">
        <f t="shared" si="651"/>
        <v>#VALUE!</v>
      </c>
      <c r="AU422" s="41" t="e">
        <f t="shared" si="651"/>
        <v>#VALUE!</v>
      </c>
      <c r="AV422" s="42" t="e">
        <f t="shared" si="651"/>
        <v>#VALUE!</v>
      </c>
      <c r="AW422" s="42" t="e">
        <f t="shared" si="651"/>
        <v>#VALUE!</v>
      </c>
      <c r="AX422" s="43" t="e">
        <f t="shared" si="651"/>
        <v>#VALUE!</v>
      </c>
      <c r="AY422" s="43" t="e">
        <f t="shared" si="651"/>
        <v>#VALUE!</v>
      </c>
      <c r="AZ422" t="e">
        <f>NA()</f>
        <v>#N/A</v>
      </c>
    </row>
    <row r="423" spans="4:52" x14ac:dyDescent="0.25">
      <c r="D423" s="3">
        <v>38</v>
      </c>
      <c r="F423" s="3">
        <v>37</v>
      </c>
      <c r="G423" s="36">
        <f t="shared" ref="G423:X423" si="652">300*G351*G123</f>
        <v>38500.839339044258</v>
      </c>
      <c r="H423" s="36">
        <f t="shared" si="652"/>
        <v>66120.085163267824</v>
      </c>
      <c r="I423" s="36">
        <f t="shared" si="652"/>
        <v>62276.027720919941</v>
      </c>
      <c r="J423" s="36">
        <f t="shared" si="652"/>
        <v>63544.388824140755</v>
      </c>
      <c r="K423" s="36">
        <f t="shared" si="652"/>
        <v>17018.770545417967</v>
      </c>
      <c r="L423" s="37" t="e">
        <f t="shared" si="652"/>
        <v>#VALUE!</v>
      </c>
      <c r="M423" s="38">
        <f t="shared" si="652"/>
        <v>20571.355306725432</v>
      </c>
      <c r="N423" s="39">
        <f t="shared" si="652"/>
        <v>4583.9515718889415</v>
      </c>
      <c r="O423" s="39">
        <f t="shared" si="652"/>
        <v>916.79031437778838</v>
      </c>
      <c r="P423" s="40">
        <f t="shared" si="652"/>
        <v>113272.96850958467</v>
      </c>
      <c r="Q423" s="40">
        <f t="shared" si="652"/>
        <v>104071.01429605827</v>
      </c>
      <c r="R423" s="40">
        <f t="shared" si="652"/>
        <v>453873.38018918695</v>
      </c>
      <c r="S423" s="41" t="e">
        <f t="shared" si="652"/>
        <v>#VALUE!</v>
      </c>
      <c r="T423" s="41" t="e">
        <f t="shared" si="652"/>
        <v>#VALUE!</v>
      </c>
      <c r="U423" s="42" t="e">
        <f t="shared" si="652"/>
        <v>#VALUE!</v>
      </c>
      <c r="V423" s="42" t="e">
        <f t="shared" si="652"/>
        <v>#VALUE!</v>
      </c>
      <c r="W423" s="43" t="e">
        <f t="shared" si="652"/>
        <v>#VALUE!</v>
      </c>
      <c r="X423" s="43" t="e">
        <f t="shared" si="652"/>
        <v>#VALUE!</v>
      </c>
      <c r="Y423" t="e">
        <f>NA()</f>
        <v>#N/A</v>
      </c>
      <c r="AD423"/>
      <c r="AE423" s="3">
        <v>38</v>
      </c>
      <c r="AG423" s="3">
        <f t="shared" si="580"/>
        <v>34.264174327522724</v>
      </c>
      <c r="AH423" s="36">
        <f t="shared" ref="AH423:AY423" si="653">300*AH351*AH123</f>
        <v>35258.946937894973</v>
      </c>
      <c r="AI423" s="36">
        <f t="shared" si="653"/>
        <v>61841.684087428868</v>
      </c>
      <c r="AJ423" s="36">
        <f t="shared" si="653"/>
        <v>56666.199059351813</v>
      </c>
      <c r="AK423" s="36">
        <f t="shared" si="653"/>
        <v>59522.588931492697</v>
      </c>
      <c r="AL423" s="36">
        <f t="shared" si="653"/>
        <v>14204.541993282268</v>
      </c>
      <c r="AM423" s="37" t="e">
        <f t="shared" si="653"/>
        <v>#VALUE!</v>
      </c>
      <c r="AN423" s="38">
        <f t="shared" si="653"/>
        <v>18852.223565434306</v>
      </c>
      <c r="AO423" s="39">
        <f t="shared" si="653"/>
        <v>4235.5483833763974</v>
      </c>
      <c r="AP423" s="39">
        <f t="shared" si="653"/>
        <v>847.10967667527939</v>
      </c>
      <c r="AQ423" s="40">
        <f t="shared" si="653"/>
        <v>107083.29042653892</v>
      </c>
      <c r="AR423" s="40">
        <f t="shared" si="653"/>
        <v>98579.424669426095</v>
      </c>
      <c r="AS423" s="40">
        <f t="shared" si="653"/>
        <v>436068.14240082621</v>
      </c>
      <c r="AT423" s="41" t="e">
        <f t="shared" si="653"/>
        <v>#VALUE!</v>
      </c>
      <c r="AU423" s="41" t="e">
        <f t="shared" si="653"/>
        <v>#VALUE!</v>
      </c>
      <c r="AV423" s="42" t="e">
        <f t="shared" si="653"/>
        <v>#VALUE!</v>
      </c>
      <c r="AW423" s="42" t="e">
        <f t="shared" si="653"/>
        <v>#VALUE!</v>
      </c>
      <c r="AX423" s="43" t="e">
        <f t="shared" si="653"/>
        <v>#VALUE!</v>
      </c>
      <c r="AY423" s="43" t="e">
        <f t="shared" si="653"/>
        <v>#VALUE!</v>
      </c>
      <c r="AZ423" t="e">
        <f>NA()</f>
        <v>#N/A</v>
      </c>
    </row>
    <row r="424" spans="4:52" x14ac:dyDescent="0.25">
      <c r="D424" s="3">
        <v>39</v>
      </c>
      <c r="F424" s="3">
        <v>38</v>
      </c>
      <c r="G424" s="36">
        <f t="shared" ref="G424:X424" si="654">300*G352*G124</f>
        <v>39597.428882345725</v>
      </c>
      <c r="H424" s="36">
        <f t="shared" si="654"/>
        <v>67625.491566850687</v>
      </c>
      <c r="I424" s="36">
        <f t="shared" si="654"/>
        <v>64242.297648431813</v>
      </c>
      <c r="J424" s="36">
        <f t="shared" si="654"/>
        <v>64956.09894638195</v>
      </c>
      <c r="K424" s="36">
        <f t="shared" si="654"/>
        <v>17874.9068389391</v>
      </c>
      <c r="L424" s="37" t="e">
        <f t="shared" si="654"/>
        <v>#VALUE!</v>
      </c>
      <c r="M424" s="38">
        <f t="shared" si="654"/>
        <v>21179.712935172625</v>
      </c>
      <c r="N424" s="39">
        <f t="shared" si="654"/>
        <v>4708.30728224636</v>
      </c>
      <c r="O424" s="39">
        <f t="shared" si="654"/>
        <v>941.66145644927201</v>
      </c>
      <c r="P424" s="40">
        <f t="shared" si="654"/>
        <v>115431.32834398058</v>
      </c>
      <c r="Q424" s="40">
        <f t="shared" si="654"/>
        <v>105947.16054288765</v>
      </c>
      <c r="R424" s="40">
        <f t="shared" si="654"/>
        <v>459538.45309796924</v>
      </c>
      <c r="S424" s="41" t="e">
        <f t="shared" si="654"/>
        <v>#VALUE!</v>
      </c>
      <c r="T424" s="41" t="e">
        <f t="shared" si="654"/>
        <v>#VALUE!</v>
      </c>
      <c r="U424" s="42" t="e">
        <f t="shared" si="654"/>
        <v>#VALUE!</v>
      </c>
      <c r="V424" s="42" t="e">
        <f t="shared" si="654"/>
        <v>#VALUE!</v>
      </c>
      <c r="W424" s="43" t="e">
        <f t="shared" si="654"/>
        <v>#VALUE!</v>
      </c>
      <c r="X424" s="43" t="e">
        <f t="shared" si="654"/>
        <v>#VALUE!</v>
      </c>
      <c r="Y424" t="e">
        <f>NA()</f>
        <v>#N/A</v>
      </c>
      <c r="AD424"/>
      <c r="AE424" s="3">
        <v>39</v>
      </c>
      <c r="AG424" s="3">
        <f t="shared" si="580"/>
        <v>36.034987016545941</v>
      </c>
      <c r="AH424" s="36">
        <f t="shared" ref="AH424:AY424" si="655">300*AH352*AH124</f>
        <v>37397.741665753223</v>
      </c>
      <c r="AI424" s="36">
        <f t="shared" si="655"/>
        <v>64637.742462846349</v>
      </c>
      <c r="AJ424" s="36">
        <f t="shared" si="655"/>
        <v>60334.971176381885</v>
      </c>
      <c r="AK424" s="36">
        <f t="shared" si="655"/>
        <v>62152.555619969433</v>
      </c>
      <c r="AL424" s="36">
        <f t="shared" si="655"/>
        <v>16111.616610350264</v>
      </c>
      <c r="AM424" s="37" t="e">
        <f t="shared" si="655"/>
        <v>#VALUE!</v>
      </c>
      <c r="AN424" s="38">
        <f t="shared" si="655"/>
        <v>19974.044415588811</v>
      </c>
      <c r="AO424" s="39">
        <f t="shared" si="655"/>
        <v>4462.4086264592606</v>
      </c>
      <c r="AP424" s="39">
        <f t="shared" si="655"/>
        <v>892.48172529185206</v>
      </c>
      <c r="AQ424" s="40">
        <f t="shared" si="655"/>
        <v>111137.81347708595</v>
      </c>
      <c r="AR424" s="40">
        <f t="shared" si="655"/>
        <v>102194.88492996874</v>
      </c>
      <c r="AS424" s="40">
        <f t="shared" si="655"/>
        <v>447994.35440219246</v>
      </c>
      <c r="AT424" s="41" t="e">
        <f t="shared" si="655"/>
        <v>#VALUE!</v>
      </c>
      <c r="AU424" s="41" t="e">
        <f t="shared" si="655"/>
        <v>#VALUE!</v>
      </c>
      <c r="AV424" s="42" t="e">
        <f t="shared" si="655"/>
        <v>#VALUE!</v>
      </c>
      <c r="AW424" s="42" t="e">
        <f t="shared" si="655"/>
        <v>#VALUE!</v>
      </c>
      <c r="AX424" s="43" t="e">
        <f t="shared" si="655"/>
        <v>#VALUE!</v>
      </c>
      <c r="AY424" s="43" t="e">
        <f t="shared" si="655"/>
        <v>#VALUE!</v>
      </c>
      <c r="AZ424" t="e">
        <f>NA()</f>
        <v>#N/A</v>
      </c>
    </row>
    <row r="425" spans="4:52" x14ac:dyDescent="0.25">
      <c r="D425" s="3">
        <v>40</v>
      </c>
      <c r="F425" s="3">
        <v>39</v>
      </c>
      <c r="G425" s="36">
        <f t="shared" ref="G425:X425" si="656">300*G353*G125</f>
        <v>40647.013351706388</v>
      </c>
      <c r="H425" s="36">
        <f t="shared" si="656"/>
        <v>69099.82758942798</v>
      </c>
      <c r="I425" s="36">
        <f t="shared" si="656"/>
        <v>66161.490942770717</v>
      </c>
      <c r="J425" s="36">
        <f t="shared" si="656"/>
        <v>66336.905121190634</v>
      </c>
      <c r="K425" s="36">
        <f t="shared" si="656"/>
        <v>18655.334023360781</v>
      </c>
      <c r="L425" s="37" t="e">
        <f t="shared" si="656"/>
        <v>#VALUE!</v>
      </c>
      <c r="M425" s="38">
        <f t="shared" si="656"/>
        <v>21777.17374007633</v>
      </c>
      <c r="N425" s="39">
        <f t="shared" si="656"/>
        <v>4831.0128179307349</v>
      </c>
      <c r="O425" s="39">
        <f t="shared" si="656"/>
        <v>966.20256358614711</v>
      </c>
      <c r="P425" s="40">
        <f t="shared" si="656"/>
        <v>117535.47575663084</v>
      </c>
      <c r="Q425" s="40">
        <f t="shared" si="656"/>
        <v>107755.81363859821</v>
      </c>
      <c r="R425" s="40">
        <f t="shared" si="656"/>
        <v>464795.6241421107</v>
      </c>
      <c r="S425" s="41" t="e">
        <f t="shared" si="656"/>
        <v>#VALUE!</v>
      </c>
      <c r="T425" s="41" t="e">
        <f t="shared" si="656"/>
        <v>#VALUE!</v>
      </c>
      <c r="U425" s="42" t="e">
        <f t="shared" si="656"/>
        <v>#VALUE!</v>
      </c>
      <c r="V425" s="42" t="e">
        <f t="shared" si="656"/>
        <v>#VALUE!</v>
      </c>
      <c r="W425" s="43" t="e">
        <f t="shared" si="656"/>
        <v>#VALUE!</v>
      </c>
      <c r="X425" s="43" t="e">
        <f t="shared" si="656"/>
        <v>#VALUE!</v>
      </c>
      <c r="Y425" t="e">
        <f>NA()</f>
        <v>#N/A</v>
      </c>
      <c r="AD425"/>
      <c r="AE425" s="3">
        <v>40</v>
      </c>
      <c r="AG425" s="3">
        <f t="shared" si="580"/>
        <v>37.897317380842225</v>
      </c>
      <c r="AH425" s="36">
        <f t="shared" ref="AH425:AY425" si="657">300*AH353*AH125</f>
        <v>39487.00130522321</v>
      </c>
      <c r="AI425" s="36">
        <f t="shared" si="657"/>
        <v>67472.346902412944</v>
      </c>
      <c r="AJ425" s="36">
        <f t="shared" si="657"/>
        <v>64042.54780422624</v>
      </c>
      <c r="AK425" s="36">
        <f t="shared" si="657"/>
        <v>64812.568764136988</v>
      </c>
      <c r="AL425" s="36">
        <f t="shared" si="657"/>
        <v>17790.638741931867</v>
      </c>
      <c r="AM425" s="37" t="e">
        <f t="shared" si="657"/>
        <v>#VALUE!</v>
      </c>
      <c r="AN425" s="38">
        <f t="shared" si="657"/>
        <v>21117.745714911824</v>
      </c>
      <c r="AO425" s="39">
        <f t="shared" si="657"/>
        <v>4695.6136910621362</v>
      </c>
      <c r="AP425" s="39">
        <f t="shared" si="657"/>
        <v>939.12273821242729</v>
      </c>
      <c r="AQ425" s="40">
        <f t="shared" si="657"/>
        <v>115212.21643196668</v>
      </c>
      <c r="AR425" s="40">
        <f t="shared" si="657"/>
        <v>105757.65209192317</v>
      </c>
      <c r="AS425" s="40">
        <f t="shared" si="657"/>
        <v>458975.99154525448</v>
      </c>
      <c r="AT425" s="41" t="e">
        <f t="shared" si="657"/>
        <v>#VALUE!</v>
      </c>
      <c r="AU425" s="41" t="e">
        <f t="shared" si="657"/>
        <v>#VALUE!</v>
      </c>
      <c r="AV425" s="42" t="e">
        <f t="shared" si="657"/>
        <v>#VALUE!</v>
      </c>
      <c r="AW425" s="42" t="e">
        <f t="shared" si="657"/>
        <v>#VALUE!</v>
      </c>
      <c r="AX425" s="43" t="e">
        <f t="shared" si="657"/>
        <v>#VALUE!</v>
      </c>
      <c r="AY425" s="43" t="e">
        <f t="shared" si="657"/>
        <v>#VALUE!</v>
      </c>
      <c r="AZ425" t="e">
        <f>NA()</f>
        <v>#N/A</v>
      </c>
    </row>
    <row r="426" spans="4:52" x14ac:dyDescent="0.25">
      <c r="D426" s="3">
        <v>41</v>
      </c>
      <c r="F426" s="3">
        <v>40</v>
      </c>
      <c r="G426" s="36">
        <f t="shared" ref="G426:X426" si="658">300*G354*G126</f>
        <v>41650.162668007688</v>
      </c>
      <c r="H426" s="36">
        <f t="shared" si="658"/>
        <v>70543.29266880067</v>
      </c>
      <c r="I426" s="36">
        <f t="shared" si="658"/>
        <v>68032.744068132728</v>
      </c>
      <c r="J426" s="36">
        <f t="shared" si="658"/>
        <v>67687.073921234347</v>
      </c>
      <c r="K426" s="36">
        <f t="shared" si="658"/>
        <v>19368.482808232333</v>
      </c>
      <c r="L426" s="37" t="e">
        <f t="shared" si="658"/>
        <v>#VALUE!</v>
      </c>
      <c r="M426" s="38">
        <f t="shared" si="658"/>
        <v>22363.663854392365</v>
      </c>
      <c r="N426" s="39">
        <f t="shared" si="658"/>
        <v>4952.0441804568236</v>
      </c>
      <c r="O426" s="39">
        <f t="shared" si="658"/>
        <v>990.40883609136461</v>
      </c>
      <c r="P426" s="40">
        <f t="shared" si="658"/>
        <v>119586.3994598</v>
      </c>
      <c r="Q426" s="40">
        <f t="shared" si="658"/>
        <v>109498.74800951252</v>
      </c>
      <c r="R426" s="40">
        <f t="shared" si="658"/>
        <v>469670.96190385602</v>
      </c>
      <c r="S426" s="41" t="e">
        <f t="shared" si="658"/>
        <v>#VALUE!</v>
      </c>
      <c r="T426" s="41" t="e">
        <f t="shared" si="658"/>
        <v>#VALUE!</v>
      </c>
      <c r="U426" s="42" t="e">
        <f t="shared" si="658"/>
        <v>#VALUE!</v>
      </c>
      <c r="V426" s="42" t="e">
        <f t="shared" si="658"/>
        <v>#VALUE!</v>
      </c>
      <c r="W426" s="43" t="e">
        <f t="shared" si="658"/>
        <v>#VALUE!</v>
      </c>
      <c r="X426" s="43" t="e">
        <f t="shared" si="658"/>
        <v>#VALUE!</v>
      </c>
      <c r="Y426" t="e">
        <f>NA()</f>
        <v>#N/A</v>
      </c>
      <c r="AD426"/>
      <c r="AE426" s="3">
        <v>41</v>
      </c>
      <c r="AG426" s="3">
        <f t="shared" si="580"/>
        <v>39.855895161134171</v>
      </c>
      <c r="AH426" s="36">
        <f t="shared" ref="AH426:AY426" si="659">300*AH354*AH126</f>
        <v>41508.440037906941</v>
      </c>
      <c r="AI426" s="36">
        <f t="shared" si="659"/>
        <v>70337.177480875063</v>
      </c>
      <c r="AJ426" s="36">
        <f t="shared" si="659"/>
        <v>67766.070119831595</v>
      </c>
      <c r="AK426" s="36">
        <f t="shared" si="659"/>
        <v>67494.386313891984</v>
      </c>
      <c r="AL426" s="36">
        <f t="shared" si="659"/>
        <v>19269.575187909129</v>
      </c>
      <c r="AM426" s="37" t="e">
        <f t="shared" si="659"/>
        <v>#VALUE!</v>
      </c>
      <c r="AN426" s="38">
        <f t="shared" si="659"/>
        <v>22279.826501724972</v>
      </c>
      <c r="AO426" s="39">
        <f t="shared" si="659"/>
        <v>4934.7070252231988</v>
      </c>
      <c r="AP426" s="39">
        <f t="shared" si="659"/>
        <v>986.94140504463974</v>
      </c>
      <c r="AQ426" s="40">
        <f t="shared" si="659"/>
        <v>119294.09556759827</v>
      </c>
      <c r="AR426" s="40">
        <f t="shared" si="659"/>
        <v>109251.56718999629</v>
      </c>
      <c r="AS426" s="40">
        <f t="shared" si="659"/>
        <v>468990.98552136176</v>
      </c>
      <c r="AT426" s="41" t="e">
        <f t="shared" si="659"/>
        <v>#VALUE!</v>
      </c>
      <c r="AU426" s="41" t="e">
        <f t="shared" si="659"/>
        <v>#VALUE!</v>
      </c>
      <c r="AV426" s="42" t="e">
        <f t="shared" si="659"/>
        <v>#VALUE!</v>
      </c>
      <c r="AW426" s="42" t="e">
        <f t="shared" si="659"/>
        <v>#VALUE!</v>
      </c>
      <c r="AX426" s="43" t="e">
        <f t="shared" si="659"/>
        <v>#VALUE!</v>
      </c>
      <c r="AY426" s="43" t="e">
        <f t="shared" si="659"/>
        <v>#VALUE!</v>
      </c>
      <c r="AZ426" t="e">
        <f>NA()</f>
        <v>#N/A</v>
      </c>
    </row>
    <row r="427" spans="4:52" x14ac:dyDescent="0.25">
      <c r="D427" s="3">
        <v>42</v>
      </c>
      <c r="F427" s="3">
        <v>41</v>
      </c>
      <c r="G427" s="36">
        <f t="shared" ref="G427:X427" si="660">300*G355*G127</f>
        <v>42607.653043205552</v>
      </c>
      <c r="H427" s="36">
        <f t="shared" si="660"/>
        <v>71956.124400809204</v>
      </c>
      <c r="I427" s="36">
        <f t="shared" si="660"/>
        <v>69855.434309950535</v>
      </c>
      <c r="J427" s="36">
        <f t="shared" si="660"/>
        <v>69006.906415827907</v>
      </c>
      <c r="K427" s="36">
        <f t="shared" si="660"/>
        <v>20021.609810037808</v>
      </c>
      <c r="L427" s="37" t="e">
        <f t="shared" si="660"/>
        <v>#VALUE!</v>
      </c>
      <c r="M427" s="38">
        <f t="shared" si="660"/>
        <v>22939.133183531751</v>
      </c>
      <c r="N427" s="39">
        <f t="shared" si="660"/>
        <v>5071.381370315713</v>
      </c>
      <c r="O427" s="39">
        <f t="shared" si="660"/>
        <v>1014.2762740631428</v>
      </c>
      <c r="P427" s="40">
        <f t="shared" si="660"/>
        <v>121585.10237483891</v>
      </c>
      <c r="Q427" s="40">
        <f t="shared" si="660"/>
        <v>111177.76054208052</v>
      </c>
      <c r="R427" s="40">
        <f t="shared" si="660"/>
        <v>474189.40209878836</v>
      </c>
      <c r="S427" s="41" t="e">
        <f t="shared" si="660"/>
        <v>#VALUE!</v>
      </c>
      <c r="T427" s="41" t="e">
        <f t="shared" si="660"/>
        <v>#VALUE!</v>
      </c>
      <c r="U427" s="42" t="e">
        <f t="shared" si="660"/>
        <v>#VALUE!</v>
      </c>
      <c r="V427" s="42" t="e">
        <f t="shared" si="660"/>
        <v>#VALUE!</v>
      </c>
      <c r="W427" s="43" t="e">
        <f t="shared" si="660"/>
        <v>#VALUE!</v>
      </c>
      <c r="X427" s="43" t="e">
        <f t="shared" si="660"/>
        <v>#VALUE!</v>
      </c>
      <c r="Y427" t="e">
        <f>NA()</f>
        <v>#N/A</v>
      </c>
      <c r="AD427"/>
      <c r="AE427" s="3">
        <v>42</v>
      </c>
      <c r="AG427" s="3">
        <f t="shared" si="580"/>
        <v>41.722042020690559</v>
      </c>
      <c r="AH427" s="36">
        <f t="shared" ref="AH427:AY427" si="661">300*AH355*AH127</f>
        <v>43271.144499313465</v>
      </c>
      <c r="AI427" s="36">
        <f t="shared" si="661"/>
        <v>72957.355683220958</v>
      </c>
      <c r="AJ427" s="36">
        <f t="shared" si="661"/>
        <v>71141.066177793211</v>
      </c>
      <c r="AK427" s="36">
        <f t="shared" si="661"/>
        <v>69941.206955349189</v>
      </c>
      <c r="AL427" s="36">
        <f t="shared" si="661"/>
        <v>20459.448839662982</v>
      </c>
      <c r="AM427" s="37" t="e">
        <f t="shared" si="661"/>
        <v>#VALUE!</v>
      </c>
      <c r="AN427" s="38">
        <f t="shared" si="661"/>
        <v>23347.777769543467</v>
      </c>
      <c r="AO427" s="39">
        <f t="shared" si="661"/>
        <v>5156.4852435508901</v>
      </c>
      <c r="AP427" s="39">
        <f t="shared" si="661"/>
        <v>1031.2970487101782</v>
      </c>
      <c r="AQ427" s="40">
        <f t="shared" si="661"/>
        <v>122996.35581003294</v>
      </c>
      <c r="AR427" s="40">
        <f t="shared" si="661"/>
        <v>112351.35883447445</v>
      </c>
      <c r="AS427" s="40">
        <f t="shared" si="661"/>
        <v>477243.47291457001</v>
      </c>
      <c r="AT427" s="41" t="e">
        <f t="shared" si="661"/>
        <v>#VALUE!</v>
      </c>
      <c r="AU427" s="41" t="e">
        <f t="shared" si="661"/>
        <v>#VALUE!</v>
      </c>
      <c r="AV427" s="42" t="e">
        <f t="shared" si="661"/>
        <v>#VALUE!</v>
      </c>
      <c r="AW427" s="42" t="e">
        <f t="shared" si="661"/>
        <v>#VALUE!</v>
      </c>
      <c r="AX427" s="43" t="e">
        <f t="shared" si="661"/>
        <v>#VALUE!</v>
      </c>
      <c r="AY427" s="43" t="e">
        <f t="shared" si="661"/>
        <v>#VALUE!</v>
      </c>
      <c r="AZ427" t="e">
        <f>NA()</f>
        <v>#N/A</v>
      </c>
    </row>
    <row r="428" spans="4:52" x14ac:dyDescent="0.25">
      <c r="D428" s="3">
        <v>43</v>
      </c>
      <c r="F428" s="3">
        <v>42</v>
      </c>
      <c r="G428" s="36">
        <f t="shared" ref="G428:X428" si="662">300*G356*G128</f>
        <v>43520.432634610115</v>
      </c>
      <c r="H428" s="36">
        <f t="shared" si="662"/>
        <v>73338.594315337352</v>
      </c>
      <c r="I428" s="36">
        <f t="shared" si="662"/>
        <v>71629.157653666567</v>
      </c>
      <c r="J428" s="36">
        <f t="shared" si="662"/>
        <v>70296.734072620602</v>
      </c>
      <c r="K428" s="36">
        <f t="shared" si="662"/>
        <v>20620.981620496324</v>
      </c>
      <c r="L428" s="37" t="e">
        <f t="shared" si="662"/>
        <v>#VALUE!</v>
      </c>
      <c r="M428" s="38">
        <f t="shared" si="662"/>
        <v>23503.553156096237</v>
      </c>
      <c r="N428" s="39">
        <f t="shared" si="662"/>
        <v>5189.0080772783931</v>
      </c>
      <c r="O428" s="39">
        <f t="shared" si="662"/>
        <v>1037.8016154556788</v>
      </c>
      <c r="P428" s="40">
        <f t="shared" si="662"/>
        <v>123532.5977440596</v>
      </c>
      <c r="Q428" s="40">
        <f t="shared" si="662"/>
        <v>112794.66070615665</v>
      </c>
      <c r="R428" s="40">
        <f t="shared" si="662"/>
        <v>478374.70141286019</v>
      </c>
      <c r="S428" s="41" t="e">
        <f t="shared" si="662"/>
        <v>#VALUE!</v>
      </c>
      <c r="T428" s="41" t="e">
        <f t="shared" si="662"/>
        <v>#VALUE!</v>
      </c>
      <c r="U428" s="42" t="e">
        <f t="shared" si="662"/>
        <v>#VALUE!</v>
      </c>
      <c r="V428" s="42" t="e">
        <f t="shared" si="662"/>
        <v>#VALUE!</v>
      </c>
      <c r="W428" s="43" t="e">
        <f t="shared" si="662"/>
        <v>#VALUE!</v>
      </c>
      <c r="X428" s="43" t="e">
        <f t="shared" si="662"/>
        <v>#VALUE!</v>
      </c>
      <c r="Y428" t="e">
        <f>NA()</f>
        <v>#N/A</v>
      </c>
      <c r="AD428"/>
      <c r="AE428" s="3">
        <v>43</v>
      </c>
      <c r="AG428" s="3">
        <f t="shared" si="580"/>
        <v>43.450237396356343</v>
      </c>
      <c r="AH428" s="36">
        <f t="shared" ref="AH428:AY428" si="663">300*AH356*AH128</f>
        <v>44766.993798465483</v>
      </c>
      <c r="AI428" s="36">
        <f t="shared" si="663"/>
        <v>75290.182157222123</v>
      </c>
      <c r="AJ428" s="36">
        <f t="shared" si="663"/>
        <v>74114.097461463884</v>
      </c>
      <c r="AK428" s="36">
        <f t="shared" si="663"/>
        <v>72114.717635008346</v>
      </c>
      <c r="AL428" s="36">
        <f t="shared" si="663"/>
        <v>21405.641075992953</v>
      </c>
      <c r="AM428" s="37" t="e">
        <f t="shared" si="663"/>
        <v>#VALUE!</v>
      </c>
      <c r="AN428" s="38">
        <f t="shared" si="663"/>
        <v>24302.450364281227</v>
      </c>
      <c r="AO428" s="39">
        <f t="shared" si="663"/>
        <v>5356.5300436464377</v>
      </c>
      <c r="AP428" s="39">
        <f t="shared" si="663"/>
        <v>1071.3060087292877</v>
      </c>
      <c r="AQ428" s="40">
        <f t="shared" si="663"/>
        <v>126268.03264599651</v>
      </c>
      <c r="AR428" s="40">
        <f t="shared" si="663"/>
        <v>115032.89881470142</v>
      </c>
      <c r="AS428" s="40">
        <f t="shared" si="663"/>
        <v>483898.29211644299</v>
      </c>
      <c r="AT428" s="41" t="e">
        <f t="shared" si="663"/>
        <v>#VALUE!</v>
      </c>
      <c r="AU428" s="41" t="e">
        <f t="shared" si="663"/>
        <v>#VALUE!</v>
      </c>
      <c r="AV428" s="42" t="e">
        <f t="shared" si="663"/>
        <v>#VALUE!</v>
      </c>
      <c r="AW428" s="42" t="e">
        <f t="shared" si="663"/>
        <v>#VALUE!</v>
      </c>
      <c r="AX428" s="43" t="e">
        <f t="shared" si="663"/>
        <v>#VALUE!</v>
      </c>
      <c r="AY428" s="43" t="e">
        <f t="shared" si="663"/>
        <v>#VALUE!</v>
      </c>
      <c r="AZ428" t="e">
        <f>NA()</f>
        <v>#N/A</v>
      </c>
    </row>
    <row r="429" spans="4:52" x14ac:dyDescent="0.25">
      <c r="D429" s="3">
        <v>44</v>
      </c>
      <c r="F429" s="3">
        <v>43</v>
      </c>
      <c r="G429" s="36">
        <f t="shared" ref="G429:X429" si="664">300*G357*G129</f>
        <v>44389.590618726616</v>
      </c>
      <c r="H429" s="36">
        <f t="shared" si="664"/>
        <v>74691.0040285914</v>
      </c>
      <c r="I429" s="36">
        <f t="shared" si="664"/>
        <v>73353.707856952184</v>
      </c>
      <c r="J429" s="36">
        <f t="shared" si="664"/>
        <v>71556.915031272045</v>
      </c>
      <c r="K429" s="36">
        <f t="shared" si="664"/>
        <v>21172.030591552266</v>
      </c>
      <c r="L429" s="37" t="e">
        <f t="shared" si="664"/>
        <v>#VALUE!</v>
      </c>
      <c r="M429" s="38">
        <f t="shared" si="664"/>
        <v>24056.914785820456</v>
      </c>
      <c r="N429" s="39">
        <f t="shared" si="664"/>
        <v>5304.9113942189606</v>
      </c>
      <c r="O429" s="39">
        <f t="shared" si="664"/>
        <v>1060.9822788437923</v>
      </c>
      <c r="P429" s="40">
        <f t="shared" si="664"/>
        <v>125429.90567759177</v>
      </c>
      <c r="Q429" s="40">
        <f t="shared" si="664"/>
        <v>114351.26194225518</v>
      </c>
      <c r="R429" s="40">
        <f t="shared" si="664"/>
        <v>482249.41419251746</v>
      </c>
      <c r="S429" s="41" t="e">
        <f t="shared" si="664"/>
        <v>#VALUE!</v>
      </c>
      <c r="T429" s="41" t="e">
        <f t="shared" si="664"/>
        <v>#VALUE!</v>
      </c>
      <c r="U429" s="42" t="e">
        <f t="shared" si="664"/>
        <v>#VALUE!</v>
      </c>
      <c r="V429" s="42" t="e">
        <f t="shared" si="664"/>
        <v>#VALUE!</v>
      </c>
      <c r="W429" s="43" t="e">
        <f t="shared" si="664"/>
        <v>#VALUE!</v>
      </c>
      <c r="X429" s="43" t="e">
        <f t="shared" si="664"/>
        <v>#VALUE!</v>
      </c>
      <c r="Y429" t="e">
        <f>NA()</f>
        <v>#N/A</v>
      </c>
      <c r="AD429"/>
      <c r="AE429" s="3">
        <v>44</v>
      </c>
      <c r="AG429" s="3">
        <f t="shared" si="580"/>
        <v>45.042693794538543</v>
      </c>
      <c r="AH429" s="36">
        <f t="shared" ref="AH429:AY429" si="665">300*AH357*AH129</f>
        <v>46034.586397353887</v>
      </c>
      <c r="AI429" s="36">
        <f t="shared" si="665"/>
        <v>77361.54640466813</v>
      </c>
      <c r="AJ429" s="36">
        <f t="shared" si="665"/>
        <v>76723.679335615467</v>
      </c>
      <c r="AK429" s="36">
        <f t="shared" si="665"/>
        <v>74040.566755448352</v>
      </c>
      <c r="AL429" s="36">
        <f t="shared" si="665"/>
        <v>22166.64091725355</v>
      </c>
      <c r="AM429" s="37" t="e">
        <f t="shared" si="665"/>
        <v>#VALUE!</v>
      </c>
      <c r="AN429" s="38">
        <f t="shared" si="665"/>
        <v>25152.952901546814</v>
      </c>
      <c r="AO429" s="39">
        <f t="shared" si="665"/>
        <v>5536.2729418167455</v>
      </c>
      <c r="AP429" s="39">
        <f t="shared" si="665"/>
        <v>1107.2545883633491</v>
      </c>
      <c r="AQ429" s="40">
        <f t="shared" si="665"/>
        <v>129153.84909355504</v>
      </c>
      <c r="AR429" s="40">
        <f t="shared" si="665"/>
        <v>117351.10245695594</v>
      </c>
      <c r="AS429" s="40">
        <f t="shared" si="665"/>
        <v>489287.1628124998</v>
      </c>
      <c r="AT429" s="41" t="e">
        <f t="shared" si="665"/>
        <v>#VALUE!</v>
      </c>
      <c r="AU429" s="41" t="e">
        <f t="shared" si="665"/>
        <v>#VALUE!</v>
      </c>
      <c r="AV429" s="42" t="e">
        <f t="shared" si="665"/>
        <v>#VALUE!</v>
      </c>
      <c r="AW429" s="42" t="e">
        <f t="shared" si="665"/>
        <v>#VALUE!</v>
      </c>
      <c r="AX429" s="43" t="e">
        <f t="shared" si="665"/>
        <v>#VALUE!</v>
      </c>
      <c r="AY429" s="43" t="e">
        <f t="shared" si="665"/>
        <v>#VALUE!</v>
      </c>
      <c r="AZ429" t="e">
        <f>NA()</f>
        <v>#N/A</v>
      </c>
    </row>
    <row r="430" spans="4:52" x14ac:dyDescent="0.25">
      <c r="D430" s="3">
        <v>45</v>
      </c>
      <c r="F430" s="3">
        <v>44</v>
      </c>
      <c r="G430" s="36">
        <f t="shared" ref="G430:X430" si="666">300*G358*G130</f>
        <v>45216.329535408688</v>
      </c>
      <c r="H430" s="36">
        <f t="shared" si="666"/>
        <v>76013.681737220046</v>
      </c>
      <c r="I430" s="36">
        <f t="shared" si="666"/>
        <v>75029.056760438296</v>
      </c>
      <c r="J430" s="36">
        <f t="shared" si="666"/>
        <v>72787.830715692486</v>
      </c>
      <c r="K430" s="36">
        <f t="shared" si="666"/>
        <v>21679.485707124499</v>
      </c>
      <c r="L430" s="37" t="e">
        <f t="shared" si="666"/>
        <v>#VALUE!</v>
      </c>
      <c r="M430" s="38">
        <f t="shared" si="666"/>
        <v>24599.226976588474</v>
      </c>
      <c r="N430" s="39">
        <f t="shared" si="666"/>
        <v>5419.0815523968286</v>
      </c>
      <c r="O430" s="39">
        <f t="shared" si="666"/>
        <v>1083.8163104793659</v>
      </c>
      <c r="P430" s="40">
        <f t="shared" si="666"/>
        <v>127278.05008772247</v>
      </c>
      <c r="Q430" s="40">
        <f t="shared" si="666"/>
        <v>115849.37417425281</v>
      </c>
      <c r="R430" s="40">
        <f t="shared" si="666"/>
        <v>485834.88759906183</v>
      </c>
      <c r="S430" s="41" t="e">
        <f t="shared" si="666"/>
        <v>#VALUE!</v>
      </c>
      <c r="T430" s="41" t="e">
        <f t="shared" si="666"/>
        <v>#VALUE!</v>
      </c>
      <c r="U430" s="42" t="e">
        <f t="shared" si="666"/>
        <v>#VALUE!</v>
      </c>
      <c r="V430" s="42" t="e">
        <f t="shared" si="666"/>
        <v>#VALUE!</v>
      </c>
      <c r="W430" s="43" t="e">
        <f t="shared" si="666"/>
        <v>#VALUE!</v>
      </c>
      <c r="X430" s="43" t="e">
        <f t="shared" si="666"/>
        <v>#VALUE!</v>
      </c>
      <c r="Y430" t="e">
        <f>NA()</f>
        <v>#N/A</v>
      </c>
      <c r="AD430"/>
      <c r="AE430" s="3">
        <v>45</v>
      </c>
      <c r="AG430" s="3">
        <f t="shared" si="580"/>
        <v>46.510072666059088</v>
      </c>
      <c r="AH430" s="36">
        <f t="shared" ref="AH430:AY430" si="667">300*AH358*AH130</f>
        <v>47113.351893566323</v>
      </c>
      <c r="AI430" s="36">
        <f t="shared" si="667"/>
        <v>79205.10035270454</v>
      </c>
      <c r="AJ430" s="36">
        <f t="shared" si="667"/>
        <v>79018.782120736607</v>
      </c>
      <c r="AK430" s="36">
        <f t="shared" si="667"/>
        <v>75751.299856830083</v>
      </c>
      <c r="AL430" s="36">
        <f t="shared" si="667"/>
        <v>22787.339575635728</v>
      </c>
      <c r="AM430" s="37" t="e">
        <f t="shared" si="667"/>
        <v>#VALUE!</v>
      </c>
      <c r="AN430" s="38">
        <f t="shared" si="667"/>
        <v>25911.998990476801</v>
      </c>
      <c r="AO430" s="39">
        <f t="shared" si="667"/>
        <v>5697.9829934334748</v>
      </c>
      <c r="AP430" s="39">
        <f t="shared" si="667"/>
        <v>1139.5965986866952</v>
      </c>
      <c r="AQ430" s="40">
        <f t="shared" si="667"/>
        <v>131707.23267642199</v>
      </c>
      <c r="AR430" s="40">
        <f t="shared" si="667"/>
        <v>119363.96506155361</v>
      </c>
      <c r="AS430" s="40">
        <f t="shared" si="667"/>
        <v>493691.02352240321</v>
      </c>
      <c r="AT430" s="41" t="e">
        <f t="shared" si="667"/>
        <v>#VALUE!</v>
      </c>
      <c r="AU430" s="41" t="e">
        <f t="shared" si="667"/>
        <v>#VALUE!</v>
      </c>
      <c r="AV430" s="42" t="e">
        <f t="shared" si="667"/>
        <v>#VALUE!</v>
      </c>
      <c r="AW430" s="42" t="e">
        <f t="shared" si="667"/>
        <v>#VALUE!</v>
      </c>
      <c r="AX430" s="43" t="e">
        <f t="shared" si="667"/>
        <v>#VALUE!</v>
      </c>
      <c r="AY430" s="43" t="e">
        <f t="shared" si="667"/>
        <v>#VALUE!</v>
      </c>
      <c r="AZ430" t="e">
        <f>NA()</f>
        <v>#N/A</v>
      </c>
    </row>
    <row r="431" spans="4:52" x14ac:dyDescent="0.25">
      <c r="D431" s="3">
        <v>46</v>
      </c>
      <c r="F431" s="3">
        <v>45</v>
      </c>
      <c r="G431" s="36">
        <f t="shared" ref="G431:X431" si="668">300*G359*G131</f>
        <v>46001.940718955411</v>
      </c>
      <c r="H431" s="36">
        <f t="shared" si="668"/>
        <v>77306.979023163876</v>
      </c>
      <c r="I431" s="36">
        <f t="shared" si="668"/>
        <v>76655.335848857023</v>
      </c>
      <c r="J431" s="36">
        <f t="shared" si="668"/>
        <v>73989.882754346007</v>
      </c>
      <c r="K431" s="36">
        <f t="shared" si="668"/>
        <v>22147.481972525035</v>
      </c>
      <c r="L431" s="37" t="e">
        <f t="shared" si="668"/>
        <v>#VALUE!</v>
      </c>
      <c r="M431" s="38">
        <f t="shared" si="668"/>
        <v>25130.515018239395</v>
      </c>
      <c r="N431" s="39">
        <f t="shared" si="668"/>
        <v>5531.5116763573733</v>
      </c>
      <c r="O431" s="39">
        <f t="shared" si="668"/>
        <v>1106.3023352714749</v>
      </c>
      <c r="P431" s="40">
        <f t="shared" si="668"/>
        <v>129078.05596901152</v>
      </c>
      <c r="Q431" s="40">
        <f t="shared" si="668"/>
        <v>117290.79732419185</v>
      </c>
      <c r="R431" s="40">
        <f t="shared" si="668"/>
        <v>489151.2715016618</v>
      </c>
      <c r="S431" s="41" t="e">
        <f t="shared" si="668"/>
        <v>#VALUE!</v>
      </c>
      <c r="T431" s="41" t="e">
        <f t="shared" si="668"/>
        <v>#VALUE!</v>
      </c>
      <c r="U431" s="42" t="e">
        <f t="shared" si="668"/>
        <v>#VALUE!</v>
      </c>
      <c r="V431" s="42" t="e">
        <f t="shared" si="668"/>
        <v>#VALUE!</v>
      </c>
      <c r="W431" s="43" t="e">
        <f t="shared" si="668"/>
        <v>#VALUE!</v>
      </c>
      <c r="X431" s="43" t="e">
        <f t="shared" si="668"/>
        <v>#VALUE!</v>
      </c>
      <c r="Y431" t="e">
        <f>NA()</f>
        <v>#N/A</v>
      </c>
      <c r="AD431"/>
      <c r="AE431" s="3">
        <v>46</v>
      </c>
      <c r="AG431" s="3">
        <f t="shared" si="580"/>
        <v>47.862198071214792</v>
      </c>
      <c r="AH431" s="36">
        <f t="shared" ref="AH431:AY431" si="669">300*AH359*AH131</f>
        <v>48035.552483731502</v>
      </c>
      <c r="AI431" s="36">
        <f t="shared" si="669"/>
        <v>80849.66636676545</v>
      </c>
      <c r="AJ431" s="36">
        <f t="shared" si="669"/>
        <v>81041.82122351756</v>
      </c>
      <c r="AK431" s="36">
        <f t="shared" si="669"/>
        <v>77274.673039969304</v>
      </c>
      <c r="AL431" s="36">
        <f t="shared" si="669"/>
        <v>23299.685428259469</v>
      </c>
      <c r="AM431" s="37" t="e">
        <f t="shared" si="669"/>
        <v>#VALUE!</v>
      </c>
      <c r="AN431" s="38">
        <f t="shared" si="669"/>
        <v>26590.65203449547</v>
      </c>
      <c r="AO431" s="39">
        <f t="shared" si="669"/>
        <v>5843.6638566340853</v>
      </c>
      <c r="AP431" s="39">
        <f t="shared" si="669"/>
        <v>1168.7327713268173</v>
      </c>
      <c r="AQ431" s="40">
        <f t="shared" si="669"/>
        <v>133973.11292968172</v>
      </c>
      <c r="AR431" s="40">
        <f t="shared" si="669"/>
        <v>121119.00083890883</v>
      </c>
      <c r="AS431" s="40">
        <f t="shared" si="669"/>
        <v>497321.33225187298</v>
      </c>
      <c r="AT431" s="41" t="e">
        <f t="shared" si="669"/>
        <v>#VALUE!</v>
      </c>
      <c r="AU431" s="41" t="e">
        <f t="shared" si="669"/>
        <v>#VALUE!</v>
      </c>
      <c r="AV431" s="42" t="e">
        <f t="shared" si="669"/>
        <v>#VALUE!</v>
      </c>
      <c r="AW431" s="42" t="e">
        <f t="shared" si="669"/>
        <v>#VALUE!</v>
      </c>
      <c r="AX431" s="43" t="e">
        <f t="shared" si="669"/>
        <v>#VALUE!</v>
      </c>
      <c r="AY431" s="43" t="e">
        <f t="shared" si="669"/>
        <v>#VALUE!</v>
      </c>
      <c r="AZ431" t="e">
        <f>NA()</f>
        <v>#N/A</v>
      </c>
    </row>
    <row r="432" spans="4:52" x14ac:dyDescent="0.25">
      <c r="D432" s="3">
        <v>47</v>
      </c>
      <c r="F432" s="3">
        <v>46</v>
      </c>
      <c r="G432" s="36">
        <f t="shared" ref="G432:X432" si="670">300*G360*G132</f>
        <v>46747.782611993207</v>
      </c>
      <c r="H432" s="36">
        <f t="shared" si="670"/>
        <v>78571.267941154132</v>
      </c>
      <c r="I432" s="36">
        <f t="shared" si="670"/>
        <v>78232.819051491373</v>
      </c>
      <c r="J432" s="36">
        <f t="shared" si="670"/>
        <v>75163.490180886467</v>
      </c>
      <c r="K432" s="36">
        <f t="shared" si="670"/>
        <v>22579.651556704557</v>
      </c>
      <c r="L432" s="37" t="e">
        <f t="shared" si="670"/>
        <v>#VALUE!</v>
      </c>
      <c r="M432" s="38">
        <f t="shared" si="670"/>
        <v>25650.819233400951</v>
      </c>
      <c r="N432" s="39">
        <f t="shared" si="670"/>
        <v>5642.1975568023508</v>
      </c>
      <c r="O432" s="39">
        <f t="shared" si="670"/>
        <v>1128.4395113604703</v>
      </c>
      <c r="P432" s="40">
        <f t="shared" si="670"/>
        <v>130830.94698745786</v>
      </c>
      <c r="Q432" s="40">
        <f t="shared" si="670"/>
        <v>118677.31571923163</v>
      </c>
      <c r="R432" s="40">
        <f t="shared" si="670"/>
        <v>492217.5399630933</v>
      </c>
      <c r="S432" s="41" t="e">
        <f t="shared" si="670"/>
        <v>#VALUE!</v>
      </c>
      <c r="T432" s="41" t="e">
        <f t="shared" si="670"/>
        <v>#VALUE!</v>
      </c>
      <c r="U432" s="42" t="e">
        <f t="shared" si="670"/>
        <v>#VALUE!</v>
      </c>
      <c r="V432" s="42" t="e">
        <f t="shared" si="670"/>
        <v>#VALUE!</v>
      </c>
      <c r="W432" s="43" t="e">
        <f t="shared" si="670"/>
        <v>#VALUE!</v>
      </c>
      <c r="X432" s="43" t="e">
        <f t="shared" si="670"/>
        <v>#VALUE!</v>
      </c>
      <c r="Y432" t="e">
        <f>NA()</f>
        <v>#N/A</v>
      </c>
      <c r="AD432"/>
      <c r="AE432" s="3">
        <v>47</v>
      </c>
      <c r="AG432" s="3">
        <f t="shared" si="580"/>
        <v>49.108122451584919</v>
      </c>
      <c r="AH432" s="36">
        <f t="shared" ref="AH432:AY432" si="671">300*AH360*AH132</f>
        <v>48827.504726786698</v>
      </c>
      <c r="AI432" s="36">
        <f t="shared" si="671"/>
        <v>82319.958888363923</v>
      </c>
      <c r="AJ432" s="36">
        <f t="shared" si="671"/>
        <v>82829.278406045749</v>
      </c>
      <c r="AK432" s="36">
        <f t="shared" si="671"/>
        <v>78634.393488221802</v>
      </c>
      <c r="AL432" s="36">
        <f t="shared" si="671"/>
        <v>23726.982815503183</v>
      </c>
      <c r="AM432" s="37" t="e">
        <f t="shared" si="671"/>
        <v>#VALUE!</v>
      </c>
      <c r="AN432" s="38">
        <f t="shared" si="671"/>
        <v>27198.524278618737</v>
      </c>
      <c r="AO432" s="39">
        <f t="shared" si="671"/>
        <v>5975.0807518563142</v>
      </c>
      <c r="AP432" s="39">
        <f t="shared" si="671"/>
        <v>1195.0161503712627</v>
      </c>
      <c r="AQ432" s="40">
        <f t="shared" si="671"/>
        <v>135989.41014969346</v>
      </c>
      <c r="AR432" s="40">
        <f t="shared" si="671"/>
        <v>122655.28793801743</v>
      </c>
      <c r="AS432" s="40">
        <f t="shared" si="671"/>
        <v>500338.58463767177</v>
      </c>
      <c r="AT432" s="41" t="e">
        <f t="shared" si="671"/>
        <v>#VALUE!</v>
      </c>
      <c r="AU432" s="41" t="e">
        <f t="shared" si="671"/>
        <v>#VALUE!</v>
      </c>
      <c r="AV432" s="42" t="e">
        <f t="shared" si="671"/>
        <v>#VALUE!</v>
      </c>
      <c r="AW432" s="42" t="e">
        <f t="shared" si="671"/>
        <v>#VALUE!</v>
      </c>
      <c r="AX432" s="43" t="e">
        <f t="shared" si="671"/>
        <v>#VALUE!</v>
      </c>
      <c r="AY432" s="43" t="e">
        <f t="shared" si="671"/>
        <v>#VALUE!</v>
      </c>
      <c r="AZ432" t="e">
        <f>NA()</f>
        <v>#N/A</v>
      </c>
    </row>
    <row r="433" spans="4:52" x14ac:dyDescent="0.25">
      <c r="D433" s="3">
        <v>48</v>
      </c>
      <c r="F433" s="3">
        <v>47</v>
      </c>
      <c r="G433" s="36">
        <f t="shared" ref="G433:X433" si="672">300*G361*G133</f>
        <v>47455.261747226978</v>
      </c>
      <c r="H433" s="36">
        <f t="shared" si="672"/>
        <v>79806.938363526409</v>
      </c>
      <c r="I433" s="36">
        <f t="shared" si="672"/>
        <v>79761.90675483529</v>
      </c>
      <c r="J433" s="36">
        <f t="shared" si="672"/>
        <v>76309.086889972023</v>
      </c>
      <c r="K433" s="36">
        <f t="shared" si="672"/>
        <v>22979.199601790471</v>
      </c>
      <c r="L433" s="37" t="e">
        <f t="shared" si="672"/>
        <v>#VALUE!</v>
      </c>
      <c r="M433" s="38">
        <f t="shared" si="672"/>
        <v>26160.193745371882</v>
      </c>
      <c r="N433" s="39">
        <f t="shared" si="672"/>
        <v>5751.1374399488177</v>
      </c>
      <c r="O433" s="39">
        <f t="shared" si="672"/>
        <v>1150.2274879897636</v>
      </c>
      <c r="P433" s="40">
        <f t="shared" si="672"/>
        <v>132537.7433462897</v>
      </c>
      <c r="Q433" s="40">
        <f t="shared" si="672"/>
        <v>120010.69329264046</v>
      </c>
      <c r="R433" s="40">
        <f t="shared" si="672"/>
        <v>495051.52167600428</v>
      </c>
      <c r="S433" s="41" t="e">
        <f t="shared" si="672"/>
        <v>#VALUE!</v>
      </c>
      <c r="T433" s="41" t="e">
        <f t="shared" si="672"/>
        <v>#VALUE!</v>
      </c>
      <c r="U433" s="42" t="e">
        <f t="shared" si="672"/>
        <v>#VALUE!</v>
      </c>
      <c r="V433" s="42" t="e">
        <f t="shared" si="672"/>
        <v>#VALUE!</v>
      </c>
      <c r="W433" s="43" t="e">
        <f t="shared" si="672"/>
        <v>#VALUE!</v>
      </c>
      <c r="X433" s="43" t="e">
        <f t="shared" si="672"/>
        <v>#VALUE!</v>
      </c>
      <c r="Y433" t="e">
        <f>NA()</f>
        <v>#N/A</v>
      </c>
      <c r="AD433"/>
      <c r="AE433" s="3">
        <v>48</v>
      </c>
      <c r="AG433" s="3">
        <f t="shared" si="580"/>
        <v>50.256187235873128</v>
      </c>
      <c r="AH433" s="36">
        <f t="shared" ref="AH433:AY433" si="673">300*AH361*AH133</f>
        <v>49510.668524474815</v>
      </c>
      <c r="AI433" s="36">
        <f t="shared" si="673"/>
        <v>83637.208773402948</v>
      </c>
      <c r="AJ433" s="36">
        <f t="shared" si="673"/>
        <v>84412.413097332668</v>
      </c>
      <c r="AK433" s="36">
        <f t="shared" si="673"/>
        <v>79850.753313051275</v>
      </c>
      <c r="AL433" s="36">
        <f t="shared" si="673"/>
        <v>24086.587641824968</v>
      </c>
      <c r="AM433" s="37" t="e">
        <f t="shared" si="673"/>
        <v>#VALUE!</v>
      </c>
      <c r="AN433" s="38">
        <f t="shared" si="673"/>
        <v>27743.96421883766</v>
      </c>
      <c r="AO433" s="39">
        <f t="shared" si="673"/>
        <v>6093.7873492725157</v>
      </c>
      <c r="AP433" s="39">
        <f t="shared" si="673"/>
        <v>1218.7574698545031</v>
      </c>
      <c r="AQ433" s="40">
        <f t="shared" si="673"/>
        <v>137788.25092296084</v>
      </c>
      <c r="AR433" s="40">
        <f t="shared" si="673"/>
        <v>124005.10454957592</v>
      </c>
      <c r="AS433" s="40">
        <f t="shared" si="673"/>
        <v>502865.65156102338</v>
      </c>
      <c r="AT433" s="41" t="e">
        <f t="shared" si="673"/>
        <v>#VALUE!</v>
      </c>
      <c r="AU433" s="41" t="e">
        <f t="shared" si="673"/>
        <v>#VALUE!</v>
      </c>
      <c r="AV433" s="42" t="e">
        <f t="shared" si="673"/>
        <v>#VALUE!</v>
      </c>
      <c r="AW433" s="42" t="e">
        <f t="shared" si="673"/>
        <v>#VALUE!</v>
      </c>
      <c r="AX433" s="43" t="e">
        <f t="shared" si="673"/>
        <v>#VALUE!</v>
      </c>
      <c r="AY433" s="43" t="e">
        <f t="shared" si="673"/>
        <v>#VALUE!</v>
      </c>
      <c r="AZ433" t="e">
        <f>NA()</f>
        <v>#N/A</v>
      </c>
    </row>
    <row r="434" spans="4:52" x14ac:dyDescent="0.25">
      <c r="D434" s="3">
        <v>49</v>
      </c>
      <c r="F434" s="3">
        <v>48</v>
      </c>
      <c r="G434" s="36">
        <f t="shared" ref="G434:X434" si="674">300*G362*G134</f>
        <v>48125.816178899098</v>
      </c>
      <c r="H434" s="36">
        <f t="shared" si="674"/>
        <v>81014.395559486293</v>
      </c>
      <c r="I434" s="36">
        <f t="shared" si="674"/>
        <v>81243.110989302208</v>
      </c>
      <c r="J434" s="36">
        <f t="shared" si="674"/>
        <v>77427.119325470267</v>
      </c>
      <c r="K434" s="36">
        <f t="shared" si="674"/>
        <v>23348.967248474659</v>
      </c>
      <c r="L434" s="37" t="e">
        <f t="shared" si="674"/>
        <v>#VALUE!</v>
      </c>
      <c r="M434" s="38">
        <f t="shared" si="674"/>
        <v>26658.7053446276</v>
      </c>
      <c r="N434" s="39">
        <f t="shared" si="674"/>
        <v>5858.3318320423323</v>
      </c>
      <c r="O434" s="39">
        <f t="shared" si="674"/>
        <v>1171.6663664084663</v>
      </c>
      <c r="P434" s="40">
        <f t="shared" si="674"/>
        <v>134199.45989967242</v>
      </c>
      <c r="Q434" s="40">
        <f t="shared" si="674"/>
        <v>121292.66949121399</v>
      </c>
      <c r="R434" s="40">
        <f t="shared" si="674"/>
        <v>497669.93714291055</v>
      </c>
      <c r="S434" s="41" t="e">
        <f t="shared" si="674"/>
        <v>#VALUE!</v>
      </c>
      <c r="T434" s="41" t="e">
        <f t="shared" si="674"/>
        <v>#VALUE!</v>
      </c>
      <c r="U434" s="42" t="e">
        <f t="shared" si="674"/>
        <v>#VALUE!</v>
      </c>
      <c r="V434" s="42" t="e">
        <f t="shared" si="674"/>
        <v>#VALUE!</v>
      </c>
      <c r="W434" s="43" t="e">
        <f t="shared" si="674"/>
        <v>#VALUE!</v>
      </c>
      <c r="X434" s="43" t="e">
        <f t="shared" si="674"/>
        <v>#VALUE!</v>
      </c>
      <c r="Y434" t="e">
        <f>NA()</f>
        <v>#N/A</v>
      </c>
      <c r="AD434"/>
      <c r="AE434" s="3">
        <v>49</v>
      </c>
      <c r="AG434" s="3">
        <f t="shared" si="580"/>
        <v>51.314078685538149</v>
      </c>
      <c r="AH434" s="36">
        <f t="shared" ref="AH434:AY434" si="675">300*AH362*AH134</f>
        <v>50102.569498994439</v>
      </c>
      <c r="AI434" s="36">
        <f t="shared" si="675"/>
        <v>84819.695911501942</v>
      </c>
      <c r="AJ434" s="36">
        <f t="shared" si="675"/>
        <v>85817.965885093072</v>
      </c>
      <c r="AK434" s="36">
        <f t="shared" si="675"/>
        <v>80941.165653427117</v>
      </c>
      <c r="AL434" s="36">
        <f t="shared" si="675"/>
        <v>24391.656386727918</v>
      </c>
      <c r="AM434" s="37" t="e">
        <f t="shared" si="675"/>
        <v>#VALUE!</v>
      </c>
      <c r="AN434" s="38">
        <f t="shared" si="675"/>
        <v>28234.226380230415</v>
      </c>
      <c r="AO434" s="39">
        <f t="shared" si="675"/>
        <v>6201.1510876980756</v>
      </c>
      <c r="AP434" s="39">
        <f t="shared" si="675"/>
        <v>1240.2302175396153</v>
      </c>
      <c r="AQ434" s="40">
        <f t="shared" si="675"/>
        <v>139396.95937241521</v>
      </c>
      <c r="AR434" s="40">
        <f t="shared" si="675"/>
        <v>125195.23329214082</v>
      </c>
      <c r="AS434" s="40">
        <f t="shared" si="675"/>
        <v>504997.41845259513</v>
      </c>
      <c r="AT434" s="41" t="e">
        <f t="shared" si="675"/>
        <v>#VALUE!</v>
      </c>
      <c r="AU434" s="41" t="e">
        <f t="shared" si="675"/>
        <v>#VALUE!</v>
      </c>
      <c r="AV434" s="42" t="e">
        <f t="shared" si="675"/>
        <v>#VALUE!</v>
      </c>
      <c r="AW434" s="42" t="e">
        <f t="shared" si="675"/>
        <v>#VALUE!</v>
      </c>
      <c r="AX434" s="43" t="e">
        <f t="shared" si="675"/>
        <v>#VALUE!</v>
      </c>
      <c r="AY434" s="43" t="e">
        <f t="shared" si="675"/>
        <v>#VALUE!</v>
      </c>
      <c r="AZ434" t="e">
        <f>NA()</f>
        <v>#N/A</v>
      </c>
    </row>
    <row r="435" spans="4:52" x14ac:dyDescent="0.25">
      <c r="D435" s="3">
        <v>50</v>
      </c>
      <c r="F435" s="3">
        <v>49</v>
      </c>
      <c r="G435" s="36">
        <f t="shared" ref="G435:X435" si="676">300*G363*G135</f>
        <v>48760.901148101846</v>
      </c>
      <c r="H435" s="36">
        <f t="shared" si="676"/>
        <v>82194.057988182321</v>
      </c>
      <c r="I435" s="36">
        <f t="shared" si="676"/>
        <v>82677.041744279195</v>
      </c>
      <c r="J435" s="36">
        <f t="shared" si="676"/>
        <v>78518.044380419582</v>
      </c>
      <c r="K435" s="36">
        <f t="shared" si="676"/>
        <v>23691.484060627539</v>
      </c>
      <c r="L435" s="37" t="e">
        <f t="shared" si="676"/>
        <v>#VALUE!</v>
      </c>
      <c r="M435" s="38">
        <f t="shared" si="676"/>
        <v>27146.432437292271</v>
      </c>
      <c r="N435" s="39">
        <f t="shared" si="676"/>
        <v>5963.7833178194742</v>
      </c>
      <c r="O435" s="39">
        <f t="shared" si="676"/>
        <v>1192.7566635638948</v>
      </c>
      <c r="P435" s="40">
        <f t="shared" si="676"/>
        <v>135817.10448886416</v>
      </c>
      <c r="Q435" s="40">
        <f t="shared" si="676"/>
        <v>122524.95581082064</v>
      </c>
      <c r="R435" s="40">
        <f t="shared" si="676"/>
        <v>500088.44076771312</v>
      </c>
      <c r="S435" s="41" t="e">
        <f t="shared" si="676"/>
        <v>#VALUE!</v>
      </c>
      <c r="T435" s="41" t="e">
        <f t="shared" si="676"/>
        <v>#VALUE!</v>
      </c>
      <c r="U435" s="42" t="e">
        <f t="shared" si="676"/>
        <v>#VALUE!</v>
      </c>
      <c r="V435" s="42" t="e">
        <f t="shared" si="676"/>
        <v>#VALUE!</v>
      </c>
      <c r="W435" s="43" t="e">
        <f t="shared" si="676"/>
        <v>#VALUE!</v>
      </c>
      <c r="X435" s="43" t="e">
        <f t="shared" si="676"/>
        <v>#VALUE!</v>
      </c>
      <c r="Y435" t="e">
        <f>NA()</f>
        <v>#N/A</v>
      </c>
      <c r="AD435"/>
      <c r="AE435" s="3">
        <v>50</v>
      </c>
      <c r="AG435" s="3">
        <f t="shared" si="580"/>
        <v>52.288879354098157</v>
      </c>
      <c r="AH435" s="36">
        <f t="shared" ref="AH435:AY435" si="677">300*AH363*AH135</f>
        <v>50617.558651378655</v>
      </c>
      <c r="AI435" s="36">
        <f t="shared" si="677"/>
        <v>85883.199829976758</v>
      </c>
      <c r="AJ435" s="36">
        <f t="shared" si="677"/>
        <v>87068.807647537484</v>
      </c>
      <c r="AK435" s="36">
        <f t="shared" si="677"/>
        <v>81920.614973817792</v>
      </c>
      <c r="AL435" s="36">
        <f t="shared" si="677"/>
        <v>24652.315443200929</v>
      </c>
      <c r="AM435" s="37" t="e">
        <f t="shared" si="677"/>
        <v>#VALUE!</v>
      </c>
      <c r="AN435" s="38">
        <f t="shared" si="677"/>
        <v>28675.621620682356</v>
      </c>
      <c r="AO435" s="39">
        <f t="shared" si="677"/>
        <v>6298.3762468620143</v>
      </c>
      <c r="AP435" s="39">
        <f t="shared" si="677"/>
        <v>1259.6752493724027</v>
      </c>
      <c r="AQ435" s="40">
        <f t="shared" si="677"/>
        <v>140838.86588967196</v>
      </c>
      <c r="AR435" s="40">
        <f t="shared" si="677"/>
        <v>126248.0003584144</v>
      </c>
      <c r="AS435" s="40">
        <f t="shared" si="677"/>
        <v>506807.7894440798</v>
      </c>
      <c r="AT435" s="41" t="e">
        <f t="shared" si="677"/>
        <v>#VALUE!</v>
      </c>
      <c r="AU435" s="41" t="e">
        <f t="shared" si="677"/>
        <v>#VALUE!</v>
      </c>
      <c r="AV435" s="42" t="e">
        <f t="shared" si="677"/>
        <v>#VALUE!</v>
      </c>
      <c r="AW435" s="42" t="e">
        <f t="shared" si="677"/>
        <v>#VALUE!</v>
      </c>
      <c r="AX435" s="43" t="e">
        <f t="shared" si="677"/>
        <v>#VALUE!</v>
      </c>
      <c r="AY435" s="43" t="e">
        <f t="shared" si="677"/>
        <v>#VALUE!</v>
      </c>
      <c r="AZ435" t="e">
        <f>NA()</f>
        <v>#N/A</v>
      </c>
    </row>
    <row r="436" spans="4:52" x14ac:dyDescent="0.25">
      <c r="D436" s="3">
        <v>51</v>
      </c>
      <c r="F436" s="3">
        <v>50</v>
      </c>
      <c r="G436" s="36">
        <f t="shared" ref="G436:X436" si="678">300*G364*G136</f>
        <v>49361.976772419192</v>
      </c>
      <c r="H436" s="36">
        <f t="shared" si="678"/>
        <v>83346.355286929684</v>
      </c>
      <c r="I436" s="36">
        <f t="shared" si="678"/>
        <v>84064.394360857317</v>
      </c>
      <c r="J436" s="36">
        <f t="shared" si="678"/>
        <v>79582.327490061478</v>
      </c>
      <c r="K436" s="36">
        <f t="shared" si="678"/>
        <v>24009.011692581069</v>
      </c>
      <c r="L436" s="37" t="e">
        <f t="shared" si="678"/>
        <v>#VALUE!</v>
      </c>
      <c r="M436" s="38">
        <f t="shared" si="678"/>
        <v>27623.464063276489</v>
      </c>
      <c r="N436" s="39">
        <f t="shared" si="678"/>
        <v>6067.4963918289586</v>
      </c>
      <c r="O436" s="39">
        <f t="shared" si="678"/>
        <v>1213.4992783657917</v>
      </c>
      <c r="P436" s="40">
        <f t="shared" si="678"/>
        <v>137391.67647816794</v>
      </c>
      <c r="Q436" s="40">
        <f t="shared" si="678"/>
        <v>123709.23289005336</v>
      </c>
      <c r="R436" s="40">
        <f t="shared" si="678"/>
        <v>502321.66634733311</v>
      </c>
      <c r="S436" s="41" t="e">
        <f t="shared" si="678"/>
        <v>#VALUE!</v>
      </c>
      <c r="T436" s="41" t="e">
        <f t="shared" si="678"/>
        <v>#VALUE!</v>
      </c>
      <c r="U436" s="42" t="e">
        <f t="shared" si="678"/>
        <v>#VALUE!</v>
      </c>
      <c r="V436" s="42" t="e">
        <f t="shared" si="678"/>
        <v>#VALUE!</v>
      </c>
      <c r="W436" s="43" t="e">
        <f t="shared" si="678"/>
        <v>#VALUE!</v>
      </c>
      <c r="X436" s="43" t="e">
        <f t="shared" si="678"/>
        <v>#VALUE!</v>
      </c>
      <c r="Y436" t="e">
        <f>NA()</f>
        <v>#N/A</v>
      </c>
      <c r="AD436"/>
      <c r="AE436" s="3">
        <v>51</v>
      </c>
      <c r="AG436" s="3">
        <f t="shared" si="580"/>
        <v>53.187115504627528</v>
      </c>
      <c r="AH436" s="36">
        <f t="shared" ref="AH436:AY436" si="679">300*AH364*AH136</f>
        <v>51067.428113372189</v>
      </c>
      <c r="AI436" s="36">
        <f t="shared" si="679"/>
        <v>86841.379105156215</v>
      </c>
      <c r="AJ436" s="36">
        <f t="shared" si="679"/>
        <v>88184.515935487056</v>
      </c>
      <c r="AK436" s="36">
        <f t="shared" si="679"/>
        <v>82802.033876403744</v>
      </c>
      <c r="AL436" s="36">
        <f t="shared" si="679"/>
        <v>24876.463495055152</v>
      </c>
      <c r="AM436" s="37" t="e">
        <f t="shared" si="679"/>
        <v>#VALUE!</v>
      </c>
      <c r="AN436" s="38">
        <f t="shared" si="679"/>
        <v>29073.648277993037</v>
      </c>
      <c r="AO436" s="39">
        <f t="shared" si="679"/>
        <v>6386.5245537802075</v>
      </c>
      <c r="AP436" s="39">
        <f t="shared" si="679"/>
        <v>1277.3049107560414</v>
      </c>
      <c r="AQ436" s="40">
        <f t="shared" si="679"/>
        <v>142133.96800427497</v>
      </c>
      <c r="AR436" s="40">
        <f t="shared" si="679"/>
        <v>127182.10420125899</v>
      </c>
      <c r="AS436" s="40">
        <f t="shared" si="679"/>
        <v>508354.8102555825</v>
      </c>
      <c r="AT436" s="41" t="e">
        <f t="shared" si="679"/>
        <v>#VALUE!</v>
      </c>
      <c r="AU436" s="41" t="e">
        <f t="shared" si="679"/>
        <v>#VALUE!</v>
      </c>
      <c r="AV436" s="42" t="e">
        <f t="shared" si="679"/>
        <v>#VALUE!</v>
      </c>
      <c r="AW436" s="42" t="e">
        <f t="shared" si="679"/>
        <v>#VALUE!</v>
      </c>
      <c r="AX436" s="43" t="e">
        <f t="shared" si="679"/>
        <v>#VALUE!</v>
      </c>
      <c r="AY436" s="43" t="e">
        <f t="shared" si="679"/>
        <v>#VALUE!</v>
      </c>
      <c r="AZ436" t="e">
        <f>NA()</f>
        <v>#N/A</v>
      </c>
    </row>
    <row r="437" spans="4:52" x14ac:dyDescent="0.25">
      <c r="D437" s="3">
        <v>52</v>
      </c>
      <c r="F437" s="3">
        <v>51</v>
      </c>
      <c r="G437" s="36">
        <f t="shared" ref="G437:X437" si="680">300*G365*G137</f>
        <v>49930.497559533032</v>
      </c>
      <c r="H437" s="36">
        <f t="shared" si="680"/>
        <v>84471.726437705525</v>
      </c>
      <c r="I437" s="36">
        <f t="shared" si="680"/>
        <v>85405.937948508741</v>
      </c>
      <c r="J437" s="36">
        <f t="shared" si="680"/>
        <v>80620.440901017311</v>
      </c>
      <c r="K437" s="36">
        <f t="shared" si="680"/>
        <v>24303.580339149397</v>
      </c>
      <c r="L437" s="37" t="e">
        <f t="shared" si="680"/>
        <v>#VALUE!</v>
      </c>
      <c r="M437" s="38">
        <f t="shared" si="680"/>
        <v>28089.89897503081</v>
      </c>
      <c r="N437" s="39">
        <f t="shared" si="680"/>
        <v>6169.4773016216895</v>
      </c>
      <c r="O437" s="39">
        <f t="shared" si="680"/>
        <v>1233.8954603243378</v>
      </c>
      <c r="P437" s="40">
        <f t="shared" si="680"/>
        <v>138924.16547049402</v>
      </c>
      <c r="Q437" s="40">
        <f t="shared" si="680"/>
        <v>124847.1480993408</v>
      </c>
      <c r="R437" s="40">
        <f t="shared" si="680"/>
        <v>504383.27472560556</v>
      </c>
      <c r="S437" s="41" t="e">
        <f t="shared" si="680"/>
        <v>#VALUE!</v>
      </c>
      <c r="T437" s="41" t="e">
        <f t="shared" si="680"/>
        <v>#VALUE!</v>
      </c>
      <c r="U437" s="42" t="e">
        <f t="shared" si="680"/>
        <v>#VALUE!</v>
      </c>
      <c r="V437" s="42" t="e">
        <f t="shared" si="680"/>
        <v>#VALUE!</v>
      </c>
      <c r="W437" s="43" t="e">
        <f t="shared" si="680"/>
        <v>#VALUE!</v>
      </c>
      <c r="X437" s="43" t="e">
        <f t="shared" si="680"/>
        <v>#VALUE!</v>
      </c>
      <c r="Y437" t="e">
        <f>NA()</f>
        <v>#N/A</v>
      </c>
      <c r="AD437"/>
      <c r="AE437" s="3">
        <v>52</v>
      </c>
      <c r="AG437" s="3">
        <f t="shared" si="580"/>
        <v>54.014800802904645</v>
      </c>
      <c r="AH437" s="36">
        <f t="shared" ref="AH437:AY437" si="681">300*AH365*AH137</f>
        <v>51461.905838678431</v>
      </c>
      <c r="AI437" s="36">
        <f t="shared" si="681"/>
        <v>87706.090061844137</v>
      </c>
      <c r="AJ437" s="36">
        <f t="shared" si="681"/>
        <v>89181.8751183235</v>
      </c>
      <c r="AK437" s="36">
        <f t="shared" si="681"/>
        <v>83596.617895974239</v>
      </c>
      <c r="AL437" s="36">
        <f t="shared" si="681"/>
        <v>25070.33461668939</v>
      </c>
      <c r="AM437" s="37" t="e">
        <f t="shared" si="681"/>
        <v>#VALUE!</v>
      </c>
      <c r="AN437" s="38">
        <f t="shared" si="681"/>
        <v>29433.105538472897</v>
      </c>
      <c r="AO437" s="39">
        <f t="shared" si="681"/>
        <v>6466.5333530519183</v>
      </c>
      <c r="AP437" s="39">
        <f t="shared" si="681"/>
        <v>1293.3066706103837</v>
      </c>
      <c r="AQ437" s="40">
        <f t="shared" si="681"/>
        <v>143299.47167705357</v>
      </c>
      <c r="AR437" s="40">
        <f t="shared" si="681"/>
        <v>128013.27782697398</v>
      </c>
      <c r="AS437" s="40">
        <f t="shared" si="681"/>
        <v>509684.44229192933</v>
      </c>
      <c r="AT437" s="41" t="e">
        <f t="shared" si="681"/>
        <v>#VALUE!</v>
      </c>
      <c r="AU437" s="41" t="e">
        <f t="shared" si="681"/>
        <v>#VALUE!</v>
      </c>
      <c r="AV437" s="42" t="e">
        <f t="shared" si="681"/>
        <v>#VALUE!</v>
      </c>
      <c r="AW437" s="42" t="e">
        <f t="shared" si="681"/>
        <v>#VALUE!</v>
      </c>
      <c r="AX437" s="43" t="e">
        <f t="shared" si="681"/>
        <v>#VALUE!</v>
      </c>
      <c r="AY437" s="43" t="e">
        <f t="shared" si="681"/>
        <v>#VALUE!</v>
      </c>
      <c r="AZ437" t="e">
        <f>NA()</f>
        <v>#N/A</v>
      </c>
    </row>
    <row r="438" spans="4:52" x14ac:dyDescent="0.25">
      <c r="D438" s="3">
        <v>53</v>
      </c>
      <c r="F438" s="3">
        <v>52</v>
      </c>
      <c r="G438" s="36">
        <f t="shared" ref="G438:X438" si="682">300*G366*G138</f>
        <v>50467.903555479686</v>
      </c>
      <c r="H438" s="36">
        <f t="shared" si="682"/>
        <v>85570.618096630074</v>
      </c>
      <c r="I438" s="36">
        <f t="shared" si="682"/>
        <v>86702.504770351195</v>
      </c>
      <c r="J438" s="36">
        <f t="shared" si="682"/>
        <v>81632.86210126683</v>
      </c>
      <c r="K438" s="36">
        <f t="shared" si="682"/>
        <v>24577.019245126245</v>
      </c>
      <c r="L438" s="37" t="e">
        <f t="shared" si="682"/>
        <v>#VALUE!</v>
      </c>
      <c r="M438" s="38">
        <f t="shared" si="682"/>
        <v>28545.844770262003</v>
      </c>
      <c r="N438" s="39">
        <f t="shared" si="682"/>
        <v>6269.7339019099891</v>
      </c>
      <c r="O438" s="39">
        <f t="shared" si="682"/>
        <v>1253.9467803819978</v>
      </c>
      <c r="P438" s="40">
        <f t="shared" si="682"/>
        <v>140415.55018450864</v>
      </c>
      <c r="Q438" s="40">
        <f t="shared" si="682"/>
        <v>125940.31356944233</v>
      </c>
      <c r="R438" s="40">
        <f t="shared" si="682"/>
        <v>506286.00260386762</v>
      </c>
      <c r="S438" s="41" t="e">
        <f t="shared" si="682"/>
        <v>#VALUE!</v>
      </c>
      <c r="T438" s="41" t="e">
        <f t="shared" si="682"/>
        <v>#VALUE!</v>
      </c>
      <c r="U438" s="42" t="e">
        <f t="shared" si="682"/>
        <v>#VALUE!</v>
      </c>
      <c r="V438" s="42" t="e">
        <f t="shared" si="682"/>
        <v>#VALUE!</v>
      </c>
      <c r="W438" s="43" t="e">
        <f t="shared" si="682"/>
        <v>#VALUE!</v>
      </c>
      <c r="X438" s="43" t="e">
        <f t="shared" si="682"/>
        <v>#VALUE!</v>
      </c>
      <c r="Y438" t="e">
        <f>NA()</f>
        <v>#N/A</v>
      </c>
      <c r="AD438"/>
      <c r="AE438" s="3">
        <v>53</v>
      </c>
      <c r="AG438" s="3">
        <f t="shared" si="580"/>
        <v>54.777476578735246</v>
      </c>
      <c r="AH438" s="36">
        <f t="shared" ref="AH438:AY438" si="683">300*AH366*AH138</f>
        <v>51809.05124910202</v>
      </c>
      <c r="AI438" s="36">
        <f t="shared" si="683"/>
        <v>88487.654256781956</v>
      </c>
      <c r="AJ438" s="36">
        <f t="shared" si="683"/>
        <v>90075.304230248687</v>
      </c>
      <c r="AK438" s="36">
        <f t="shared" si="683"/>
        <v>84314.088419930224</v>
      </c>
      <c r="AL438" s="36">
        <f t="shared" si="683"/>
        <v>25238.901233853245</v>
      </c>
      <c r="AM438" s="37" t="e">
        <f t="shared" si="683"/>
        <v>#VALUE!</v>
      </c>
      <c r="AN438" s="38">
        <f t="shared" si="683"/>
        <v>29758.19085232155</v>
      </c>
      <c r="AO438" s="39">
        <f t="shared" si="683"/>
        <v>6539.2314978891927</v>
      </c>
      <c r="AP438" s="39">
        <f t="shared" si="683"/>
        <v>1307.8462995778386</v>
      </c>
      <c r="AQ438" s="40">
        <f t="shared" si="683"/>
        <v>144350.23589889432</v>
      </c>
      <c r="AR438" s="40">
        <f t="shared" si="683"/>
        <v>128754.81966889818</v>
      </c>
      <c r="AS438" s="40">
        <f t="shared" si="683"/>
        <v>510833.36420046398</v>
      </c>
      <c r="AT438" s="41" t="e">
        <f t="shared" si="683"/>
        <v>#VALUE!</v>
      </c>
      <c r="AU438" s="41" t="e">
        <f t="shared" si="683"/>
        <v>#VALUE!</v>
      </c>
      <c r="AV438" s="42" t="e">
        <f t="shared" si="683"/>
        <v>#VALUE!</v>
      </c>
      <c r="AW438" s="42" t="e">
        <f t="shared" si="683"/>
        <v>#VALUE!</v>
      </c>
      <c r="AX438" s="43" t="e">
        <f t="shared" si="683"/>
        <v>#VALUE!</v>
      </c>
      <c r="AY438" s="43" t="e">
        <f t="shared" si="683"/>
        <v>#VALUE!</v>
      </c>
      <c r="AZ438" t="e">
        <f>NA()</f>
        <v>#N/A</v>
      </c>
    </row>
    <row r="439" spans="4:52" x14ac:dyDescent="0.25">
      <c r="D439" s="3">
        <v>54</v>
      </c>
      <c r="F439" s="3">
        <v>53</v>
      </c>
      <c r="G439" s="36">
        <f t="shared" ref="G439:X439" si="684">300*G367*G139</f>
        <v>50975.612950461182</v>
      </c>
      <c r="H439" s="36">
        <f t="shared" si="684"/>
        <v>86643.483072571413</v>
      </c>
      <c r="I439" s="36">
        <f t="shared" si="684"/>
        <v>87954.980541099256</v>
      </c>
      <c r="J439" s="36">
        <f t="shared" si="684"/>
        <v>82620.07239700947</v>
      </c>
      <c r="K439" s="36">
        <f t="shared" si="684"/>
        <v>24830.982326784699</v>
      </c>
      <c r="L439" s="37" t="e">
        <f t="shared" si="684"/>
        <v>#VALUE!</v>
      </c>
      <c r="M439" s="38">
        <f t="shared" si="684"/>
        <v>28991.417073701457</v>
      </c>
      <c r="N439" s="39">
        <f t="shared" si="684"/>
        <v>6368.2755188762021</v>
      </c>
      <c r="O439" s="39">
        <f t="shared" si="684"/>
        <v>1273.6551037752404</v>
      </c>
      <c r="P439" s="40">
        <f t="shared" si="684"/>
        <v>141866.79747724536</v>
      </c>
      <c r="Q439" s="40">
        <f t="shared" si="684"/>
        <v>126990.30460911935</v>
      </c>
      <c r="R439" s="40">
        <f t="shared" si="684"/>
        <v>508041.71169910888</v>
      </c>
      <c r="S439" s="41" t="e">
        <f t="shared" si="684"/>
        <v>#VALUE!</v>
      </c>
      <c r="T439" s="41" t="e">
        <f t="shared" si="684"/>
        <v>#VALUE!</v>
      </c>
      <c r="U439" s="42" t="e">
        <f t="shared" si="684"/>
        <v>#VALUE!</v>
      </c>
      <c r="V439" s="42" t="e">
        <f t="shared" si="684"/>
        <v>#VALUE!</v>
      </c>
      <c r="W439" s="43" t="e">
        <f t="shared" si="684"/>
        <v>#VALUE!</v>
      </c>
      <c r="X439" s="43" t="e">
        <f t="shared" si="684"/>
        <v>#VALUE!</v>
      </c>
      <c r="Y439" t="e">
        <f>NA()</f>
        <v>#N/A</v>
      </c>
      <c r="AD439"/>
      <c r="AE439" s="3">
        <v>54</v>
      </c>
      <c r="AG439" s="3">
        <f t="shared" si="580"/>
        <v>55.4802489249997</v>
      </c>
      <c r="AH439" s="36">
        <f t="shared" ref="AH439:AY439" si="685">300*AH367*AH139</f>
        <v>52115.571140606211</v>
      </c>
      <c r="AI439" s="36">
        <f t="shared" si="685"/>
        <v>89195.083039404853</v>
      </c>
      <c r="AJ439" s="36">
        <f t="shared" si="685"/>
        <v>90877.219726322277</v>
      </c>
      <c r="AK439" s="36">
        <f t="shared" si="685"/>
        <v>84962.912443372814</v>
      </c>
      <c r="AL439" s="36">
        <f t="shared" si="685"/>
        <v>25386.167434542225</v>
      </c>
      <c r="AM439" s="37" t="e">
        <f t="shared" si="685"/>
        <v>#VALUE!</v>
      </c>
      <c r="AN439" s="38">
        <f t="shared" si="685"/>
        <v>30052.583331300186</v>
      </c>
      <c r="AO439" s="39">
        <f t="shared" si="685"/>
        <v>6605.3531753094958</v>
      </c>
      <c r="AP439" s="39">
        <f t="shared" si="685"/>
        <v>1321.0706350618991</v>
      </c>
      <c r="AQ439" s="40">
        <f t="shared" si="685"/>
        <v>145299.13901192995</v>
      </c>
      <c r="AR439" s="40">
        <f t="shared" si="685"/>
        <v>129418.02059129036</v>
      </c>
      <c r="AS439" s="40">
        <f t="shared" si="685"/>
        <v>511831.06758869899</v>
      </c>
      <c r="AT439" s="41" t="e">
        <f t="shared" si="685"/>
        <v>#VALUE!</v>
      </c>
      <c r="AU439" s="41" t="e">
        <f t="shared" si="685"/>
        <v>#VALUE!</v>
      </c>
      <c r="AV439" s="42" t="e">
        <f t="shared" si="685"/>
        <v>#VALUE!</v>
      </c>
      <c r="AW439" s="42" t="e">
        <f t="shared" si="685"/>
        <v>#VALUE!</v>
      </c>
      <c r="AX439" s="43" t="e">
        <f t="shared" si="685"/>
        <v>#VALUE!</v>
      </c>
      <c r="AY439" s="43" t="e">
        <f t="shared" si="685"/>
        <v>#VALUE!</v>
      </c>
      <c r="AZ439" t="e">
        <f>NA()</f>
        <v>#N/A</v>
      </c>
    </row>
    <row r="440" spans="4:52" x14ac:dyDescent="0.25">
      <c r="D440" s="3">
        <v>55</v>
      </c>
      <c r="F440" s="3">
        <v>54</v>
      </c>
      <c r="G440" s="36">
        <f t="shared" ref="G440:X440" si="686">300*G368*G140</f>
        <v>51455.015977939693</v>
      </c>
      <c r="H440" s="36">
        <f t="shared" si="686"/>
        <v>87690.77894228854</v>
      </c>
      <c r="I440" s="36">
        <f t="shared" si="686"/>
        <v>89164.295582082472</v>
      </c>
      <c r="J440" s="36">
        <f t="shared" si="686"/>
        <v>83582.55562376944</v>
      </c>
      <c r="K440" s="36">
        <f t="shared" si="686"/>
        <v>25066.969769611969</v>
      </c>
      <c r="L440" s="37" t="e">
        <f t="shared" si="686"/>
        <v>#VALUE!</v>
      </c>
      <c r="M440" s="38">
        <f t="shared" si="686"/>
        <v>29426.738764262394</v>
      </c>
      <c r="N440" s="39">
        <f t="shared" si="686"/>
        <v>6465.1128238824704</v>
      </c>
      <c r="O440" s="39">
        <f t="shared" si="686"/>
        <v>1293.0225647764942</v>
      </c>
      <c r="P440" s="40">
        <f t="shared" si="686"/>
        <v>143278.86149773066</v>
      </c>
      <c r="Q440" s="40">
        <f t="shared" si="686"/>
        <v>127998.65846701758</v>
      </c>
      <c r="R440" s="40">
        <f t="shared" si="686"/>
        <v>509661.43760595447</v>
      </c>
      <c r="S440" s="41" t="e">
        <f t="shared" si="686"/>
        <v>#VALUE!</v>
      </c>
      <c r="T440" s="41" t="e">
        <f t="shared" si="686"/>
        <v>#VALUE!</v>
      </c>
      <c r="U440" s="42" t="e">
        <f t="shared" si="686"/>
        <v>#VALUE!</v>
      </c>
      <c r="V440" s="42" t="e">
        <f t="shared" si="686"/>
        <v>#VALUE!</v>
      </c>
      <c r="W440" s="43" t="e">
        <f t="shared" si="686"/>
        <v>#VALUE!</v>
      </c>
      <c r="X440" s="43" t="e">
        <f t="shared" si="686"/>
        <v>#VALUE!</v>
      </c>
      <c r="Y440" t="e">
        <f>NA()</f>
        <v>#N/A</v>
      </c>
      <c r="AD440"/>
      <c r="AE440" s="3">
        <v>55</v>
      </c>
      <c r="AG440" s="3">
        <f t="shared" si="580"/>
        <v>56.127822882801333</v>
      </c>
      <c r="AH440" s="36">
        <f t="shared" ref="AH440:AY440" si="687">300*AH368*AH140</f>
        <v>52387.071979410182</v>
      </c>
      <c r="AI440" s="36">
        <f t="shared" si="687"/>
        <v>89836.266276060836</v>
      </c>
      <c r="AJ440" s="36">
        <f t="shared" si="687"/>
        <v>91598.341391003691</v>
      </c>
      <c r="AK440" s="36">
        <f t="shared" si="687"/>
        <v>85550.486507664682</v>
      </c>
      <c r="AL440" s="36">
        <f t="shared" si="687"/>
        <v>25515.385683300276</v>
      </c>
      <c r="AM440" s="37" t="e">
        <f t="shared" si="687"/>
        <v>#VALUE!</v>
      </c>
      <c r="AN440" s="38">
        <f t="shared" si="687"/>
        <v>30319.5149963968</v>
      </c>
      <c r="AO440" s="39">
        <f t="shared" si="687"/>
        <v>6665.5498957915306</v>
      </c>
      <c r="AP440" s="39">
        <f t="shared" si="687"/>
        <v>1333.109979158306</v>
      </c>
      <c r="AQ440" s="40">
        <f t="shared" si="687"/>
        <v>146157.38154314112</v>
      </c>
      <c r="AR440" s="40">
        <f t="shared" si="687"/>
        <v>130012.50864711391</v>
      </c>
      <c r="AS440" s="40">
        <f t="shared" si="687"/>
        <v>512701.43685453321</v>
      </c>
      <c r="AT440" s="41" t="e">
        <f t="shared" si="687"/>
        <v>#VALUE!</v>
      </c>
      <c r="AU440" s="41" t="e">
        <f t="shared" si="687"/>
        <v>#VALUE!</v>
      </c>
      <c r="AV440" s="42" t="e">
        <f t="shared" si="687"/>
        <v>#VALUE!</v>
      </c>
      <c r="AW440" s="42" t="e">
        <f t="shared" si="687"/>
        <v>#VALUE!</v>
      </c>
      <c r="AX440" s="43" t="e">
        <f t="shared" si="687"/>
        <v>#VALUE!</v>
      </c>
      <c r="AY440" s="43" t="e">
        <f t="shared" si="687"/>
        <v>#VALUE!</v>
      </c>
      <c r="AZ440" t="e">
        <f>NA()</f>
        <v>#N/A</v>
      </c>
    </row>
    <row r="441" spans="4:52" x14ac:dyDescent="0.25">
      <c r="D441" s="3">
        <v>56</v>
      </c>
      <c r="F441" s="3">
        <v>55</v>
      </c>
      <c r="G441" s="36">
        <f t="shared" ref="G441:X441" si="688">300*G369*G141</f>
        <v>51907.469955747969</v>
      </c>
      <c r="H441" s="36">
        <f t="shared" si="688"/>
        <v>88712.966790673338</v>
      </c>
      <c r="I441" s="36">
        <f t="shared" si="688"/>
        <v>90331.416778619096</v>
      </c>
      <c r="J441" s="36">
        <f t="shared" si="688"/>
        <v>84520.796980257728</v>
      </c>
      <c r="K441" s="36">
        <f t="shared" si="688"/>
        <v>25286.346309973182</v>
      </c>
      <c r="L441" s="37" t="e">
        <f t="shared" si="688"/>
        <v>#VALUE!</v>
      </c>
      <c r="M441" s="38">
        <f t="shared" si="688"/>
        <v>29851.939244800451</v>
      </c>
      <c r="N441" s="39">
        <f t="shared" si="688"/>
        <v>6560.2577158973445</v>
      </c>
      <c r="O441" s="39">
        <f t="shared" si="688"/>
        <v>1312.051543179469</v>
      </c>
      <c r="P441" s="40">
        <f t="shared" si="688"/>
        <v>144652.68295865683</v>
      </c>
      <c r="Q441" s="40">
        <f t="shared" si="688"/>
        <v>128966.87339748528</v>
      </c>
      <c r="R441" s="40">
        <f t="shared" si="688"/>
        <v>511155.43785743898</v>
      </c>
      <c r="S441" s="41" t="e">
        <f t="shared" si="688"/>
        <v>#VALUE!</v>
      </c>
      <c r="T441" s="41" t="e">
        <f t="shared" si="688"/>
        <v>#VALUE!</v>
      </c>
      <c r="U441" s="42" t="e">
        <f t="shared" si="688"/>
        <v>#VALUE!</v>
      </c>
      <c r="V441" s="42" t="e">
        <f t="shared" si="688"/>
        <v>#VALUE!</v>
      </c>
      <c r="W441" s="43" t="e">
        <f t="shared" si="688"/>
        <v>#VALUE!</v>
      </c>
      <c r="X441" s="43" t="e">
        <f t="shared" si="688"/>
        <v>#VALUE!</v>
      </c>
      <c r="Y441" t="e">
        <f>NA()</f>
        <v>#N/A</v>
      </c>
      <c r="AD441"/>
      <c r="AE441" s="3">
        <v>56</v>
      </c>
      <c r="AG441" s="3">
        <f t="shared" si="580"/>
        <v>56.724533941584319</v>
      </c>
      <c r="AH441" s="36">
        <f t="shared" ref="AH441:AY441" si="689">300*AH369*AH141</f>
        <v>52628.261703131589</v>
      </c>
      <c r="AI441" s="36">
        <f t="shared" si="689"/>
        <v>90418.13121087529</v>
      </c>
      <c r="AJ441" s="36">
        <f t="shared" si="689"/>
        <v>92247.949521163187</v>
      </c>
      <c r="AK441" s="36">
        <f t="shared" si="689"/>
        <v>86083.290954580851</v>
      </c>
      <c r="AL441" s="36">
        <f t="shared" si="689"/>
        <v>25629.219078756883</v>
      </c>
      <c r="AM441" s="37" t="e">
        <f t="shared" si="689"/>
        <v>#VALUE!</v>
      </c>
      <c r="AN441" s="38">
        <f t="shared" si="689"/>
        <v>30561.831588936308</v>
      </c>
      <c r="AO441" s="39">
        <f t="shared" si="689"/>
        <v>6720.4008729249217</v>
      </c>
      <c r="AP441" s="39">
        <f t="shared" si="689"/>
        <v>1344.0801745849842</v>
      </c>
      <c r="AQ441" s="40">
        <f t="shared" si="689"/>
        <v>146934.73742163152</v>
      </c>
      <c r="AR441" s="40">
        <f t="shared" si="689"/>
        <v>130546.52854184122</v>
      </c>
      <c r="AS441" s="40">
        <f t="shared" si="689"/>
        <v>513463.94921225047</v>
      </c>
      <c r="AT441" s="41" t="e">
        <f t="shared" si="689"/>
        <v>#VALUE!</v>
      </c>
      <c r="AU441" s="41" t="e">
        <f t="shared" si="689"/>
        <v>#VALUE!</v>
      </c>
      <c r="AV441" s="42" t="e">
        <f t="shared" si="689"/>
        <v>#VALUE!</v>
      </c>
      <c r="AW441" s="42" t="e">
        <f t="shared" si="689"/>
        <v>#VALUE!</v>
      </c>
      <c r="AX441" s="43" t="e">
        <f t="shared" si="689"/>
        <v>#VALUE!</v>
      </c>
      <c r="AY441" s="43" t="e">
        <f t="shared" si="689"/>
        <v>#VALUE!</v>
      </c>
      <c r="AZ441" t="e">
        <f>NA()</f>
        <v>#N/A</v>
      </c>
    </row>
    <row r="442" spans="4:52" x14ac:dyDescent="0.25">
      <c r="D442" s="3">
        <v>57</v>
      </c>
      <c r="F442" s="3">
        <v>56</v>
      </c>
      <c r="G442" s="36">
        <f t="shared" ref="G442:X442" si="690">300*G370*G142</f>
        <v>52334.295330815112</v>
      </c>
      <c r="H442" s="36">
        <f t="shared" si="690"/>
        <v>89710.510065677881</v>
      </c>
      <c r="I442" s="36">
        <f t="shared" si="690"/>
        <v>91457.340286415973</v>
      </c>
      <c r="J442" s="36">
        <f t="shared" si="690"/>
        <v>85435.281974539117</v>
      </c>
      <c r="K442" s="36">
        <f t="shared" si="690"/>
        <v>25490.356779216716</v>
      </c>
      <c r="L442" s="37" t="e">
        <f t="shared" si="690"/>
        <v>#VALUE!</v>
      </c>
      <c r="M442" s="38">
        <f t="shared" si="690"/>
        <v>30267.153752295024</v>
      </c>
      <c r="N442" s="39">
        <f t="shared" si="690"/>
        <v>6653.7232120125127</v>
      </c>
      <c r="O442" s="39">
        <f t="shared" si="690"/>
        <v>1330.7446424025024</v>
      </c>
      <c r="P442" s="40">
        <f t="shared" si="690"/>
        <v>145989.18851444576</v>
      </c>
      <c r="Q442" s="40">
        <f t="shared" si="690"/>
        <v>129896.40799425183</v>
      </c>
      <c r="R442" s="40">
        <f t="shared" si="690"/>
        <v>512533.23879527213</v>
      </c>
      <c r="S442" s="41" t="e">
        <f t="shared" si="690"/>
        <v>#VALUE!</v>
      </c>
      <c r="T442" s="41" t="e">
        <f t="shared" si="690"/>
        <v>#VALUE!</v>
      </c>
      <c r="U442" s="42" t="e">
        <f t="shared" si="690"/>
        <v>#VALUE!</v>
      </c>
      <c r="V442" s="42" t="e">
        <f t="shared" si="690"/>
        <v>#VALUE!</v>
      </c>
      <c r="W442" s="43" t="e">
        <f t="shared" si="690"/>
        <v>#VALUE!</v>
      </c>
      <c r="X442" s="43" t="e">
        <f t="shared" si="690"/>
        <v>#VALUE!</v>
      </c>
      <c r="Y442" t="e">
        <f>NA()</f>
        <v>#N/A</v>
      </c>
      <c r="AD442"/>
      <c r="AE442" s="3">
        <v>57</v>
      </c>
      <c r="AG442" s="3">
        <f t="shared" si="580"/>
        <v>57.274377065113654</v>
      </c>
      <c r="AH442" s="36">
        <f t="shared" ref="AH442:AY442" si="691">300*AH370*AH142</f>
        <v>52843.111521335326</v>
      </c>
      <c r="AI442" s="36">
        <f t="shared" si="691"/>
        <v>90946.776455745465</v>
      </c>
      <c r="AJ442" s="36">
        <f t="shared" si="691"/>
        <v>92834.100839360326</v>
      </c>
      <c r="AK442" s="36">
        <f t="shared" si="691"/>
        <v>86567.019578912426</v>
      </c>
      <c r="AL442" s="36">
        <f t="shared" si="691"/>
        <v>25729.864287927376</v>
      </c>
      <c r="AM442" s="37" t="e">
        <f t="shared" si="691"/>
        <v>#VALUE!</v>
      </c>
      <c r="AN442" s="38">
        <f t="shared" si="691"/>
        <v>30782.04447007753</v>
      </c>
      <c r="AO442" s="39">
        <f t="shared" si="691"/>
        <v>6770.4220028294494</v>
      </c>
      <c r="AP442" s="39">
        <f t="shared" si="691"/>
        <v>1354.0844005658898</v>
      </c>
      <c r="AQ442" s="40">
        <f t="shared" si="691"/>
        <v>147639.76311466459</v>
      </c>
      <c r="AR442" s="40">
        <f t="shared" si="691"/>
        <v>131027.16909919729</v>
      </c>
      <c r="AS442" s="40">
        <f t="shared" si="691"/>
        <v>514134.59303707618</v>
      </c>
      <c r="AT442" s="41" t="e">
        <f t="shared" si="691"/>
        <v>#VALUE!</v>
      </c>
      <c r="AU442" s="41" t="e">
        <f t="shared" si="691"/>
        <v>#VALUE!</v>
      </c>
      <c r="AV442" s="42" t="e">
        <f t="shared" si="691"/>
        <v>#VALUE!</v>
      </c>
      <c r="AW442" s="42" t="e">
        <f t="shared" si="691"/>
        <v>#VALUE!</v>
      </c>
      <c r="AX442" s="43" t="e">
        <f t="shared" si="691"/>
        <v>#VALUE!</v>
      </c>
      <c r="AY442" s="43" t="e">
        <f t="shared" si="691"/>
        <v>#VALUE!</v>
      </c>
      <c r="AZ442" t="e">
        <f>NA()</f>
        <v>#N/A</v>
      </c>
    </row>
    <row r="443" spans="4:52" x14ac:dyDescent="0.25">
      <c r="D443" s="3">
        <v>58</v>
      </c>
      <c r="F443" s="3">
        <v>57</v>
      </c>
      <c r="G443" s="36">
        <f t="shared" ref="G443:X443" si="692">300*G371*G143</f>
        <v>52736.772601599929</v>
      </c>
      <c r="H443" s="36">
        <f t="shared" si="692"/>
        <v>90683.873538440763</v>
      </c>
      <c r="I443" s="36">
        <f t="shared" si="692"/>
        <v>92543.084935395324</v>
      </c>
      <c r="J443" s="36">
        <f t="shared" si="692"/>
        <v>86326.495472986397</v>
      </c>
      <c r="K443" s="36">
        <f t="shared" si="692"/>
        <v>25680.139382715184</v>
      </c>
      <c r="L443" s="37" t="e">
        <f t="shared" si="692"/>
        <v>#VALUE!</v>
      </c>
      <c r="M443" s="38">
        <f t="shared" si="692"/>
        <v>30672.522706674248</v>
      </c>
      <c r="N443" s="39">
        <f t="shared" si="692"/>
        <v>6745.523345474563</v>
      </c>
      <c r="O443" s="39">
        <f t="shared" si="692"/>
        <v>1349.1046690949127</v>
      </c>
      <c r="P443" s="40">
        <f t="shared" si="692"/>
        <v>147289.2902352121</v>
      </c>
      <c r="Q443" s="40">
        <f t="shared" si="692"/>
        <v>130788.68075965354</v>
      </c>
      <c r="R443" s="40">
        <f t="shared" si="692"/>
        <v>513803.68095643172</v>
      </c>
      <c r="S443" s="41" t="e">
        <f t="shared" si="692"/>
        <v>#VALUE!</v>
      </c>
      <c r="T443" s="41" t="e">
        <f t="shared" si="692"/>
        <v>#VALUE!</v>
      </c>
      <c r="U443" s="42" t="e">
        <f t="shared" si="692"/>
        <v>#VALUE!</v>
      </c>
      <c r="V443" s="42" t="e">
        <f t="shared" si="692"/>
        <v>#VALUE!</v>
      </c>
      <c r="W443" s="43" t="e">
        <f t="shared" si="692"/>
        <v>#VALUE!</v>
      </c>
      <c r="X443" s="43" t="e">
        <f t="shared" si="692"/>
        <v>#VALUE!</v>
      </c>
      <c r="Y443" t="e">
        <f>NA()</f>
        <v>#N/A</v>
      </c>
      <c r="AD443"/>
      <c r="AE443" s="3">
        <v>58</v>
      </c>
      <c r="AG443" s="3">
        <f t="shared" si="580"/>
        <v>57.78103343764532</v>
      </c>
      <c r="AH443" s="36">
        <f t="shared" ref="AH443:AY443" si="693">300*AH371*AH143</f>
        <v>53034.986034838417</v>
      </c>
      <c r="AI443" s="36">
        <f t="shared" si="693"/>
        <v>91427.585260604435</v>
      </c>
      <c r="AJ443" s="36">
        <f t="shared" si="693"/>
        <v>93363.809715380514</v>
      </c>
      <c r="AK443" s="36">
        <f t="shared" si="693"/>
        <v>87006.688876049506</v>
      </c>
      <c r="AL443" s="36">
        <f t="shared" si="693"/>
        <v>25819.145689394085</v>
      </c>
      <c r="AM443" s="37" t="e">
        <f t="shared" si="693"/>
        <v>#VALUE!</v>
      </c>
      <c r="AN443" s="38">
        <f t="shared" si="693"/>
        <v>30982.374939752441</v>
      </c>
      <c r="AO443" s="39">
        <f t="shared" si="693"/>
        <v>6816.0736325659345</v>
      </c>
      <c r="AP443" s="39">
        <f t="shared" si="693"/>
        <v>1363.2147265131871</v>
      </c>
      <c r="AQ443" s="40">
        <f t="shared" si="693"/>
        <v>148279.97235269338</v>
      </c>
      <c r="AR443" s="40">
        <f t="shared" si="693"/>
        <v>131460.54917352609</v>
      </c>
      <c r="AS443" s="40">
        <f t="shared" si="693"/>
        <v>514726.57576373534</v>
      </c>
      <c r="AT443" s="41" t="e">
        <f t="shared" si="693"/>
        <v>#VALUE!</v>
      </c>
      <c r="AU443" s="41" t="e">
        <f t="shared" si="693"/>
        <v>#VALUE!</v>
      </c>
      <c r="AV443" s="42" t="e">
        <f t="shared" si="693"/>
        <v>#VALUE!</v>
      </c>
      <c r="AW443" s="42" t="e">
        <f t="shared" si="693"/>
        <v>#VALUE!</v>
      </c>
      <c r="AX443" s="43" t="e">
        <f t="shared" si="693"/>
        <v>#VALUE!</v>
      </c>
      <c r="AY443" s="43" t="e">
        <f t="shared" si="693"/>
        <v>#VALUE!</v>
      </c>
      <c r="AZ443" t="e">
        <f>NA()</f>
        <v>#N/A</v>
      </c>
    </row>
    <row r="444" spans="4:52" x14ac:dyDescent="0.25">
      <c r="D444" s="3">
        <v>59</v>
      </c>
      <c r="F444" s="3">
        <v>58</v>
      </c>
      <c r="G444" s="36">
        <f t="shared" ref="G444:X444" si="694">300*G372*G144</f>
        <v>53116.140004283545</v>
      </c>
      <c r="H444" s="36">
        <f t="shared" si="694"/>
        <v>91633.522359955707</v>
      </c>
      <c r="I444" s="36">
        <f t="shared" si="694"/>
        <v>93589.686281335235</v>
      </c>
      <c r="J444" s="36">
        <f t="shared" si="694"/>
        <v>87194.920843343323</v>
      </c>
      <c r="K444" s="36">
        <f t="shared" si="694"/>
        <v>25856.737099670219</v>
      </c>
      <c r="L444" s="37" t="e">
        <f t="shared" si="694"/>
        <v>#VALUE!</v>
      </c>
      <c r="M444" s="38">
        <f t="shared" si="694"/>
        <v>31068.191096767368</v>
      </c>
      <c r="N444" s="39">
        <f t="shared" si="694"/>
        <v>6835.6730707033448</v>
      </c>
      <c r="O444" s="39">
        <f t="shared" si="694"/>
        <v>1367.1346141406686</v>
      </c>
      <c r="P444" s="40">
        <f t="shared" si="694"/>
        <v>148553.8851671697</v>
      </c>
      <c r="Q444" s="40">
        <f t="shared" si="694"/>
        <v>131645.06988046743</v>
      </c>
      <c r="R444" s="40">
        <f t="shared" si="694"/>
        <v>514974.96276233345</v>
      </c>
      <c r="S444" s="41" t="e">
        <f t="shared" si="694"/>
        <v>#VALUE!</v>
      </c>
      <c r="T444" s="41" t="e">
        <f t="shared" si="694"/>
        <v>#VALUE!</v>
      </c>
      <c r="U444" s="42" t="e">
        <f t="shared" si="694"/>
        <v>#VALUE!</v>
      </c>
      <c r="V444" s="42" t="e">
        <f t="shared" si="694"/>
        <v>#VALUE!</v>
      </c>
      <c r="W444" s="43" t="e">
        <f t="shared" si="694"/>
        <v>#VALUE!</v>
      </c>
      <c r="X444" s="43" t="e">
        <f t="shared" si="694"/>
        <v>#VALUE!</v>
      </c>
      <c r="Y444" t="e">
        <f>NA()</f>
        <v>#N/A</v>
      </c>
      <c r="AD444"/>
      <c r="AE444" s="3">
        <v>59</v>
      </c>
      <c r="AG444" s="3">
        <f t="shared" si="580"/>
        <v>58.247895109351262</v>
      </c>
      <c r="AH444" s="36">
        <f t="shared" ref="AH444:AY444" si="695">300*AH372*AH144</f>
        <v>53206.748235046172</v>
      </c>
      <c r="AI444" s="36">
        <f t="shared" si="695"/>
        <v>91865.321505195679</v>
      </c>
      <c r="AJ444" s="36">
        <f t="shared" si="695"/>
        <v>93843.200361075273</v>
      </c>
      <c r="AK444" s="36">
        <f t="shared" si="695"/>
        <v>87406.730342121504</v>
      </c>
      <c r="AL444" s="36">
        <f t="shared" si="695"/>
        <v>25898.58817339551</v>
      </c>
      <c r="AM444" s="37" t="e">
        <f t="shared" si="695"/>
        <v>#VALUE!</v>
      </c>
      <c r="AN444" s="38">
        <f t="shared" si="695"/>
        <v>31164.792121999984</v>
      </c>
      <c r="AO444" s="39">
        <f t="shared" si="695"/>
        <v>6857.7672849192313</v>
      </c>
      <c r="AP444" s="39">
        <f t="shared" si="695"/>
        <v>1371.5534569838464</v>
      </c>
      <c r="AQ444" s="40">
        <f t="shared" si="695"/>
        <v>148861.98262631084</v>
      </c>
      <c r="AR444" s="40">
        <f t="shared" si="695"/>
        <v>131851.97023282811</v>
      </c>
      <c r="AS444" s="40">
        <f t="shared" si="695"/>
        <v>515250.87341759814</v>
      </c>
      <c r="AT444" s="41" t="e">
        <f t="shared" si="695"/>
        <v>#VALUE!</v>
      </c>
      <c r="AU444" s="41" t="e">
        <f t="shared" si="695"/>
        <v>#VALUE!</v>
      </c>
      <c r="AV444" s="42" t="e">
        <f t="shared" si="695"/>
        <v>#VALUE!</v>
      </c>
      <c r="AW444" s="42" t="e">
        <f t="shared" si="695"/>
        <v>#VALUE!</v>
      </c>
      <c r="AX444" s="43" t="e">
        <f t="shared" si="695"/>
        <v>#VALUE!</v>
      </c>
      <c r="AY444" s="43" t="e">
        <f t="shared" si="695"/>
        <v>#VALUE!</v>
      </c>
      <c r="AZ444" t="e">
        <f>NA()</f>
        <v>#N/A</v>
      </c>
    </row>
    <row r="445" spans="4:52" x14ac:dyDescent="0.25">
      <c r="D445" s="3">
        <v>60</v>
      </c>
      <c r="F445" s="3">
        <v>59</v>
      </c>
      <c r="G445" s="36">
        <f t="shared" ref="G445:X445" si="696">300*G373*G145</f>
        <v>53473.591860081862</v>
      </c>
      <c r="H445" s="36">
        <f t="shared" si="696"/>
        <v>92559.921206377883</v>
      </c>
      <c r="I445" s="36">
        <f t="shared" si="696"/>
        <v>94598.191257871586</v>
      </c>
      <c r="J445" s="36">
        <f t="shared" si="696"/>
        <v>88041.039183979054</v>
      </c>
      <c r="K445" s="36">
        <f t="shared" si="696"/>
        <v>26021.107518865869</v>
      </c>
      <c r="L445" s="37" t="e">
        <f t="shared" si="696"/>
        <v>#VALUE!</v>
      </c>
      <c r="M445" s="38">
        <f t="shared" si="696"/>
        <v>31454.3079020312</v>
      </c>
      <c r="N445" s="39">
        <f t="shared" si="696"/>
        <v>6924.1881748107235</v>
      </c>
      <c r="O445" s="39">
        <f t="shared" si="696"/>
        <v>1384.8376349621446</v>
      </c>
      <c r="P445" s="40">
        <f t="shared" si="696"/>
        <v>149783.85497094877</v>
      </c>
      <c r="Q445" s="40">
        <f t="shared" si="696"/>
        <v>132466.91318444168</v>
      </c>
      <c r="R445" s="40">
        <f t="shared" si="696"/>
        <v>516054.68236206123</v>
      </c>
      <c r="S445" s="41" t="e">
        <f t="shared" si="696"/>
        <v>#VALUE!</v>
      </c>
      <c r="T445" s="41" t="e">
        <f t="shared" si="696"/>
        <v>#VALUE!</v>
      </c>
      <c r="U445" s="42" t="e">
        <f t="shared" si="696"/>
        <v>#VALUE!</v>
      </c>
      <c r="V445" s="42" t="e">
        <f t="shared" si="696"/>
        <v>#VALUE!</v>
      </c>
      <c r="W445" s="43" t="e">
        <f t="shared" si="696"/>
        <v>#VALUE!</v>
      </c>
      <c r="X445" s="43" t="e">
        <f t="shared" si="696"/>
        <v>#VALUE!</v>
      </c>
      <c r="Y445" t="e">
        <f>NA()</f>
        <v>#N/A</v>
      </c>
      <c r="AD445"/>
      <c r="AE445" s="3">
        <v>60</v>
      </c>
      <c r="AG445" s="3">
        <f t="shared" si="580"/>
        <v>58.678087706000106</v>
      </c>
      <c r="AH445" s="36">
        <f t="shared" ref="AH445:AY445" si="697">300*AH373*AH145</f>
        <v>53360.844545699729</v>
      </c>
      <c r="AI445" s="36">
        <f t="shared" si="697"/>
        <v>92264.211260901444</v>
      </c>
      <c r="AJ445" s="36">
        <f t="shared" si="697"/>
        <v>94277.63480302252</v>
      </c>
      <c r="AK445" s="36">
        <f t="shared" si="697"/>
        <v>87771.068673282658</v>
      </c>
      <c r="AL445" s="36">
        <f t="shared" si="697"/>
        <v>25969.473941792214</v>
      </c>
      <c r="AM445" s="37" t="e">
        <f t="shared" si="697"/>
        <v>#VALUE!</v>
      </c>
      <c r="AN445" s="38">
        <f t="shared" si="697"/>
        <v>31331.045396478738</v>
      </c>
      <c r="AO445" s="39">
        <f t="shared" si="697"/>
        <v>6895.8714857159066</v>
      </c>
      <c r="AP445" s="39">
        <f t="shared" si="697"/>
        <v>1379.1742971431813</v>
      </c>
      <c r="AQ445" s="40">
        <f t="shared" si="697"/>
        <v>149391.63845146404</v>
      </c>
      <c r="AR445" s="40">
        <f t="shared" si="697"/>
        <v>132206.0421065425</v>
      </c>
      <c r="AS445" s="40">
        <f t="shared" si="697"/>
        <v>515716.66012097127</v>
      </c>
      <c r="AT445" s="41" t="e">
        <f t="shared" si="697"/>
        <v>#VALUE!</v>
      </c>
      <c r="AU445" s="41" t="e">
        <f t="shared" si="697"/>
        <v>#VALUE!</v>
      </c>
      <c r="AV445" s="42" t="e">
        <f t="shared" si="697"/>
        <v>#VALUE!</v>
      </c>
      <c r="AW445" s="42" t="e">
        <f t="shared" si="697"/>
        <v>#VALUE!</v>
      </c>
      <c r="AX445" s="43" t="e">
        <f t="shared" si="697"/>
        <v>#VALUE!</v>
      </c>
      <c r="AY445" s="43" t="e">
        <f t="shared" si="697"/>
        <v>#VALUE!</v>
      </c>
      <c r="AZ445" t="e">
        <f>NA()</f>
        <v>#N/A</v>
      </c>
    </row>
    <row r="446" spans="4:52" x14ac:dyDescent="0.25">
      <c r="D446" s="3">
        <v>61</v>
      </c>
      <c r="F446" s="3">
        <v>60</v>
      </c>
      <c r="G446" s="36">
        <f t="shared" ref="G446:X446" si="698">300*G374*G146</f>
        <v>53810.277491634683</v>
      </c>
      <c r="H446" s="36">
        <f t="shared" si="698"/>
        <v>93463.533505741085</v>
      </c>
      <c r="I446" s="36">
        <f t="shared" si="698"/>
        <v>95569.653383683442</v>
      </c>
      <c r="J446" s="36">
        <f t="shared" si="698"/>
        <v>88865.328632100252</v>
      </c>
      <c r="K446" s="36">
        <f t="shared" si="698"/>
        <v>26174.131368082217</v>
      </c>
      <c r="L446" s="37" t="e">
        <f t="shared" si="698"/>
        <v>#VALUE!</v>
      </c>
      <c r="M446" s="38">
        <f t="shared" si="698"/>
        <v>31831.025548789581</v>
      </c>
      <c r="N446" s="39">
        <f t="shared" si="698"/>
        <v>7011.0851951716186</v>
      </c>
      <c r="O446" s="39">
        <f t="shared" si="698"/>
        <v>1402.2170390343238</v>
      </c>
      <c r="P446" s="40">
        <f t="shared" si="698"/>
        <v>150980.06563011545</v>
      </c>
      <c r="Q446" s="40">
        <f t="shared" si="698"/>
        <v>133255.50825432889</v>
      </c>
      <c r="R446" s="40">
        <f t="shared" si="698"/>
        <v>517049.87753434386</v>
      </c>
      <c r="S446" s="41" t="e">
        <f t="shared" si="698"/>
        <v>#VALUE!</v>
      </c>
      <c r="T446" s="41" t="e">
        <f t="shared" si="698"/>
        <v>#VALUE!</v>
      </c>
      <c r="U446" s="42" t="e">
        <f t="shared" si="698"/>
        <v>#VALUE!</v>
      </c>
      <c r="V446" s="42" t="e">
        <f t="shared" si="698"/>
        <v>#VALUE!</v>
      </c>
      <c r="W446" s="43" t="e">
        <f t="shared" si="698"/>
        <v>#VALUE!</v>
      </c>
      <c r="X446" s="43" t="e">
        <f t="shared" si="698"/>
        <v>#VALUE!</v>
      </c>
      <c r="Y446" t="e">
        <f>NA()</f>
        <v>#N/A</v>
      </c>
      <c r="AD446"/>
      <c r="AE446" s="3">
        <v>61</v>
      </c>
      <c r="AG446" s="3">
        <f t="shared" si="580"/>
        <v>59.074491354933706</v>
      </c>
      <c r="AH446" s="36">
        <f t="shared" ref="AH446:AY446" si="699">300*AH374*AH146</f>
        <v>53499.373966676321</v>
      </c>
      <c r="AI446" s="36">
        <f t="shared" si="699"/>
        <v>92628.012279627641</v>
      </c>
      <c r="AJ446" s="36">
        <f t="shared" si="699"/>
        <v>94671.820667487744</v>
      </c>
      <c r="AK446" s="36">
        <f t="shared" si="699"/>
        <v>88103.188208114632</v>
      </c>
      <c r="AL446" s="36">
        <f t="shared" si="699"/>
        <v>26032.887190445334</v>
      </c>
      <c r="AM446" s="37" t="e">
        <f t="shared" si="699"/>
        <v>#VALUE!</v>
      </c>
      <c r="AN446" s="38">
        <f t="shared" si="699"/>
        <v>31482.692208279394</v>
      </c>
      <c r="AO446" s="39">
        <f t="shared" si="699"/>
        <v>6930.7168202090852</v>
      </c>
      <c r="AP446" s="39">
        <f t="shared" si="699"/>
        <v>1386.143364041817</v>
      </c>
      <c r="AQ446" s="40">
        <f t="shared" si="699"/>
        <v>149874.11545147627</v>
      </c>
      <c r="AR446" s="40">
        <f t="shared" si="699"/>
        <v>132526.7870425749</v>
      </c>
      <c r="AS446" s="40">
        <f t="shared" si="699"/>
        <v>516131.64600255329</v>
      </c>
      <c r="AT446" s="41" t="e">
        <f t="shared" si="699"/>
        <v>#VALUE!</v>
      </c>
      <c r="AU446" s="41" t="e">
        <f t="shared" si="699"/>
        <v>#VALUE!</v>
      </c>
      <c r="AV446" s="42" t="e">
        <f t="shared" si="699"/>
        <v>#VALUE!</v>
      </c>
      <c r="AW446" s="42" t="e">
        <f t="shared" si="699"/>
        <v>#VALUE!</v>
      </c>
      <c r="AX446" s="43" t="e">
        <f t="shared" si="699"/>
        <v>#VALUE!</v>
      </c>
      <c r="AY446" s="43" t="e">
        <f t="shared" si="699"/>
        <v>#VALUE!</v>
      </c>
      <c r="AZ446" t="e">
        <f>NA()</f>
        <v>#N/A</v>
      </c>
    </row>
    <row r="447" spans="4:52" x14ac:dyDescent="0.25">
      <c r="D447" s="3">
        <v>62</v>
      </c>
      <c r="F447" s="3">
        <v>61</v>
      </c>
      <c r="G447" s="36">
        <f t="shared" ref="G447:X447" si="700">300*G375*G147</f>
        <v>54127.30062627099</v>
      </c>
      <c r="H447" s="36">
        <f t="shared" si="700"/>
        <v>94344.820739470713</v>
      </c>
      <c r="I447" s="36">
        <f t="shared" si="700"/>
        <v>96505.128482023458</v>
      </c>
      <c r="J447" s="36">
        <f t="shared" si="700"/>
        <v>89668.263744309879</v>
      </c>
      <c r="K447" s="36">
        <f t="shared" si="700"/>
        <v>26316.619948179003</v>
      </c>
      <c r="L447" s="37" t="e">
        <f t="shared" si="700"/>
        <v>#VALUE!</v>
      </c>
      <c r="M447" s="38">
        <f t="shared" si="700"/>
        <v>32198.499399773707</v>
      </c>
      <c r="N447" s="39">
        <f t="shared" si="700"/>
        <v>7096.3813426338938</v>
      </c>
      <c r="O447" s="39">
        <f t="shared" si="700"/>
        <v>1419.2762685267789</v>
      </c>
      <c r="P447" s="40">
        <f t="shared" si="700"/>
        <v>152143.36722292355</v>
      </c>
      <c r="Q447" s="40">
        <f t="shared" si="700"/>
        <v>134012.11267867076</v>
      </c>
      <c r="R447" s="40">
        <f t="shared" si="700"/>
        <v>517967.06359604874</v>
      </c>
      <c r="S447" s="41" t="e">
        <f t="shared" si="700"/>
        <v>#VALUE!</v>
      </c>
      <c r="T447" s="41" t="e">
        <f t="shared" si="700"/>
        <v>#VALUE!</v>
      </c>
      <c r="U447" s="42" t="e">
        <f t="shared" si="700"/>
        <v>#VALUE!</v>
      </c>
      <c r="V447" s="42" t="e">
        <f t="shared" si="700"/>
        <v>#VALUE!</v>
      </c>
      <c r="W447" s="43" t="e">
        <f t="shared" si="700"/>
        <v>#VALUE!</v>
      </c>
      <c r="X447" s="43" t="e">
        <f t="shared" si="700"/>
        <v>#VALUE!</v>
      </c>
      <c r="Y447" t="e">
        <f>NA()</f>
        <v>#N/A</v>
      </c>
      <c r="AD447"/>
      <c r="AE447" s="3">
        <v>62</v>
      </c>
      <c r="AG447" s="3">
        <f t="shared" si="580"/>
        <v>59.439759967438754</v>
      </c>
      <c r="AH447" s="36">
        <f t="shared" ref="AH447:AY447" si="701">300*AH375*AH147</f>
        <v>53624.144514795655</v>
      </c>
      <c r="AI447" s="36">
        <f t="shared" si="701"/>
        <v>92960.073360781651</v>
      </c>
      <c r="AJ447" s="36">
        <f t="shared" si="701"/>
        <v>95029.902144010484</v>
      </c>
      <c r="AK447" s="36">
        <f t="shared" si="701"/>
        <v>88406.189544882669</v>
      </c>
      <c r="AL447" s="36">
        <f t="shared" si="701"/>
        <v>26089.749528372795</v>
      </c>
      <c r="AM447" s="37" t="e">
        <f t="shared" si="701"/>
        <v>#VALUE!</v>
      </c>
      <c r="AN447" s="38">
        <f t="shared" si="701"/>
        <v>31621.121960050918</v>
      </c>
      <c r="AO447" s="39">
        <f t="shared" si="701"/>
        <v>6962.6003274317245</v>
      </c>
      <c r="AP447" s="39">
        <f t="shared" si="701"/>
        <v>1392.5200654863447</v>
      </c>
      <c r="AQ447" s="40">
        <f t="shared" si="701"/>
        <v>150314.0085459949</v>
      </c>
      <c r="AR447" s="40">
        <f t="shared" si="701"/>
        <v>132817.72616304707</v>
      </c>
      <c r="AS447" s="40">
        <f t="shared" si="701"/>
        <v>516502.34473348677</v>
      </c>
      <c r="AT447" s="41" t="e">
        <f t="shared" si="701"/>
        <v>#VALUE!</v>
      </c>
      <c r="AU447" s="41" t="e">
        <f t="shared" si="701"/>
        <v>#VALUE!</v>
      </c>
      <c r="AV447" s="42" t="e">
        <f t="shared" si="701"/>
        <v>#VALUE!</v>
      </c>
      <c r="AW447" s="42" t="e">
        <f t="shared" si="701"/>
        <v>#VALUE!</v>
      </c>
      <c r="AX447" s="43" t="e">
        <f t="shared" si="701"/>
        <v>#VALUE!</v>
      </c>
      <c r="AY447" s="43" t="e">
        <f t="shared" si="701"/>
        <v>#VALUE!</v>
      </c>
      <c r="AZ447" t="e">
        <f>NA()</f>
        <v>#N/A</v>
      </c>
    </row>
    <row r="448" spans="4:52" x14ac:dyDescent="0.25">
      <c r="D448" s="3">
        <v>63</v>
      </c>
      <c r="F448" s="3">
        <v>62</v>
      </c>
      <c r="G448" s="36">
        <f t="shared" ref="G448:X448" si="702">300*G376*G148</f>
        <v>54425.719213031029</v>
      </c>
      <c r="H448" s="36">
        <f t="shared" si="702"/>
        <v>95204.241812634442</v>
      </c>
      <c r="I448" s="36">
        <f t="shared" si="702"/>
        <v>97405.670872116068</v>
      </c>
      <c r="J448" s="36">
        <f t="shared" si="702"/>
        <v>90450.314943461708</v>
      </c>
      <c r="K448" s="36">
        <f t="shared" si="702"/>
        <v>26449.321644928699</v>
      </c>
      <c r="L448" s="37" t="e">
        <f t="shared" si="702"/>
        <v>#VALUE!</v>
      </c>
      <c r="M448" s="38">
        <f t="shared" si="702"/>
        <v>32556.887275771027</v>
      </c>
      <c r="N448" s="39">
        <f t="shared" si="702"/>
        <v>7180.0944299852281</v>
      </c>
      <c r="O448" s="39">
        <f t="shared" si="702"/>
        <v>1436.0188859970458</v>
      </c>
      <c r="P448" s="40">
        <f t="shared" si="702"/>
        <v>153274.59375098912</v>
      </c>
      <c r="Q448" s="40">
        <f t="shared" si="702"/>
        <v>134737.94442077502</v>
      </c>
      <c r="R448" s="40">
        <f t="shared" si="702"/>
        <v>518812.26929951512</v>
      </c>
      <c r="S448" s="41" t="e">
        <f t="shared" si="702"/>
        <v>#VALUE!</v>
      </c>
      <c r="T448" s="41" t="e">
        <f t="shared" si="702"/>
        <v>#VALUE!</v>
      </c>
      <c r="U448" s="42" t="e">
        <f t="shared" si="702"/>
        <v>#VALUE!</v>
      </c>
      <c r="V448" s="42" t="e">
        <f t="shared" si="702"/>
        <v>#VALUE!</v>
      </c>
      <c r="W448" s="43" t="e">
        <f t="shared" si="702"/>
        <v>#VALUE!</v>
      </c>
      <c r="X448" s="43" t="e">
        <f t="shared" si="702"/>
        <v>#VALUE!</v>
      </c>
      <c r="Y448" t="e">
        <f>NA()</f>
        <v>#N/A</v>
      </c>
      <c r="AD448"/>
      <c r="AE448" s="3">
        <v>63</v>
      </c>
      <c r="AG448" s="3">
        <f t="shared" si="580"/>
        <v>59.776339006608282</v>
      </c>
      <c r="AH448" s="36">
        <f t="shared" ref="AH448:AY448" si="703">300*AH376*AH148</f>
        <v>53736.719480325046</v>
      </c>
      <c r="AI448" s="36">
        <f t="shared" si="703"/>
        <v>93263.385212879497</v>
      </c>
      <c r="AJ448" s="36">
        <f t="shared" si="703"/>
        <v>95355.53692532031</v>
      </c>
      <c r="AK448" s="36">
        <f t="shared" si="703"/>
        <v>88682.837927767396</v>
      </c>
      <c r="AL448" s="36">
        <f t="shared" si="703"/>
        <v>26140.8482545472</v>
      </c>
      <c r="AM448" s="37" t="e">
        <f t="shared" si="703"/>
        <v>#VALUE!</v>
      </c>
      <c r="AN448" s="38">
        <f t="shared" si="703"/>
        <v>31747.576580648751</v>
      </c>
      <c r="AO448" s="39">
        <f t="shared" si="703"/>
        <v>6991.7893258833492</v>
      </c>
      <c r="AP448" s="39">
        <f t="shared" si="703"/>
        <v>1398.3578651766697</v>
      </c>
      <c r="AQ448" s="40">
        <f t="shared" si="703"/>
        <v>150715.40692874967</v>
      </c>
      <c r="AR448" s="40">
        <f t="shared" si="703"/>
        <v>133081.95158128731</v>
      </c>
      <c r="AS448" s="40">
        <f t="shared" si="703"/>
        <v>516834.28664255969</v>
      </c>
      <c r="AT448" s="41" t="e">
        <f t="shared" si="703"/>
        <v>#VALUE!</v>
      </c>
      <c r="AU448" s="41" t="e">
        <f t="shared" si="703"/>
        <v>#VALUE!</v>
      </c>
      <c r="AV448" s="42" t="e">
        <f t="shared" si="703"/>
        <v>#VALUE!</v>
      </c>
      <c r="AW448" s="42" t="e">
        <f t="shared" si="703"/>
        <v>#VALUE!</v>
      </c>
      <c r="AX448" s="43" t="e">
        <f t="shared" si="703"/>
        <v>#VALUE!</v>
      </c>
      <c r="AY448" s="43" t="e">
        <f t="shared" si="703"/>
        <v>#VALUE!</v>
      </c>
      <c r="AZ448" t="e">
        <f>NA()</f>
        <v>#N/A</v>
      </c>
    </row>
    <row r="449" spans="4:52" x14ac:dyDescent="0.25">
      <c r="D449" s="3">
        <v>64</v>
      </c>
      <c r="F449" s="3">
        <v>63</v>
      </c>
      <c r="G449" s="36">
        <f t="shared" ref="G449:X449" si="704">300*G377*G149</f>
        <v>54706.545588652421</v>
      </c>
      <c r="H449" s="36">
        <f t="shared" si="704"/>
        <v>96042.252487374542</v>
      </c>
      <c r="I449" s="36">
        <f t="shared" si="704"/>
        <v>98272.329994301152</v>
      </c>
      <c r="J449" s="36">
        <f t="shared" si="704"/>
        <v>91211.948026271304</v>
      </c>
      <c r="K449" s="36">
        <f t="shared" si="704"/>
        <v>26572.927660877132</v>
      </c>
      <c r="L449" s="37" t="e">
        <f t="shared" si="704"/>
        <v>#VALUE!</v>
      </c>
      <c r="M449" s="38">
        <f t="shared" si="704"/>
        <v>32906.34900819364</v>
      </c>
      <c r="N449" s="39">
        <f t="shared" si="704"/>
        <v>7262.2428053236899</v>
      </c>
      <c r="O449" s="39">
        <f t="shared" si="704"/>
        <v>1452.4485610647382</v>
      </c>
      <c r="P449" s="40">
        <f t="shared" si="704"/>
        <v>154374.56301917203</v>
      </c>
      <c r="Q449" s="40">
        <f t="shared" si="704"/>
        <v>135434.18228929859</v>
      </c>
      <c r="R449" s="40">
        <f t="shared" si="704"/>
        <v>519591.07072847593</v>
      </c>
      <c r="S449" s="41" t="e">
        <f t="shared" si="704"/>
        <v>#VALUE!</v>
      </c>
      <c r="T449" s="41" t="e">
        <f t="shared" si="704"/>
        <v>#VALUE!</v>
      </c>
      <c r="U449" s="42" t="e">
        <f t="shared" si="704"/>
        <v>#VALUE!</v>
      </c>
      <c r="V449" s="42" t="e">
        <f t="shared" si="704"/>
        <v>#VALUE!</v>
      </c>
      <c r="W449" s="43" t="e">
        <f t="shared" si="704"/>
        <v>#VALUE!</v>
      </c>
      <c r="X449" s="43" t="e">
        <f t="shared" si="704"/>
        <v>#VALUE!</v>
      </c>
      <c r="Y449" t="e">
        <f>NA()</f>
        <v>#N/A</v>
      </c>
      <c r="AD449"/>
      <c r="AE449" s="3">
        <v>64</v>
      </c>
      <c r="AG449" s="3">
        <f t="shared" si="580"/>
        <v>60.086481859648281</v>
      </c>
      <c r="AH449" s="36">
        <f t="shared" ref="AH449:AY449" si="705">300*AH377*AH149</f>
        <v>53838.455489396227</v>
      </c>
      <c r="AI449" s="36">
        <f t="shared" si="705"/>
        <v>93540.62415100362</v>
      </c>
      <c r="AJ449" s="36">
        <f t="shared" si="705"/>
        <v>95651.96144343249</v>
      </c>
      <c r="AK449" s="36">
        <f t="shared" si="705"/>
        <v>88935.604719814117</v>
      </c>
      <c r="AL449" s="36">
        <f t="shared" si="705"/>
        <v>26186.859083587791</v>
      </c>
      <c r="AM449" s="37" t="e">
        <f t="shared" si="705"/>
        <v>#VALUE!</v>
      </c>
      <c r="AN449" s="38">
        <f t="shared" si="705"/>
        <v>31863.168271169838</v>
      </c>
      <c r="AO449" s="39">
        <f t="shared" si="705"/>
        <v>7018.5247503994124</v>
      </c>
      <c r="AP449" s="39">
        <f t="shared" si="705"/>
        <v>1403.7049500798826</v>
      </c>
      <c r="AQ449" s="40">
        <f t="shared" si="705"/>
        <v>151081.95802699641</v>
      </c>
      <c r="AR449" s="40">
        <f t="shared" si="705"/>
        <v>133322.18679245366</v>
      </c>
      <c r="AS449" s="40">
        <f t="shared" si="705"/>
        <v>517132.18948096072</v>
      </c>
      <c r="AT449" s="41" t="e">
        <f t="shared" si="705"/>
        <v>#VALUE!</v>
      </c>
      <c r="AU449" s="41" t="e">
        <f t="shared" si="705"/>
        <v>#VALUE!</v>
      </c>
      <c r="AV449" s="42" t="e">
        <f t="shared" si="705"/>
        <v>#VALUE!</v>
      </c>
      <c r="AW449" s="42" t="e">
        <f t="shared" si="705"/>
        <v>#VALUE!</v>
      </c>
      <c r="AX449" s="43" t="e">
        <f t="shared" si="705"/>
        <v>#VALUE!</v>
      </c>
      <c r="AY449" s="43" t="e">
        <f t="shared" si="705"/>
        <v>#VALUE!</v>
      </c>
      <c r="AZ449" t="e">
        <f>NA()</f>
        <v>#N/A</v>
      </c>
    </row>
    <row r="450" spans="4:52" x14ac:dyDescent="0.25">
      <c r="D450" s="3">
        <v>65</v>
      </c>
      <c r="F450" s="3">
        <v>64</v>
      </c>
      <c r="G450" s="36">
        <f t="shared" ref="G450:X450" si="706">300*G378*G150</f>
        <v>54970.746935319898</v>
      </c>
      <c r="H450" s="36">
        <f t="shared" si="706"/>
        <v>96859.30487442427</v>
      </c>
      <c r="I450" s="36">
        <f t="shared" si="706"/>
        <v>99106.147433120088</v>
      </c>
      <c r="J450" s="36">
        <f t="shared" si="706"/>
        <v>91953.623726605685</v>
      </c>
      <c r="K450" s="36">
        <f t="shared" si="706"/>
        <v>26688.077084485831</v>
      </c>
      <c r="L450" s="37" t="e">
        <f t="shared" si="706"/>
        <v>#VALUE!</v>
      </c>
      <c r="M450" s="38">
        <f t="shared" si="706"/>
        <v>33247.046021373302</v>
      </c>
      <c r="N450" s="39">
        <f t="shared" si="706"/>
        <v>7342.8452900050079</v>
      </c>
      <c r="O450" s="39">
        <f t="shared" si="706"/>
        <v>1468.5690580010018</v>
      </c>
      <c r="P450" s="40">
        <f t="shared" si="706"/>
        <v>155444.07656148318</v>
      </c>
      <c r="Q450" s="40">
        <f t="shared" si="706"/>
        <v>136101.96649562416</v>
      </c>
      <c r="R450" s="40">
        <f t="shared" si="706"/>
        <v>520308.62322377745</v>
      </c>
      <c r="S450" s="41" t="e">
        <f t="shared" si="706"/>
        <v>#VALUE!</v>
      </c>
      <c r="T450" s="41" t="e">
        <f t="shared" si="706"/>
        <v>#VALUE!</v>
      </c>
      <c r="U450" s="42" t="e">
        <f t="shared" si="706"/>
        <v>#VALUE!</v>
      </c>
      <c r="V450" s="42" t="e">
        <f t="shared" si="706"/>
        <v>#VALUE!</v>
      </c>
      <c r="W450" s="43" t="e">
        <f t="shared" si="706"/>
        <v>#VALUE!</v>
      </c>
      <c r="X450" s="43" t="e">
        <f t="shared" si="706"/>
        <v>#VALUE!</v>
      </c>
      <c r="Y450" t="e">
        <f>NA()</f>
        <v>#N/A</v>
      </c>
      <c r="AD450"/>
      <c r="AE450" s="3">
        <v>65</v>
      </c>
      <c r="AG450" s="3">
        <f t="shared" si="580"/>
        <v>60.372264924241762</v>
      </c>
      <c r="AH450" s="36">
        <f t="shared" ref="AH450:AY450" si="707">300*AH378*AH150</f>
        <v>53930.533949333323</v>
      </c>
      <c r="AI450" s="36">
        <f t="shared" si="707"/>
        <v>93794.189744778691</v>
      </c>
      <c r="AJ450" s="36">
        <f t="shared" si="707"/>
        <v>95922.046323506598</v>
      </c>
      <c r="AK450" s="36">
        <f t="shared" si="707"/>
        <v>89166.703054000041</v>
      </c>
      <c r="AL450" s="36">
        <f t="shared" si="707"/>
        <v>26228.36452498379</v>
      </c>
      <c r="AM450" s="37" t="e">
        <f t="shared" si="707"/>
        <v>#VALUE!</v>
      </c>
      <c r="AN450" s="38">
        <f t="shared" si="707"/>
        <v>31968.894850335259</v>
      </c>
      <c r="AO450" s="39">
        <f t="shared" si="707"/>
        <v>7043.0240683965476</v>
      </c>
      <c r="AP450" s="39">
        <f t="shared" si="707"/>
        <v>1408.6048136793097</v>
      </c>
      <c r="AQ450" s="40">
        <f t="shared" si="707"/>
        <v>151416.92224129525</v>
      </c>
      <c r="AR450" s="40">
        <f t="shared" si="707"/>
        <v>133540.83743740449</v>
      </c>
      <c r="AS450" s="40">
        <f t="shared" si="707"/>
        <v>517400.09602865117</v>
      </c>
      <c r="AT450" s="41" t="e">
        <f t="shared" si="707"/>
        <v>#VALUE!</v>
      </c>
      <c r="AU450" s="41" t="e">
        <f t="shared" si="707"/>
        <v>#VALUE!</v>
      </c>
      <c r="AV450" s="42" t="e">
        <f t="shared" si="707"/>
        <v>#VALUE!</v>
      </c>
      <c r="AW450" s="42" t="e">
        <f t="shared" si="707"/>
        <v>#VALUE!</v>
      </c>
      <c r="AX450" s="43" t="e">
        <f t="shared" si="707"/>
        <v>#VALUE!</v>
      </c>
      <c r="AY450" s="43" t="e">
        <f t="shared" si="707"/>
        <v>#VALUE!</v>
      </c>
      <c r="AZ450" t="e">
        <f>NA()</f>
        <v>#N/A</v>
      </c>
    </row>
    <row r="451" spans="4:52" x14ac:dyDescent="0.25">
      <c r="D451" s="3">
        <v>66</v>
      </c>
      <c r="F451" s="3">
        <v>65</v>
      </c>
      <c r="G451" s="36">
        <f t="shared" ref="G451:X451" si="708">300*G379*G151</f>
        <v>55219.245979869491</v>
      </c>
      <c r="H451" s="36">
        <f t="shared" si="708"/>
        <v>97655.846978025816</v>
      </c>
      <c r="I451" s="36">
        <f t="shared" si="708"/>
        <v>99908.15430481096</v>
      </c>
      <c r="J451" s="36">
        <f t="shared" si="708"/>
        <v>92675.797329796012</v>
      </c>
      <c r="K451" s="36">
        <f t="shared" si="708"/>
        <v>26795.361393463983</v>
      </c>
      <c r="L451" s="37" t="e">
        <f t="shared" si="708"/>
        <v>#VALUE!</v>
      </c>
      <c r="M451" s="38">
        <f t="shared" si="708"/>
        <v>33579.140943383245</v>
      </c>
      <c r="N451" s="39">
        <f t="shared" si="708"/>
        <v>7421.9211208633224</v>
      </c>
      <c r="O451" s="39">
        <f t="shared" si="708"/>
        <v>1484.3842241726645</v>
      </c>
      <c r="P451" s="40">
        <f t="shared" si="708"/>
        <v>156483.91960831519</v>
      </c>
      <c r="Q451" s="40">
        <f t="shared" si="708"/>
        <v>136742.39928481079</v>
      </c>
      <c r="R451" s="40">
        <f t="shared" si="708"/>
        <v>520969.69138663338</v>
      </c>
      <c r="S451" s="41" t="e">
        <f t="shared" si="708"/>
        <v>#VALUE!</v>
      </c>
      <c r="T451" s="41" t="e">
        <f t="shared" si="708"/>
        <v>#VALUE!</v>
      </c>
      <c r="U451" s="42" t="e">
        <f t="shared" si="708"/>
        <v>#VALUE!</v>
      </c>
      <c r="V451" s="42" t="e">
        <f t="shared" si="708"/>
        <v>#VALUE!</v>
      </c>
      <c r="W451" s="43" t="e">
        <f t="shared" si="708"/>
        <v>#VALUE!</v>
      </c>
      <c r="X451" s="43" t="e">
        <f t="shared" si="708"/>
        <v>#VALUE!</v>
      </c>
      <c r="Y451" t="e">
        <f>NA()</f>
        <v>#N/A</v>
      </c>
      <c r="AD451"/>
      <c r="AE451" s="3">
        <v>66</v>
      </c>
      <c r="AG451" s="3">
        <f t="shared" ref="AG451:AG456" si="709">AE79</f>
        <v>60.635601509972815</v>
      </c>
      <c r="AH451" s="36">
        <f t="shared" ref="AH451:AY451" si="710">300*AH379*AH151</f>
        <v>54013.987130349909</v>
      </c>
      <c r="AI451" s="36">
        <f t="shared" si="710"/>
        <v>94026.237345013258</v>
      </c>
      <c r="AJ451" s="36">
        <f t="shared" si="710"/>
        <v>96168.343646887995</v>
      </c>
      <c r="AK451" s="36">
        <f t="shared" si="710"/>
        <v>89378.118568294449</v>
      </c>
      <c r="AL451" s="36">
        <f t="shared" si="710"/>
        <v>26265.868835401903</v>
      </c>
      <c r="AM451" s="37" t="e">
        <f t="shared" si="710"/>
        <v>#VALUE!</v>
      </c>
      <c r="AN451" s="38">
        <f t="shared" si="710"/>
        <v>32065.653054733451</v>
      </c>
      <c r="AO451" s="39">
        <f t="shared" si="710"/>
        <v>7065.4838336950361</v>
      </c>
      <c r="AP451" s="39">
        <f t="shared" si="710"/>
        <v>1413.0967667390071</v>
      </c>
      <c r="AQ451" s="40">
        <f t="shared" si="710"/>
        <v>151723.21994555902</v>
      </c>
      <c r="AR451" s="40">
        <f t="shared" si="710"/>
        <v>133740.03413360234</v>
      </c>
      <c r="AS451" s="40">
        <f t="shared" si="710"/>
        <v>517641.48558641563</v>
      </c>
      <c r="AT451" s="41" t="e">
        <f t="shared" si="710"/>
        <v>#VALUE!</v>
      </c>
      <c r="AU451" s="41" t="e">
        <f t="shared" si="710"/>
        <v>#VALUE!</v>
      </c>
      <c r="AV451" s="42" t="e">
        <f t="shared" si="710"/>
        <v>#VALUE!</v>
      </c>
      <c r="AW451" s="42" t="e">
        <f t="shared" si="710"/>
        <v>#VALUE!</v>
      </c>
      <c r="AX451" s="43" t="e">
        <f t="shared" si="710"/>
        <v>#VALUE!</v>
      </c>
      <c r="AY451" s="43" t="e">
        <f t="shared" si="710"/>
        <v>#VALUE!</v>
      </c>
      <c r="AZ451" t="e">
        <f>NA()</f>
        <v>#N/A</v>
      </c>
    </row>
    <row r="452" spans="4:52" x14ac:dyDescent="0.25">
      <c r="D452" s="3">
        <v>67</v>
      </c>
      <c r="F452" s="3">
        <v>66</v>
      </c>
      <c r="G452" s="36">
        <f t="shared" ref="G452:X452" si="711">300*G380*G152</f>
        <v>55452.921890363868</v>
      </c>
      <c r="H452" s="36">
        <f t="shared" si="711"/>
        <v>98432.322289947115</v>
      </c>
      <c r="I452" s="36">
        <f t="shared" si="711"/>
        <v>100679.36897787657</v>
      </c>
      <c r="J452" s="36">
        <f t="shared" si="711"/>
        <v>93378.918333700494</v>
      </c>
      <c r="K452" s="36">
        <f t="shared" si="711"/>
        <v>26895.328472638252</v>
      </c>
      <c r="L452" s="37" t="e">
        <f t="shared" si="711"/>
        <v>#VALUE!</v>
      </c>
      <c r="M452" s="38">
        <f t="shared" si="711"/>
        <v>33902.797244181973</v>
      </c>
      <c r="N452" s="39">
        <f t="shared" si="711"/>
        <v>7499.4898964243212</v>
      </c>
      <c r="O452" s="39">
        <f t="shared" si="711"/>
        <v>1499.8979792848645</v>
      </c>
      <c r="P452" s="40">
        <f t="shared" si="711"/>
        <v>157494.86109072861</v>
      </c>
      <c r="Q452" s="40">
        <f t="shared" si="711"/>
        <v>137356.54562833509</v>
      </c>
      <c r="R452" s="40">
        <f t="shared" si="711"/>
        <v>521578.6772195581</v>
      </c>
      <c r="S452" s="41" t="e">
        <f t="shared" si="711"/>
        <v>#VALUE!</v>
      </c>
      <c r="T452" s="41" t="e">
        <f t="shared" si="711"/>
        <v>#VALUE!</v>
      </c>
      <c r="U452" s="42" t="e">
        <f t="shared" si="711"/>
        <v>#VALUE!</v>
      </c>
      <c r="V452" s="42" t="e">
        <f t="shared" si="711"/>
        <v>#VALUE!</v>
      </c>
      <c r="W452" s="43" t="e">
        <f t="shared" si="711"/>
        <v>#VALUE!</v>
      </c>
      <c r="X452" s="43" t="e">
        <f t="shared" si="711"/>
        <v>#VALUE!</v>
      </c>
      <c r="Y452" t="e">
        <f>NA()</f>
        <v>#N/A</v>
      </c>
      <c r="AD452"/>
      <c r="AE452" s="3">
        <v>67</v>
      </c>
      <c r="AG452" s="3">
        <f t="shared" si="709"/>
        <v>60.87825464788051</v>
      </c>
      <c r="AH452" s="36">
        <f t="shared" ref="AH452:AY452" si="712">300*AH380*AH152</f>
        <v>54089.719883211023</v>
      </c>
      <c r="AI452" s="36">
        <f t="shared" si="712"/>
        <v>94238.706263449189</v>
      </c>
      <c r="AJ452" s="36">
        <f t="shared" si="712"/>
        <v>96393.127341965854</v>
      </c>
      <c r="AK452" s="36">
        <f t="shared" si="712"/>
        <v>89571.635978308943</v>
      </c>
      <c r="AL452" s="36">
        <f t="shared" si="712"/>
        <v>26299.810251452996</v>
      </c>
      <c r="AM452" s="37" t="e">
        <f t="shared" si="712"/>
        <v>#VALUE!</v>
      </c>
      <c r="AN452" s="38">
        <f t="shared" si="712"/>
        <v>32154.250093614253</v>
      </c>
      <c r="AO452" s="39">
        <f t="shared" si="712"/>
        <v>7086.0819275896047</v>
      </c>
      <c r="AP452" s="39">
        <f t="shared" si="712"/>
        <v>1417.216385517921</v>
      </c>
      <c r="AQ452" s="40">
        <f t="shared" si="712"/>
        <v>152003.47196888091</v>
      </c>
      <c r="AR452" s="40">
        <f t="shared" si="712"/>
        <v>133921.668744525</v>
      </c>
      <c r="AS452" s="40">
        <f t="shared" si="712"/>
        <v>517859.3647844533</v>
      </c>
      <c r="AT452" s="41" t="e">
        <f t="shared" si="712"/>
        <v>#VALUE!</v>
      </c>
      <c r="AU452" s="41" t="e">
        <f t="shared" si="712"/>
        <v>#VALUE!</v>
      </c>
      <c r="AV452" s="42" t="e">
        <f t="shared" si="712"/>
        <v>#VALUE!</v>
      </c>
      <c r="AW452" s="42" t="e">
        <f t="shared" si="712"/>
        <v>#VALUE!</v>
      </c>
      <c r="AX452" s="43" t="e">
        <f t="shared" si="712"/>
        <v>#VALUE!</v>
      </c>
      <c r="AY452" s="43" t="e">
        <f t="shared" si="712"/>
        <v>#VALUE!</v>
      </c>
      <c r="AZ452" t="e">
        <f>NA()</f>
        <v>#N/A</v>
      </c>
    </row>
    <row r="453" spans="4:52" x14ac:dyDescent="0.25">
      <c r="D453" s="3">
        <v>68</v>
      </c>
      <c r="F453" s="3">
        <v>67</v>
      </c>
      <c r="G453" s="36">
        <f t="shared" ref="G453:X453" si="713">300*G381*G153</f>
        <v>55672.611331558401</v>
      </c>
      <c r="H453" s="36">
        <f t="shared" si="713"/>
        <v>99189.169428638837</v>
      </c>
      <c r="I453" s="36">
        <f t="shared" si="713"/>
        <v>101420.79509751225</v>
      </c>
      <c r="J453" s="36">
        <f t="shared" si="713"/>
        <v>94063.430152593603</v>
      </c>
      <c r="K453" s="36">
        <f t="shared" si="713"/>
        <v>26988.486213209442</v>
      </c>
      <c r="L453" s="37" t="e">
        <f t="shared" si="713"/>
        <v>#VALUE!</v>
      </c>
      <c r="M453" s="38">
        <f t="shared" si="713"/>
        <v>34218.178899872626</v>
      </c>
      <c r="N453" s="39">
        <f t="shared" si="713"/>
        <v>7575.5715268494405</v>
      </c>
      <c r="O453" s="39">
        <f t="shared" si="713"/>
        <v>1515.1143053698881</v>
      </c>
      <c r="P453" s="40">
        <f t="shared" si="713"/>
        <v>158477.65367791741</v>
      </c>
      <c r="Q453" s="40">
        <f t="shared" si="713"/>
        <v>137945.43396812811</v>
      </c>
      <c r="R453" s="40">
        <f t="shared" si="713"/>
        <v>522139.64647419465</v>
      </c>
      <c r="S453" s="41" t="e">
        <f t="shared" si="713"/>
        <v>#VALUE!</v>
      </c>
      <c r="T453" s="41" t="e">
        <f t="shared" si="713"/>
        <v>#VALUE!</v>
      </c>
      <c r="U453" s="42" t="e">
        <f t="shared" si="713"/>
        <v>#VALUE!</v>
      </c>
      <c r="V453" s="42" t="e">
        <f t="shared" si="713"/>
        <v>#VALUE!</v>
      </c>
      <c r="W453" s="43" t="e">
        <f t="shared" si="713"/>
        <v>#VALUE!</v>
      </c>
      <c r="X453" s="43" t="e">
        <f t="shared" si="713"/>
        <v>#VALUE!</v>
      </c>
      <c r="Y453" t="e">
        <f>NA()</f>
        <v>#N/A</v>
      </c>
      <c r="AD453"/>
      <c r="AE453" s="3">
        <v>68</v>
      </c>
      <c r="AG453" s="3">
        <f t="shared" si="709"/>
        <v>61.101848893902165</v>
      </c>
      <c r="AH453" s="36">
        <f t="shared" ref="AH453:AY453" si="714">300*AH381*AH153</f>
        <v>54158.527792763263</v>
      </c>
      <c r="AI453" s="36">
        <f t="shared" si="714"/>
        <v>94433.344253229705</v>
      </c>
      <c r="AJ453" s="36">
        <f t="shared" si="714"/>
        <v>96598.427796523611</v>
      </c>
      <c r="AK453" s="36">
        <f t="shared" si="714"/>
        <v>89748.862115944459</v>
      </c>
      <c r="AL453" s="36">
        <f t="shared" si="714"/>
        <v>26330.571051011528</v>
      </c>
      <c r="AM453" s="37" t="e">
        <f t="shared" si="714"/>
        <v>#VALUE!</v>
      </c>
      <c r="AN453" s="38">
        <f t="shared" si="714"/>
        <v>32235.413711093923</v>
      </c>
      <c r="AO453" s="39">
        <f t="shared" si="714"/>
        <v>7104.979529576437</v>
      </c>
      <c r="AP453" s="39">
        <f t="shared" si="714"/>
        <v>1420.9959059152875</v>
      </c>
      <c r="AQ453" s="40">
        <f t="shared" si="714"/>
        <v>152260.03457048806</v>
      </c>
      <c r="AR453" s="40">
        <f t="shared" si="714"/>
        <v>134087.42520215633</v>
      </c>
      <c r="AS453" s="40">
        <f t="shared" si="714"/>
        <v>518056.34191927314</v>
      </c>
      <c r="AT453" s="41" t="e">
        <f t="shared" si="714"/>
        <v>#VALUE!</v>
      </c>
      <c r="AU453" s="41" t="e">
        <f t="shared" si="714"/>
        <v>#VALUE!</v>
      </c>
      <c r="AV453" s="42" t="e">
        <f t="shared" si="714"/>
        <v>#VALUE!</v>
      </c>
      <c r="AW453" s="42" t="e">
        <f t="shared" si="714"/>
        <v>#VALUE!</v>
      </c>
      <c r="AX453" s="43" t="e">
        <f t="shared" si="714"/>
        <v>#VALUE!</v>
      </c>
      <c r="AY453" s="43" t="e">
        <f t="shared" si="714"/>
        <v>#VALUE!</v>
      </c>
      <c r="AZ453" t="e">
        <f>NA()</f>
        <v>#N/A</v>
      </c>
    </row>
    <row r="454" spans="4:52" x14ac:dyDescent="0.25">
      <c r="D454" s="3">
        <v>69</v>
      </c>
      <c r="F454" s="3">
        <v>68</v>
      </c>
      <c r="G454" s="36">
        <f t="shared" ref="G454:X454" si="715">300*G382*G154</f>
        <v>55879.109645800934</v>
      </c>
      <c r="H454" s="36">
        <f t="shared" si="715"/>
        <v>99926.821819890218</v>
      </c>
      <c r="I454" s="36">
        <f t="shared" si="715"/>
        <v>102133.41988671356</v>
      </c>
      <c r="J454" s="36">
        <f t="shared" si="715"/>
        <v>94729.769860277127</v>
      </c>
      <c r="K454" s="36">
        <f t="shared" si="715"/>
        <v>27075.305749222975</v>
      </c>
      <c r="L454" s="37" t="e">
        <f t="shared" si="715"/>
        <v>#VALUE!</v>
      </c>
      <c r="M454" s="38">
        <f t="shared" si="715"/>
        <v>34525.450081874449</v>
      </c>
      <c r="N454" s="39">
        <f t="shared" si="715"/>
        <v>7650.1861873684802</v>
      </c>
      <c r="O454" s="39">
        <f t="shared" si="715"/>
        <v>1530.0372374736962</v>
      </c>
      <c r="P454" s="40">
        <f t="shared" si="715"/>
        <v>159433.03384432883</v>
      </c>
      <c r="Q454" s="40">
        <f t="shared" si="715"/>
        <v>138510.05700257522</v>
      </c>
      <c r="R454" s="40">
        <f t="shared" si="715"/>
        <v>522656.35328152642</v>
      </c>
      <c r="S454" s="41" t="e">
        <f t="shared" si="715"/>
        <v>#VALUE!</v>
      </c>
      <c r="T454" s="41" t="e">
        <f t="shared" si="715"/>
        <v>#VALUE!</v>
      </c>
      <c r="U454" s="42" t="e">
        <f t="shared" si="715"/>
        <v>#VALUE!</v>
      </c>
      <c r="V454" s="42" t="e">
        <f t="shared" si="715"/>
        <v>#VALUE!</v>
      </c>
      <c r="W454" s="43" t="e">
        <f t="shared" si="715"/>
        <v>#VALUE!</v>
      </c>
      <c r="X454" s="43" t="e">
        <f t="shared" si="715"/>
        <v>#VALUE!</v>
      </c>
      <c r="Y454" t="e">
        <f>NA()</f>
        <v>#N/A</v>
      </c>
      <c r="AD454"/>
      <c r="AE454" s="3">
        <v>69</v>
      </c>
      <c r="AG454" s="3">
        <f t="shared" si="709"/>
        <v>61.307881205229648</v>
      </c>
      <c r="AH454" s="36">
        <f t="shared" ref="AH454:AY454" si="716">300*AH382*AH154</f>
        <v>54221.112409699861</v>
      </c>
      <c r="AI454" s="36">
        <f t="shared" si="716"/>
        <v>94611.728832873661</v>
      </c>
      <c r="AJ454" s="36">
        <f t="shared" si="716"/>
        <v>96786.061599905515</v>
      </c>
      <c r="AK454" s="36">
        <f t="shared" si="716"/>
        <v>89911.245959327352</v>
      </c>
      <c r="AL454" s="36">
        <f t="shared" si="716"/>
        <v>26358.485870648681</v>
      </c>
      <c r="AM454" s="37" t="e">
        <f t="shared" si="716"/>
        <v>#VALUE!</v>
      </c>
      <c r="AN454" s="38">
        <f t="shared" si="716"/>
        <v>32309.800969369851</v>
      </c>
      <c r="AO454" s="39">
        <f t="shared" si="716"/>
        <v>7122.3228539705942</v>
      </c>
      <c r="AP454" s="39">
        <f t="shared" si="716"/>
        <v>1424.4645707941186</v>
      </c>
      <c r="AQ454" s="40">
        <f t="shared" si="716"/>
        <v>152495.0297477383</v>
      </c>
      <c r="AR454" s="40">
        <f t="shared" si="716"/>
        <v>134238.80579163405</v>
      </c>
      <c r="AS454" s="40">
        <f t="shared" si="716"/>
        <v>518234.68810382002</v>
      </c>
      <c r="AT454" s="41" t="e">
        <f t="shared" si="716"/>
        <v>#VALUE!</v>
      </c>
      <c r="AU454" s="41" t="e">
        <f t="shared" si="716"/>
        <v>#VALUE!</v>
      </c>
      <c r="AV454" s="42" t="e">
        <f t="shared" si="716"/>
        <v>#VALUE!</v>
      </c>
      <c r="AW454" s="42" t="e">
        <f t="shared" si="716"/>
        <v>#VALUE!</v>
      </c>
      <c r="AX454" s="43" t="e">
        <f t="shared" si="716"/>
        <v>#VALUE!</v>
      </c>
      <c r="AY454" s="43" t="e">
        <f t="shared" si="716"/>
        <v>#VALUE!</v>
      </c>
      <c r="AZ454" t="e">
        <f>NA()</f>
        <v>#N/A</v>
      </c>
    </row>
    <row r="455" spans="4:52" x14ac:dyDescent="0.25">
      <c r="D455" s="3">
        <v>70</v>
      </c>
      <c r="F455" s="3">
        <v>69</v>
      </c>
      <c r="G455" s="36">
        <f t="shared" ref="G455:X455" si="717">300*G383*G155</f>
        <v>56073.172130395666</v>
      </c>
      <c r="H455" s="36">
        <f t="shared" si="717"/>
        <v>100645.70741562784</v>
      </c>
      <c r="I455" s="36">
        <f t="shared" si="717"/>
        <v>102818.21269882393</v>
      </c>
      <c r="J455" s="36">
        <f t="shared" si="717"/>
        <v>95378.367969099534</v>
      </c>
      <c r="K455" s="36">
        <f t="shared" si="717"/>
        <v>27156.224378062016</v>
      </c>
      <c r="L455" s="37" t="e">
        <f t="shared" si="717"/>
        <v>#VALUE!</v>
      </c>
      <c r="M455" s="38">
        <f t="shared" si="717"/>
        <v>34824.774869812172</v>
      </c>
      <c r="N455" s="39">
        <f t="shared" si="717"/>
        <v>7723.3542749747858</v>
      </c>
      <c r="O455" s="39">
        <f t="shared" si="717"/>
        <v>1544.6708549949574</v>
      </c>
      <c r="P455" s="40">
        <f t="shared" si="717"/>
        <v>160361.7219632364</v>
      </c>
      <c r="Q455" s="40">
        <f t="shared" si="717"/>
        <v>139051.37250618913</v>
      </c>
      <c r="R455" s="40">
        <f t="shared" si="717"/>
        <v>523132.26314402529</v>
      </c>
      <c r="S455" s="41" t="e">
        <f t="shared" si="717"/>
        <v>#VALUE!</v>
      </c>
      <c r="T455" s="41" t="e">
        <f t="shared" si="717"/>
        <v>#VALUE!</v>
      </c>
      <c r="U455" s="42" t="e">
        <f t="shared" si="717"/>
        <v>#VALUE!</v>
      </c>
      <c r="V455" s="42" t="e">
        <f t="shared" si="717"/>
        <v>#VALUE!</v>
      </c>
      <c r="W455" s="43" t="e">
        <f t="shared" si="717"/>
        <v>#VALUE!</v>
      </c>
      <c r="X455" s="43" t="e">
        <f t="shared" si="717"/>
        <v>#VALUE!</v>
      </c>
      <c r="Y455" t="e">
        <f>NA()</f>
        <v>#N/A</v>
      </c>
      <c r="AD455"/>
      <c r="AE455" s="3">
        <v>70</v>
      </c>
      <c r="AG455" s="3">
        <f t="shared" si="709"/>
        <v>61.497730962395757</v>
      </c>
      <c r="AH455" s="36">
        <f t="shared" ref="AH455:AY455" si="718">300*AH383*AH155</f>
        <v>54278.094078262351</v>
      </c>
      <c r="AI455" s="36">
        <f t="shared" si="718"/>
        <v>94775.285909756567</v>
      </c>
      <c r="AJ455" s="36">
        <f t="shared" si="718"/>
        <v>96957.657170613937</v>
      </c>
      <c r="AK455" s="36">
        <f t="shared" si="718"/>
        <v>90060.096094224151</v>
      </c>
      <c r="AL455" s="36">
        <f t="shared" si="718"/>
        <v>26383.8486148433</v>
      </c>
      <c r="AM455" s="37" t="e">
        <f t="shared" si="718"/>
        <v>#VALUE!</v>
      </c>
      <c r="AN455" s="38">
        <f t="shared" si="718"/>
        <v>32378.005933631881</v>
      </c>
      <c r="AO455" s="39">
        <f t="shared" si="718"/>
        <v>7138.244683405147</v>
      </c>
      <c r="AP455" s="39">
        <f t="shared" si="718"/>
        <v>1427.6489366810292</v>
      </c>
      <c r="AQ455" s="40">
        <f t="shared" si="718"/>
        <v>152710.37157683048</v>
      </c>
      <c r="AR455" s="40">
        <f t="shared" si="718"/>
        <v>134377.15364216029</v>
      </c>
      <c r="AS455" s="40">
        <f t="shared" si="718"/>
        <v>518396.3878069772</v>
      </c>
      <c r="AT455" s="41" t="e">
        <f t="shared" si="718"/>
        <v>#VALUE!</v>
      </c>
      <c r="AU455" s="41" t="e">
        <f t="shared" si="718"/>
        <v>#VALUE!</v>
      </c>
      <c r="AV455" s="42" t="e">
        <f t="shared" si="718"/>
        <v>#VALUE!</v>
      </c>
      <c r="AW455" s="42" t="e">
        <f t="shared" si="718"/>
        <v>#VALUE!</v>
      </c>
      <c r="AX455" s="43" t="e">
        <f t="shared" si="718"/>
        <v>#VALUE!</v>
      </c>
      <c r="AY455" s="43" t="e">
        <f t="shared" si="718"/>
        <v>#VALUE!</v>
      </c>
      <c r="AZ455" t="e">
        <f>NA()</f>
        <v>#N/A</v>
      </c>
    </row>
    <row r="456" spans="4:52" x14ac:dyDescent="0.25">
      <c r="D456" s="3">
        <v>71</v>
      </c>
      <c r="F456" s="3">
        <v>70</v>
      </c>
      <c r="G456" s="36">
        <f t="shared" ref="G456:X456" si="719">300*G384*G156</f>
        <v>56255.515386459367</v>
      </c>
      <c r="H456" s="36">
        <f t="shared" si="719"/>
        <v>101346.24844776766</v>
      </c>
      <c r="I456" s="36">
        <f t="shared" si="719"/>
        <v>103476.12379813082</v>
      </c>
      <c r="J456" s="36">
        <f t="shared" si="719"/>
        <v>96009.648241834962</v>
      </c>
      <c r="K456" s="36">
        <f t="shared" si="719"/>
        <v>27231.648204376539</v>
      </c>
      <c r="L456" s="37" t="e">
        <f t="shared" si="719"/>
        <v>#VALUE!</v>
      </c>
      <c r="M456" s="38">
        <f t="shared" si="719"/>
        <v>35116.316986942184</v>
      </c>
      <c r="N456" s="39">
        <f t="shared" si="719"/>
        <v>7795.096368172758</v>
      </c>
      <c r="O456" s="39">
        <f t="shared" si="719"/>
        <v>1559.0192736345514</v>
      </c>
      <c r="P456" s="40">
        <f t="shared" si="719"/>
        <v>161264.42242385072</v>
      </c>
      <c r="Q456" s="40">
        <f t="shared" si="719"/>
        <v>139570.30417560606</v>
      </c>
      <c r="R456" s="40">
        <f t="shared" si="719"/>
        <v>523570.57437151135</v>
      </c>
      <c r="S456" s="41" t="e">
        <f t="shared" si="719"/>
        <v>#VALUE!</v>
      </c>
      <c r="T456" s="41" t="e">
        <f t="shared" si="719"/>
        <v>#VALUE!</v>
      </c>
      <c r="U456" s="42" t="e">
        <f t="shared" si="719"/>
        <v>#VALUE!</v>
      </c>
      <c r="V456" s="42" t="e">
        <f t="shared" si="719"/>
        <v>#VALUE!</v>
      </c>
      <c r="W456" s="43" t="e">
        <f t="shared" si="719"/>
        <v>#VALUE!</v>
      </c>
      <c r="X456" s="43" t="e">
        <f t="shared" si="719"/>
        <v>#VALUE!</v>
      </c>
      <c r="Y456" t="e">
        <f>NA()</f>
        <v>#N/A</v>
      </c>
      <c r="AD456"/>
      <c r="AE456" s="3">
        <v>71</v>
      </c>
      <c r="AG456" s="3">
        <f t="shared" si="709"/>
        <v>61.672669204188026</v>
      </c>
      <c r="AH456" s="36">
        <f t="shared" ref="AH456:AY456" si="720">300*AH384*AH156</f>
        <v>54330.022778607017</v>
      </c>
      <c r="AI456" s="36">
        <f t="shared" si="720"/>
        <v>94925.30608710325</v>
      </c>
      <c r="AJ456" s="36">
        <f t="shared" si="720"/>
        <v>97114.676899071026</v>
      </c>
      <c r="AK456" s="36">
        <f t="shared" si="720"/>
        <v>90196.595976738332</v>
      </c>
      <c r="AL456" s="36">
        <f t="shared" si="720"/>
        <v>26406.918222077566</v>
      </c>
      <c r="AM456" s="37" t="e">
        <f t="shared" si="720"/>
        <v>#VALUE!</v>
      </c>
      <c r="AN456" s="38">
        <f t="shared" si="720"/>
        <v>32440.566411756012</v>
      </c>
      <c r="AO456" s="39">
        <f t="shared" si="720"/>
        <v>7152.865725752109</v>
      </c>
      <c r="AP456" s="39">
        <f t="shared" si="720"/>
        <v>1430.5731451504216</v>
      </c>
      <c r="AQ456" s="40">
        <f t="shared" si="720"/>
        <v>152907.78917081415</v>
      </c>
      <c r="AR456" s="40">
        <f t="shared" si="720"/>
        <v>134503.67203538207</v>
      </c>
      <c r="AS456" s="40">
        <f t="shared" si="720"/>
        <v>518543.18081345892</v>
      </c>
      <c r="AT456" s="41" t="e">
        <f t="shared" si="720"/>
        <v>#VALUE!</v>
      </c>
      <c r="AU456" s="41" t="e">
        <f t="shared" si="720"/>
        <v>#VALUE!</v>
      </c>
      <c r="AV456" s="42" t="e">
        <f t="shared" si="720"/>
        <v>#VALUE!</v>
      </c>
      <c r="AW456" s="42" t="e">
        <f t="shared" si="720"/>
        <v>#VALUE!</v>
      </c>
      <c r="AX456" s="43" t="e">
        <f t="shared" si="720"/>
        <v>#VALUE!</v>
      </c>
      <c r="AY456" s="43" t="e">
        <f t="shared" si="720"/>
        <v>#VALUE!</v>
      </c>
      <c r="AZ456" t="e">
        <f>NA()</f>
        <v>#N/A</v>
      </c>
    </row>
  </sheetData>
  <mergeCells count="6">
    <mergeCell ref="CR53:CS53"/>
    <mergeCell ref="D4:E4"/>
    <mergeCell ref="BD2:BE2"/>
    <mergeCell ref="BP53:BQ53"/>
    <mergeCell ref="BN53:BO53"/>
    <mergeCell ref="CE53:CF5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J456"/>
  <sheetViews>
    <sheetView workbookViewId="0"/>
  </sheetViews>
  <sheetFormatPr defaultRowHeight="15" x14ac:dyDescent="0.25"/>
  <cols>
    <col min="1" max="1" width="12.28515625" customWidth="1"/>
    <col min="2" max="2" width="17" customWidth="1"/>
    <col min="3" max="3" width="17.42578125" customWidth="1"/>
    <col min="4" max="4" width="17.42578125" style="3" customWidth="1"/>
    <col min="5" max="5" width="10.42578125" style="3" customWidth="1"/>
    <col min="6" max="6" width="14" style="3" customWidth="1"/>
    <col min="7" max="9" width="11.5703125" style="3" customWidth="1"/>
    <col min="10" max="26" width="9.140625" style="3" customWidth="1"/>
    <col min="27" max="27" width="10" style="3" customWidth="1"/>
    <col min="28" max="32" width="9.140625" style="3" customWidth="1"/>
    <col min="33" max="33" width="15.28515625" style="3" customWidth="1"/>
    <col min="34" max="54" width="9.140625" style="3" customWidth="1"/>
    <col min="55" max="55" width="12.42578125" style="3" customWidth="1"/>
    <col min="56" max="56" width="10.5703125" style="3" customWidth="1"/>
    <col min="57" max="57" width="9.140625" style="3"/>
    <col min="58" max="58" width="10.85546875" style="3" customWidth="1"/>
    <col min="59" max="59" width="9.140625" style="3"/>
    <col min="60" max="60" width="20.7109375" style="3" customWidth="1"/>
    <col min="61" max="61" width="18" style="3" customWidth="1"/>
    <col min="62" max="62" width="9.7109375" style="3" customWidth="1"/>
    <col min="63" max="63" width="8.42578125" style="3" customWidth="1"/>
    <col min="64" max="64" width="11.140625" style="3" customWidth="1"/>
    <col min="65" max="95" width="12.140625" style="3" customWidth="1"/>
    <col min="96" max="127" width="9.140625" style="3"/>
    <col min="128" max="128" width="12" style="3" bestFit="1" customWidth="1"/>
    <col min="129" max="130" width="9.140625" style="3"/>
    <col min="131" max="131" width="9.7109375" style="3" customWidth="1"/>
    <col min="132" max="132" width="10.7109375" style="3" customWidth="1"/>
    <col min="133" max="259" width="9.140625" style="3"/>
    <col min="260" max="260" width="16.28515625" style="3" customWidth="1"/>
    <col min="261" max="291" width="9.140625" style="3"/>
    <col min="292" max="292" width="15.7109375" style="3" customWidth="1"/>
    <col min="293" max="348" width="9.140625" style="3"/>
  </cols>
  <sheetData>
    <row r="1" spans="1:321" x14ac:dyDescent="0.25">
      <c r="A1" t="s">
        <v>48</v>
      </c>
    </row>
    <row r="2" spans="1:321" x14ac:dyDescent="0.25">
      <c r="B2" s="2" t="s">
        <v>30</v>
      </c>
      <c r="C2" s="54"/>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12"/>
      <c r="BE2" s="12"/>
      <c r="BF2" s="12"/>
      <c r="BG2" s="12"/>
      <c r="BH2" s="12"/>
      <c r="BI2" s="56"/>
      <c r="BJ2" s="12"/>
      <c r="BK2" s="12"/>
      <c r="BL2" s="12"/>
      <c r="BM2" s="12"/>
      <c r="BN2" s="44"/>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44"/>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row>
    <row r="3" spans="1:321" s="3" customFormat="1" x14ac:dyDescent="0.25">
      <c r="A3" s="10" t="s">
        <v>28</v>
      </c>
      <c r="B3" s="9" t="s">
        <v>19</v>
      </c>
      <c r="C3" s="9" t="s">
        <v>27</v>
      </c>
      <c r="D3" s="12"/>
      <c r="E3" s="12"/>
      <c r="F3" s="9" t="s">
        <v>0</v>
      </c>
      <c r="G3" s="57" t="s">
        <v>4</v>
      </c>
      <c r="H3" s="57" t="s">
        <v>5</v>
      </c>
      <c r="I3" s="57" t="s">
        <v>6</v>
      </c>
      <c r="J3" s="57" t="s">
        <v>7</v>
      </c>
      <c r="K3" s="57" t="s">
        <v>8</v>
      </c>
      <c r="L3" s="58" t="s">
        <v>54</v>
      </c>
      <c r="M3" s="59" t="s">
        <v>9</v>
      </c>
      <c r="N3" s="60" t="s">
        <v>10</v>
      </c>
      <c r="O3" s="60" t="s">
        <v>11</v>
      </c>
      <c r="P3" s="61" t="s">
        <v>12</v>
      </c>
      <c r="Q3" s="61" t="s">
        <v>13</v>
      </c>
      <c r="R3" s="61" t="s">
        <v>14</v>
      </c>
      <c r="S3" s="62" t="s">
        <v>20</v>
      </c>
      <c r="T3" s="62" t="s">
        <v>21</v>
      </c>
      <c r="U3" s="63" t="s">
        <v>16</v>
      </c>
      <c r="V3" s="63" t="s">
        <v>17</v>
      </c>
      <c r="W3" s="64" t="s">
        <v>18</v>
      </c>
      <c r="X3" s="64" t="s">
        <v>24</v>
      </c>
      <c r="Y3" s="12" t="s">
        <v>64</v>
      </c>
      <c r="Z3" s="65" t="s">
        <v>84</v>
      </c>
      <c r="AA3" s="65" t="s">
        <v>85</v>
      </c>
      <c r="AB3" s="12"/>
      <c r="AC3" s="12"/>
      <c r="AD3" s="12"/>
      <c r="AE3" s="12"/>
      <c r="AF3" s="12"/>
      <c r="AG3" s="9" t="s">
        <v>0</v>
      </c>
      <c r="AH3" s="57" t="s">
        <v>4</v>
      </c>
      <c r="AI3" s="57" t="s">
        <v>5</v>
      </c>
      <c r="AJ3" s="57" t="s">
        <v>6</v>
      </c>
      <c r="AK3" s="57" t="s">
        <v>7</v>
      </c>
      <c r="AL3" s="57" t="s">
        <v>8</v>
      </c>
      <c r="AM3" s="58" t="s">
        <v>54</v>
      </c>
      <c r="AN3" s="59" t="s">
        <v>9</v>
      </c>
      <c r="AO3" s="60" t="s">
        <v>10</v>
      </c>
      <c r="AP3" s="60" t="s">
        <v>11</v>
      </c>
      <c r="AQ3" s="61" t="s">
        <v>12</v>
      </c>
      <c r="AR3" s="61" t="s">
        <v>13</v>
      </c>
      <c r="AS3" s="61" t="s">
        <v>14</v>
      </c>
      <c r="AT3" s="62" t="s">
        <v>20</v>
      </c>
      <c r="AU3" s="62" t="s">
        <v>21</v>
      </c>
      <c r="AV3" s="63" t="s">
        <v>16</v>
      </c>
      <c r="AW3" s="63" t="s">
        <v>17</v>
      </c>
      <c r="AX3" s="64" t="s">
        <v>18</v>
      </c>
      <c r="AY3" s="64" t="s">
        <v>24</v>
      </c>
      <c r="AZ3" s="12" t="s">
        <v>64</v>
      </c>
      <c r="BA3" s="65" t="s">
        <v>84</v>
      </c>
      <c r="BB3" s="65" t="s">
        <v>85</v>
      </c>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EB3" s="12"/>
      <c r="EE3" s="13"/>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Z3" s="12"/>
      <c r="KF3" s="12"/>
    </row>
    <row r="4" spans="1:321" x14ac:dyDescent="0.25">
      <c r="A4" s="18">
        <v>1</v>
      </c>
      <c r="B4" s="16" t="str">
        <f>IF('Graph-outputs'!$AL$1=6,INDEX(Settings!$G$5:$G$34,'Calcs-control1'!A4),IF(AND('Graph-outputs'!$AL$1&gt;12,'Graph-outputs'!$AL$1&lt;19),A4*5-5,""))</f>
        <v/>
      </c>
      <c r="C4" s="11">
        <v>16</v>
      </c>
      <c r="F4" s="27" t="s">
        <v>1</v>
      </c>
      <c r="G4" s="29">
        <v>90</v>
      </c>
      <c r="H4" s="29">
        <v>110</v>
      </c>
      <c r="I4" s="29">
        <v>110</v>
      </c>
      <c r="J4" s="29">
        <v>110</v>
      </c>
      <c r="K4" s="29">
        <v>30</v>
      </c>
      <c r="L4" s="30"/>
      <c r="M4" s="28">
        <v>45</v>
      </c>
      <c r="N4" s="31">
        <v>30</v>
      </c>
      <c r="O4" s="31">
        <v>30</v>
      </c>
      <c r="P4" s="32">
        <v>75</v>
      </c>
      <c r="Q4" s="32">
        <v>40</v>
      </c>
      <c r="R4" s="32">
        <v>55</v>
      </c>
      <c r="S4" s="33">
        <v>190</v>
      </c>
      <c r="T4" s="33">
        <v>250</v>
      </c>
      <c r="U4" s="34"/>
      <c r="V4" s="34"/>
      <c r="W4" s="35">
        <v>120</v>
      </c>
      <c r="X4" s="35">
        <v>100</v>
      </c>
      <c r="Y4"/>
      <c r="Z4" s="30">
        <v>30</v>
      </c>
      <c r="AA4" s="30">
        <v>60</v>
      </c>
      <c r="AG4" s="27" t="s">
        <v>1</v>
      </c>
      <c r="AH4" s="29">
        <v>90</v>
      </c>
      <c r="AI4" s="29">
        <v>110</v>
      </c>
      <c r="AJ4" s="29">
        <v>110</v>
      </c>
      <c r="AK4" s="29">
        <v>110</v>
      </c>
      <c r="AL4" s="29">
        <v>30</v>
      </c>
      <c r="AM4" s="30"/>
      <c r="AN4" s="28">
        <v>45</v>
      </c>
      <c r="AO4" s="31">
        <v>30</v>
      </c>
      <c r="AP4" s="31">
        <v>30</v>
      </c>
      <c r="AQ4" s="32">
        <v>75</v>
      </c>
      <c r="AR4" s="32">
        <v>40</v>
      </c>
      <c r="AS4" s="32">
        <v>55</v>
      </c>
      <c r="AT4" s="33">
        <v>190</v>
      </c>
      <c r="AU4" s="33">
        <v>250</v>
      </c>
      <c r="AV4" s="34"/>
      <c r="AW4" s="34"/>
      <c r="AX4" s="35">
        <v>120</v>
      </c>
      <c r="AY4" s="35">
        <v>100</v>
      </c>
      <c r="AZ4"/>
      <c r="BA4" s="30">
        <v>30</v>
      </c>
      <c r="BB4" s="30">
        <v>60</v>
      </c>
    </row>
    <row r="5" spans="1:321" x14ac:dyDescent="0.25">
      <c r="A5" s="18">
        <v>2</v>
      </c>
      <c r="B5" s="16" t="str">
        <f>IF('Graph-outputs'!$AL$1=6,INDEX(Settings!$G$5:$G$34,'Calcs-control1'!A5),IF(AND('Graph-outputs'!$AL$1&gt;12,'Graph-outputs'!$AL$1&lt;19),A5*5-5,""))</f>
        <v/>
      </c>
      <c r="C5" s="6" t="str">
        <f>INDEX($B$4:$B$24, $C$4)</f>
        <v/>
      </c>
      <c r="F5" s="27" t="s">
        <v>2</v>
      </c>
      <c r="G5" s="29">
        <v>6.4899999999999999E-2</v>
      </c>
      <c r="H5" s="29">
        <v>2.8199999999999999E-2</v>
      </c>
      <c r="I5" s="29">
        <v>4.4400000000000002E-2</v>
      </c>
      <c r="J5" s="29">
        <v>2.93E-2</v>
      </c>
      <c r="K5" s="29">
        <v>6.9699999999999998E-2</v>
      </c>
      <c r="L5" s="30"/>
      <c r="M5" s="28">
        <v>3.0499999999999999E-2</v>
      </c>
      <c r="N5" s="31">
        <v>2.3199999999999998E-2</v>
      </c>
      <c r="O5" s="31">
        <v>2.3199999999999998E-2</v>
      </c>
      <c r="P5" s="32">
        <v>2.9700000000000001E-2</v>
      </c>
      <c r="Q5" s="32">
        <v>4.3799999999999999E-2</v>
      </c>
      <c r="R5" s="32">
        <v>8.2900000000000001E-2</v>
      </c>
      <c r="S5" s="33">
        <v>3.1E-2</v>
      </c>
      <c r="T5" s="33">
        <v>3.5000000000000003E-2</v>
      </c>
      <c r="U5" s="34"/>
      <c r="V5" s="34"/>
      <c r="W5" s="35">
        <v>5.7200000000000001E-2</v>
      </c>
      <c r="X5" s="35">
        <v>4.0399999999999998E-2</v>
      </c>
      <c r="Y5"/>
      <c r="Z5" s="30">
        <v>0.08</v>
      </c>
      <c r="AA5" s="30">
        <v>4.9700000000000001E-2</v>
      </c>
      <c r="AG5" s="27" t="s">
        <v>2</v>
      </c>
      <c r="AH5" s="29">
        <v>6.4899999999999999E-2</v>
      </c>
      <c r="AI5" s="29">
        <v>2.8199999999999999E-2</v>
      </c>
      <c r="AJ5" s="29">
        <v>4.4400000000000002E-2</v>
      </c>
      <c r="AK5" s="29">
        <v>2.93E-2</v>
      </c>
      <c r="AL5" s="29">
        <v>6.9699999999999998E-2</v>
      </c>
      <c r="AM5" s="30"/>
      <c r="AN5" s="28">
        <v>3.0499999999999999E-2</v>
      </c>
      <c r="AO5" s="31">
        <v>2.3199999999999998E-2</v>
      </c>
      <c r="AP5" s="31">
        <v>2.3199999999999998E-2</v>
      </c>
      <c r="AQ5" s="32">
        <v>2.9700000000000001E-2</v>
      </c>
      <c r="AR5" s="32">
        <v>4.3799999999999999E-2</v>
      </c>
      <c r="AS5" s="32">
        <v>8.2900000000000001E-2</v>
      </c>
      <c r="AT5" s="33">
        <v>3.1E-2</v>
      </c>
      <c r="AU5" s="33">
        <v>3.5000000000000003E-2</v>
      </c>
      <c r="AV5" s="34"/>
      <c r="AW5" s="34"/>
      <c r="AX5" s="35">
        <v>5.7200000000000001E-2</v>
      </c>
      <c r="AY5" s="35">
        <v>4.0399999999999998E-2</v>
      </c>
      <c r="AZ5"/>
      <c r="BA5" s="30">
        <v>0.08</v>
      </c>
      <c r="BB5" s="30">
        <v>4.9700000000000001E-2</v>
      </c>
    </row>
    <row r="6" spans="1:321" x14ac:dyDescent="0.25">
      <c r="A6" s="18">
        <v>3</v>
      </c>
      <c r="B6" s="16" t="str">
        <f>IF('Graph-outputs'!$AL$1=6,INDEX(Settings!$G$5:$G$34,'Calcs-control1'!A6),IF(AND('Graph-outputs'!$AL$1&gt;12,'Graph-outputs'!$AL$1&lt;19),A6*5-5,""))</f>
        <v/>
      </c>
      <c r="C6" s="3"/>
      <c r="F6" s="27" t="s">
        <v>3</v>
      </c>
      <c r="G6" s="29">
        <v>4.5</v>
      </c>
      <c r="H6" s="29">
        <v>1.5</v>
      </c>
      <c r="I6" s="29">
        <v>3</v>
      </c>
      <c r="J6" s="29">
        <v>1.5</v>
      </c>
      <c r="K6" s="29">
        <v>4</v>
      </c>
      <c r="L6" s="30"/>
      <c r="M6" s="28">
        <v>2</v>
      </c>
      <c r="N6" s="31">
        <v>1.6</v>
      </c>
      <c r="O6" s="31">
        <v>1.6</v>
      </c>
      <c r="P6" s="32">
        <v>1.3</v>
      </c>
      <c r="Q6" s="32">
        <v>1.7</v>
      </c>
      <c r="R6" s="32">
        <v>3.2</v>
      </c>
      <c r="S6" s="33">
        <v>1.4</v>
      </c>
      <c r="T6" s="33">
        <v>1.7</v>
      </c>
      <c r="U6" s="34"/>
      <c r="V6" s="34"/>
      <c r="W6" s="35">
        <v>1.4</v>
      </c>
      <c r="X6" s="35">
        <v>1.48</v>
      </c>
      <c r="Y6"/>
      <c r="Z6" s="30">
        <v>3</v>
      </c>
      <c r="AA6" s="30">
        <v>1</v>
      </c>
      <c r="AG6" s="27" t="s">
        <v>3</v>
      </c>
      <c r="AH6" s="29">
        <v>4.5</v>
      </c>
      <c r="AI6" s="29">
        <v>1.5</v>
      </c>
      <c r="AJ6" s="29">
        <v>3</v>
      </c>
      <c r="AK6" s="29">
        <v>1.5</v>
      </c>
      <c r="AL6" s="29">
        <v>4</v>
      </c>
      <c r="AM6" s="30"/>
      <c r="AN6" s="28">
        <v>2</v>
      </c>
      <c r="AO6" s="31">
        <v>1.6</v>
      </c>
      <c r="AP6" s="31">
        <v>1.6</v>
      </c>
      <c r="AQ6" s="32">
        <v>1.3</v>
      </c>
      <c r="AR6" s="32">
        <v>1.7</v>
      </c>
      <c r="AS6" s="32">
        <v>3.2</v>
      </c>
      <c r="AT6" s="33">
        <v>1.4</v>
      </c>
      <c r="AU6" s="33">
        <v>1.7</v>
      </c>
      <c r="AV6" s="34"/>
      <c r="AW6" s="34"/>
      <c r="AX6" s="35">
        <v>1.4</v>
      </c>
      <c r="AY6" s="35">
        <v>1.48</v>
      </c>
      <c r="AZ6"/>
      <c r="BA6" s="30">
        <v>3</v>
      </c>
      <c r="BB6" s="30">
        <v>1</v>
      </c>
    </row>
    <row r="7" spans="1:321" x14ac:dyDescent="0.25">
      <c r="A7" s="18">
        <v>4</v>
      </c>
      <c r="B7" s="16" t="str">
        <f>IF('Graph-outputs'!$AL$1=6,INDEX(Settings!$G$5:$G$34,'Calcs-control1'!A7),IF(AND('Graph-outputs'!$AL$1&gt;12,'Graph-outputs'!$AL$1&lt;19),A7*5-5,""))</f>
        <v/>
      </c>
      <c r="C7" s="86"/>
      <c r="F7" s="27" t="s">
        <v>29</v>
      </c>
      <c r="S7" s="33" t="str">
        <f t="shared" ref="S7:X7" si="0">$C$5</f>
        <v/>
      </c>
      <c r="T7" s="33" t="str">
        <f t="shared" si="0"/>
        <v/>
      </c>
      <c r="U7" s="34" t="str">
        <f t="shared" si="0"/>
        <v/>
      </c>
      <c r="V7" s="34" t="str">
        <f t="shared" si="0"/>
        <v/>
      </c>
      <c r="W7" s="35" t="str">
        <f t="shared" si="0"/>
        <v/>
      </c>
      <c r="X7" s="35" t="str">
        <f t="shared" si="0"/>
        <v/>
      </c>
      <c r="AG7" s="27" t="s">
        <v>29</v>
      </c>
      <c r="AT7" s="33" t="str">
        <f t="shared" ref="AT7:AY7" si="1">$C$5</f>
        <v/>
      </c>
      <c r="AU7" s="33" t="str">
        <f t="shared" si="1"/>
        <v/>
      </c>
      <c r="AV7" s="34" t="str">
        <f t="shared" si="1"/>
        <v/>
      </c>
      <c r="AW7" s="34" t="str">
        <f t="shared" si="1"/>
        <v/>
      </c>
      <c r="AX7" s="35" t="str">
        <f t="shared" si="1"/>
        <v/>
      </c>
      <c r="AY7" s="35" t="str">
        <f t="shared" si="1"/>
        <v/>
      </c>
      <c r="IZ7" s="12"/>
      <c r="KF7" s="12"/>
    </row>
    <row r="8" spans="1:321" x14ac:dyDescent="0.25">
      <c r="A8" s="18">
        <v>5</v>
      </c>
      <c r="B8" s="16" t="str">
        <f>IF('Graph-outputs'!$AL$1=6,INDEX(Settings!$G$5:$G$34,'Calcs-control1'!A8),IF(AND('Graph-outputs'!$AL$1&gt;12,'Graph-outputs'!$AL$1&lt;19),A8*5-5,""))</f>
        <v/>
      </c>
      <c r="C8" s="86"/>
      <c r="F8" s="27" t="s">
        <v>70</v>
      </c>
      <c r="S8" s="33" t="e">
        <f>IF(S7&lt;58.8, 0.005*(EXP(0.061*S7)-1), 0.176+0.02*(S7-58.8))</f>
        <v>#VALUE!</v>
      </c>
      <c r="T8" s="33" t="e">
        <f>IF(T7&lt;58.8, 0.005*(EXP(0.061*T7)-1), 0.176+0.02*(T7-58.8))</f>
        <v>#VALUE!</v>
      </c>
      <c r="U8" s="34"/>
      <c r="V8" s="34"/>
      <c r="W8" s="35"/>
      <c r="X8" s="35"/>
      <c r="AG8" s="27" t="s">
        <v>70</v>
      </c>
      <c r="AT8" s="33" t="e">
        <f>IF(AT7&lt;58.8, 0.005*(EXP(0.061*AT7)-1), 0.176+0.02*(AT7-58.8))</f>
        <v>#VALUE!</v>
      </c>
      <c r="AU8" s="33" t="e">
        <f>IF(AU7&lt;58.8, 0.005*(EXP(0.061*AU7)-1), 0.176+0.02*(AU7-58.8))</f>
        <v>#VALUE!</v>
      </c>
      <c r="AV8" s="34"/>
      <c r="AW8" s="34"/>
      <c r="AX8" s="35"/>
      <c r="AY8" s="35"/>
    </row>
    <row r="9" spans="1:321" x14ac:dyDescent="0.25">
      <c r="A9" s="18">
        <v>6</v>
      </c>
      <c r="B9" s="16" t="str">
        <f>IF('Graph-outputs'!$AL$1=6,INDEX(Settings!$G$5:$G$34,'Calcs-control1'!A9),IF(AND('Graph-outputs'!$AL$1&gt;12,'Graph-outputs'!$AL$1&lt;19),A9*5-5,""))</f>
        <v/>
      </c>
      <c r="C9" s="3"/>
      <c r="F9" s="27" t="s">
        <v>25</v>
      </c>
      <c r="G9" s="29">
        <v>0.9</v>
      </c>
      <c r="H9" s="29">
        <v>0.7</v>
      </c>
      <c r="I9" s="29">
        <v>0.75</v>
      </c>
      <c r="J9" s="29">
        <v>0.8</v>
      </c>
      <c r="K9" s="29">
        <v>0.8</v>
      </c>
      <c r="L9" s="30"/>
      <c r="M9" s="28">
        <v>0.85</v>
      </c>
      <c r="N9" s="31">
        <v>0.9</v>
      </c>
      <c r="O9" s="31">
        <v>0.9</v>
      </c>
      <c r="P9" s="32">
        <v>0.75</v>
      </c>
      <c r="Q9" s="32">
        <v>0.75</v>
      </c>
      <c r="R9" s="32">
        <v>0.75</v>
      </c>
      <c r="S9" s="33"/>
      <c r="T9" s="33"/>
      <c r="U9" s="34">
        <v>0.8</v>
      </c>
      <c r="V9" s="34">
        <v>0.8</v>
      </c>
      <c r="W9" s="35">
        <v>0.8</v>
      </c>
      <c r="X9" s="35">
        <v>0.8</v>
      </c>
      <c r="Y9"/>
      <c r="Z9" s="30">
        <v>0.8</v>
      </c>
      <c r="AA9" s="30"/>
      <c r="AG9" s="27" t="s">
        <v>25</v>
      </c>
      <c r="AH9" s="29">
        <v>0.9</v>
      </c>
      <c r="AI9" s="29">
        <v>0.7</v>
      </c>
      <c r="AJ9" s="29">
        <v>0.75</v>
      </c>
      <c r="AK9" s="29">
        <v>0.8</v>
      </c>
      <c r="AL9" s="29">
        <v>0.8</v>
      </c>
      <c r="AM9" s="30"/>
      <c r="AN9" s="28">
        <v>0.85</v>
      </c>
      <c r="AO9" s="31">
        <v>0.9</v>
      </c>
      <c r="AP9" s="31">
        <v>0.9</v>
      </c>
      <c r="AQ9" s="32">
        <v>0.75</v>
      </c>
      <c r="AR9" s="32">
        <v>0.75</v>
      </c>
      <c r="AS9" s="32">
        <v>0.75</v>
      </c>
      <c r="AT9" s="33"/>
      <c r="AU9" s="33"/>
      <c r="AV9" s="34">
        <v>0.8</v>
      </c>
      <c r="AW9" s="34">
        <v>0.8</v>
      </c>
      <c r="AX9" s="35">
        <v>0.8</v>
      </c>
      <c r="AY9" s="35">
        <v>0.8</v>
      </c>
      <c r="AZ9"/>
      <c r="BA9" s="30">
        <v>0.8</v>
      </c>
      <c r="BB9" s="30"/>
      <c r="CQ9" s="44"/>
    </row>
    <row r="10" spans="1:321" x14ac:dyDescent="0.25">
      <c r="A10" s="18">
        <v>7</v>
      </c>
      <c r="B10" s="16" t="str">
        <f>IF('Graph-outputs'!$AL$1=6,INDEX(Settings!$G$5:$G$34,'Calcs-control1'!A10),IF(AND('Graph-outputs'!$AL$1&gt;12,'Graph-outputs'!$AL$1&lt;19),A10*5-5,""))</f>
        <v/>
      </c>
      <c r="C10" s="3"/>
      <c r="F10" s="27" t="s">
        <v>26</v>
      </c>
      <c r="G10" s="29">
        <v>72</v>
      </c>
      <c r="H10" s="29">
        <v>64</v>
      </c>
      <c r="I10" s="29">
        <v>62</v>
      </c>
      <c r="J10" s="29">
        <v>66</v>
      </c>
      <c r="K10" s="29">
        <v>56</v>
      </c>
      <c r="L10" s="30">
        <v>62</v>
      </c>
      <c r="M10" s="28">
        <v>106</v>
      </c>
      <c r="N10" s="31">
        <v>32</v>
      </c>
      <c r="O10" s="31">
        <v>32</v>
      </c>
      <c r="P10" s="32">
        <v>38</v>
      </c>
      <c r="Q10" s="32">
        <v>63</v>
      </c>
      <c r="R10" s="32">
        <v>31</v>
      </c>
      <c r="S10" s="33"/>
      <c r="T10" s="33"/>
      <c r="U10" s="34">
        <v>50</v>
      </c>
      <c r="V10" s="34">
        <v>50</v>
      </c>
      <c r="W10" s="35">
        <v>50</v>
      </c>
      <c r="X10" s="35">
        <v>50</v>
      </c>
      <c r="Y10"/>
      <c r="Z10" s="30">
        <v>62</v>
      </c>
      <c r="AA10" s="30"/>
      <c r="AG10" s="27" t="s">
        <v>26</v>
      </c>
      <c r="AH10" s="29">
        <v>72</v>
      </c>
      <c r="AI10" s="29">
        <v>64</v>
      </c>
      <c r="AJ10" s="29">
        <v>62</v>
      </c>
      <c r="AK10" s="29">
        <v>66</v>
      </c>
      <c r="AL10" s="29">
        <v>56</v>
      </c>
      <c r="AM10" s="30">
        <v>62</v>
      </c>
      <c r="AN10" s="28">
        <v>106</v>
      </c>
      <c r="AO10" s="31">
        <v>32</v>
      </c>
      <c r="AP10" s="31">
        <v>32</v>
      </c>
      <c r="AQ10" s="32">
        <v>38</v>
      </c>
      <c r="AR10" s="32">
        <v>63</v>
      </c>
      <c r="AS10" s="32">
        <v>31</v>
      </c>
      <c r="AT10" s="33"/>
      <c r="AU10" s="33"/>
      <c r="AV10" s="34">
        <v>50</v>
      </c>
      <c r="AW10" s="34">
        <v>50</v>
      </c>
      <c r="AX10" s="35">
        <v>50</v>
      </c>
      <c r="AY10" s="35">
        <v>50</v>
      </c>
      <c r="AZ10"/>
      <c r="BA10" s="30">
        <v>62</v>
      </c>
      <c r="BB10" s="30"/>
    </row>
    <row r="11" spans="1:321" x14ac:dyDescent="0.25">
      <c r="A11" s="18">
        <v>8</v>
      </c>
      <c r="B11" s="16" t="str">
        <f>IF('Graph-outputs'!$AL$1=6,INDEX(Settings!$G$5:$G$34,'Calcs-control1'!A11),IF(AND('Graph-outputs'!$AL$1&gt;12,'Graph-outputs'!$AL$1&lt;19),A11*5-5,""))</f>
        <v/>
      </c>
      <c r="C11" s="3"/>
      <c r="F11" s="27" t="s">
        <v>73</v>
      </c>
      <c r="G11" s="29">
        <f>IF(Settings!$I$6=Settings!$C$46, G10, Settings!$I$6)</f>
        <v>75</v>
      </c>
      <c r="H11" s="29">
        <f>IF(Settings!$I$6=Settings!$C$46, H10, Settings!$I$6)</f>
        <v>75</v>
      </c>
      <c r="I11" s="29">
        <f>IF(Settings!$I$6=Settings!$C$46, I10, Settings!$I$6)</f>
        <v>75</v>
      </c>
      <c r="J11" s="29">
        <f>IF(Settings!$I$6=Settings!$C$46, J10, Settings!$I$6)</f>
        <v>75</v>
      </c>
      <c r="K11" s="29">
        <f>IF(Settings!$I$6=Settings!$C$46, K10, Settings!$I$6)</f>
        <v>75</v>
      </c>
      <c r="L11" s="30">
        <f>IF(Settings!$I$6=Settings!$C$46, L10, Settings!$I$6)</f>
        <v>75</v>
      </c>
      <c r="M11" s="28">
        <f>IF(Settings!$I$6=Settings!$C$46, M10, Settings!$I$6)</f>
        <v>75</v>
      </c>
      <c r="N11" s="31">
        <f>IF(Settings!$I$6=Settings!$C$46, N10, Settings!$I$6)</f>
        <v>75</v>
      </c>
      <c r="O11" s="31">
        <f>IF(Settings!$I$6=Settings!$C$46, O10, Settings!$I$6)</f>
        <v>75</v>
      </c>
      <c r="P11" s="32">
        <f>IF(Settings!$I$6=Settings!$C$46, P10, Settings!$I$6)</f>
        <v>75</v>
      </c>
      <c r="Q11" s="32">
        <f>IF(Settings!$I$6=Settings!$C$46, Q10, Settings!$I$6)</f>
        <v>75</v>
      </c>
      <c r="R11" s="32">
        <f>IF(Settings!$I$6=Settings!$C$46, R10, Settings!$I$6)</f>
        <v>75</v>
      </c>
      <c r="S11" s="33"/>
      <c r="T11" s="33"/>
      <c r="U11" s="34">
        <f>IF(Settings!$I$6=Settings!$C$46, U10, Settings!$I$6)</f>
        <v>75</v>
      </c>
      <c r="V11" s="34">
        <f>IF(Settings!$I$6=Settings!$C$46, V10, Settings!$I$6)</f>
        <v>75</v>
      </c>
      <c r="W11" s="35">
        <f>IF(Settings!$I$6=Settings!$C$46, W10, Settings!$I$6)</f>
        <v>75</v>
      </c>
      <c r="X11" s="35">
        <f>IF(Settings!$I$6=Settings!$C$46, X10, Settings!$I$6)</f>
        <v>75</v>
      </c>
      <c r="Y11"/>
      <c r="Z11" s="30">
        <f>IF(Settings!$I$6=Settings!$C$46, Z10, Settings!$I$6)</f>
        <v>75</v>
      </c>
      <c r="AA11" s="30"/>
      <c r="AG11" s="27" t="s">
        <v>73</v>
      </c>
      <c r="AH11" s="29">
        <f>IF(Settings!$I$6=Settings!$C$46, AH10, Settings!$I$6)</f>
        <v>75</v>
      </c>
      <c r="AI11" s="29">
        <f>IF(Settings!$I$6=Settings!$C$46, AI10, Settings!$I$6)</f>
        <v>75</v>
      </c>
      <c r="AJ11" s="29">
        <f>IF(Settings!$I$6=Settings!$C$46, AJ10, Settings!$I$6)</f>
        <v>75</v>
      </c>
      <c r="AK11" s="29">
        <f>IF(Settings!$I$6=Settings!$C$46, AK10, Settings!$I$6)</f>
        <v>75</v>
      </c>
      <c r="AL11" s="29">
        <f>IF(Settings!$I$6=Settings!$C$46, AL10, Settings!$I$6)</f>
        <v>75</v>
      </c>
      <c r="AM11" s="30">
        <f>IF(Settings!$I$6=Settings!$C$46, AM10, Settings!$I$6)</f>
        <v>75</v>
      </c>
      <c r="AN11" s="28">
        <f>IF(Settings!$I$6=Settings!$C$46, AN10, Settings!$I$6)</f>
        <v>75</v>
      </c>
      <c r="AO11" s="31">
        <f>IF(Settings!$I$6=Settings!$C$46, AO10, Settings!$I$6)</f>
        <v>75</v>
      </c>
      <c r="AP11" s="31">
        <f>IF(Settings!$I$6=Settings!$C$46, AP10, Settings!$I$6)</f>
        <v>75</v>
      </c>
      <c r="AQ11" s="32">
        <f>IF(Settings!$I$6=Settings!$C$46, AQ10, Settings!$I$6)</f>
        <v>75</v>
      </c>
      <c r="AR11" s="32">
        <f>IF(Settings!$I$6=Settings!$C$46, AR10, Settings!$I$6)</f>
        <v>75</v>
      </c>
      <c r="AS11" s="32">
        <f>IF(Settings!$I$6=Settings!$C$46, AS10, Settings!$I$6)</f>
        <v>75</v>
      </c>
      <c r="AT11" s="33"/>
      <c r="AU11" s="33"/>
      <c r="AV11" s="34">
        <f>IF(Settings!$I$6=Settings!$C$46, AV10, Settings!$I$6)</f>
        <v>75</v>
      </c>
      <c r="AW11" s="34">
        <f>IF(Settings!$I$6=Settings!$C$46, AW10, Settings!$I$6)</f>
        <v>75</v>
      </c>
      <c r="AX11" s="35">
        <f>IF(Settings!$I$6=Settings!$C$46, AX10, Settings!$I$6)</f>
        <v>75</v>
      </c>
      <c r="AY11" s="35">
        <f>IF(Settings!$I$6=Settings!$C$46, AY10, Settings!$I$6)</f>
        <v>75</v>
      </c>
      <c r="AZ11"/>
      <c r="BA11" s="30">
        <f>IF(Settings!$I$6=Settings!$C$46, BA10, Settings!$I$6)</f>
        <v>75</v>
      </c>
      <c r="BB11" s="30"/>
    </row>
    <row r="12" spans="1:321" x14ac:dyDescent="0.25">
      <c r="A12" s="18">
        <v>9</v>
      </c>
      <c r="B12" s="16" t="str">
        <f>IF('Graph-outputs'!$AL$1=6,INDEX(Settings!$G$5:$G$34,'Calcs-control1'!A12),IF(AND('Graph-outputs'!$AL$1&gt;12,'Graph-outputs'!$AL$1&lt;19),A12*5-5,""))</f>
        <v/>
      </c>
      <c r="C12" s="3"/>
      <c r="F12" s="27" t="s">
        <v>23</v>
      </c>
      <c r="G12" s="29">
        <f>EXP(50*LN(G$9)*(1/G$11-1/G$10))</f>
        <v>1.0029309679024263</v>
      </c>
      <c r="H12" s="29">
        <f>EXP(50*LN(H$9)*(1/H$11-1/H$10))</f>
        <v>1.0417156360184241</v>
      </c>
      <c r="I12" s="29">
        <f>EXP(50*LN(I$9)*(1/I$11-1/I$10))</f>
        <v>1.0410331390948451</v>
      </c>
      <c r="J12" s="29">
        <f>EXP(50*LN(J$9)*(1/J$11-1/J$10))</f>
        <v>1.0204929321684648</v>
      </c>
      <c r="K12" s="29">
        <f>EXP(50*LN(K$9)*(1/K$11-1/K$10))</f>
        <v>1.0517684085649295</v>
      </c>
      <c r="L12" s="30"/>
      <c r="M12" s="28">
        <f t="shared" ref="M12:R12" si="2">EXP(50*LN(M$9)*(1/M$11-1/M$10))</f>
        <v>0.96881066281616723</v>
      </c>
      <c r="N12" s="31">
        <f t="shared" si="2"/>
        <v>1.0989832805148427</v>
      </c>
      <c r="O12" s="31">
        <f t="shared" si="2"/>
        <v>1.0989832805148427</v>
      </c>
      <c r="P12" s="32">
        <f t="shared" si="2"/>
        <v>1.2053150612654049</v>
      </c>
      <c r="Q12" s="32">
        <f t="shared" si="2"/>
        <v>1.0372065158528609</v>
      </c>
      <c r="R12" s="32">
        <f t="shared" si="2"/>
        <v>1.3128696243158835</v>
      </c>
      <c r="S12" s="33"/>
      <c r="T12" s="33"/>
      <c r="U12" s="34">
        <f>EXP(50*LN(U$9)*(1/U$11-1/U$10))</f>
        <v>1.0772173450159419</v>
      </c>
      <c r="V12" s="34">
        <f>EXP(50*LN(V$9)*(1/V$11-1/V$10))</f>
        <v>1.0772173450159419</v>
      </c>
      <c r="W12" s="35">
        <f>EXP(50*LN(W$9)*(1/W$11-1/W$10))</f>
        <v>1.0772173450159419</v>
      </c>
      <c r="X12" s="35">
        <f>EXP(50*LN(X$9)*(1/X$11-1/X$10))</f>
        <v>1.0772173450159419</v>
      </c>
      <c r="Y12"/>
      <c r="Z12" s="30">
        <f>EXP(50*LN(Z$9)*(1/Z$11-1/Z$10))</f>
        <v>1.0316836809040828</v>
      </c>
      <c r="AA12" s="30"/>
      <c r="AG12" s="27" t="s">
        <v>23</v>
      </c>
      <c r="AH12" s="29">
        <f>EXP(50*LN(AH$9)*(1/AH$11-1/AH$10))</f>
        <v>1.0029309679024263</v>
      </c>
      <c r="AI12" s="29">
        <f>EXP(50*LN(AI$9)*(1/AI$11-1/AI$10))</f>
        <v>1.0417156360184241</v>
      </c>
      <c r="AJ12" s="29">
        <f>EXP(50*LN(AJ$9)*(1/AJ$11-1/AJ$10))</f>
        <v>1.0410331390948451</v>
      </c>
      <c r="AK12" s="29">
        <f>EXP(50*LN(AK$9)*(1/AK$11-1/AK$10))</f>
        <v>1.0204929321684648</v>
      </c>
      <c r="AL12" s="29">
        <f>EXP(50*LN(AL$9)*(1/AL$11-1/AL$10))</f>
        <v>1.0517684085649295</v>
      </c>
      <c r="AM12" s="30"/>
      <c r="AN12" s="28">
        <f t="shared" ref="AN12:AS12" si="3">EXP(50*LN(AN$9)*(1/AN$11-1/AN$10))</f>
        <v>0.96881066281616723</v>
      </c>
      <c r="AO12" s="31">
        <f t="shared" si="3"/>
        <v>1.0989832805148427</v>
      </c>
      <c r="AP12" s="31">
        <f t="shared" si="3"/>
        <v>1.0989832805148427</v>
      </c>
      <c r="AQ12" s="32">
        <f t="shared" si="3"/>
        <v>1.2053150612654049</v>
      </c>
      <c r="AR12" s="32">
        <f t="shared" si="3"/>
        <v>1.0372065158528609</v>
      </c>
      <c r="AS12" s="32">
        <f t="shared" si="3"/>
        <v>1.3128696243158835</v>
      </c>
      <c r="AT12" s="33"/>
      <c r="AU12" s="33"/>
      <c r="AV12" s="34">
        <f>EXP(50*LN(AV$9)*(1/AV$11-1/AV$10))</f>
        <v>1.0772173450159419</v>
      </c>
      <c r="AW12" s="34">
        <f>EXP(50*LN(AW$9)*(1/AW$11-1/AW$10))</f>
        <v>1.0772173450159419</v>
      </c>
      <c r="AX12" s="35">
        <f>EXP(50*LN(AX$9)*(1/AX$11-1/AX$10))</f>
        <v>1.0772173450159419</v>
      </c>
      <c r="AY12" s="35">
        <f>EXP(50*LN(AY$9)*(1/AY$11-1/AY$10))</f>
        <v>1.0772173450159419</v>
      </c>
      <c r="AZ12"/>
      <c r="BA12" s="30">
        <f>EXP(50*LN(BA$9)*(1/BA$11-1/BA$10))</f>
        <v>1.0316836809040828</v>
      </c>
      <c r="BB12" s="30"/>
    </row>
    <row r="13" spans="1:321" x14ac:dyDescent="0.25">
      <c r="A13" s="18">
        <v>10</v>
      </c>
      <c r="B13" s="16" t="str">
        <f>IF('Graph-outputs'!$AL$1=6,INDEX(Settings!$G$5:$G$34,'Calcs-control1'!A13),IF(AND('Graph-outputs'!$AL$1&gt;12,'Graph-outputs'!$AL$1&lt;19),A13*5-5,""))</f>
        <v/>
      </c>
      <c r="C13" s="86"/>
      <c r="AC13" t="s">
        <v>58</v>
      </c>
      <c r="AD13" t="s">
        <v>57</v>
      </c>
      <c r="AE13" t="s">
        <v>56</v>
      </c>
    </row>
    <row r="14" spans="1:321" x14ac:dyDescent="0.25">
      <c r="A14" s="18">
        <v>11</v>
      </c>
      <c r="B14" s="16" t="str">
        <f>IF('Graph-outputs'!$AL$1=6,INDEX(Settings!$G$5:$G$34,'Calcs-control1'!A14),IF(AND('Graph-outputs'!$AL$1&gt;12,'Graph-outputs'!$AL$1&lt;19),A14*5-5,""))</f>
        <v/>
      </c>
      <c r="C14" s="3"/>
      <c r="E14" s="12" t="s">
        <v>86</v>
      </c>
      <c r="F14" s="3">
        <v>0</v>
      </c>
      <c r="G14" s="29">
        <f>G$4*(1-EXP(-G$5*$F14))^G$6</f>
        <v>0</v>
      </c>
      <c r="H14" s="29">
        <f>H$4*(1-EXP(-H$5*$F14))^H$6</f>
        <v>0</v>
      </c>
      <c r="I14" s="29">
        <f>I$4*(1-EXP(-I$5*$F14))^I$6</f>
        <v>0</v>
      </c>
      <c r="J14" s="29">
        <f>J$4*(1-EXP(-J$5*$F14))^J$6</f>
        <v>0</v>
      </c>
      <c r="K14" s="29">
        <f>K$4*(1-EXP(-K$5*$F14))^K$6</f>
        <v>0</v>
      </c>
      <c r="L14" s="30"/>
      <c r="M14" s="29">
        <f t="shared" ref="M14:N29" si="4">M$4*(1-EXP(-M$5*$F14))^M$6</f>
        <v>0</v>
      </c>
      <c r="N14" s="31">
        <f t="shared" si="4"/>
        <v>0</v>
      </c>
      <c r="O14" s="31">
        <f>IF(Settings!$I$6&gt;69, 0.2*(N14), 0)</f>
        <v>0</v>
      </c>
      <c r="P14" s="32">
        <f t="shared" ref="P14:R30" si="5">P$4*(1-EXP(-P$5*$F14))^P$6</f>
        <v>0</v>
      </c>
      <c r="Q14" s="32">
        <f t="shared" si="5"/>
        <v>0</v>
      </c>
      <c r="R14" s="32">
        <f t="shared" si="5"/>
        <v>0</v>
      </c>
      <c r="S14" s="33" t="e">
        <f>S$8*(S$4*(1-EXP(-S$5*F14))^S$6)</f>
        <v>#VALUE!</v>
      </c>
      <c r="T14" s="33" t="e">
        <f>T$8*(T$4*(1-EXP(-T$5*F14))^T$6)</f>
        <v>#VALUE!</v>
      </c>
      <c r="U14" s="34" t="e">
        <f>(U$7/100*$H14)+((100-U$7)/100*$N14)</f>
        <v>#VALUE!</v>
      </c>
      <c r="V14" s="34" t="e">
        <f>(V$7/100*$H14)+((100-V$7)/100*$O14)</f>
        <v>#VALUE!</v>
      </c>
      <c r="W14" s="35" t="e">
        <f>$W$7/100*(($W$4*(1-EXP(-$W$5*F14))^$W$6)) + ((100-$W$7)/100*N14)</f>
        <v>#VALUE!</v>
      </c>
      <c r="X14" s="35" t="e">
        <f>$X$7/100*(($X$4*(1-EXP(-$X$5*F14))^$X$6)) + ((100-$X$7)/100*O14)</f>
        <v>#VALUE!</v>
      </c>
      <c r="Y14"/>
      <c r="Z14" s="30">
        <f>Z$4*(1-EXP(-Z$5*$F14))^Z$6</f>
        <v>0</v>
      </c>
      <c r="AA14" s="30">
        <f>AA$4*(1-EXP(-AA$5*$F14))^AA$6</f>
        <v>0</v>
      </c>
      <c r="AC14" s="3">
        <v>0</v>
      </c>
      <c r="AD14" s="48">
        <f>147.2*(101-AC158)/(59.5+AC158)</f>
        <v>9.2609271523178798</v>
      </c>
      <c r="AE14" s="51">
        <f>0.208*EXP(0.05039*AC14)*91.9*(EXP(-0.1386*$AD$14)*(1+($AD$14^5.31/(4.93*10^7))))</f>
        <v>5.3104168132392244</v>
      </c>
      <c r="AF14" s="12" t="s">
        <v>86</v>
      </c>
      <c r="AG14" s="3">
        <f>AE14</f>
        <v>5.3104168132392244</v>
      </c>
      <c r="AH14" s="29">
        <f>AH$4*(1-EXP(-AH$5*$AG14))^AH$6</f>
        <v>0.35100230027906865</v>
      </c>
      <c r="AI14" s="29">
        <f t="shared" ref="AI14:AL29" si="6">AI$4*(1-EXP(-AI$5*$AG14))^AI$6</f>
        <v>5.7054506116011332</v>
      </c>
      <c r="AJ14" s="29">
        <f t="shared" si="6"/>
        <v>1.019401936794706</v>
      </c>
      <c r="AK14" s="29">
        <f t="shared" si="6"/>
        <v>6.0167702722683458</v>
      </c>
      <c r="AL14" s="29">
        <f t="shared" si="6"/>
        <v>0.27477414299682934</v>
      </c>
      <c r="AM14" s="30"/>
      <c r="AN14" s="29">
        <f>AN$4*(1-EXP(-AN$5*$AG14))^AN$6</f>
        <v>1.0061829288750559</v>
      </c>
      <c r="AO14" s="31">
        <f>AO$4*(1-EXP(-AO$5*$AG14))^AO$6</f>
        <v>0.95442668574765976</v>
      </c>
      <c r="AP14" s="31">
        <f>IF(Settings!$I$6&gt;69, 0.2*(AO14), 0)</f>
        <v>0.19088533714953196</v>
      </c>
      <c r="AQ14" s="32">
        <f>AQ$4*(1-EXP(-AQ$5*$AG14))^AQ$6</f>
        <v>6.1429088175873128</v>
      </c>
      <c r="AR14" s="32">
        <f t="shared" ref="AR14:AS29" si="7">AR$4*(1-EXP(-AR$5*$AG14))^AR$6</f>
        <v>2.7611192929087252</v>
      </c>
      <c r="AS14" s="32">
        <f t="shared" si="7"/>
        <v>2.0204474428487971</v>
      </c>
      <c r="AT14" s="33" t="e">
        <f>AT$8*(AT$4*(1-EXP(-AT$5*AG14))^AT$6)</f>
        <v>#VALUE!</v>
      </c>
      <c r="AU14" s="33" t="e">
        <f>AU$8*(AU$4*(1-EXP(-AU$5*AG14))^AU$6)</f>
        <v>#VALUE!</v>
      </c>
      <c r="AV14" s="34" t="e">
        <f>(AV$7/100*$AI14)+((100-AV$7)/100*$AO14)</f>
        <v>#VALUE!</v>
      </c>
      <c r="AW14" s="34" t="e">
        <f>(AW$7/100*$AI14)+((100-AW$7)/100*$AP14)</f>
        <v>#VALUE!</v>
      </c>
      <c r="AX14" s="35" t="e">
        <f>$W$7/100*(($W$4*(1-EXP(-$W$5*AG14))^$W$6)) + ((100-$W$7)/100*AO14)</f>
        <v>#VALUE!</v>
      </c>
      <c r="AY14" s="35" t="e">
        <f>$X$7/100*(($X$4*(1-EXP(-$X$5*AG14))^$X$6)) + ((100-$X$7)/100*AP14)</f>
        <v>#VALUE!</v>
      </c>
      <c r="AZ14"/>
      <c r="BA14" s="30">
        <f>BA$4*(1-EXP(-BA$5*$AG14))^BA$6</f>
        <v>1.2439589583971022</v>
      </c>
      <c r="BB14" s="30">
        <f>BB$4*(1-EXP(-BB$5*$AG14))^BB$6</f>
        <v>13.918256750651272</v>
      </c>
    </row>
    <row r="15" spans="1:321" x14ac:dyDescent="0.25">
      <c r="A15" s="18">
        <v>12</v>
      </c>
      <c r="B15" s="16" t="str">
        <f>IF('Graph-outputs'!$AL$1=6,INDEX(Settings!$G$5:$G$34,'Calcs-control1'!A15),IF(AND('Graph-outputs'!$AL$1&gt;12,'Graph-outputs'!$AL$1&lt;19),A15*5-5,""))</f>
        <v/>
      </c>
      <c r="C15" s="3"/>
      <c r="F15" s="3">
        <v>1</v>
      </c>
      <c r="G15" s="29">
        <f t="shared" ref="G15:M65" si="8">G$4*(1-EXP(-G$5*$F15))^G$6</f>
        <v>3.5177807348999953E-4</v>
      </c>
      <c r="H15" s="29">
        <f t="shared" si="8"/>
        <v>0.51003808295335251</v>
      </c>
      <c r="I15" s="29">
        <f t="shared" si="8"/>
        <v>9.0099960398749498E-3</v>
      </c>
      <c r="J15" s="29">
        <f t="shared" si="8"/>
        <v>0.53972656790043683</v>
      </c>
      <c r="K15" s="29">
        <f t="shared" si="8"/>
        <v>6.1640101102491984E-4</v>
      </c>
      <c r="L15" s="30"/>
      <c r="M15" s="29">
        <f t="shared" si="4"/>
        <v>4.0606903871490387E-2</v>
      </c>
      <c r="N15" s="31">
        <f t="shared" si="4"/>
        <v>7.1426128133741412E-2</v>
      </c>
      <c r="O15" s="31">
        <f>IF(Settings!$I$6&gt;69, 0.2*(N15), 0)</f>
        <v>1.4285225626748284E-2</v>
      </c>
      <c r="P15" s="32">
        <f t="shared" si="5"/>
        <v>0.76081898804409598</v>
      </c>
      <c r="Q15" s="32">
        <f t="shared" si="5"/>
        <v>0.18899756581748212</v>
      </c>
      <c r="R15" s="32">
        <f t="shared" si="5"/>
        <v>1.6692842574263751E-2</v>
      </c>
      <c r="S15" s="33" t="e">
        <f t="shared" ref="S15:S78" si="9">S$8*(S$4*(1-EXP(-S$5*F15))^S$6)</f>
        <v>#VALUE!</v>
      </c>
      <c r="T15" s="33" t="e">
        <f t="shared" ref="T15:T78" si="10">T$8*(T$4*(1-EXP(-T$5*F15))^T$6)</f>
        <v>#VALUE!</v>
      </c>
      <c r="U15" s="34" t="e">
        <f t="shared" ref="U15:U78" si="11">(U$7/100*$H15)+((100-U$7)/100*$N15)</f>
        <v>#VALUE!</v>
      </c>
      <c r="V15" s="34" t="e">
        <f t="shared" ref="V15:V78" si="12">(V$7/100*$H15)+((100-V$7)/100*$O15)</f>
        <v>#VALUE!</v>
      </c>
      <c r="W15" s="35" t="e">
        <f t="shared" ref="W15:W78" si="13">$W$7/100*(($W$4*(1-EXP(-$W$5*F15))^$W$6)) + ((100-$W$7)/100*N15)</f>
        <v>#VALUE!</v>
      </c>
      <c r="X15" s="35" t="e">
        <f t="shared" ref="X15:X78" si="14">$X$7/100*(($X$4*(1-EXP(-$X$5*F15))^$X$6)) + ((100-$X$7)/100*O15)</f>
        <v>#VALUE!</v>
      </c>
      <c r="Z15" s="30">
        <f t="shared" ref="Z15:AA30" si="15">Z$4*(1-EXP(-Z$5*$F15))^Z$6</f>
        <v>1.3634000165197738E-2</v>
      </c>
      <c r="AA15" s="30">
        <f t="shared" si="15"/>
        <v>2.9091098317398489</v>
      </c>
      <c r="AC15" s="3">
        <v>1</v>
      </c>
      <c r="AE15" s="51">
        <f t="shared" ref="AE15:AE54" si="16">0.208*EXP(0.05039*AC15)*91.9*(EXP(-0.1386*$AD$14)*(1+($AD$14^5.31/(4.93*10^7))))</f>
        <v>5.5848653782914033</v>
      </c>
      <c r="AG15" s="3">
        <f t="shared" ref="AG15:AG78" si="17">AE15</f>
        <v>5.5848653782914033</v>
      </c>
      <c r="AH15" s="29">
        <f t="shared" ref="AH15:AL46" si="18">AH$4*(1-EXP(-AH$5*$AG15))^AH$6</f>
        <v>0.42404010105849682</v>
      </c>
      <c r="AI15" s="29">
        <f t="shared" si="6"/>
        <v>6.1187078591645632</v>
      </c>
      <c r="AJ15" s="29">
        <f t="shared" si="6"/>
        <v>1.1651431677595234</v>
      </c>
      <c r="AK15" s="29">
        <f t="shared" si="6"/>
        <v>6.4511923948665846</v>
      </c>
      <c r="AL15" s="29">
        <f t="shared" si="6"/>
        <v>0.32429922916974224</v>
      </c>
      <c r="AM15" s="30"/>
      <c r="AN15" s="29">
        <f t="shared" ref="AN15:AO46" si="19">AN$4*(1-EXP(-AN$5*$AG15))^AN$6</f>
        <v>1.10385092549444</v>
      </c>
      <c r="AO15" s="31">
        <f t="shared" si="19"/>
        <v>1.0294174445126791</v>
      </c>
      <c r="AP15" s="31">
        <f>IF(Settings!$I$6&gt;69, 0.2*(AO15), 0)</f>
        <v>0.20588348890253583</v>
      </c>
      <c r="AQ15" s="32">
        <f t="shared" ref="AQ15:AS46" si="20">AQ$4*(1-EXP(-AQ$5*$AG15))^AQ$6</f>
        <v>6.5250587565796252</v>
      </c>
      <c r="AR15" s="32">
        <f t="shared" si="7"/>
        <v>2.9787012075118735</v>
      </c>
      <c r="AS15" s="32">
        <f t="shared" si="7"/>
        <v>2.2953718123590607</v>
      </c>
      <c r="AT15" s="33" t="e">
        <f t="shared" ref="AT15:AT78" si="21">AT$8*(AT$4*(1-EXP(-AT$5*AG15))^AT$6)</f>
        <v>#VALUE!</v>
      </c>
      <c r="AU15" s="33" t="e">
        <f t="shared" ref="AU15:AU78" si="22">AU$8*(AU$4*(1-EXP(-AU$5*AG15))^AU$6)</f>
        <v>#VALUE!</v>
      </c>
      <c r="AV15" s="34" t="e">
        <f t="shared" ref="AV15:AV78" si="23">(AV$7/100*$AI15)+((100-AV$7)/100*$AO15)</f>
        <v>#VALUE!</v>
      </c>
      <c r="AW15" s="34" t="e">
        <f t="shared" ref="AW15:AW78" si="24">(AW$7/100*$AI15)+((100-AW$7)/100*$AP15)</f>
        <v>#VALUE!</v>
      </c>
      <c r="AX15" s="35" t="e">
        <f t="shared" ref="AX15:AX78" si="25">$W$7/100*(($W$4*(1-EXP(-$W$5*AG15))^$W$6)) + ((100-$W$7)/100*AO15)</f>
        <v>#VALUE!</v>
      </c>
      <c r="AY15" s="35" t="e">
        <f t="shared" ref="AY15:AY78" si="26">$X$7/100*(($X$4*(1-EXP(-$X$5*AG15))^$X$6)) + ((100-$X$7)/100*AP15)</f>
        <v>#VALUE!</v>
      </c>
      <c r="BA15" s="30">
        <f t="shared" ref="BA15:BB30" si="27">BA$4*(1-EXP(-BA$5*$AG15))^BA$6</f>
        <v>1.403430767159854</v>
      </c>
      <c r="BB15" s="30">
        <f t="shared" si="27"/>
        <v>14.54254866633682</v>
      </c>
    </row>
    <row r="16" spans="1:321" x14ac:dyDescent="0.25">
      <c r="A16" s="18">
        <v>13</v>
      </c>
      <c r="B16" s="16" t="str">
        <f>IF('Graph-outputs'!$AL$1=6,INDEX(Settings!$G$5:$G$34,'Calcs-control1'!A16),IF(AND('Graph-outputs'!$AL$1&gt;12,'Graph-outputs'!$AL$1&lt;19),A16*5-5,""))</f>
        <v/>
      </c>
      <c r="C16" s="3"/>
      <c r="F16" s="3">
        <v>2</v>
      </c>
      <c r="G16" s="29">
        <f t="shared" si="8"/>
        <v>6.8946888077848221E-3</v>
      </c>
      <c r="H16" s="29">
        <f t="shared" si="8"/>
        <v>1.4126254437158439</v>
      </c>
      <c r="I16" s="29">
        <f t="shared" si="8"/>
        <v>6.7485676344697779E-2</v>
      </c>
      <c r="J16" s="29">
        <f t="shared" si="8"/>
        <v>1.4936370347295422</v>
      </c>
      <c r="K16" s="29">
        <f t="shared" si="8"/>
        <v>8.5999788192824504E-3</v>
      </c>
      <c r="L16" s="30"/>
      <c r="M16" s="29">
        <f t="shared" si="4"/>
        <v>0.15758500277734394</v>
      </c>
      <c r="N16" s="31">
        <f t="shared" si="4"/>
        <v>0.21256479874165896</v>
      </c>
      <c r="O16" s="31">
        <f>IF(Settings!$I$6&gt;69, 0.2*(N16), 0)</f>
        <v>4.2512959748331795E-2</v>
      </c>
      <c r="P16" s="32">
        <f t="shared" si="5"/>
        <v>1.8378012036397395</v>
      </c>
      <c r="Q16" s="32">
        <f t="shared" si="5"/>
        <v>0.59185518118015357</v>
      </c>
      <c r="R16" s="32">
        <f t="shared" si="5"/>
        <v>0.134714698020406</v>
      </c>
      <c r="S16" s="33" t="e">
        <f t="shared" si="9"/>
        <v>#VALUE!</v>
      </c>
      <c r="T16" s="33" t="e">
        <f t="shared" si="10"/>
        <v>#VALUE!</v>
      </c>
      <c r="U16" s="34" t="e">
        <f t="shared" si="11"/>
        <v>#VALUE!</v>
      </c>
      <c r="V16" s="34" t="e">
        <f t="shared" si="12"/>
        <v>#VALUE!</v>
      </c>
      <c r="W16" s="35" t="e">
        <f t="shared" si="13"/>
        <v>#VALUE!</v>
      </c>
      <c r="X16" s="35" t="e">
        <f t="shared" si="14"/>
        <v>#VALUE!</v>
      </c>
      <c r="Z16" s="30">
        <f t="shared" si="15"/>
        <v>9.6970575488937172E-2</v>
      </c>
      <c r="AA16" s="30">
        <f t="shared" si="15"/>
        <v>5.6771709965942723</v>
      </c>
      <c r="AC16" s="3">
        <v>2</v>
      </c>
      <c r="AE16" s="51">
        <f t="shared" si="16"/>
        <v>5.8734977668565307</v>
      </c>
      <c r="AG16" s="3">
        <f t="shared" si="17"/>
        <v>5.8734977668565307</v>
      </c>
      <c r="AH16" s="29">
        <f t="shared" si="18"/>
        <v>0.51134340624170049</v>
      </c>
      <c r="AI16" s="29">
        <f t="shared" si="6"/>
        <v>6.5600332556755276</v>
      </c>
      <c r="AJ16" s="29">
        <f t="shared" si="6"/>
        <v>1.3305669755056928</v>
      </c>
      <c r="AK16" s="29">
        <f t="shared" si="6"/>
        <v>6.9149425280844721</v>
      </c>
      <c r="AL16" s="29">
        <f t="shared" si="6"/>
        <v>0.38209222671750748</v>
      </c>
      <c r="AM16" s="30"/>
      <c r="AN16" s="29">
        <f t="shared" si="19"/>
        <v>1.2105052934273848</v>
      </c>
      <c r="AO16" s="31">
        <f t="shared" si="19"/>
        <v>1.1100207129007402</v>
      </c>
      <c r="AP16" s="31">
        <f>IF(Settings!$I$6&gt;69, 0.2*(AO16), 0)</f>
        <v>0.22200414258014806</v>
      </c>
      <c r="AQ16" s="32">
        <f t="shared" si="20"/>
        <v>6.9291895181530467</v>
      </c>
      <c r="AR16" s="32">
        <f t="shared" si="7"/>
        <v>3.2118706846843459</v>
      </c>
      <c r="AS16" s="32">
        <f t="shared" si="7"/>
        <v>2.6035549728738556</v>
      </c>
      <c r="AT16" s="33" t="e">
        <f t="shared" si="21"/>
        <v>#VALUE!</v>
      </c>
      <c r="AU16" s="33" t="e">
        <f t="shared" si="22"/>
        <v>#VALUE!</v>
      </c>
      <c r="AV16" s="34" t="e">
        <f t="shared" si="23"/>
        <v>#VALUE!</v>
      </c>
      <c r="AW16" s="34" t="e">
        <f t="shared" si="24"/>
        <v>#VALUE!</v>
      </c>
      <c r="AX16" s="35" t="e">
        <f t="shared" si="25"/>
        <v>#VALUE!</v>
      </c>
      <c r="AY16" s="35" t="e">
        <f t="shared" si="26"/>
        <v>#VALUE!</v>
      </c>
      <c r="BA16" s="30">
        <f t="shared" si="27"/>
        <v>1.5810520516550142</v>
      </c>
      <c r="BB16" s="30">
        <f t="shared" si="27"/>
        <v>15.189982326427081</v>
      </c>
    </row>
    <row r="17" spans="1:257" x14ac:dyDescent="0.25">
      <c r="A17" s="18">
        <v>14</v>
      </c>
      <c r="B17" s="16" t="str">
        <f>IF('Graph-outputs'!$AL$1=6,INDEX(Settings!$G$5:$G$34,'Calcs-control1'!A17),IF(AND('Graph-outputs'!$AL$1&gt;12,'Graph-outputs'!$AL$1&lt;19),A17*5-5,""))</f>
        <v/>
      </c>
      <c r="C17" s="3"/>
      <c r="F17" s="3">
        <v>3</v>
      </c>
      <c r="G17" s="29">
        <f t="shared" si="8"/>
        <v>3.708699327152537E-2</v>
      </c>
      <c r="H17" s="29">
        <f t="shared" si="8"/>
        <v>2.5414788679119087</v>
      </c>
      <c r="I17" s="29">
        <f t="shared" si="8"/>
        <v>0.21335181875294662</v>
      </c>
      <c r="J17" s="29">
        <f t="shared" si="8"/>
        <v>2.6850652353685223</v>
      </c>
      <c r="K17" s="29">
        <f t="shared" si="8"/>
        <v>3.8025859908331197E-2</v>
      </c>
      <c r="L17" s="30"/>
      <c r="M17" s="29">
        <f t="shared" si="4"/>
        <v>0.34404855448808425</v>
      </c>
      <c r="N17" s="31">
        <f t="shared" si="4"/>
        <v>0.39925904945784124</v>
      </c>
      <c r="O17" s="31">
        <f>IF(Settings!$I$6&gt;69, 0.2*(N17), 0)</f>
        <v>7.9851809891568259E-2</v>
      </c>
      <c r="P17" s="32">
        <f t="shared" si="5"/>
        <v>3.0544769783250607</v>
      </c>
      <c r="Q17" s="32">
        <f t="shared" si="5"/>
        <v>1.136833413211968</v>
      </c>
      <c r="R17" s="32">
        <f t="shared" si="5"/>
        <v>0.43380092882561982</v>
      </c>
      <c r="S17" s="33" t="e">
        <f t="shared" si="9"/>
        <v>#VALUE!</v>
      </c>
      <c r="T17" s="33" t="e">
        <f t="shared" si="10"/>
        <v>#VALUE!</v>
      </c>
      <c r="U17" s="34" t="e">
        <f t="shared" si="11"/>
        <v>#VALUE!</v>
      </c>
      <c r="V17" s="34" t="e">
        <f t="shared" si="12"/>
        <v>#VALUE!</v>
      </c>
      <c r="W17" s="35" t="e">
        <f t="shared" si="13"/>
        <v>#VALUE!</v>
      </c>
      <c r="X17" s="35" t="e">
        <f t="shared" si="14"/>
        <v>#VALUE!</v>
      </c>
      <c r="Z17" s="30">
        <f t="shared" si="15"/>
        <v>0.2914300877637202</v>
      </c>
      <c r="AA17" s="30">
        <f t="shared" si="15"/>
        <v>8.3110222622897751</v>
      </c>
      <c r="AC17" s="3">
        <v>3</v>
      </c>
      <c r="AE17" s="51">
        <f t="shared" si="16"/>
        <v>6.1770470155581005</v>
      </c>
      <c r="AG17" s="3">
        <f t="shared" si="17"/>
        <v>6.1770470155581005</v>
      </c>
      <c r="AH17" s="29">
        <f t="shared" si="18"/>
        <v>0.61544903101558701</v>
      </c>
      <c r="AI17" s="29">
        <f t="shared" si="6"/>
        <v>7.0310941004248537</v>
      </c>
      <c r="AJ17" s="29">
        <f t="shared" si="6"/>
        <v>1.5180992862986482</v>
      </c>
      <c r="AK17" s="29">
        <f t="shared" si="6"/>
        <v>7.4097398144555964</v>
      </c>
      <c r="AL17" s="29">
        <f t="shared" si="6"/>
        <v>0.44937617010003483</v>
      </c>
      <c r="AM17" s="30"/>
      <c r="AN17" s="29">
        <f t="shared" si="19"/>
        <v>1.3268968554676455</v>
      </c>
      <c r="AO17" s="31">
        <f t="shared" si="19"/>
        <v>1.1966189220543877</v>
      </c>
      <c r="AP17" s="31">
        <f>IF(Settings!$I$6&gt;69, 0.2*(AO17), 0)</f>
        <v>0.23932378441087754</v>
      </c>
      <c r="AQ17" s="32">
        <f t="shared" si="20"/>
        <v>7.3563546492349623</v>
      </c>
      <c r="AR17" s="32">
        <f t="shared" si="7"/>
        <v>3.461534178816251</v>
      </c>
      <c r="AS17" s="32">
        <f t="shared" si="7"/>
        <v>2.9482182788711859</v>
      </c>
      <c r="AT17" s="33" t="e">
        <f t="shared" si="21"/>
        <v>#VALUE!</v>
      </c>
      <c r="AU17" s="33" t="e">
        <f t="shared" si="22"/>
        <v>#VALUE!</v>
      </c>
      <c r="AV17" s="34" t="e">
        <f t="shared" si="23"/>
        <v>#VALUE!</v>
      </c>
      <c r="AW17" s="34" t="e">
        <f t="shared" si="24"/>
        <v>#VALUE!</v>
      </c>
      <c r="AX17" s="35" t="e">
        <f t="shared" si="25"/>
        <v>#VALUE!</v>
      </c>
      <c r="AY17" s="35" t="e">
        <f t="shared" si="26"/>
        <v>#VALUE!</v>
      </c>
      <c r="BA17" s="30">
        <f t="shared" si="27"/>
        <v>1.7784632369480065</v>
      </c>
      <c r="BB17" s="30">
        <f t="shared" si="27"/>
        <v>15.860930253044454</v>
      </c>
    </row>
    <row r="18" spans="1:257" x14ac:dyDescent="0.25">
      <c r="A18" s="18">
        <v>15</v>
      </c>
      <c r="B18" s="16" t="str">
        <f>IF('Graph-outputs'!$AL$1=6,INDEX(Settings!$G$5:$G$34,'Calcs-control1'!A18),IF(AND('Graph-outputs'!$AL$1&gt;12,'Graph-outputs'!$AL$1&lt;19),A18*5-5,""))</f>
        <v/>
      </c>
      <c r="C18" s="3"/>
      <c r="F18" s="3">
        <v>4</v>
      </c>
      <c r="G18" s="29">
        <f t="shared" si="8"/>
        <v>0.11760529580402691</v>
      </c>
      <c r="H18" s="29">
        <f t="shared" si="8"/>
        <v>3.8323075360981926</v>
      </c>
      <c r="I18" s="29">
        <f t="shared" si="8"/>
        <v>0.47395528589229752</v>
      </c>
      <c r="J18" s="29">
        <f t="shared" si="8"/>
        <v>4.0455950805696457</v>
      </c>
      <c r="K18" s="29">
        <f t="shared" si="8"/>
        <v>0.10513621401825406</v>
      </c>
      <c r="L18" s="30"/>
      <c r="M18" s="29">
        <f t="shared" si="4"/>
        <v>0.5935903765923749</v>
      </c>
      <c r="N18" s="31">
        <f t="shared" si="4"/>
        <v>0.62116262236262365</v>
      </c>
      <c r="O18" s="31">
        <f>IF(Settings!$I$6&gt;69, 0.2*(N18), 0)</f>
        <v>0.12423252447252474</v>
      </c>
      <c r="P18" s="32">
        <f t="shared" si="5"/>
        <v>4.3563060759637935</v>
      </c>
      <c r="Q18" s="32">
        <f t="shared" si="5"/>
        <v>1.7878737406658707</v>
      </c>
      <c r="R18" s="32">
        <f t="shared" si="5"/>
        <v>0.96000016498749952</v>
      </c>
      <c r="S18" s="33" t="e">
        <f t="shared" si="9"/>
        <v>#VALUE!</v>
      </c>
      <c r="T18" s="33" t="e">
        <f t="shared" si="10"/>
        <v>#VALUE!</v>
      </c>
      <c r="U18" s="34" t="e">
        <f t="shared" si="11"/>
        <v>#VALUE!</v>
      </c>
      <c r="V18" s="34" t="e">
        <f t="shared" si="12"/>
        <v>#VALUE!</v>
      </c>
      <c r="W18" s="35" t="e">
        <f t="shared" si="13"/>
        <v>#VALUE!</v>
      </c>
      <c r="X18" s="35" t="e">
        <f t="shared" si="14"/>
        <v>#VALUE!</v>
      </c>
      <c r="Z18" s="30">
        <f t="shared" si="15"/>
        <v>0.61611824798882608</v>
      </c>
      <c r="AA18" s="30">
        <f t="shared" si="15"/>
        <v>10.817170817779029</v>
      </c>
      <c r="AC18" s="3">
        <v>4</v>
      </c>
      <c r="AE18" s="51">
        <f t="shared" si="16"/>
        <v>6.4962840452114623</v>
      </c>
      <c r="AG18" s="3">
        <f t="shared" si="17"/>
        <v>6.4962840452114623</v>
      </c>
      <c r="AH18" s="29">
        <f t="shared" si="18"/>
        <v>0.73928000422840368</v>
      </c>
      <c r="AI18" s="29">
        <f t="shared" si="6"/>
        <v>7.5336258220965844</v>
      </c>
      <c r="AJ18" s="29">
        <f t="shared" si="6"/>
        <v>1.7304189524076747</v>
      </c>
      <c r="AK18" s="29">
        <f t="shared" si="6"/>
        <v>7.9373704851619165</v>
      </c>
      <c r="AL18" s="29">
        <f t="shared" si="6"/>
        <v>0.52751847589945389</v>
      </c>
      <c r="AM18" s="30"/>
      <c r="AN18" s="29">
        <f t="shared" si="19"/>
        <v>1.4538274997176945</v>
      </c>
      <c r="AO18" s="31">
        <f t="shared" si="19"/>
        <v>1.2896154813052176</v>
      </c>
      <c r="AP18" s="31">
        <f>IF(Settings!$I$6&gt;69, 0.2*(AO18), 0)</f>
        <v>0.25792309626104354</v>
      </c>
      <c r="AQ18" s="32">
        <f t="shared" si="20"/>
        <v>7.8076329656116314</v>
      </c>
      <c r="AR18" s="32">
        <f t="shared" si="7"/>
        <v>3.7286221802374975</v>
      </c>
      <c r="AS18" s="32">
        <f t="shared" si="7"/>
        <v>3.3327430882254827</v>
      </c>
      <c r="AT18" s="33" t="e">
        <f t="shared" si="21"/>
        <v>#VALUE!</v>
      </c>
      <c r="AU18" s="33" t="e">
        <f t="shared" si="22"/>
        <v>#VALUE!</v>
      </c>
      <c r="AV18" s="34" t="e">
        <f t="shared" si="23"/>
        <v>#VALUE!</v>
      </c>
      <c r="AW18" s="34" t="e">
        <f t="shared" si="24"/>
        <v>#VALUE!</v>
      </c>
      <c r="AX18" s="35" t="e">
        <f t="shared" si="25"/>
        <v>#VALUE!</v>
      </c>
      <c r="AY18" s="35" t="e">
        <f t="shared" si="26"/>
        <v>#VALUE!</v>
      </c>
      <c r="BA18" s="30">
        <f t="shared" si="27"/>
        <v>1.9973754587165617</v>
      </c>
      <c r="BB18" s="30">
        <f t="shared" si="27"/>
        <v>16.555717927736083</v>
      </c>
    </row>
    <row r="19" spans="1:257" x14ac:dyDescent="0.25">
      <c r="A19" s="18">
        <v>16</v>
      </c>
      <c r="B19" s="16" t="str">
        <f>IF('Graph-outputs'!$AL$1=6,INDEX(Settings!$G$5:$G$34,'Calcs-control1'!A19),IF(AND('Graph-outputs'!$AL$1&gt;12,'Graph-outputs'!$AL$1&lt;19),A19*5-5,""))</f>
        <v/>
      </c>
      <c r="C19" s="3"/>
      <c r="F19" s="3">
        <v>5</v>
      </c>
      <c r="G19" s="29">
        <f t="shared" si="8"/>
        <v>0.27937434115814597</v>
      </c>
      <c r="H19" s="29">
        <f t="shared" si="8"/>
        <v>5.2460721757261108</v>
      </c>
      <c r="I19" s="29">
        <f t="shared" si="8"/>
        <v>0.86797240727820391</v>
      </c>
      <c r="J19" s="29">
        <f t="shared" si="8"/>
        <v>5.5336727257984384</v>
      </c>
      <c r="K19" s="29">
        <f t="shared" si="8"/>
        <v>0.22491129040110366</v>
      </c>
      <c r="L19" s="30"/>
      <c r="M19" s="29">
        <f t="shared" si="4"/>
        <v>0.90025139154772904</v>
      </c>
      <c r="N19" s="31">
        <f t="shared" si="4"/>
        <v>0.87164783739623675</v>
      </c>
      <c r="O19" s="31">
        <f>IF(Settings!$I$6&gt;69, 0.2*(N19), 0)</f>
        <v>0.17432956747924735</v>
      </c>
      <c r="P19" s="32">
        <f t="shared" si="5"/>
        <v>5.7135238734016305</v>
      </c>
      <c r="Q19" s="32">
        <f t="shared" si="5"/>
        <v>2.5202631011057806</v>
      </c>
      <c r="R19" s="32">
        <f t="shared" si="5"/>
        <v>1.7312178753020611</v>
      </c>
      <c r="S19" s="33" t="e">
        <f t="shared" si="9"/>
        <v>#VALUE!</v>
      </c>
      <c r="T19" s="33" t="e">
        <f t="shared" si="10"/>
        <v>#VALUE!</v>
      </c>
      <c r="U19" s="34" t="e">
        <f t="shared" si="11"/>
        <v>#VALUE!</v>
      </c>
      <c r="V19" s="34" t="e">
        <f t="shared" si="12"/>
        <v>#VALUE!</v>
      </c>
      <c r="W19" s="35" t="e">
        <f t="shared" si="13"/>
        <v>#VALUE!</v>
      </c>
      <c r="X19" s="35" t="e">
        <f t="shared" si="14"/>
        <v>#VALUE!</v>
      </c>
      <c r="Z19" s="30">
        <f t="shared" si="15"/>
        <v>1.0749762699763432</v>
      </c>
      <c r="AA19" s="30">
        <f t="shared" si="15"/>
        <v>13.20180834989204</v>
      </c>
      <c r="AC19" s="3">
        <v>5</v>
      </c>
      <c r="AE19" s="51">
        <f t="shared" si="16"/>
        <v>6.8320196187232742</v>
      </c>
      <c r="AG19" s="3">
        <f t="shared" si="17"/>
        <v>6.8320196187232742</v>
      </c>
      <c r="AH19" s="29">
        <f t="shared" si="18"/>
        <v>0.88618785386670629</v>
      </c>
      <c r="AI19" s="29">
        <f t="shared" si="6"/>
        <v>8.0694305224910572</v>
      </c>
      <c r="AJ19" s="29">
        <f t="shared" si="6"/>
        <v>1.9704749972639473</v>
      </c>
      <c r="AK19" s="29">
        <f t="shared" si="6"/>
        <v>8.4996858409457641</v>
      </c>
      <c r="AL19" s="29">
        <f t="shared" si="6"/>
        <v>0.61803960005798309</v>
      </c>
      <c r="AM19" s="30"/>
      <c r="AN19" s="29">
        <f t="shared" si="19"/>
        <v>1.5921518228608489</v>
      </c>
      <c r="AO19" s="31">
        <f t="shared" si="19"/>
        <v>1.3894352205980747</v>
      </c>
      <c r="AP19" s="31">
        <f>IF(Settings!$I$6&gt;69, 0.2*(AO19), 0)</f>
        <v>0.27788704411961496</v>
      </c>
      <c r="AQ19" s="32">
        <f t="shared" si="20"/>
        <v>8.2841258091955456</v>
      </c>
      <c r="AR19" s="32">
        <f t="shared" si="7"/>
        <v>4.0140855195381562</v>
      </c>
      <c r="AS19" s="32">
        <f t="shared" si="7"/>
        <v>3.7606483271310935</v>
      </c>
      <c r="AT19" s="33" t="e">
        <f t="shared" si="21"/>
        <v>#VALUE!</v>
      </c>
      <c r="AU19" s="33" t="e">
        <f t="shared" si="22"/>
        <v>#VALUE!</v>
      </c>
      <c r="AV19" s="34" t="e">
        <f t="shared" si="23"/>
        <v>#VALUE!</v>
      </c>
      <c r="AW19" s="34" t="e">
        <f t="shared" si="24"/>
        <v>#VALUE!</v>
      </c>
      <c r="AX19" s="35" t="e">
        <f t="shared" si="25"/>
        <v>#VALUE!</v>
      </c>
      <c r="AY19" s="35" t="e">
        <f t="shared" si="26"/>
        <v>#VALUE!</v>
      </c>
      <c r="BA19" s="30">
        <f t="shared" si="27"/>
        <v>2.2395585108024267</v>
      </c>
      <c r="BB19" s="30">
        <f t="shared" si="27"/>
        <v>17.274617260476727</v>
      </c>
    </row>
    <row r="20" spans="1:257" x14ac:dyDescent="0.25">
      <c r="A20" s="18">
        <v>17</v>
      </c>
      <c r="B20" s="16" t="str">
        <f>IF('Graph-outputs'!$AL$1=6,INDEX(Settings!$G$5:$G$34,'Calcs-control1'!A20),IF(AND('Graph-outputs'!$AL$1&gt;12,'Graph-outputs'!$AL$1&lt;19),A20*5-5,""))</f>
        <v/>
      </c>
      <c r="C20" s="3"/>
      <c r="F20" s="3">
        <v>6</v>
      </c>
      <c r="G20" s="29">
        <f t="shared" si="8"/>
        <v>0.55315781483338489</v>
      </c>
      <c r="H20" s="29">
        <f t="shared" si="8"/>
        <v>6.7555100892042548</v>
      </c>
      <c r="I20" s="29">
        <f t="shared" si="8"/>
        <v>1.4070245469659555</v>
      </c>
      <c r="J20" s="29">
        <f t="shared" si="8"/>
        <v>7.1202940979402332</v>
      </c>
      <c r="K20" s="29">
        <f t="shared" si="8"/>
        <v>0.40931165902449146</v>
      </c>
      <c r="L20" s="30"/>
      <c r="M20" s="29">
        <f t="shared" si="4"/>
        <v>1.258492038100824</v>
      </c>
      <c r="N20" s="31">
        <f t="shared" si="4"/>
        <v>1.145887332099065</v>
      </c>
      <c r="O20" s="31">
        <f>IF(Settings!$I$6&gt;69, 0.2*(N20), 0)</f>
        <v>0.22917746641981301</v>
      </c>
      <c r="P20" s="32">
        <f t="shared" si="5"/>
        <v>7.1069582615173097</v>
      </c>
      <c r="Q20" s="32">
        <f t="shared" si="5"/>
        <v>3.3153834119042882</v>
      </c>
      <c r="R20" s="32">
        <f t="shared" si="5"/>
        <v>2.7446638693522205</v>
      </c>
      <c r="S20" s="33" t="e">
        <f t="shared" si="9"/>
        <v>#VALUE!</v>
      </c>
      <c r="T20" s="33" t="e">
        <f t="shared" si="10"/>
        <v>#VALUE!</v>
      </c>
      <c r="U20" s="34" t="e">
        <f t="shared" si="11"/>
        <v>#VALUE!</v>
      </c>
      <c r="V20" s="34" t="e">
        <f t="shared" si="12"/>
        <v>#VALUE!</v>
      </c>
      <c r="W20" s="35" t="e">
        <f t="shared" si="13"/>
        <v>#VALUE!</v>
      </c>
      <c r="X20" s="35" t="e">
        <f t="shared" si="14"/>
        <v>#VALUE!</v>
      </c>
      <c r="Z20" s="30">
        <f t="shared" si="15"/>
        <v>1.6620217147437528</v>
      </c>
      <c r="AA20" s="30">
        <f t="shared" si="15"/>
        <v>15.470826340508289</v>
      </c>
      <c r="AC20" s="3">
        <v>6</v>
      </c>
      <c r="AE20" s="51">
        <f t="shared" si="16"/>
        <v>7.185106400177478</v>
      </c>
      <c r="AG20" s="3">
        <f t="shared" si="17"/>
        <v>7.185106400177478</v>
      </c>
      <c r="AH20" s="29">
        <f t="shared" si="18"/>
        <v>1.0599952691263768</v>
      </c>
      <c r="AI20" s="29">
        <f t="shared" si="6"/>
        <v>8.6403747673641913</v>
      </c>
      <c r="AJ20" s="29">
        <f t="shared" si="6"/>
        <v>2.2415031311725615</v>
      </c>
      <c r="AK20" s="29">
        <f t="shared" si="6"/>
        <v>9.0985994044235099</v>
      </c>
      <c r="AL20" s="29">
        <f t="shared" si="6"/>
        <v>0.72262015077342845</v>
      </c>
      <c r="AM20" s="30"/>
      <c r="AN20" s="29">
        <f t="shared" si="19"/>
        <v>1.7427785039996659</v>
      </c>
      <c r="AO20" s="31">
        <f t="shared" si="19"/>
        <v>1.4965247282861913</v>
      </c>
      <c r="AP20" s="31">
        <f>IF(Settings!$I$6&gt;69, 0.2*(AO20), 0)</f>
        <v>0.29930494565723825</v>
      </c>
      <c r="AQ20" s="32">
        <f t="shared" si="20"/>
        <v>8.7869537630587882</v>
      </c>
      <c r="AR20" s="32">
        <f t="shared" si="7"/>
        <v>4.3188908980446792</v>
      </c>
      <c r="AS20" s="32">
        <f t="shared" si="7"/>
        <v>4.2355607407330762</v>
      </c>
      <c r="AT20" s="33" t="e">
        <f t="shared" si="21"/>
        <v>#VALUE!</v>
      </c>
      <c r="AU20" s="33" t="e">
        <f t="shared" si="22"/>
        <v>#VALUE!</v>
      </c>
      <c r="AV20" s="34" t="e">
        <f t="shared" si="23"/>
        <v>#VALUE!</v>
      </c>
      <c r="AW20" s="34" t="e">
        <f t="shared" si="24"/>
        <v>#VALUE!</v>
      </c>
      <c r="AX20" s="35" t="e">
        <f t="shared" si="25"/>
        <v>#VALUE!</v>
      </c>
      <c r="AY20" s="35" t="e">
        <f t="shared" si="26"/>
        <v>#VALUE!</v>
      </c>
      <c r="BA20" s="30">
        <f t="shared" si="27"/>
        <v>2.5068253325605152</v>
      </c>
      <c r="BB20" s="30">
        <f t="shared" si="27"/>
        <v>18.017839664496826</v>
      </c>
    </row>
    <row r="21" spans="1:257" x14ac:dyDescent="0.25">
      <c r="A21" s="18">
        <v>18</v>
      </c>
      <c r="B21" s="16" t="str">
        <f>IF('Graph-outputs'!$AL$1=6,INDEX(Settings!$G$5:$G$34,'Calcs-control1'!A21),IF(AND('Graph-outputs'!$AL$1&gt;12,'Graph-outputs'!$AL$1&lt;19),A21*5-5,""))</f>
        <v/>
      </c>
      <c r="C21" s="3"/>
      <c r="F21" s="3">
        <v>7</v>
      </c>
      <c r="G21" s="29">
        <f t="shared" si="8"/>
        <v>0.96635636479223141</v>
      </c>
      <c r="H21" s="29">
        <f t="shared" si="8"/>
        <v>8.3401422282260622</v>
      </c>
      <c r="I21" s="29">
        <f t="shared" si="8"/>
        <v>2.0970430048445432</v>
      </c>
      <c r="J21" s="29">
        <f t="shared" si="8"/>
        <v>8.7836948910320416</v>
      </c>
      <c r="K21" s="29">
        <f t="shared" si="8"/>
        <v>0.66658616215934308</v>
      </c>
      <c r="L21" s="30"/>
      <c r="M21" s="29">
        <f t="shared" si="4"/>
        <v>1.6631654367048678</v>
      </c>
      <c r="N21" s="31">
        <f t="shared" si="4"/>
        <v>1.440120346497709</v>
      </c>
      <c r="O21" s="31">
        <f>IF(Settings!$I$6&gt;69, 0.2*(N21), 0)</f>
        <v>0.28802406929954183</v>
      </c>
      <c r="P21" s="32">
        <f t="shared" si="5"/>
        <v>8.523149868227323</v>
      </c>
      <c r="Q21" s="32">
        <f t="shared" si="5"/>
        <v>4.1585381238125043</v>
      </c>
      <c r="R21" s="32">
        <f t="shared" si="5"/>
        <v>3.9834783054645739</v>
      </c>
      <c r="S21" s="33" t="e">
        <f t="shared" si="9"/>
        <v>#VALUE!</v>
      </c>
      <c r="T21" s="33" t="e">
        <f t="shared" si="10"/>
        <v>#VALUE!</v>
      </c>
      <c r="U21" s="34" t="e">
        <f t="shared" si="11"/>
        <v>#VALUE!</v>
      </c>
      <c r="V21" s="34" t="e">
        <f t="shared" si="12"/>
        <v>#VALUE!</v>
      </c>
      <c r="W21" s="35" t="e">
        <f t="shared" si="13"/>
        <v>#VALUE!</v>
      </c>
      <c r="X21" s="35" t="e">
        <f t="shared" si="14"/>
        <v>#VALUE!</v>
      </c>
      <c r="Z21" s="30">
        <f t="shared" si="15"/>
        <v>2.3651464884979148</v>
      </c>
      <c r="AA21" s="30">
        <f t="shared" si="15"/>
        <v>17.629830622042924</v>
      </c>
      <c r="AC21" s="3">
        <v>7</v>
      </c>
      <c r="AE21" s="51">
        <f t="shared" si="16"/>
        <v>7.5564411203372481</v>
      </c>
      <c r="AG21" s="3">
        <f t="shared" si="17"/>
        <v>7.5564411203372481</v>
      </c>
      <c r="AH21" s="29">
        <f t="shared" si="18"/>
        <v>1.265037826030978</v>
      </c>
      <c r="AI21" s="29">
        <f t="shared" si="6"/>
        <v>9.2483865238337764</v>
      </c>
      <c r="AJ21" s="29">
        <f t="shared" si="6"/>
        <v>2.5470410196510986</v>
      </c>
      <c r="AK21" s="29">
        <f t="shared" si="6"/>
        <v>9.7360831379886221</v>
      </c>
      <c r="AL21" s="29">
        <f t="shared" si="6"/>
        <v>0.84310583371455761</v>
      </c>
      <c r="AM21" s="30"/>
      <c r="AN21" s="29">
        <f t="shared" si="19"/>
        <v>1.9066713396872337</v>
      </c>
      <c r="AO21" s="31">
        <f t="shared" si="19"/>
        <v>1.6113525630465737</v>
      </c>
      <c r="AP21" s="31">
        <f>IF(Settings!$I$6&gt;69, 0.2*(AO21), 0)</f>
        <v>0.32227051260931477</v>
      </c>
      <c r="AQ21" s="32">
        <f t="shared" si="20"/>
        <v>9.3172527721633749</v>
      </c>
      <c r="AR21" s="32">
        <f t="shared" si="7"/>
        <v>4.6440155722257677</v>
      </c>
      <c r="AS21" s="32">
        <f t="shared" si="7"/>
        <v>4.761177054580835</v>
      </c>
      <c r="AT21" s="33" t="e">
        <f t="shared" si="21"/>
        <v>#VALUE!</v>
      </c>
      <c r="AU21" s="33" t="e">
        <f t="shared" si="22"/>
        <v>#VALUE!</v>
      </c>
      <c r="AV21" s="34" t="e">
        <f t="shared" si="23"/>
        <v>#VALUE!</v>
      </c>
      <c r="AW21" s="34" t="e">
        <f t="shared" si="24"/>
        <v>#VALUE!</v>
      </c>
      <c r="AX21" s="35" t="e">
        <f t="shared" si="25"/>
        <v>#VALUE!</v>
      </c>
      <c r="AY21" s="35" t="e">
        <f t="shared" si="26"/>
        <v>#VALUE!</v>
      </c>
      <c r="BA21" s="30">
        <f t="shared" si="27"/>
        <v>2.8010127046331657</v>
      </c>
      <c r="BB21" s="30">
        <f t="shared" si="27"/>
        <v>18.785528753069279</v>
      </c>
    </row>
    <row r="22" spans="1:257" x14ac:dyDescent="0.25">
      <c r="A22" s="18">
        <v>19</v>
      </c>
      <c r="B22" s="16" t="str">
        <f>IF('Graph-outputs'!$AL$1=6,INDEX(Settings!$G$5:$G$34,'Calcs-control1'!A22),IF(AND('Graph-outputs'!$AL$1&gt;12,'Graph-outputs'!$AL$1&lt;19),A22*5-5,""))</f>
        <v/>
      </c>
      <c r="C22" s="3"/>
      <c r="F22" s="3">
        <v>8</v>
      </c>
      <c r="G22" s="29">
        <f t="shared" si="8"/>
        <v>1.5410179737705523</v>
      </c>
      <c r="H22" s="29">
        <f t="shared" si="8"/>
        <v>9.983885455050439</v>
      </c>
      <c r="I22" s="29">
        <f t="shared" si="8"/>
        <v>2.9394188564904957</v>
      </c>
      <c r="J22" s="29">
        <f t="shared" si="8"/>
        <v>10.506807947025166</v>
      </c>
      <c r="K22" s="29">
        <f t="shared" si="8"/>
        <v>1.0012304817020146</v>
      </c>
      <c r="L22" s="30"/>
      <c r="M22" s="29">
        <f t="shared" si="4"/>
        <v>2.1094922032691397</v>
      </c>
      <c r="N22" s="31">
        <f t="shared" si="4"/>
        <v>1.7512938885880787</v>
      </c>
      <c r="O22" s="31">
        <f>IF(Settings!$I$6&gt;69, 0.2*(N22), 0)</f>
        <v>0.35025877771761577</v>
      </c>
      <c r="P22" s="32">
        <f t="shared" si="5"/>
        <v>9.9521428450359419</v>
      </c>
      <c r="Q22" s="32">
        <f t="shared" si="5"/>
        <v>5.03781087301717</v>
      </c>
      <c r="R22" s="32">
        <f t="shared" si="5"/>
        <v>5.4220421741494835</v>
      </c>
      <c r="S22" s="33" t="e">
        <f t="shared" si="9"/>
        <v>#VALUE!</v>
      </c>
      <c r="T22" s="33" t="e">
        <f t="shared" si="10"/>
        <v>#VALUE!</v>
      </c>
      <c r="U22" s="34" t="e">
        <f t="shared" si="11"/>
        <v>#VALUE!</v>
      </c>
      <c r="V22" s="34" t="e">
        <f t="shared" si="12"/>
        <v>#VALUE!</v>
      </c>
      <c r="W22" s="35" t="e">
        <f t="shared" si="13"/>
        <v>#VALUE!</v>
      </c>
      <c r="X22" s="35" t="e">
        <f t="shared" si="14"/>
        <v>#VALUE!</v>
      </c>
      <c r="Z22" s="30">
        <f t="shared" si="15"/>
        <v>3.1688300130025975</v>
      </c>
      <c r="AA22" s="30">
        <f t="shared" si="15"/>
        <v>19.684155227207885</v>
      </c>
      <c r="AC22" s="3">
        <v>8</v>
      </c>
      <c r="AE22" s="51">
        <f t="shared" si="16"/>
        <v>7.9469668540626248</v>
      </c>
      <c r="AG22" s="3">
        <f t="shared" si="17"/>
        <v>7.9469668540626248</v>
      </c>
      <c r="AH22" s="29">
        <f t="shared" si="18"/>
        <v>1.5062030968173417</v>
      </c>
      <c r="AI22" s="29">
        <f t="shared" si="6"/>
        <v>9.895451136914069</v>
      </c>
      <c r="AJ22" s="29">
        <f t="shared" si="6"/>
        <v>2.8909416887440509</v>
      </c>
      <c r="AK22" s="29">
        <f t="shared" si="6"/>
        <v>10.414162614909785</v>
      </c>
      <c r="AL22" s="29">
        <f t="shared" si="6"/>
        <v>0.98150951441189926</v>
      </c>
      <c r="AM22" s="30"/>
      <c r="AN22" s="29">
        <f t="shared" si="19"/>
        <v>2.0848498621377938</v>
      </c>
      <c r="AO22" s="31">
        <f t="shared" si="19"/>
        <v>1.7344093163338474</v>
      </c>
      <c r="AP22" s="31">
        <f>IF(Settings!$I$6&gt;69, 0.2*(AO22), 0)</f>
        <v>0.34688186326676951</v>
      </c>
      <c r="AQ22" s="32">
        <f t="shared" si="20"/>
        <v>9.8761696161636365</v>
      </c>
      <c r="AR22" s="32">
        <f t="shared" si="7"/>
        <v>4.9904411207123296</v>
      </c>
      <c r="AS22" s="32">
        <f t="shared" si="7"/>
        <v>5.341217366567732</v>
      </c>
      <c r="AT22" s="33" t="e">
        <f t="shared" si="21"/>
        <v>#VALUE!</v>
      </c>
      <c r="AU22" s="33" t="e">
        <f t="shared" si="22"/>
        <v>#VALUE!</v>
      </c>
      <c r="AV22" s="34" t="e">
        <f t="shared" si="23"/>
        <v>#VALUE!</v>
      </c>
      <c r="AW22" s="34" t="e">
        <f t="shared" si="24"/>
        <v>#VALUE!</v>
      </c>
      <c r="AX22" s="35" t="e">
        <f t="shared" si="25"/>
        <v>#VALUE!</v>
      </c>
      <c r="AY22" s="35" t="e">
        <f t="shared" si="26"/>
        <v>#VALUE!</v>
      </c>
      <c r="BA22" s="30">
        <f t="shared" si="27"/>
        <v>3.1239578680874196</v>
      </c>
      <c r="BB22" s="30">
        <f t="shared" si="27"/>
        <v>19.577752682547438</v>
      </c>
    </row>
    <row r="23" spans="1:257" x14ac:dyDescent="0.25">
      <c r="A23" s="18">
        <v>20</v>
      </c>
      <c r="B23" s="16" t="str">
        <f>IF('Graph-outputs'!$AL$1=6,INDEX(Settings!$G$5:$G$34,'Calcs-control1'!A23),IF(AND('Graph-outputs'!$AL$1&gt;12,'Graph-outputs'!$AL$1&lt;19),A23*5-5,""))</f>
        <v/>
      </c>
      <c r="C23" s="3"/>
      <c r="F23" s="3">
        <v>9</v>
      </c>
      <c r="G23" s="29">
        <f t="shared" si="8"/>
        <v>2.2928597254866991</v>
      </c>
      <c r="H23" s="29">
        <f t="shared" si="8"/>
        <v>11.673730066535926</v>
      </c>
      <c r="I23" s="29">
        <f t="shared" si="8"/>
        <v>3.9319685199167447</v>
      </c>
      <c r="J23" s="29">
        <f t="shared" si="8"/>
        <v>12.275853186267677</v>
      </c>
      <c r="K23" s="29">
        <f t="shared" si="8"/>
        <v>1.4143164358477631</v>
      </c>
      <c r="L23" s="30"/>
      <c r="M23" s="29">
        <f t="shared" si="4"/>
        <v>2.5930368118849123</v>
      </c>
      <c r="N23" s="31">
        <f t="shared" si="4"/>
        <v>2.0768604319004385</v>
      </c>
      <c r="O23" s="31">
        <f>IF(Settings!$I$6&gt;69, 0.2*(N23), 0)</f>
        <v>0.41537208638008771</v>
      </c>
      <c r="P23" s="32">
        <f t="shared" si="5"/>
        <v>11.386315380207481</v>
      </c>
      <c r="Q23" s="32">
        <f t="shared" si="5"/>
        <v>5.9433775439841057</v>
      </c>
      <c r="R23" s="32">
        <f t="shared" si="5"/>
        <v>7.0300081901949136</v>
      </c>
      <c r="S23" s="33" t="e">
        <f t="shared" si="9"/>
        <v>#VALUE!</v>
      </c>
      <c r="T23" s="33" t="e">
        <f t="shared" si="10"/>
        <v>#VALUE!</v>
      </c>
      <c r="U23" s="34" t="e">
        <f t="shared" si="11"/>
        <v>#VALUE!</v>
      </c>
      <c r="V23" s="34" t="e">
        <f t="shared" si="12"/>
        <v>#VALUE!</v>
      </c>
      <c r="W23" s="35" t="e">
        <f t="shared" si="13"/>
        <v>#VALUE!</v>
      </c>
      <c r="X23" s="35" t="e">
        <f t="shared" si="14"/>
        <v>#VALUE!</v>
      </c>
      <c r="Z23" s="30">
        <f t="shared" si="15"/>
        <v>4.0560416138516313</v>
      </c>
      <c r="AA23" s="30">
        <f t="shared" si="15"/>
        <v>21.638875567265007</v>
      </c>
      <c r="AC23" s="3">
        <v>9</v>
      </c>
      <c r="AE23" s="51">
        <f t="shared" si="16"/>
        <v>8.3576754154277619</v>
      </c>
      <c r="AG23" s="3">
        <f t="shared" si="17"/>
        <v>8.3576754154277619</v>
      </c>
      <c r="AH23" s="29">
        <f t="shared" si="18"/>
        <v>1.7889650603151441</v>
      </c>
      <c r="AI23" s="29">
        <f t="shared" si="6"/>
        <v>10.583606231282285</v>
      </c>
      <c r="AJ23" s="29">
        <f t="shared" si="6"/>
        <v>3.2773843470975828</v>
      </c>
      <c r="AK23" s="29">
        <f t="shared" si="6"/>
        <v>11.134911025258521</v>
      </c>
      <c r="AL23" s="29">
        <f t="shared" si="6"/>
        <v>1.1400095966899162</v>
      </c>
      <c r="AM23" s="30"/>
      <c r="AN23" s="29">
        <f t="shared" si="19"/>
        <v>2.2783894536359166</v>
      </c>
      <c r="AO23" s="31">
        <f t="shared" si="19"/>
        <v>1.8662074993639679</v>
      </c>
      <c r="AP23" s="31">
        <f>IF(Settings!$I$6&gt;69, 0.2*(AO23), 0)</f>
        <v>0.37324149987279359</v>
      </c>
      <c r="AQ23" s="32">
        <f t="shared" si="20"/>
        <v>10.46485667967044</v>
      </c>
      <c r="AR23" s="32">
        <f t="shared" si="7"/>
        <v>5.3591462253102282</v>
      </c>
      <c r="AS23" s="32">
        <f t="shared" si="7"/>
        <v>5.9793692368421958</v>
      </c>
      <c r="AT23" s="33" t="e">
        <f t="shared" si="21"/>
        <v>#VALUE!</v>
      </c>
      <c r="AU23" s="33" t="e">
        <f t="shared" si="22"/>
        <v>#VALUE!</v>
      </c>
      <c r="AV23" s="34" t="e">
        <f t="shared" si="23"/>
        <v>#VALUE!</v>
      </c>
      <c r="AW23" s="34" t="e">
        <f t="shared" si="24"/>
        <v>#VALUE!</v>
      </c>
      <c r="AX23" s="35" t="e">
        <f t="shared" si="25"/>
        <v>#VALUE!</v>
      </c>
      <c r="AY23" s="35" t="e">
        <f t="shared" si="26"/>
        <v>#VALUE!</v>
      </c>
      <c r="BA23" s="30">
        <f t="shared" si="27"/>
        <v>3.4774708513104251</v>
      </c>
      <c r="BB23" s="30">
        <f t="shared" si="27"/>
        <v>20.394496175289312</v>
      </c>
      <c r="CQ23" s="44"/>
    </row>
    <row r="24" spans="1:257" x14ac:dyDescent="0.25">
      <c r="A24" s="18">
        <v>21</v>
      </c>
      <c r="B24" s="16" t="str">
        <f>IF('Graph-outputs'!$AL$1=6,INDEX(Settings!$G$5:$G$34,'Calcs-control1'!A24),IF(AND('Graph-outputs'!$AL$1&gt;12,'Graph-outputs'!$AL$1&lt;19),A24*5-5,""))</f>
        <v/>
      </c>
      <c r="C24" s="3"/>
      <c r="F24" s="3">
        <v>10</v>
      </c>
      <c r="G24" s="29">
        <f t="shared" si="8"/>
        <v>3.2310525880727958</v>
      </c>
      <c r="H24" s="29">
        <f t="shared" si="8"/>
        <v>13.398932158177313</v>
      </c>
      <c r="I24" s="29">
        <f t="shared" si="8"/>
        <v>5.0697416539291851</v>
      </c>
      <c r="J24" s="29">
        <f t="shared" si="8"/>
        <v>14.079475378683352</v>
      </c>
      <c r="K24" s="29">
        <f t="shared" si="8"/>
        <v>1.9040073337663097</v>
      </c>
      <c r="L24" s="30"/>
      <c r="M24" s="29">
        <f t="shared" si="4"/>
        <v>3.1096854131059932</v>
      </c>
      <c r="N24" s="31">
        <f t="shared" si="4"/>
        <v>2.4146525099687635</v>
      </c>
      <c r="O24" s="31">
        <f>IF(Settings!$I$6&gt;69, 0.2*(N24), 0)</f>
        <v>0.4829305019937527</v>
      </c>
      <c r="P24" s="32">
        <f t="shared" si="5"/>
        <v>12.81969309339661</v>
      </c>
      <c r="Q24" s="32">
        <f t="shared" si="5"/>
        <v>6.8670521146091765</v>
      </c>
      <c r="R24" s="32">
        <f t="shared" si="5"/>
        <v>8.7752371628757473</v>
      </c>
      <c r="S24" s="33" t="e">
        <f t="shared" si="9"/>
        <v>#VALUE!</v>
      </c>
      <c r="T24" s="33" t="e">
        <f t="shared" si="10"/>
        <v>#VALUE!</v>
      </c>
      <c r="U24" s="34" t="e">
        <f t="shared" si="11"/>
        <v>#VALUE!</v>
      </c>
      <c r="V24" s="34" t="e">
        <f t="shared" si="12"/>
        <v>#VALUE!</v>
      </c>
      <c r="W24" s="35" t="e">
        <f t="shared" si="13"/>
        <v>#VALUE!</v>
      </c>
      <c r="X24" s="35" t="e">
        <f t="shared" si="14"/>
        <v>#VALUE!</v>
      </c>
      <c r="Z24" s="30">
        <f t="shared" si="15"/>
        <v>5.0095412502866683</v>
      </c>
      <c r="AA24" s="30">
        <f t="shared" si="15"/>
        <v>23.498820971329422</v>
      </c>
      <c r="AC24" s="3">
        <v>10</v>
      </c>
      <c r="AE24" s="51">
        <f t="shared" si="16"/>
        <v>8.7896098766206254</v>
      </c>
      <c r="AG24" s="3">
        <f t="shared" si="17"/>
        <v>8.7896098766206254</v>
      </c>
      <c r="AH24" s="29">
        <f t="shared" si="18"/>
        <v>2.1194113026941412</v>
      </c>
      <c r="AI24" s="29">
        <f t="shared" si="6"/>
        <v>11.314935418595057</v>
      </c>
      <c r="AJ24" s="29">
        <f t="shared" si="6"/>
        <v>3.7108817952053319</v>
      </c>
      <c r="AK24" s="29">
        <f t="shared" si="6"/>
        <v>11.900441893211552</v>
      </c>
      <c r="AL24" s="29">
        <f t="shared" si="6"/>
        <v>1.3209438425292808</v>
      </c>
      <c r="AM24" s="30"/>
      <c r="AN24" s="29">
        <f t="shared" si="19"/>
        <v>2.4884208610185499</v>
      </c>
      <c r="AO24" s="31">
        <f t="shared" si="19"/>
        <v>2.0072812261241832</v>
      </c>
      <c r="AP24" s="31">
        <f>IF(Settings!$I$6&gt;69, 0.2*(AO24), 0)</f>
        <v>0.40145624522483669</v>
      </c>
      <c r="AQ24" s="32">
        <f t="shared" si="20"/>
        <v>11.08446596510084</v>
      </c>
      <c r="AR24" s="32">
        <f t="shared" si="7"/>
        <v>5.7510984022238265</v>
      </c>
      <c r="AS24" s="32">
        <f t="shared" si="7"/>
        <v>6.679222151797112</v>
      </c>
      <c r="AT24" s="33" t="e">
        <f t="shared" si="21"/>
        <v>#VALUE!</v>
      </c>
      <c r="AU24" s="33" t="e">
        <f t="shared" si="22"/>
        <v>#VALUE!</v>
      </c>
      <c r="AV24" s="34" t="e">
        <f t="shared" si="23"/>
        <v>#VALUE!</v>
      </c>
      <c r="AW24" s="34" t="e">
        <f t="shared" si="24"/>
        <v>#VALUE!</v>
      </c>
      <c r="AX24" s="35" t="e">
        <f t="shared" si="25"/>
        <v>#VALUE!</v>
      </c>
      <c r="AY24" s="35" t="e">
        <f t="shared" si="26"/>
        <v>#VALUE!</v>
      </c>
      <c r="BA24" s="30">
        <f t="shared" si="27"/>
        <v>3.8633023847427768</v>
      </c>
      <c r="BB24" s="30">
        <f t="shared" si="27"/>
        <v>21.235652266685705</v>
      </c>
      <c r="CQ24" s="44"/>
    </row>
    <row r="25" spans="1:257" x14ac:dyDescent="0.25">
      <c r="A25" s="18">
        <v>22</v>
      </c>
      <c r="C25" s="3"/>
      <c r="F25" s="3">
        <v>11</v>
      </c>
      <c r="G25" s="29">
        <f t="shared" si="8"/>
        <v>4.3585364505326929</v>
      </c>
      <c r="H25" s="29">
        <f t="shared" si="8"/>
        <v>15.150484488077087</v>
      </c>
      <c r="I25" s="29">
        <f t="shared" si="8"/>
        <v>6.3456943604488991</v>
      </c>
      <c r="J25" s="29">
        <f t="shared" si="8"/>
        <v>15.908178536992427</v>
      </c>
      <c r="K25" s="29">
        <f t="shared" si="8"/>
        <v>2.4661410926145901</v>
      </c>
      <c r="L25" s="30"/>
      <c r="M25" s="29">
        <f t="shared" si="4"/>
        <v>3.6556250199432547</v>
      </c>
      <c r="N25" s="31">
        <f t="shared" si="4"/>
        <v>2.7627994698309766</v>
      </c>
      <c r="O25" s="31">
        <f>IF(Settings!$I$6&gt;69, 0.2*(N25), 0)</f>
        <v>0.55255989396619531</v>
      </c>
      <c r="P25" s="32">
        <f t="shared" si="5"/>
        <v>14.247514870258627</v>
      </c>
      <c r="Q25" s="32">
        <f t="shared" si="5"/>
        <v>7.801966928874644</v>
      </c>
      <c r="R25" s="32">
        <f t="shared" si="5"/>
        <v>10.6258520455154</v>
      </c>
      <c r="S25" s="33" t="e">
        <f t="shared" si="9"/>
        <v>#VALUE!</v>
      </c>
      <c r="T25" s="33" t="e">
        <f t="shared" si="10"/>
        <v>#VALUE!</v>
      </c>
      <c r="U25" s="34" t="e">
        <f t="shared" si="11"/>
        <v>#VALUE!</v>
      </c>
      <c r="V25" s="34" t="e">
        <f t="shared" si="12"/>
        <v>#VALUE!</v>
      </c>
      <c r="W25" s="35" t="e">
        <f t="shared" si="13"/>
        <v>#VALUE!</v>
      </c>
      <c r="X25" s="35" t="e">
        <f t="shared" si="14"/>
        <v>#VALUE!</v>
      </c>
      <c r="Z25" s="30">
        <f t="shared" si="15"/>
        <v>6.0127376060406439</v>
      </c>
      <c r="AA25" s="30">
        <f t="shared" si="15"/>
        <v>25.268586617702788</v>
      </c>
      <c r="AC25" s="3">
        <v>11</v>
      </c>
      <c r="AE25" s="51">
        <f t="shared" si="16"/>
        <v>9.2438672170224123</v>
      </c>
      <c r="AG25" s="3">
        <f t="shared" si="17"/>
        <v>9.2438672170224123</v>
      </c>
      <c r="AH25" s="29">
        <f t="shared" si="18"/>
        <v>2.504260062627421</v>
      </c>
      <c r="AI25" s="29">
        <f t="shared" si="6"/>
        <v>12.091560685841781</v>
      </c>
      <c r="AJ25" s="29">
        <f t="shared" si="6"/>
        <v>4.1962834809564962</v>
      </c>
      <c r="AK25" s="29">
        <f t="shared" si="6"/>
        <v>12.712900378384893</v>
      </c>
      <c r="AL25" s="29">
        <f t="shared" si="6"/>
        <v>1.5267977059726574</v>
      </c>
      <c r="AM25" s="30"/>
      <c r="AN25" s="29">
        <f t="shared" si="19"/>
        <v>2.7161290049782485</v>
      </c>
      <c r="AO25" s="31">
        <f t="shared" si="19"/>
        <v>2.1581856613786456</v>
      </c>
      <c r="AP25" s="31">
        <f>IF(Settings!$I$6&gt;69, 0.2*(AO25), 0)</f>
        <v>0.43163713227572914</v>
      </c>
      <c r="AQ25" s="32">
        <f t="shared" si="20"/>
        <v>11.736142293858665</v>
      </c>
      <c r="AR25" s="32">
        <f t="shared" si="7"/>
        <v>6.1672446270820132</v>
      </c>
      <c r="AS25" s="32">
        <f t="shared" si="7"/>
        <v>7.4441923138521</v>
      </c>
      <c r="AT25" s="33" t="e">
        <f t="shared" si="21"/>
        <v>#VALUE!</v>
      </c>
      <c r="AU25" s="33" t="e">
        <f t="shared" si="22"/>
        <v>#VALUE!</v>
      </c>
      <c r="AV25" s="34" t="e">
        <f t="shared" si="23"/>
        <v>#VALUE!</v>
      </c>
      <c r="AW25" s="34" t="e">
        <f t="shared" si="24"/>
        <v>#VALUE!</v>
      </c>
      <c r="AX25" s="35" t="e">
        <f t="shared" si="25"/>
        <v>#VALUE!</v>
      </c>
      <c r="AY25" s="35" t="e">
        <f t="shared" si="26"/>
        <v>#VALUE!</v>
      </c>
      <c r="BA25" s="30">
        <f t="shared" si="27"/>
        <v>4.2831074079639881</v>
      </c>
      <c r="BB25" s="30">
        <f t="shared" si="27"/>
        <v>22.101013832371592</v>
      </c>
    </row>
    <row r="26" spans="1:257" x14ac:dyDescent="0.25">
      <c r="A26" s="18">
        <v>23</v>
      </c>
      <c r="C26" s="3"/>
      <c r="F26" s="3">
        <v>12</v>
      </c>
      <c r="G26" s="29">
        <f t="shared" si="8"/>
        <v>5.6726709742267465</v>
      </c>
      <c r="H26" s="29">
        <f t="shared" si="8"/>
        <v>16.920750877794394</v>
      </c>
      <c r="I26" s="29">
        <f t="shared" si="8"/>
        <v>7.7512475108002556</v>
      </c>
      <c r="J26" s="29">
        <f t="shared" si="8"/>
        <v>17.753934653284446</v>
      </c>
      <c r="K26" s="29">
        <f t="shared" si="8"/>
        <v>3.0948085180380716</v>
      </c>
      <c r="L26" s="30"/>
      <c r="M26" s="29">
        <f t="shared" si="4"/>
        <v>4.2273239789819907</v>
      </c>
      <c r="N26" s="31">
        <f t="shared" si="4"/>
        <v>3.1196692655047129</v>
      </c>
      <c r="O26" s="31">
        <f>IF(Settings!$I$6&gt;69, 0.2*(N26), 0)</f>
        <v>0.62393385310094263</v>
      </c>
      <c r="P26" s="32">
        <f t="shared" si="5"/>
        <v>15.665942505639201</v>
      </c>
      <c r="Q26" s="32">
        <f t="shared" si="5"/>
        <v>8.7423366947251804</v>
      </c>
      <c r="R26" s="32">
        <f t="shared" si="5"/>
        <v>12.551606251772798</v>
      </c>
      <c r="S26" s="33" t="e">
        <f t="shared" si="9"/>
        <v>#VALUE!</v>
      </c>
      <c r="T26" s="33" t="e">
        <f t="shared" si="10"/>
        <v>#VALUE!</v>
      </c>
      <c r="U26" s="34" t="e">
        <f t="shared" si="11"/>
        <v>#VALUE!</v>
      </c>
      <c r="V26" s="34" t="e">
        <f t="shared" si="12"/>
        <v>#VALUE!</v>
      </c>
      <c r="W26" s="35" t="e">
        <f t="shared" si="13"/>
        <v>#VALUE!</v>
      </c>
      <c r="X26" s="35" t="e">
        <f t="shared" si="14"/>
        <v>#VALUE!</v>
      </c>
      <c r="Z26" s="30">
        <f t="shared" si="15"/>
        <v>7.0502239689474173</v>
      </c>
      <c r="AA26" s="30">
        <f t="shared" si="15"/>
        <v>26.952544886713817</v>
      </c>
      <c r="AC26" s="3">
        <v>12</v>
      </c>
      <c r="AE26" s="51">
        <f t="shared" si="16"/>
        <v>9.7216011091944612</v>
      </c>
      <c r="AG26" s="3">
        <f t="shared" si="17"/>
        <v>9.7216011091944612</v>
      </c>
      <c r="AH26" s="29">
        <f t="shared" si="18"/>
        <v>2.9508637564531632</v>
      </c>
      <c r="AI26" s="29">
        <f t="shared" si="6"/>
        <v>12.915633336675475</v>
      </c>
      <c r="AJ26" s="29">
        <f t="shared" si="6"/>
        <v>4.7387731513524232</v>
      </c>
      <c r="AK26" s="29">
        <f t="shared" si="6"/>
        <v>13.574453031539266</v>
      </c>
      <c r="AL26" s="29">
        <f t="shared" si="6"/>
        <v>1.7601862312252479</v>
      </c>
      <c r="AM26" s="30"/>
      <c r="AN26" s="29">
        <f t="shared" si="19"/>
        <v>2.962750970078833</v>
      </c>
      <c r="AO26" s="31">
        <f t="shared" si="19"/>
        <v>2.3194962001265793</v>
      </c>
      <c r="AP26" s="31">
        <f>IF(Settings!$I$6&gt;69, 0.2*(AO26), 0)</f>
        <v>0.46389924002531591</v>
      </c>
      <c r="AQ26" s="32">
        <f t="shared" si="20"/>
        <v>12.421015643290708</v>
      </c>
      <c r="AR26" s="32">
        <f t="shared" si="7"/>
        <v>6.6085008076760543</v>
      </c>
      <c r="AS26" s="32">
        <f t="shared" si="7"/>
        <v>8.2774380553218769</v>
      </c>
      <c r="AT26" s="33" t="e">
        <f t="shared" si="21"/>
        <v>#VALUE!</v>
      </c>
      <c r="AU26" s="33" t="e">
        <f t="shared" si="22"/>
        <v>#VALUE!</v>
      </c>
      <c r="AV26" s="34" t="e">
        <f t="shared" si="23"/>
        <v>#VALUE!</v>
      </c>
      <c r="AW26" s="34" t="e">
        <f t="shared" si="24"/>
        <v>#VALUE!</v>
      </c>
      <c r="AX26" s="35" t="e">
        <f t="shared" si="25"/>
        <v>#VALUE!</v>
      </c>
      <c r="AY26" s="35" t="e">
        <f t="shared" si="26"/>
        <v>#VALUE!</v>
      </c>
      <c r="BA26" s="30">
        <f t="shared" si="27"/>
        <v>4.7384043284463147</v>
      </c>
      <c r="BB26" s="30">
        <f t="shared" si="27"/>
        <v>22.990264964852905</v>
      </c>
    </row>
    <row r="27" spans="1:257" x14ac:dyDescent="0.25">
      <c r="A27" s="18">
        <v>24</v>
      </c>
      <c r="C27" s="3"/>
      <c r="F27" s="3">
        <v>13</v>
      </c>
      <c r="G27" s="29">
        <f t="shared" si="8"/>
        <v>7.1660708357668508</v>
      </c>
      <c r="H27" s="29">
        <f t="shared" si="8"/>
        <v>18.703202868170742</v>
      </c>
      <c r="I27" s="29">
        <f t="shared" si="8"/>
        <v>9.2767472814367391</v>
      </c>
      <c r="J27" s="29">
        <f t="shared" si="8"/>
        <v>19.609901554276455</v>
      </c>
      <c r="K27" s="29">
        <f t="shared" si="8"/>
        <v>3.7828851168496085</v>
      </c>
      <c r="L27" s="30"/>
      <c r="M27" s="29">
        <f t="shared" si="4"/>
        <v>4.8215136489680557</v>
      </c>
      <c r="N27" s="31">
        <f t="shared" si="4"/>
        <v>3.4838260643746048</v>
      </c>
      <c r="O27" s="31">
        <f>IF(Settings!$I$6&gt;69, 0.2*(N27), 0)</f>
        <v>0.69676521287492099</v>
      </c>
      <c r="P27" s="32">
        <f t="shared" si="5"/>
        <v>17.071857824317391</v>
      </c>
      <c r="Q27" s="32">
        <f t="shared" si="5"/>
        <v>9.6832779211139055</v>
      </c>
      <c r="R27" s="32">
        <f t="shared" si="5"/>
        <v>14.524733656511787</v>
      </c>
      <c r="S27" s="33" t="e">
        <f t="shared" si="9"/>
        <v>#VALUE!</v>
      </c>
      <c r="T27" s="33" t="e">
        <f t="shared" si="10"/>
        <v>#VALUE!</v>
      </c>
      <c r="U27" s="34" t="e">
        <f t="shared" si="11"/>
        <v>#VALUE!</v>
      </c>
      <c r="V27" s="34" t="e">
        <f t="shared" si="12"/>
        <v>#VALUE!</v>
      </c>
      <c r="W27" s="35" t="e">
        <f t="shared" si="13"/>
        <v>#VALUE!</v>
      </c>
      <c r="X27" s="35" t="e">
        <f t="shared" si="14"/>
        <v>#VALUE!</v>
      </c>
      <c r="Z27" s="30">
        <f t="shared" si="15"/>
        <v>8.1080826689914183</v>
      </c>
      <c r="AA27" s="30">
        <f t="shared" si="15"/>
        <v>28.554856163114522</v>
      </c>
      <c r="AC27" s="3">
        <v>13</v>
      </c>
      <c r="AE27" s="51">
        <f t="shared" si="16"/>
        <v>10.224024848848265</v>
      </c>
      <c r="AG27" s="3">
        <f t="shared" si="17"/>
        <v>10.224024848848265</v>
      </c>
      <c r="AH27" s="29">
        <f t="shared" si="18"/>
        <v>3.4671952493026974</v>
      </c>
      <c r="AI27" s="29">
        <f t="shared" si="6"/>
        <v>13.789323355783859</v>
      </c>
      <c r="AJ27" s="29">
        <f t="shared" si="6"/>
        <v>5.3438599480776068</v>
      </c>
      <c r="AK27" s="29">
        <f t="shared" si="6"/>
        <v>14.487275874671736</v>
      </c>
      <c r="AL27" s="29">
        <f t="shared" si="6"/>
        <v>2.0238285837619761</v>
      </c>
      <c r="AM27" s="30"/>
      <c r="AN27" s="29">
        <f t="shared" si="19"/>
        <v>3.2295730530984135</v>
      </c>
      <c r="AO27" s="31">
        <f t="shared" si="19"/>
        <v>2.4918073425299636</v>
      </c>
      <c r="AP27" s="31">
        <f>IF(Settings!$I$6&gt;69, 0.2*(AO27), 0)</f>
        <v>0.49836146850599272</v>
      </c>
      <c r="AQ27" s="32">
        <f t="shared" si="20"/>
        <v>13.140192569849098</v>
      </c>
      <c r="AR27" s="32">
        <f t="shared" si="7"/>
        <v>7.0757400720014481</v>
      </c>
      <c r="AS27" s="32">
        <f t="shared" si="7"/>
        <v>9.1817665930055234</v>
      </c>
      <c r="AT27" s="33" t="e">
        <f t="shared" si="21"/>
        <v>#VALUE!</v>
      </c>
      <c r="AU27" s="33" t="e">
        <f t="shared" si="22"/>
        <v>#VALUE!</v>
      </c>
      <c r="AV27" s="34" t="e">
        <f t="shared" si="23"/>
        <v>#VALUE!</v>
      </c>
      <c r="AW27" s="34" t="e">
        <f t="shared" si="24"/>
        <v>#VALUE!</v>
      </c>
      <c r="AX27" s="35" t="e">
        <f t="shared" si="25"/>
        <v>#VALUE!</v>
      </c>
      <c r="AY27" s="35" t="e">
        <f t="shared" si="26"/>
        <v>#VALUE!</v>
      </c>
      <c r="BA27" s="30">
        <f t="shared" si="27"/>
        <v>5.2305303767802194</v>
      </c>
      <c r="BB27" s="30">
        <f t="shared" si="27"/>
        <v>23.902972283204448</v>
      </c>
    </row>
    <row r="28" spans="1:257" x14ac:dyDescent="0.25">
      <c r="A28" s="18">
        <v>25</v>
      </c>
      <c r="B28" s="2"/>
      <c r="C28" s="3"/>
      <c r="F28" s="3">
        <v>14</v>
      </c>
      <c r="G28" s="29">
        <f t="shared" si="8"/>
        <v>8.8275137746323189</v>
      </c>
      <c r="H28" s="29">
        <f t="shared" si="8"/>
        <v>20.492223576980003</v>
      </c>
      <c r="I28" s="29">
        <f t="shared" si="8"/>
        <v>10.911842613659864</v>
      </c>
      <c r="J28" s="29">
        <f t="shared" si="8"/>
        <v>21.470212541254003</v>
      </c>
      <c r="K28" s="29">
        <f t="shared" si="8"/>
        <v>4.5224953692376975</v>
      </c>
      <c r="L28" s="30"/>
      <c r="M28" s="29">
        <f t="shared" si="4"/>
        <v>5.4351712138522181</v>
      </c>
      <c r="N28" s="31">
        <f t="shared" si="4"/>
        <v>3.8539983376445845</v>
      </c>
      <c r="O28" s="31">
        <f>IF(Settings!$I$6&gt;69, 0.2*(N28), 0)</f>
        <v>0.77079966752891693</v>
      </c>
      <c r="P28" s="32">
        <f t="shared" si="5"/>
        <v>18.462715847695719</v>
      </c>
      <c r="Q28" s="32">
        <f t="shared" si="5"/>
        <v>10.620666883903553</v>
      </c>
      <c r="R28" s="32">
        <f t="shared" si="5"/>
        <v>16.520416571591696</v>
      </c>
      <c r="S28" s="33" t="e">
        <f t="shared" si="9"/>
        <v>#VALUE!</v>
      </c>
      <c r="T28" s="33" t="e">
        <f t="shared" si="10"/>
        <v>#VALUE!</v>
      </c>
      <c r="U28" s="34" t="e">
        <f t="shared" si="11"/>
        <v>#VALUE!</v>
      </c>
      <c r="V28" s="34" t="e">
        <f t="shared" si="12"/>
        <v>#VALUE!</v>
      </c>
      <c r="W28" s="35" t="e">
        <f t="shared" si="13"/>
        <v>#VALUE!</v>
      </c>
      <c r="X28" s="35" t="e">
        <f t="shared" si="14"/>
        <v>#VALUE!</v>
      </c>
      <c r="Z28" s="30">
        <f t="shared" si="15"/>
        <v>9.1740261097170439</v>
      </c>
      <c r="AA28" s="30">
        <f t="shared" si="15"/>
        <v>30.079479114720474</v>
      </c>
      <c r="AC28" s="3">
        <v>14</v>
      </c>
      <c r="AE28" s="51">
        <f t="shared" si="16"/>
        <v>10.752414436239738</v>
      </c>
      <c r="AG28" s="3">
        <f>AE28</f>
        <v>10.752414436239738</v>
      </c>
      <c r="AH28" s="29">
        <f t="shared" si="18"/>
        <v>4.0618128573369985</v>
      </c>
      <c r="AI28" s="29">
        <f t="shared" si="6"/>
        <v>14.714807066586436</v>
      </c>
      <c r="AJ28" s="29">
        <f t="shared" si="6"/>
        <v>6.0173617058507904</v>
      </c>
      <c r="AK28" s="29">
        <f t="shared" si="6"/>
        <v>15.453540677653937</v>
      </c>
      <c r="AL28" s="29">
        <f t="shared" si="6"/>
        <v>2.3205143546256788</v>
      </c>
      <c r="AM28" s="30"/>
      <c r="AN28" s="29">
        <f t="shared" si="19"/>
        <v>3.5179267399978791</v>
      </c>
      <c r="AO28" s="31">
        <f t="shared" si="19"/>
        <v>2.675731226031743</v>
      </c>
      <c r="AP28" s="31">
        <f>IF(Settings!$I$6&gt;69, 0.2*(AO28), 0)</f>
        <v>0.53514624520634857</v>
      </c>
      <c r="AQ28" s="32">
        <f t="shared" si="20"/>
        <v>13.894746673391907</v>
      </c>
      <c r="AR28" s="32">
        <f t="shared" si="7"/>
        <v>7.5697798566615067</v>
      </c>
      <c r="AS28" s="32">
        <f t="shared" si="7"/>
        <v>10.159533326757652</v>
      </c>
      <c r="AT28" s="33" t="e">
        <f t="shared" si="21"/>
        <v>#VALUE!</v>
      </c>
      <c r="AU28" s="33" t="e">
        <f t="shared" si="22"/>
        <v>#VALUE!</v>
      </c>
      <c r="AV28" s="34" t="e">
        <f t="shared" si="23"/>
        <v>#VALUE!</v>
      </c>
      <c r="AW28" s="34" t="e">
        <f t="shared" si="24"/>
        <v>#VALUE!</v>
      </c>
      <c r="AX28" s="35" t="e">
        <f t="shared" si="25"/>
        <v>#VALUE!</v>
      </c>
      <c r="AY28" s="35" t="e">
        <f t="shared" si="26"/>
        <v>#VALUE!</v>
      </c>
      <c r="BA28" s="30">
        <f t="shared" si="27"/>
        <v>5.7605936179314332</v>
      </c>
      <c r="BB28" s="30">
        <f t="shared" si="27"/>
        <v>24.838576275127341</v>
      </c>
    </row>
    <row r="29" spans="1:257" x14ac:dyDescent="0.25">
      <c r="A29" s="18">
        <v>26</v>
      </c>
      <c r="C29" s="3"/>
      <c r="F29" s="3">
        <v>15</v>
      </c>
      <c r="G29" s="29">
        <f t="shared" si="8"/>
        <v>10.642843534040084</v>
      </c>
      <c r="H29" s="29">
        <f t="shared" si="8"/>
        <v>22.28295754868239</v>
      </c>
      <c r="I29" s="29">
        <f t="shared" si="8"/>
        <v>12.645792257304329</v>
      </c>
      <c r="J29" s="29">
        <f t="shared" si="8"/>
        <v>23.329815208797786</v>
      </c>
      <c r="K29" s="29">
        <f t="shared" si="8"/>
        <v>5.3054016606116399</v>
      </c>
      <c r="L29" s="30"/>
      <c r="M29" s="29">
        <f t="shared" si="4"/>
        <v>6.0655035616495301</v>
      </c>
      <c r="N29" s="31">
        <f t="shared" si="4"/>
        <v>4.2290541830964665</v>
      </c>
      <c r="O29" s="31">
        <f>IF(Settings!$I$6&gt;69, 0.2*(N29), 0)</f>
        <v>0.84581083661929335</v>
      </c>
      <c r="P29" s="32">
        <f t="shared" si="5"/>
        <v>19.836435414721144</v>
      </c>
      <c r="Q29" s="32">
        <f t="shared" si="5"/>
        <v>11.551025434128061</v>
      </c>
      <c r="R29" s="32">
        <f t="shared" si="5"/>
        <v>18.516979455587446</v>
      </c>
      <c r="S29" s="33" t="e">
        <f t="shared" si="9"/>
        <v>#VALUE!</v>
      </c>
      <c r="T29" s="33" t="e">
        <f t="shared" si="10"/>
        <v>#VALUE!</v>
      </c>
      <c r="U29" s="34" t="e">
        <f t="shared" si="11"/>
        <v>#VALUE!</v>
      </c>
      <c r="V29" s="34" t="e">
        <f t="shared" si="12"/>
        <v>#VALUE!</v>
      </c>
      <c r="W29" s="35" t="e">
        <f t="shared" si="13"/>
        <v>#VALUE!</v>
      </c>
      <c r="X29" s="35" t="e">
        <f t="shared" si="14"/>
        <v>#VALUE!</v>
      </c>
      <c r="Z29" s="30">
        <f t="shared" si="15"/>
        <v>10.237425050530156</v>
      </c>
      <c r="AA29" s="30">
        <f t="shared" si="15"/>
        <v>31.530180472689544</v>
      </c>
      <c r="AC29" s="3">
        <v>15</v>
      </c>
      <c r="AE29" s="51">
        <f t="shared" si="16"/>
        <v>11.308111816813577</v>
      </c>
      <c r="AG29" s="3">
        <f t="shared" si="17"/>
        <v>11.308111816813577</v>
      </c>
      <c r="AH29" s="29">
        <f t="shared" si="18"/>
        <v>4.7437999217323235</v>
      </c>
      <c r="AI29" s="29">
        <f t="shared" si="6"/>
        <v>15.694252955361282</v>
      </c>
      <c r="AJ29" s="29">
        <f t="shared" si="6"/>
        <v>6.7653791448164995</v>
      </c>
      <c r="AK29" s="29">
        <f t="shared" si="6"/>
        <v>16.475399308724036</v>
      </c>
      <c r="AL29" s="29">
        <f t="shared" si="6"/>
        <v>2.6530609139078254</v>
      </c>
      <c r="AM29" s="30"/>
      <c r="AN29" s="29">
        <f t="shared" si="19"/>
        <v>3.8291834759087955</v>
      </c>
      <c r="AO29" s="31">
        <f t="shared" si="19"/>
        <v>2.8718957743194204</v>
      </c>
      <c r="AP29" s="31">
        <f>IF(Settings!$I$6&gt;69, 0.2*(AO29), 0)</f>
        <v>0.57437915486388413</v>
      </c>
      <c r="AQ29" s="32">
        <f t="shared" si="20"/>
        <v>14.685708063818426</v>
      </c>
      <c r="AR29" s="32">
        <f t="shared" si="7"/>
        <v>8.0913678023373006</v>
      </c>
      <c r="AS29" s="32">
        <f t="shared" si="7"/>
        <v>11.21253543137921</v>
      </c>
      <c r="AT29" s="33" t="e">
        <f t="shared" si="21"/>
        <v>#VALUE!</v>
      </c>
      <c r="AU29" s="33" t="e">
        <f t="shared" si="22"/>
        <v>#VALUE!</v>
      </c>
      <c r="AV29" s="34" t="e">
        <f t="shared" si="23"/>
        <v>#VALUE!</v>
      </c>
      <c r="AW29" s="34" t="e">
        <f t="shared" si="24"/>
        <v>#VALUE!</v>
      </c>
      <c r="AX29" s="35" t="e">
        <f t="shared" si="25"/>
        <v>#VALUE!</v>
      </c>
      <c r="AY29" s="35" t="e">
        <f t="shared" si="26"/>
        <v>#VALUE!</v>
      </c>
      <c r="BA29" s="30">
        <f t="shared" si="27"/>
        <v>6.3294224185255317</v>
      </c>
      <c r="BB29" s="30">
        <f t="shared" si="27"/>
        <v>25.796382787383219</v>
      </c>
      <c r="BD29" s="12"/>
      <c r="BE29" s="12"/>
      <c r="BF29" s="12"/>
      <c r="BG29" s="12"/>
      <c r="BH29" s="12"/>
      <c r="BI29" s="12"/>
      <c r="BJ29" s="12"/>
      <c r="BK29" s="12"/>
      <c r="BL29" s="12"/>
      <c r="BM29" s="12"/>
      <c r="BN29" s="44"/>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44"/>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row>
    <row r="30" spans="1:257" x14ac:dyDescent="0.25">
      <c r="A30" s="18">
        <v>27</v>
      </c>
      <c r="C30" s="3"/>
      <c r="F30" s="3">
        <v>16</v>
      </c>
      <c r="G30" s="29">
        <f t="shared" si="8"/>
        <v>12.595816669853894</v>
      </c>
      <c r="H30" s="29">
        <f t="shared" si="8"/>
        <v>24.071193158823732</v>
      </c>
      <c r="I30" s="29">
        <f t="shared" si="8"/>
        <v>14.467712278899473</v>
      </c>
      <c r="J30" s="29">
        <f t="shared" si="8"/>
        <v>25.184345109690391</v>
      </c>
      <c r="K30" s="29">
        <f t="shared" si="8"/>
        <v>6.1233183054585849</v>
      </c>
      <c r="L30" s="30"/>
      <c r="M30" s="29">
        <f t="shared" ref="M30:N84" si="28">M$4*(1-EXP(-M$5*$F30))^M$6</f>
        <v>6.7099321645779026</v>
      </c>
      <c r="N30" s="31">
        <f t="shared" si="28"/>
        <v>4.6079818043996132</v>
      </c>
      <c r="O30" s="31">
        <f>IF(Settings!$I$6&gt;69, 0.2*(N30), 0)</f>
        <v>0.92159636087992269</v>
      </c>
      <c r="P30" s="32">
        <f t="shared" si="5"/>
        <v>21.191315723285221</v>
      </c>
      <c r="Q30" s="32">
        <f>Q$4*(1-EXP(-Q$5*$F30))^Q$6</f>
        <v>12.47142757980199</v>
      </c>
      <c r="R30" s="32">
        <f>R$4*(1-EXP(-R$5*$F30))^R$6</f>
        <v>20.495891712475967</v>
      </c>
      <c r="S30" s="33" t="e">
        <f t="shared" si="9"/>
        <v>#VALUE!</v>
      </c>
      <c r="T30" s="33" t="e">
        <f t="shared" si="10"/>
        <v>#VALUE!</v>
      </c>
      <c r="U30" s="34" t="e">
        <f t="shared" si="11"/>
        <v>#VALUE!</v>
      </c>
      <c r="V30" s="34" t="e">
        <f t="shared" si="12"/>
        <v>#VALUE!</v>
      </c>
      <c r="W30" s="35" t="e">
        <f t="shared" si="13"/>
        <v>#VALUE!</v>
      </c>
      <c r="X30" s="35" t="e">
        <f t="shared" si="14"/>
        <v>#VALUE!</v>
      </c>
      <c r="Z30" s="30">
        <f t="shared" si="15"/>
        <v>11.289261558756806</v>
      </c>
      <c r="AA30" s="30">
        <f t="shared" si="15"/>
        <v>32.910544337602175</v>
      </c>
      <c r="AC30" s="3">
        <v>16</v>
      </c>
      <c r="AE30" s="51">
        <f t="shared" si="16"/>
        <v>11.892528289327906</v>
      </c>
      <c r="AG30" s="3">
        <f t="shared" si="17"/>
        <v>11.892528289327906</v>
      </c>
      <c r="AH30" s="29">
        <f t="shared" si="18"/>
        <v>5.5226748407740383</v>
      </c>
      <c r="AI30" s="29">
        <f t="shared" si="18"/>
        <v>16.729805540858976</v>
      </c>
      <c r="AJ30" s="29">
        <f t="shared" si="18"/>
        <v>7.5942596106926503</v>
      </c>
      <c r="AK30" s="29">
        <f t="shared" si="18"/>
        <v>17.554966044871993</v>
      </c>
      <c r="AL30" s="29">
        <f t="shared" si="18"/>
        <v>3.0242613005957919</v>
      </c>
      <c r="AM30" s="30"/>
      <c r="AN30" s="29">
        <f t="shared" si="19"/>
        <v>4.1647480885742461</v>
      </c>
      <c r="AO30" s="31">
        <f t="shared" si="19"/>
        <v>3.0809424210551928</v>
      </c>
      <c r="AP30" s="31">
        <f>IF(Settings!$I$6&gt;69, 0.2*(AO30), 0)</f>
        <v>0.61618848421103856</v>
      </c>
      <c r="AQ30" s="32">
        <f t="shared" si="20"/>
        <v>15.514051799524767</v>
      </c>
      <c r="AR30" s="32">
        <f t="shared" si="20"/>
        <v>8.6411664892114679</v>
      </c>
      <c r="AS30" s="32">
        <f t="shared" si="20"/>
        <v>12.341902081496148</v>
      </c>
      <c r="AT30" s="33" t="e">
        <f t="shared" si="21"/>
        <v>#VALUE!</v>
      </c>
      <c r="AU30" s="33" t="e">
        <f t="shared" si="22"/>
        <v>#VALUE!</v>
      </c>
      <c r="AV30" s="34" t="e">
        <f t="shared" si="23"/>
        <v>#VALUE!</v>
      </c>
      <c r="AW30" s="34" t="e">
        <f t="shared" si="24"/>
        <v>#VALUE!</v>
      </c>
      <c r="AX30" s="35" t="e">
        <f t="shared" si="25"/>
        <v>#VALUE!</v>
      </c>
      <c r="AY30" s="35" t="e">
        <f t="shared" si="26"/>
        <v>#VALUE!</v>
      </c>
      <c r="BA30" s="30">
        <f t="shared" si="27"/>
        <v>6.9375134300911556</v>
      </c>
      <c r="BB30" s="30">
        <f t="shared" si="27"/>
        <v>26.775554798272733</v>
      </c>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EB30" s="12"/>
      <c r="EE30" s="13"/>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r="31" spans="1:257" x14ac:dyDescent="0.25">
      <c r="A31" s="18">
        <v>28</v>
      </c>
      <c r="C31" s="3"/>
      <c r="F31" s="3">
        <v>17</v>
      </c>
      <c r="G31" s="29">
        <f t="shared" si="8"/>
        <v>14.668862759659405</v>
      </c>
      <c r="H31" s="29">
        <f t="shared" si="8"/>
        <v>25.853268726465551</v>
      </c>
      <c r="I31" s="29">
        <f t="shared" si="8"/>
        <v>16.36677337454665</v>
      </c>
      <c r="J31" s="29">
        <f t="shared" si="8"/>
        <v>27.030024822823734</v>
      </c>
      <c r="K31" s="29">
        <f t="shared" si="8"/>
        <v>6.9681558917847486</v>
      </c>
      <c r="L31" s="30"/>
      <c r="M31" s="29">
        <f t="shared" si="28"/>
        <v>7.3660788998030817</v>
      </c>
      <c r="N31" s="31">
        <f t="shared" si="28"/>
        <v>4.9898737710914247</v>
      </c>
      <c r="O31" s="31">
        <f>IF(Settings!$I$6&gt;69, 0.2*(N31), 0)</f>
        <v>0.99797475421828497</v>
      </c>
      <c r="P31" s="32">
        <f t="shared" ref="P31:R84" si="29">P$4*(1-EXP(-P$5*$F31))^P$6</f>
        <v>22.525971346835828</v>
      </c>
      <c r="Q31" s="32">
        <f t="shared" si="29"/>
        <v>13.379421983122118</v>
      </c>
      <c r="R31" s="32">
        <f t="shared" si="29"/>
        <v>22.441642865596648</v>
      </c>
      <c r="S31" s="33" t="e">
        <f t="shared" si="9"/>
        <v>#VALUE!</v>
      </c>
      <c r="T31" s="33" t="e">
        <f t="shared" si="10"/>
        <v>#VALUE!</v>
      </c>
      <c r="U31" s="34" t="e">
        <f t="shared" si="11"/>
        <v>#VALUE!</v>
      </c>
      <c r="V31" s="34" t="e">
        <f t="shared" si="12"/>
        <v>#VALUE!</v>
      </c>
      <c r="W31" s="35" t="e">
        <f t="shared" si="13"/>
        <v>#VALUE!</v>
      </c>
      <c r="X31" s="35" t="e">
        <f t="shared" si="14"/>
        <v>#VALUE!</v>
      </c>
      <c r="Z31" s="30">
        <f t="shared" ref="Z31:AA84" si="30">Z$4*(1-EXP(-Z$5*$F31))^Z$6</f>
        <v>12.32203400297508</v>
      </c>
      <c r="AA31" s="30">
        <f t="shared" si="30"/>
        <v>34.223981034334884</v>
      </c>
      <c r="AC31" s="3">
        <v>17</v>
      </c>
      <c r="AE31" s="51">
        <f t="shared" si="16"/>
        <v>12.507148090114805</v>
      </c>
      <c r="AG31" s="3">
        <f t="shared" si="17"/>
        <v>12.507148090114805</v>
      </c>
      <c r="AH31" s="29">
        <f t="shared" si="18"/>
        <v>6.4082677402629979</v>
      </c>
      <c r="AI31" s="29">
        <f t="shared" si="18"/>
        <v>17.823567178148885</v>
      </c>
      <c r="AJ31" s="29">
        <f t="shared" si="18"/>
        <v>8.51054901927691</v>
      </c>
      <c r="AK31" s="29">
        <f t="shared" si="18"/>
        <v>18.694297741106414</v>
      </c>
      <c r="AL31" s="29">
        <f t="shared" si="18"/>
        <v>3.4368224315570637</v>
      </c>
      <c r="AM31" s="30"/>
      <c r="AN31" s="29">
        <f t="shared" si="19"/>
        <v>4.5260507242717845</v>
      </c>
      <c r="AO31" s="31">
        <f t="shared" si="19"/>
        <v>3.3035233650122198</v>
      </c>
      <c r="AP31" s="31">
        <f>IF(Settings!$I$6&gt;69, 0.2*(AO31), 0)</f>
        <v>0.66070467300244395</v>
      </c>
      <c r="AQ31" s="32">
        <f t="shared" si="20"/>
        <v>16.380685277752999</v>
      </c>
      <c r="AR31" s="32">
        <f t="shared" si="20"/>
        <v>9.2197370762381734</v>
      </c>
      <c r="AS31" s="32">
        <f t="shared" si="20"/>
        <v>13.547984261325393</v>
      </c>
      <c r="AT31" s="33" t="e">
        <f t="shared" si="21"/>
        <v>#VALUE!</v>
      </c>
      <c r="AU31" s="33" t="e">
        <f t="shared" si="22"/>
        <v>#VALUE!</v>
      </c>
      <c r="AV31" s="34" t="e">
        <f t="shared" si="23"/>
        <v>#VALUE!</v>
      </c>
      <c r="AW31" s="34" t="e">
        <f t="shared" si="24"/>
        <v>#VALUE!</v>
      </c>
      <c r="AX31" s="35" t="e">
        <f t="shared" si="25"/>
        <v>#VALUE!</v>
      </c>
      <c r="AY31" s="35" t="e">
        <f t="shared" si="26"/>
        <v>#VALUE!</v>
      </c>
      <c r="BA31" s="30">
        <f t="shared" ref="BA31:BB84" si="31">BA$4*(1-EXP(-BA$5*$AG31))^BA$6</f>
        <v>7.5849794185124644</v>
      </c>
      <c r="BB31" s="30">
        <f t="shared" si="31"/>
        <v>27.775104624152981</v>
      </c>
    </row>
    <row r="32" spans="1:257" x14ac:dyDescent="0.25">
      <c r="A32" s="18">
        <v>29</v>
      </c>
      <c r="C32" s="3"/>
      <c r="F32" s="3">
        <v>18</v>
      </c>
      <c r="G32" s="29">
        <f t="shared" si="8"/>
        <v>16.843742669459438</v>
      </c>
      <c r="H32" s="29">
        <f t="shared" si="8"/>
        <v>27.62599631747327</v>
      </c>
      <c r="I32" s="29">
        <f t="shared" si="8"/>
        <v>18.332355995367045</v>
      </c>
      <c r="J32" s="29">
        <f t="shared" si="8"/>
        <v>28.86358199607341</v>
      </c>
      <c r="K32" s="29">
        <f t="shared" si="8"/>
        <v>7.8322036727975624</v>
      </c>
      <c r="L32" s="30"/>
      <c r="M32" s="29">
        <f t="shared" si="28"/>
        <v>8.031752753750272</v>
      </c>
      <c r="N32" s="31">
        <f t="shared" si="28"/>
        <v>5.3739141176350049</v>
      </c>
      <c r="O32" s="31">
        <f>IF(Settings!$I$6&gt;69, 0.2*(N32), 0)</f>
        <v>1.0747828235270009</v>
      </c>
      <c r="P32" s="32">
        <f t="shared" si="29"/>
        <v>23.839280755485788</v>
      </c>
      <c r="Q32" s="32">
        <f t="shared" si="29"/>
        <v>14.2729669238994</v>
      </c>
      <c r="R32" s="32">
        <f t="shared" si="29"/>
        <v>24.341537310862392</v>
      </c>
      <c r="S32" s="33" t="e">
        <f t="shared" si="9"/>
        <v>#VALUE!</v>
      </c>
      <c r="T32" s="33" t="e">
        <f t="shared" si="10"/>
        <v>#VALUE!</v>
      </c>
      <c r="U32" s="34" t="e">
        <f t="shared" si="11"/>
        <v>#VALUE!</v>
      </c>
      <c r="V32" s="34" t="e">
        <f t="shared" si="12"/>
        <v>#VALUE!</v>
      </c>
      <c r="W32" s="35" t="e">
        <f t="shared" si="13"/>
        <v>#VALUE!</v>
      </c>
      <c r="X32" s="35" t="e">
        <f t="shared" si="14"/>
        <v>#VALUE!</v>
      </c>
      <c r="Z32" s="30">
        <f t="shared" si="30"/>
        <v>13.329633867407763</v>
      </c>
      <c r="AA32" s="30">
        <f t="shared" si="30"/>
        <v>35.473735537603709</v>
      </c>
      <c r="AC32" s="3">
        <v>18</v>
      </c>
      <c r="AE32" s="51">
        <f t="shared" si="16"/>
        <v>13.1535321625796</v>
      </c>
      <c r="AG32" s="3">
        <f t="shared" si="17"/>
        <v>13.1535321625796</v>
      </c>
      <c r="AH32" s="29">
        <f t="shared" si="18"/>
        <v>7.4105605626455873</v>
      </c>
      <c r="AI32" s="29">
        <f t="shared" si="18"/>
        <v>18.97757769950525</v>
      </c>
      <c r="AJ32" s="29">
        <f t="shared" si="18"/>
        <v>9.5209307166445285</v>
      </c>
      <c r="AK32" s="29">
        <f t="shared" si="18"/>
        <v>19.895371775427627</v>
      </c>
      <c r="AL32" s="29">
        <f t="shared" si="18"/>
        <v>3.8932937980587883</v>
      </c>
      <c r="AM32" s="30"/>
      <c r="AN32" s="29">
        <f t="shared" si="19"/>
        <v>4.9145371570921226</v>
      </c>
      <c r="AO32" s="31">
        <f t="shared" si="19"/>
        <v>3.5402983125659446</v>
      </c>
      <c r="AP32" s="31">
        <f>IF(Settings!$I$6&gt;69, 0.2*(AO32), 0)</f>
        <v>0.70805966251318897</v>
      </c>
      <c r="AQ32" s="32">
        <f t="shared" si="20"/>
        <v>17.286434570071961</v>
      </c>
      <c r="AR32" s="32">
        <f t="shared" si="20"/>
        <v>9.8275219441602886</v>
      </c>
      <c r="AS32" s="32">
        <f t="shared" si="20"/>
        <v>14.830247715420102</v>
      </c>
      <c r="AT32" s="33" t="e">
        <f t="shared" si="21"/>
        <v>#VALUE!</v>
      </c>
      <c r="AU32" s="33" t="e">
        <f t="shared" si="22"/>
        <v>#VALUE!</v>
      </c>
      <c r="AV32" s="34" t="e">
        <f t="shared" si="23"/>
        <v>#VALUE!</v>
      </c>
      <c r="AW32" s="34" t="e">
        <f t="shared" si="24"/>
        <v>#VALUE!</v>
      </c>
      <c r="AX32" s="35" t="e">
        <f t="shared" si="25"/>
        <v>#VALUE!</v>
      </c>
      <c r="AY32" s="35" t="e">
        <f t="shared" si="26"/>
        <v>#VALUE!</v>
      </c>
      <c r="BA32" s="30">
        <f t="shared" si="31"/>
        <v>8.2714985383873501</v>
      </c>
      <c r="BB32" s="30">
        <f t="shared" si="31"/>
        <v>28.793886730661484</v>
      </c>
    </row>
    <row r="33" spans="1:95" x14ac:dyDescent="0.25">
      <c r="A33" s="18">
        <v>30</v>
      </c>
      <c r="C33" s="3"/>
      <c r="F33" s="3">
        <v>19</v>
      </c>
      <c r="G33" s="29">
        <f t="shared" si="8"/>
        <v>19.102100232718083</v>
      </c>
      <c r="H33" s="29">
        <f t="shared" si="8"/>
        <v>29.386599029597114</v>
      </c>
      <c r="I33" s="29">
        <f t="shared" si="8"/>
        <v>20.354170141597773</v>
      </c>
      <c r="J33" s="29">
        <f t="shared" si="8"/>
        <v>30.682181863991843</v>
      </c>
      <c r="K33" s="29">
        <f t="shared" si="8"/>
        <v>8.7082587324282947</v>
      </c>
      <c r="L33" s="30"/>
      <c r="M33" s="29">
        <f t="shared" si="28"/>
        <v>8.7049373563595704</v>
      </c>
      <c r="N33" s="31">
        <f t="shared" si="28"/>
        <v>5.7593676191993746</v>
      </c>
      <c r="O33" s="31">
        <f>IF(Settings!$I$6&gt;69, 0.2*(N33), 0)</f>
        <v>1.151873523839875</v>
      </c>
      <c r="P33" s="32">
        <f t="shared" si="29"/>
        <v>25.130344925556997</v>
      </c>
      <c r="Q33" s="32">
        <f t="shared" si="29"/>
        <v>15.150375211083594</v>
      </c>
      <c r="R33" s="32">
        <f t="shared" si="29"/>
        <v>26.185443208823735</v>
      </c>
      <c r="S33" s="33" t="e">
        <f t="shared" si="9"/>
        <v>#VALUE!</v>
      </c>
      <c r="T33" s="33" t="e">
        <f t="shared" si="10"/>
        <v>#VALUE!</v>
      </c>
      <c r="U33" s="34" t="e">
        <f t="shared" si="11"/>
        <v>#VALUE!</v>
      </c>
      <c r="V33" s="34" t="e">
        <f t="shared" si="12"/>
        <v>#VALUE!</v>
      </c>
      <c r="W33" s="35" t="e">
        <f t="shared" si="13"/>
        <v>#VALUE!</v>
      </c>
      <c r="X33" s="35" t="e">
        <f t="shared" si="14"/>
        <v>#VALUE!</v>
      </c>
      <c r="Z33" s="30">
        <f t="shared" si="30"/>
        <v>14.307208460475719</v>
      </c>
      <c r="AA33" s="30">
        <f t="shared" si="30"/>
        <v>36.662895488993847</v>
      </c>
      <c r="AC33" s="3">
        <v>19</v>
      </c>
      <c r="AE33" s="51">
        <f t="shared" si="16"/>
        <v>13.833322121512344</v>
      </c>
      <c r="AG33" s="3">
        <f t="shared" si="17"/>
        <v>13.833322121512344</v>
      </c>
      <c r="AH33" s="29">
        <f t="shared" si="18"/>
        <v>8.5394883152653289</v>
      </c>
      <c r="AI33" s="29">
        <f t="shared" si="18"/>
        <v>20.193791814256208</v>
      </c>
      <c r="AJ33" s="29">
        <f t="shared" si="18"/>
        <v>10.632150085133565</v>
      </c>
      <c r="AK33" s="29">
        <f t="shared" si="18"/>
        <v>21.160061709752444</v>
      </c>
      <c r="AL33" s="29">
        <f t="shared" si="18"/>
        <v>4.3959872945685845</v>
      </c>
      <c r="AM33" s="30"/>
      <c r="AN33" s="29">
        <f t="shared" si="19"/>
        <v>5.3316573383098973</v>
      </c>
      <c r="AO33" s="31">
        <f t="shared" si="19"/>
        <v>3.7919306635481438</v>
      </c>
      <c r="AP33" s="31">
        <f>IF(Settings!$I$6&gt;69, 0.2*(AO33), 0)</f>
        <v>0.75838613270962885</v>
      </c>
      <c r="AQ33" s="32">
        <f t="shared" si="20"/>
        <v>18.23202971224563</v>
      </c>
      <c r="AR33" s="32">
        <f t="shared" si="20"/>
        <v>10.46482648323024</v>
      </c>
      <c r="AS33" s="32">
        <f t="shared" si="20"/>
        <v>16.187173155214133</v>
      </c>
      <c r="AT33" s="33" t="e">
        <f t="shared" si="21"/>
        <v>#VALUE!</v>
      </c>
      <c r="AU33" s="33" t="e">
        <f t="shared" si="22"/>
        <v>#VALUE!</v>
      </c>
      <c r="AV33" s="34" t="e">
        <f t="shared" si="23"/>
        <v>#VALUE!</v>
      </c>
      <c r="AW33" s="34" t="e">
        <f t="shared" si="24"/>
        <v>#VALUE!</v>
      </c>
      <c r="AX33" s="35" t="e">
        <f t="shared" si="25"/>
        <v>#VALUE!</v>
      </c>
      <c r="AY33" s="35" t="e">
        <f t="shared" si="26"/>
        <v>#VALUE!</v>
      </c>
      <c r="BA33" s="30">
        <f t="shared" si="31"/>
        <v>8.9962669021420574</v>
      </c>
      <c r="BB33" s="30">
        <f t="shared" si="31"/>
        <v>29.830591337911695</v>
      </c>
    </row>
    <row r="34" spans="1:95" x14ac:dyDescent="0.25">
      <c r="A34" s="18">
        <v>31</v>
      </c>
      <c r="C34" s="3"/>
      <c r="F34" s="3">
        <v>20</v>
      </c>
      <c r="G34" s="29">
        <f t="shared" si="8"/>
        <v>21.425909917426157</v>
      </c>
      <c r="H34" s="29">
        <f t="shared" si="8"/>
        <v>31.132658742345956</v>
      </c>
      <c r="I34" s="29">
        <f t="shared" si="8"/>
        <v>22.422345686484917</v>
      </c>
      <c r="J34" s="29">
        <f t="shared" si="8"/>
        <v>32.483371011963357</v>
      </c>
      <c r="K34" s="29">
        <f t="shared" si="8"/>
        <v>9.589710709387143</v>
      </c>
      <c r="L34" s="30"/>
      <c r="M34" s="29">
        <f t="shared" si="28"/>
        <v>9.3837792948756586</v>
      </c>
      <c r="N34" s="31">
        <f t="shared" si="28"/>
        <v>6.1455707669456672</v>
      </c>
      <c r="O34" s="31">
        <f>IF(Settings!$I$6&gt;69, 0.2*(N34), 0)</f>
        <v>1.2291141533891334</v>
      </c>
      <c r="P34" s="32">
        <f t="shared" si="29"/>
        <v>26.398453630128714</v>
      </c>
      <c r="Q34" s="32">
        <f t="shared" si="29"/>
        <v>16.010267158981193</v>
      </c>
      <c r="R34" s="32">
        <f t="shared" si="29"/>
        <v>27.965520287049991</v>
      </c>
      <c r="S34" s="33" t="e">
        <f t="shared" si="9"/>
        <v>#VALUE!</v>
      </c>
      <c r="T34" s="33" t="e">
        <f t="shared" si="10"/>
        <v>#VALUE!</v>
      </c>
      <c r="U34" s="34" t="e">
        <f t="shared" si="11"/>
        <v>#VALUE!</v>
      </c>
      <c r="V34" s="34" t="e">
        <f t="shared" si="12"/>
        <v>#VALUE!</v>
      </c>
      <c r="W34" s="35" t="e">
        <f t="shared" si="13"/>
        <v>#VALUE!</v>
      </c>
      <c r="X34" s="35" t="e">
        <f t="shared" si="14"/>
        <v>#VALUE!</v>
      </c>
      <c r="Z34" s="30">
        <f t="shared" si="30"/>
        <v>15.251019327063375</v>
      </c>
      <c r="AA34" s="30">
        <f t="shared" si="30"/>
        <v>37.794398825282329</v>
      </c>
      <c r="AC34" s="3">
        <v>20</v>
      </c>
      <c r="AE34" s="51">
        <f t="shared" si="16"/>
        <v>14.548244422279508</v>
      </c>
      <c r="AG34" s="3">
        <f t="shared" si="17"/>
        <v>14.548244422279508</v>
      </c>
      <c r="AH34" s="29">
        <f t="shared" si="18"/>
        <v>9.8047005798940194</v>
      </c>
      <c r="AI34" s="29">
        <f t="shared" si="18"/>
        <v>21.474054214388691</v>
      </c>
      <c r="AJ34" s="29">
        <f t="shared" si="18"/>
        <v>11.850923920487636</v>
      </c>
      <c r="AK34" s="29">
        <f t="shared" si="18"/>
        <v>22.490110636747939</v>
      </c>
      <c r="AL34" s="29">
        <f t="shared" si="18"/>
        <v>4.9468893856574425</v>
      </c>
      <c r="AM34" s="30"/>
      <c r="AN34" s="29">
        <f t="shared" si="19"/>
        <v>5.7788520633001106</v>
      </c>
      <c r="AO34" s="31">
        <f t="shared" si="19"/>
        <v>4.0590830974570178</v>
      </c>
      <c r="AP34" s="31">
        <f>IF(Settings!$I$6&gt;69, 0.2*(AO34), 0)</f>
        <v>0.8118166194914036</v>
      </c>
      <c r="AQ34" s="32">
        <f t="shared" si="20"/>
        <v>19.218088976880171</v>
      </c>
      <c r="AR34" s="32">
        <f t="shared" si="20"/>
        <v>11.131800212551441</v>
      </c>
      <c r="AS34" s="32">
        <f t="shared" si="20"/>
        <v>17.616168305343642</v>
      </c>
      <c r="AT34" s="33" t="e">
        <f t="shared" si="21"/>
        <v>#VALUE!</v>
      </c>
      <c r="AU34" s="33" t="e">
        <f t="shared" si="22"/>
        <v>#VALUE!</v>
      </c>
      <c r="AV34" s="34" t="e">
        <f t="shared" si="23"/>
        <v>#VALUE!</v>
      </c>
      <c r="AW34" s="34" t="e">
        <f t="shared" si="24"/>
        <v>#VALUE!</v>
      </c>
      <c r="AX34" s="35" t="e">
        <f t="shared" si="25"/>
        <v>#VALUE!</v>
      </c>
      <c r="AY34" s="35" t="e">
        <f t="shared" si="26"/>
        <v>#VALUE!</v>
      </c>
      <c r="BA34" s="30">
        <f t="shared" si="31"/>
        <v>9.7579565092893734</v>
      </c>
      <c r="BB34" s="30">
        <f t="shared" si="31"/>
        <v>30.883739026916558</v>
      </c>
    </row>
    <row r="35" spans="1:95" x14ac:dyDescent="0.25">
      <c r="A35" s="18">
        <v>32</v>
      </c>
      <c r="C35" s="3"/>
      <c r="F35" s="3">
        <v>21</v>
      </c>
      <c r="G35" s="29">
        <f t="shared" si="8"/>
        <v>23.797827632726456</v>
      </c>
      <c r="H35" s="29">
        <f t="shared" si="8"/>
        <v>32.862072122255618</v>
      </c>
      <c r="I35" s="29">
        <f t="shared" si="8"/>
        <v>24.527498232349743</v>
      </c>
      <c r="J35" s="29">
        <f t="shared" si="8"/>
        <v>34.265030020607945</v>
      </c>
      <c r="K35" s="29">
        <f t="shared" si="8"/>
        <v>10.470590362311079</v>
      </c>
      <c r="L35" s="30"/>
      <c r="M35" s="29">
        <f t="shared" si="28"/>
        <v>10.066577159784188</v>
      </c>
      <c r="N35" s="31">
        <f t="shared" si="28"/>
        <v>6.5319240916786541</v>
      </c>
      <c r="O35" s="31">
        <f>IF(Settings!$I$6&gt;69, 0.2*(N35), 0)</f>
        <v>1.3063848183357309</v>
      </c>
      <c r="P35" s="32">
        <f t="shared" si="29"/>
        <v>27.643057676129793</v>
      </c>
      <c r="Q35" s="32">
        <f t="shared" si="29"/>
        <v>16.851530189534007</v>
      </c>
      <c r="R35" s="32">
        <f t="shared" si="29"/>
        <v>29.675943851364739</v>
      </c>
      <c r="S35" s="33" t="e">
        <f t="shared" si="9"/>
        <v>#VALUE!</v>
      </c>
      <c r="T35" s="33" t="e">
        <f t="shared" si="10"/>
        <v>#VALUE!</v>
      </c>
      <c r="U35" s="34" t="e">
        <f t="shared" si="11"/>
        <v>#VALUE!</v>
      </c>
      <c r="V35" s="34" t="e">
        <f t="shared" si="12"/>
        <v>#VALUE!</v>
      </c>
      <c r="W35" s="35" t="e">
        <f t="shared" si="13"/>
        <v>#VALUE!</v>
      </c>
      <c r="X35" s="35" t="e">
        <f t="shared" si="14"/>
        <v>#VALUE!</v>
      </c>
      <c r="Z35" s="30">
        <f t="shared" si="30"/>
        <v>16.158303011930894</v>
      </c>
      <c r="AA35" s="30">
        <f t="shared" si="30"/>
        <v>38.871041036900081</v>
      </c>
      <c r="AC35" s="3">
        <v>21</v>
      </c>
      <c r="AE35" s="51">
        <f t="shared" si="16"/>
        <v>15.300114745484414</v>
      </c>
      <c r="AG35" s="3">
        <f t="shared" si="17"/>
        <v>15.300114745484414</v>
      </c>
      <c r="AH35" s="29">
        <f t="shared" si="18"/>
        <v>11.215284171905564</v>
      </c>
      <c r="AI35" s="29">
        <f t="shared" si="18"/>
        <v>22.820072364032988</v>
      </c>
      <c r="AJ35" s="29">
        <f t="shared" si="18"/>
        <v>13.183833889388255</v>
      </c>
      <c r="AK35" s="29">
        <f t="shared" si="18"/>
        <v>23.887102219228648</v>
      </c>
      <c r="AL35" s="29">
        <f t="shared" si="18"/>
        <v>5.547567448334255</v>
      </c>
      <c r="AM35" s="30"/>
      <c r="AN35" s="29">
        <f t="shared" si="19"/>
        <v>6.2575376499141822</v>
      </c>
      <c r="AO35" s="31">
        <f t="shared" si="19"/>
        <v>4.3424125191271585</v>
      </c>
      <c r="AP35" s="31">
        <f>IF(Settings!$I$6&gt;69, 0.2*(AO35), 0)</f>
        <v>0.8684825038254318</v>
      </c>
      <c r="AQ35" s="32">
        <f t="shared" si="20"/>
        <v>20.245102179731369</v>
      </c>
      <c r="AR35" s="32">
        <f t="shared" si="20"/>
        <v>11.828417468451246</v>
      </c>
      <c r="AS35" s="32">
        <f t="shared" si="20"/>
        <v>19.113496704195651</v>
      </c>
      <c r="AT35" s="33" t="e">
        <f t="shared" si="21"/>
        <v>#VALUE!</v>
      </c>
      <c r="AU35" s="33" t="e">
        <f t="shared" si="22"/>
        <v>#VALUE!</v>
      </c>
      <c r="AV35" s="34" t="e">
        <f t="shared" si="23"/>
        <v>#VALUE!</v>
      </c>
      <c r="AW35" s="34" t="e">
        <f t="shared" si="24"/>
        <v>#VALUE!</v>
      </c>
      <c r="AX35" s="35" t="e">
        <f t="shared" si="25"/>
        <v>#VALUE!</v>
      </c>
      <c r="AY35" s="35" t="e">
        <f t="shared" si="26"/>
        <v>#VALUE!</v>
      </c>
      <c r="BA35" s="30">
        <f t="shared" si="31"/>
        <v>10.554680760487113</v>
      </c>
      <c r="BB35" s="30">
        <f t="shared" si="31"/>
        <v>31.951676571243887</v>
      </c>
    </row>
    <row r="36" spans="1:95" x14ac:dyDescent="0.25">
      <c r="A36" s="18">
        <v>33</v>
      </c>
      <c r="C36" s="3"/>
      <c r="F36" s="3">
        <v>22</v>
      </c>
      <c r="G36" s="29">
        <f t="shared" si="8"/>
        <v>26.201454447932306</v>
      </c>
      <c r="H36" s="29">
        <f t="shared" si="8"/>
        <v>34.573013234556313</v>
      </c>
      <c r="I36" s="29">
        <f t="shared" si="8"/>
        <v>26.660774760572799</v>
      </c>
      <c r="J36" s="29">
        <f t="shared" si="8"/>
        <v>36.025333222851032</v>
      </c>
      <c r="K36" s="29">
        <f t="shared" si="8"/>
        <v>11.345589453493993</v>
      </c>
      <c r="L36" s="30"/>
      <c r="M36" s="29">
        <f t="shared" si="28"/>
        <v>10.751771278349402</v>
      </c>
      <c r="N36" s="31">
        <f t="shared" si="28"/>
        <v>6.9178855726243098</v>
      </c>
      <c r="O36" s="31">
        <f>IF(Settings!$I$6&gt;69, 0.2*(N36), 0)</f>
        <v>1.3835771145248621</v>
      </c>
      <c r="P36" s="32">
        <f t="shared" si="29"/>
        <v>28.863745813732827</v>
      </c>
      <c r="Q36" s="32">
        <f t="shared" si="29"/>
        <v>17.673283941318999</v>
      </c>
      <c r="R36" s="32">
        <f t="shared" si="29"/>
        <v>31.312636674983775</v>
      </c>
      <c r="S36" s="33" t="e">
        <f t="shared" si="9"/>
        <v>#VALUE!</v>
      </c>
      <c r="T36" s="33" t="e">
        <f t="shared" si="10"/>
        <v>#VALUE!</v>
      </c>
      <c r="U36" s="34" t="e">
        <f t="shared" si="11"/>
        <v>#VALUE!</v>
      </c>
      <c r="V36" s="34" t="e">
        <f t="shared" si="12"/>
        <v>#VALUE!</v>
      </c>
      <c r="W36" s="35" t="e">
        <f t="shared" si="13"/>
        <v>#VALUE!</v>
      </c>
      <c r="X36" s="35" t="e">
        <f t="shared" si="14"/>
        <v>#VALUE!</v>
      </c>
      <c r="Z36" s="30">
        <f t="shared" si="30"/>
        <v>17.027138497254757</v>
      </c>
      <c r="AA36" s="30">
        <f t="shared" si="30"/>
        <v>39.895482074466436</v>
      </c>
      <c r="AC36" s="3">
        <v>22</v>
      </c>
      <c r="AE36" s="51">
        <f t="shared" si="16"/>
        <v>16.090842608232069</v>
      </c>
      <c r="AG36" s="3">
        <f t="shared" si="17"/>
        <v>16.090842608232069</v>
      </c>
      <c r="AH36" s="29">
        <f t="shared" si="18"/>
        <v>12.779450042715105</v>
      </c>
      <c r="AI36" s="29">
        <f t="shared" si="18"/>
        <v>24.233386989426897</v>
      </c>
      <c r="AJ36" s="29">
        <f t="shared" si="18"/>
        <v>14.637203759831644</v>
      </c>
      <c r="AK36" s="29">
        <f t="shared" si="18"/>
        <v>25.352429473101672</v>
      </c>
      <c r="AL36" s="29">
        <f t="shared" si="18"/>
        <v>6.1990728051282087</v>
      </c>
      <c r="AM36" s="30"/>
      <c r="AN36" s="29">
        <f t="shared" si="19"/>
        <v>6.7690885453487404</v>
      </c>
      <c r="AO36" s="31">
        <f t="shared" si="19"/>
        <v>4.6425643264136287</v>
      </c>
      <c r="AP36" s="31">
        <f>IF(Settings!$I$6&gt;69, 0.2*(AO36), 0)</f>
        <v>0.92851286528272581</v>
      </c>
      <c r="AQ36" s="32">
        <f t="shared" si="20"/>
        <v>21.313413096598598</v>
      </c>
      <c r="AR36" s="32">
        <f t="shared" si="20"/>
        <v>12.55445795367346</v>
      </c>
      <c r="AS36" s="32">
        <f t="shared" si="20"/>
        <v>20.674228313425331</v>
      </c>
      <c r="AT36" s="33" t="e">
        <f t="shared" si="21"/>
        <v>#VALUE!</v>
      </c>
      <c r="AU36" s="33" t="e">
        <f t="shared" si="22"/>
        <v>#VALUE!</v>
      </c>
      <c r="AV36" s="34" t="e">
        <f t="shared" si="23"/>
        <v>#VALUE!</v>
      </c>
      <c r="AW36" s="34" t="e">
        <f t="shared" si="24"/>
        <v>#VALUE!</v>
      </c>
      <c r="AX36" s="35" t="e">
        <f t="shared" si="25"/>
        <v>#VALUE!</v>
      </c>
      <c r="AY36" s="35" t="e">
        <f t="shared" si="26"/>
        <v>#VALUE!</v>
      </c>
      <c r="BA36" s="30">
        <f t="shared" si="31"/>
        <v>11.383969862045543</v>
      </c>
      <c r="BB36" s="30">
        <f t="shared" si="31"/>
        <v>33.032574232646873</v>
      </c>
      <c r="CQ36" s="44"/>
    </row>
    <row r="37" spans="1:95" x14ac:dyDescent="0.25">
      <c r="A37" s="18">
        <v>34</v>
      </c>
      <c r="C37" s="3"/>
      <c r="F37" s="3">
        <v>23</v>
      </c>
      <c r="G37" s="29">
        <f t="shared" si="8"/>
        <v>28.621524217121664</v>
      </c>
      <c r="H37" s="29">
        <f t="shared" si="8"/>
        <v>36.263901509475701</v>
      </c>
      <c r="I37" s="29">
        <f t="shared" si="8"/>
        <v>28.813882699072131</v>
      </c>
      <c r="J37" s="29">
        <f t="shared" si="8"/>
        <v>37.762714230683848</v>
      </c>
      <c r="K37" s="29">
        <f t="shared" si="8"/>
        <v>12.210058490174058</v>
      </c>
      <c r="L37" s="30"/>
      <c r="M37" s="29">
        <f t="shared" si="28"/>
        <v>11.437934093880097</v>
      </c>
      <c r="N37" s="31">
        <f t="shared" si="28"/>
        <v>7.3029649306747766</v>
      </c>
      <c r="O37" s="31">
        <f>IF(Settings!$I$6&gt;69, 0.2*(N37), 0)</f>
        <v>1.4605929861349554</v>
      </c>
      <c r="P37" s="32">
        <f t="shared" si="29"/>
        <v>30.060225365488858</v>
      </c>
      <c r="Q37" s="32">
        <f t="shared" si="29"/>
        <v>18.474850000141977</v>
      </c>
      <c r="R37" s="32">
        <f t="shared" si="29"/>
        <v>32.873016252400532</v>
      </c>
      <c r="S37" s="33" t="e">
        <f t="shared" si="9"/>
        <v>#VALUE!</v>
      </c>
      <c r="T37" s="33" t="e">
        <f t="shared" si="10"/>
        <v>#VALUE!</v>
      </c>
      <c r="U37" s="34" t="e">
        <f t="shared" si="11"/>
        <v>#VALUE!</v>
      </c>
      <c r="V37" s="34" t="e">
        <f t="shared" si="12"/>
        <v>#VALUE!</v>
      </c>
      <c r="W37" s="35" t="e">
        <f t="shared" si="13"/>
        <v>#VALUE!</v>
      </c>
      <c r="X37" s="35" t="e">
        <f t="shared" si="14"/>
        <v>#VALUE!</v>
      </c>
      <c r="Z37" s="30">
        <f t="shared" si="30"/>
        <v>17.856323947284878</v>
      </c>
      <c r="AA37" s="30">
        <f t="shared" si="30"/>
        <v>40.870252920459095</v>
      </c>
      <c r="AC37" s="3">
        <v>23</v>
      </c>
      <c r="AE37" s="51">
        <f t="shared" si="16"/>
        <v>16.922436213709528</v>
      </c>
      <c r="AG37" s="3">
        <f t="shared" si="17"/>
        <v>16.922436213709528</v>
      </c>
      <c r="AH37" s="29">
        <f t="shared" si="18"/>
        <v>14.50419010109602</v>
      </c>
      <c r="AI37" s="29">
        <f t="shared" si="18"/>
        <v>25.715340332215636</v>
      </c>
      <c r="AJ37" s="29">
        <f t="shared" si="18"/>
        <v>16.216960587737766</v>
      </c>
      <c r="AK37" s="29">
        <f t="shared" si="18"/>
        <v>26.887261397377358</v>
      </c>
      <c r="AL37" s="29">
        <f t="shared" si="18"/>
        <v>6.9018436532564165</v>
      </c>
      <c r="AM37" s="30"/>
      <c r="AN37" s="29">
        <f t="shared" si="19"/>
        <v>7.3148178092314486</v>
      </c>
      <c r="AO37" s="31">
        <f t="shared" si="19"/>
        <v>4.9601659674654694</v>
      </c>
      <c r="AP37" s="31">
        <f>IF(Settings!$I$6&gt;69, 0.2*(AO37), 0)</f>
        <v>0.99203319349309393</v>
      </c>
      <c r="AQ37" s="32">
        <f t="shared" si="20"/>
        <v>22.423201097468041</v>
      </c>
      <c r="AR37" s="32">
        <f t="shared" si="20"/>
        <v>13.309487496458077</v>
      </c>
      <c r="AS37" s="32">
        <f t="shared" si="20"/>
        <v>22.292216891069639</v>
      </c>
      <c r="AT37" s="33" t="e">
        <f t="shared" si="21"/>
        <v>#VALUE!</v>
      </c>
      <c r="AU37" s="33" t="e">
        <f t="shared" si="22"/>
        <v>#VALUE!</v>
      </c>
      <c r="AV37" s="34" t="e">
        <f t="shared" si="23"/>
        <v>#VALUE!</v>
      </c>
      <c r="AW37" s="34" t="e">
        <f t="shared" si="24"/>
        <v>#VALUE!</v>
      </c>
      <c r="AX37" s="35" t="e">
        <f t="shared" si="25"/>
        <v>#VALUE!</v>
      </c>
      <c r="AY37" s="35" t="e">
        <f t="shared" si="26"/>
        <v>#VALUE!</v>
      </c>
      <c r="BA37" s="30">
        <f t="shared" si="31"/>
        <v>12.242758407255025</v>
      </c>
      <c r="BB37" s="30">
        <f t="shared" si="31"/>
        <v>34.124424771262724</v>
      </c>
    </row>
    <row r="38" spans="1:95" x14ac:dyDescent="0.25">
      <c r="A38" s="18">
        <v>35</v>
      </c>
      <c r="C38" s="3"/>
      <c r="F38" s="3">
        <v>24</v>
      </c>
      <c r="G38" s="29">
        <f t="shared" si="8"/>
        <v>31.044026353511445</v>
      </c>
      <c r="H38" s="29">
        <f t="shared" si="8"/>
        <v>37.933374098393095</v>
      </c>
      <c r="I38" s="29">
        <f t="shared" si="8"/>
        <v>30.979105481499861</v>
      </c>
      <c r="J38" s="29">
        <f t="shared" si="8"/>
        <v>39.475836195603279</v>
      </c>
      <c r="K38" s="29">
        <f t="shared" si="8"/>
        <v>13.059987898522195</v>
      </c>
      <c r="L38" s="30"/>
      <c r="M38" s="29">
        <f t="shared" si="28"/>
        <v>12.123761151364643</v>
      </c>
      <c r="N38" s="31">
        <f t="shared" si="28"/>
        <v>7.686718650836907</v>
      </c>
      <c r="O38" s="31">
        <f>IF(Settings!$I$6&gt;69, 0.2*(N38), 0)</f>
        <v>1.5373437301673816</v>
      </c>
      <c r="P38" s="32">
        <f t="shared" si="29"/>
        <v>31.232305851921428</v>
      </c>
      <c r="Q38" s="32">
        <f t="shared" si="29"/>
        <v>19.255725541246555</v>
      </c>
      <c r="R38" s="32">
        <f t="shared" si="29"/>
        <v>34.355761845436554</v>
      </c>
      <c r="S38" s="33" t="e">
        <f t="shared" si="9"/>
        <v>#VALUE!</v>
      </c>
      <c r="T38" s="33" t="e">
        <f t="shared" si="10"/>
        <v>#VALUE!</v>
      </c>
      <c r="U38" s="34" t="e">
        <f t="shared" si="11"/>
        <v>#VALUE!</v>
      </c>
      <c r="V38" s="34" t="e">
        <f t="shared" si="12"/>
        <v>#VALUE!</v>
      </c>
      <c r="W38" s="35" t="e">
        <f t="shared" si="13"/>
        <v>#VALUE!</v>
      </c>
      <c r="X38" s="35" t="e">
        <f t="shared" si="14"/>
        <v>#VALUE!</v>
      </c>
      <c r="Z38" s="30">
        <f t="shared" si="30"/>
        <v>18.645264181373246</v>
      </c>
      <c r="AA38" s="30">
        <f t="shared" si="30"/>
        <v>41.797761842255589</v>
      </c>
      <c r="AC38" s="3">
        <v>24</v>
      </c>
      <c r="AE38" s="51">
        <f t="shared" si="16"/>
        <v>17.797007551398305</v>
      </c>
      <c r="AG38" s="3">
        <f t="shared" si="17"/>
        <v>17.797007551398305</v>
      </c>
      <c r="AH38" s="29">
        <f t="shared" si="18"/>
        <v>16.394912500504883</v>
      </c>
      <c r="AI38" s="29">
        <f t="shared" si="18"/>
        <v>27.267042283522528</v>
      </c>
      <c r="AJ38" s="29">
        <f t="shared" si="18"/>
        <v>17.928480646415707</v>
      </c>
      <c r="AK38" s="29">
        <f t="shared" si="18"/>
        <v>28.492507615941513</v>
      </c>
      <c r="AL38" s="29">
        <f t="shared" si="18"/>
        <v>7.6556117523238392</v>
      </c>
      <c r="AM38" s="30"/>
      <c r="AN38" s="29">
        <f t="shared" si="19"/>
        <v>7.8959554597761406</v>
      </c>
      <c r="AO38" s="31">
        <f t="shared" si="19"/>
        <v>5.2958197619983025</v>
      </c>
      <c r="AP38" s="31">
        <f>IF(Settings!$I$6&gt;69, 0.2*(AO38), 0)</f>
        <v>1.0591639523996605</v>
      </c>
      <c r="AQ38" s="32">
        <f t="shared" si="20"/>
        <v>23.574462138054415</v>
      </c>
      <c r="AR38" s="32">
        <f t="shared" si="20"/>
        <v>14.092839427401437</v>
      </c>
      <c r="AS38" s="32">
        <f t="shared" si="20"/>
        <v>23.960108697974199</v>
      </c>
      <c r="AT38" s="33" t="e">
        <f t="shared" si="21"/>
        <v>#VALUE!</v>
      </c>
      <c r="AU38" s="33" t="e">
        <f t="shared" si="22"/>
        <v>#VALUE!</v>
      </c>
      <c r="AV38" s="34" t="e">
        <f t="shared" si="23"/>
        <v>#VALUE!</v>
      </c>
      <c r="AW38" s="34" t="e">
        <f t="shared" si="24"/>
        <v>#VALUE!</v>
      </c>
      <c r="AX38" s="35" t="e">
        <f t="shared" si="25"/>
        <v>#VALUE!</v>
      </c>
      <c r="AY38" s="35" t="e">
        <f t="shared" si="26"/>
        <v>#VALUE!</v>
      </c>
      <c r="BA38" s="30">
        <f t="shared" si="31"/>
        <v>13.127387281156377</v>
      </c>
      <c r="BB38" s="30">
        <f t="shared" si="31"/>
        <v>35.225044428929181</v>
      </c>
    </row>
    <row r="39" spans="1:95" x14ac:dyDescent="0.25">
      <c r="A39" s="18">
        <v>36</v>
      </c>
      <c r="C39" s="3"/>
      <c r="F39" s="3">
        <v>25</v>
      </c>
      <c r="G39" s="29">
        <f t="shared" si="8"/>
        <v>33.456274607906323</v>
      </c>
      <c r="H39" s="29">
        <f t="shared" si="8"/>
        <v>39.580261865968083</v>
      </c>
      <c r="I39" s="29">
        <f t="shared" si="8"/>
        <v>33.149307199981671</v>
      </c>
      <c r="J39" s="29">
        <f t="shared" si="8"/>
        <v>41.163565992472023</v>
      </c>
      <c r="K39" s="29">
        <f t="shared" si="8"/>
        <v>13.891977282087206</v>
      </c>
      <c r="L39" s="30"/>
      <c r="M39" s="29">
        <f t="shared" si="28"/>
        <v>12.808062652479125</v>
      </c>
      <c r="N39" s="31">
        <f t="shared" si="28"/>
        <v>8.0687456121076977</v>
      </c>
      <c r="O39" s="31">
        <f>IF(Settings!$I$6&gt;69, 0.2*(N39), 0)</f>
        <v>1.6137491224215397</v>
      </c>
      <c r="P39" s="32">
        <f t="shared" si="29"/>
        <v>32.379885056615251</v>
      </c>
      <c r="Q39" s="32">
        <f t="shared" si="29"/>
        <v>20.015560306430316</v>
      </c>
      <c r="R39" s="32">
        <f t="shared" si="29"/>
        <v>35.760603551060164</v>
      </c>
      <c r="S39" s="33" t="e">
        <f t="shared" si="9"/>
        <v>#VALUE!</v>
      </c>
      <c r="T39" s="33" t="e">
        <f t="shared" si="10"/>
        <v>#VALUE!</v>
      </c>
      <c r="U39" s="34" t="e">
        <f t="shared" si="11"/>
        <v>#VALUE!</v>
      </c>
      <c r="V39" s="34" t="e">
        <f t="shared" si="12"/>
        <v>#VALUE!</v>
      </c>
      <c r="W39" s="35" t="e">
        <f t="shared" si="13"/>
        <v>#VALUE!</v>
      </c>
      <c r="X39" s="35" t="e">
        <f t="shared" si="14"/>
        <v>#VALUE!</v>
      </c>
      <c r="Z39" s="30">
        <f t="shared" si="30"/>
        <v>19.39386944339094</v>
      </c>
      <c r="AA39" s="30">
        <f t="shared" si="30"/>
        <v>42.680300341994993</v>
      </c>
      <c r="AC39" s="3">
        <v>25</v>
      </c>
      <c r="AE39" s="51">
        <f t="shared" si="16"/>
        <v>18.716777760871693</v>
      </c>
      <c r="AG39" s="3">
        <f t="shared" si="17"/>
        <v>18.716777760871693</v>
      </c>
      <c r="AH39" s="29">
        <f t="shared" si="18"/>
        <v>18.455066962808509</v>
      </c>
      <c r="AI39" s="29">
        <f t="shared" si="18"/>
        <v>28.889334579530097</v>
      </c>
      <c r="AJ39" s="29">
        <f t="shared" si="18"/>
        <v>19.776421600382982</v>
      </c>
      <c r="AK39" s="29">
        <f t="shared" si="18"/>
        <v>30.168781265869821</v>
      </c>
      <c r="AL39" s="29">
        <f t="shared" si="18"/>
        <v>8.4593173028462516</v>
      </c>
      <c r="AM39" s="30"/>
      <c r="AN39" s="29">
        <f t="shared" si="19"/>
        <v>8.5136247181893836</v>
      </c>
      <c r="AO39" s="31">
        <f t="shared" si="19"/>
        <v>5.6500949698708975</v>
      </c>
      <c r="AP39" s="31">
        <f>IF(Settings!$I$6&gt;69, 0.2*(AO39), 0)</f>
        <v>1.1300189939741796</v>
      </c>
      <c r="AQ39" s="32">
        <f t="shared" si="20"/>
        <v>24.766989286079209</v>
      </c>
      <c r="AR39" s="32">
        <f t="shared" si="20"/>
        <v>14.903597040587403</v>
      </c>
      <c r="AS39" s="32">
        <f t="shared" si="20"/>
        <v>25.66938640427232</v>
      </c>
      <c r="AT39" s="33" t="e">
        <f t="shared" si="21"/>
        <v>#VALUE!</v>
      </c>
      <c r="AU39" s="33" t="e">
        <f t="shared" si="22"/>
        <v>#VALUE!</v>
      </c>
      <c r="AV39" s="34" t="e">
        <f t="shared" si="23"/>
        <v>#VALUE!</v>
      </c>
      <c r="AW39" s="34" t="e">
        <f t="shared" si="24"/>
        <v>#VALUE!</v>
      </c>
      <c r="AX39" s="35" t="e">
        <f t="shared" si="25"/>
        <v>#VALUE!</v>
      </c>
      <c r="AY39" s="35" t="e">
        <f t="shared" si="26"/>
        <v>#VALUE!</v>
      </c>
      <c r="BA39" s="30">
        <f t="shared" si="31"/>
        <v>14.033621758857997</v>
      </c>
      <c r="BB39" s="30">
        <f t="shared" si="31"/>
        <v>36.332076147115444</v>
      </c>
    </row>
    <row r="40" spans="1:95" x14ac:dyDescent="0.25">
      <c r="A40" s="18">
        <v>37</v>
      </c>
      <c r="C40" s="3"/>
      <c r="F40" s="3">
        <v>26</v>
      </c>
      <c r="G40" s="29">
        <f t="shared" si="8"/>
        <v>35.846931918753882</v>
      </c>
      <c r="H40" s="29">
        <f t="shared" si="8"/>
        <v>41.203568421788226</v>
      </c>
      <c r="I40" s="29">
        <f t="shared" si="8"/>
        <v>35.317928547450542</v>
      </c>
      <c r="J40" s="29">
        <f t="shared" si="8"/>
        <v>42.824951685162581</v>
      </c>
      <c r="K40" s="29">
        <f t="shared" si="8"/>
        <v>14.703196570468874</v>
      </c>
      <c r="L40" s="30"/>
      <c r="M40" s="29">
        <f t="shared" si="28"/>
        <v>13.489755545195734</v>
      </c>
      <c r="N40" s="31">
        <f t="shared" si="28"/>
        <v>8.4486832280823396</v>
      </c>
      <c r="O40" s="31">
        <f>IF(Settings!$I$6&gt;69, 0.2*(N40), 0)</f>
        <v>1.689736645616468</v>
      </c>
      <c r="P40" s="32">
        <f t="shared" si="29"/>
        <v>33.502937096408488</v>
      </c>
      <c r="Q40" s="32">
        <f t="shared" si="29"/>
        <v>20.754136442363201</v>
      </c>
      <c r="R40" s="32">
        <f t="shared" si="29"/>
        <v>37.088134077023788</v>
      </c>
      <c r="S40" s="33" t="e">
        <f t="shared" si="9"/>
        <v>#VALUE!</v>
      </c>
      <c r="T40" s="33" t="e">
        <f t="shared" si="10"/>
        <v>#VALUE!</v>
      </c>
      <c r="U40" s="34" t="e">
        <f t="shared" si="11"/>
        <v>#VALUE!</v>
      </c>
      <c r="V40" s="34" t="e">
        <f t="shared" si="12"/>
        <v>#VALUE!</v>
      </c>
      <c r="W40" s="35" t="e">
        <f t="shared" si="13"/>
        <v>#VALUE!</v>
      </c>
      <c r="X40" s="35" t="e">
        <f t="shared" si="14"/>
        <v>#VALUE!</v>
      </c>
      <c r="Z40" s="30">
        <f t="shared" si="30"/>
        <v>20.102465449240682</v>
      </c>
      <c r="AA40" s="30">
        <f t="shared" si="30"/>
        <v>43.520048817959719</v>
      </c>
      <c r="AC40" s="3">
        <v>26</v>
      </c>
      <c r="AE40" s="51">
        <f t="shared" si="16"/>
        <v>19.684082772799449</v>
      </c>
      <c r="AG40" s="3">
        <f t="shared" si="17"/>
        <v>19.684082772799449</v>
      </c>
      <c r="AH40" s="29">
        <f t="shared" si="18"/>
        <v>20.685774693555324</v>
      </c>
      <c r="AI40" s="29">
        <f t="shared" si="18"/>
        <v>30.582753311554296</v>
      </c>
      <c r="AJ40" s="29">
        <f t="shared" si="18"/>
        <v>21.764543244016906</v>
      </c>
      <c r="AK40" s="29">
        <f t="shared" si="18"/>
        <v>31.91636044607959</v>
      </c>
      <c r="AL40" s="29">
        <f t="shared" si="18"/>
        <v>9.3110368691389205</v>
      </c>
      <c r="AM40" s="30"/>
      <c r="AN40" s="29">
        <f t="shared" si="19"/>
        <v>9.1688162446388048</v>
      </c>
      <c r="AO40" s="31">
        <f t="shared" si="19"/>
        <v>6.0235191014731777</v>
      </c>
      <c r="AP40" s="31">
        <f>IF(Settings!$I$6&gt;69, 0.2*(AO40), 0)</f>
        <v>1.2047038202946356</v>
      </c>
      <c r="AQ40" s="32">
        <f t="shared" si="20"/>
        <v>26.000353000330353</v>
      </c>
      <c r="AR40" s="32">
        <f t="shared" si="20"/>
        <v>15.740577661628702</v>
      </c>
      <c r="AS40" s="32">
        <f t="shared" si="20"/>
        <v>27.410451025090495</v>
      </c>
      <c r="AT40" s="33" t="e">
        <f t="shared" si="21"/>
        <v>#VALUE!</v>
      </c>
      <c r="AU40" s="33" t="e">
        <f t="shared" si="22"/>
        <v>#VALUE!</v>
      </c>
      <c r="AV40" s="34" t="e">
        <f t="shared" si="23"/>
        <v>#VALUE!</v>
      </c>
      <c r="AW40" s="34" t="e">
        <f t="shared" si="24"/>
        <v>#VALUE!</v>
      </c>
      <c r="AX40" s="35" t="e">
        <f t="shared" si="25"/>
        <v>#VALUE!</v>
      </c>
      <c r="AY40" s="35" t="e">
        <f t="shared" si="26"/>
        <v>#VALUE!</v>
      </c>
      <c r="BA40" s="30">
        <f t="shared" si="31"/>
        <v>14.956687244148265</v>
      </c>
      <c r="BB40" s="30">
        <f t="shared" si="31"/>
        <v>37.442995277692269</v>
      </c>
    </row>
    <row r="41" spans="1:95" x14ac:dyDescent="0.25">
      <c r="A41" s="18">
        <v>38</v>
      </c>
      <c r="C41" s="3"/>
      <c r="F41" s="3">
        <v>27</v>
      </c>
      <c r="G41" s="29">
        <f t="shared" si="8"/>
        <v>38.206000394791921</v>
      </c>
      <c r="H41" s="29">
        <f t="shared" si="8"/>
        <v>42.802451714248747</v>
      </c>
      <c r="I41" s="29">
        <f t="shared" si="8"/>
        <v>37.478975897514132</v>
      </c>
      <c r="J41" s="29">
        <f t="shared" si="8"/>
        <v>44.459202760089433</v>
      </c>
      <c r="K41" s="29">
        <f t="shared" si="8"/>
        <v>15.491342113202187</v>
      </c>
      <c r="L41" s="30"/>
      <c r="M41" s="29">
        <f t="shared" si="28"/>
        <v>14.167856115308366</v>
      </c>
      <c r="N41" s="31">
        <f t="shared" si="28"/>
        <v>8.8262040206500441</v>
      </c>
      <c r="O41" s="31">
        <f>IF(Settings!$I$6&gt;69, 0.2*(N41), 0)</f>
        <v>1.7652408041300089</v>
      </c>
      <c r="P41" s="32">
        <f t="shared" si="29"/>
        <v>34.601502153946086</v>
      </c>
      <c r="Q41" s="32">
        <f t="shared" si="29"/>
        <v>21.471350807147196</v>
      </c>
      <c r="R41" s="32">
        <f t="shared" si="29"/>
        <v>38.339642859276651</v>
      </c>
      <c r="S41" s="33" t="e">
        <f t="shared" si="9"/>
        <v>#VALUE!</v>
      </c>
      <c r="T41" s="33" t="e">
        <f t="shared" si="10"/>
        <v>#VALUE!</v>
      </c>
      <c r="U41" s="34" t="e">
        <f t="shared" si="11"/>
        <v>#VALUE!</v>
      </c>
      <c r="V41" s="34" t="e">
        <f t="shared" si="12"/>
        <v>#VALUE!</v>
      </c>
      <c r="W41" s="35" t="e">
        <f t="shared" si="13"/>
        <v>#VALUE!</v>
      </c>
      <c r="X41" s="35" t="e">
        <f t="shared" si="14"/>
        <v>#VALUE!</v>
      </c>
      <c r="Z41" s="30">
        <f t="shared" si="30"/>
        <v>20.77171430501458</v>
      </c>
      <c r="AA41" s="30">
        <f t="shared" si="30"/>
        <v>44.319081951464163</v>
      </c>
      <c r="AC41" s="3">
        <v>27</v>
      </c>
      <c r="AE41" s="51">
        <f t="shared" si="16"/>
        <v>20.701379241486222</v>
      </c>
      <c r="AG41" s="3">
        <f t="shared" si="17"/>
        <v>20.701379241486222</v>
      </c>
      <c r="AH41" s="29">
        <f t="shared" si="18"/>
        <v>23.085480150902072</v>
      </c>
      <c r="AI41" s="29">
        <f t="shared" si="18"/>
        <v>32.3474900847256</v>
      </c>
      <c r="AJ41" s="29">
        <f t="shared" si="18"/>
        <v>23.895520032598821</v>
      </c>
      <c r="AK41" s="29">
        <f t="shared" si="18"/>
        <v>33.735148627762548</v>
      </c>
      <c r="AL41" s="29">
        <f t="shared" si="18"/>
        <v>10.207929408415337</v>
      </c>
      <c r="AM41" s="30"/>
      <c r="AN41" s="29">
        <f t="shared" si="19"/>
        <v>9.8623605273709707</v>
      </c>
      <c r="AO41" s="31">
        <f t="shared" si="19"/>
        <v>6.4165684781766297</v>
      </c>
      <c r="AP41" s="31">
        <f>IF(Settings!$I$6&gt;69, 0.2*(AO41), 0)</f>
        <v>1.2833136956353259</v>
      </c>
      <c r="AQ41" s="32">
        <f t="shared" si="20"/>
        <v>27.273881424427827</v>
      </c>
      <c r="AR41" s="32">
        <f t="shared" si="20"/>
        <v>16.60231889627563</v>
      </c>
      <c r="AS41" s="32">
        <f t="shared" si="20"/>
        <v>29.172743348160058</v>
      </c>
      <c r="AT41" s="33" t="e">
        <f t="shared" si="21"/>
        <v>#VALUE!</v>
      </c>
      <c r="AU41" s="33" t="e">
        <f t="shared" si="22"/>
        <v>#VALUE!</v>
      </c>
      <c r="AV41" s="34" t="e">
        <f t="shared" si="23"/>
        <v>#VALUE!</v>
      </c>
      <c r="AW41" s="34" t="e">
        <f t="shared" si="24"/>
        <v>#VALUE!</v>
      </c>
      <c r="AX41" s="35" t="e">
        <f t="shared" si="25"/>
        <v>#VALUE!</v>
      </c>
      <c r="AY41" s="35" t="e">
        <f t="shared" si="26"/>
        <v>#VALUE!</v>
      </c>
      <c r="BA41" s="30">
        <f t="shared" si="31"/>
        <v>15.89132352347759</v>
      </c>
      <c r="BB41" s="30">
        <f t="shared" si="31"/>
        <v>38.555118033997573</v>
      </c>
    </row>
    <row r="42" spans="1:95" x14ac:dyDescent="0.25">
      <c r="A42" s="18">
        <v>39</v>
      </c>
      <c r="C42" s="3"/>
      <c r="F42" s="3">
        <v>28</v>
      </c>
      <c r="G42" s="29">
        <f t="shared" si="8"/>
        <v>40.52478438989553</v>
      </c>
      <c r="H42" s="29">
        <f t="shared" si="8"/>
        <v>44.376207800757115</v>
      </c>
      <c r="I42" s="29">
        <f t="shared" si="8"/>
        <v>39.627005071541248</v>
      </c>
      <c r="J42" s="29">
        <f t="shared" si="8"/>
        <v>46.065672711761351</v>
      </c>
      <c r="K42" s="29">
        <f t="shared" si="8"/>
        <v>16.254590123623441</v>
      </c>
      <c r="L42" s="30"/>
      <c r="M42" s="29">
        <f t="shared" si="28"/>
        <v>14.841473049158228</v>
      </c>
      <c r="N42" s="31">
        <f t="shared" si="28"/>
        <v>9.2010125637846087</v>
      </c>
      <c r="O42" s="31">
        <f>IF(Settings!$I$6&gt;69, 0.2*(N42), 0)</f>
        <v>1.8402025127569219</v>
      </c>
      <c r="P42" s="32">
        <f t="shared" si="29"/>
        <v>35.675677599286402</v>
      </c>
      <c r="Q42" s="32">
        <f t="shared" si="29"/>
        <v>22.167199416266193</v>
      </c>
      <c r="R42" s="32">
        <f t="shared" si="29"/>
        <v>39.516971467868785</v>
      </c>
      <c r="S42" s="33" t="e">
        <f t="shared" si="9"/>
        <v>#VALUE!</v>
      </c>
      <c r="T42" s="33" t="e">
        <f t="shared" si="10"/>
        <v>#VALUE!</v>
      </c>
      <c r="U42" s="34" t="e">
        <f t="shared" si="11"/>
        <v>#VALUE!</v>
      </c>
      <c r="V42" s="34" t="e">
        <f t="shared" si="12"/>
        <v>#VALUE!</v>
      </c>
      <c r="W42" s="35" t="e">
        <f t="shared" si="13"/>
        <v>#VALUE!</v>
      </c>
      <c r="X42" s="35" t="e">
        <f t="shared" si="14"/>
        <v>#VALUE!</v>
      </c>
      <c r="Z42" s="30">
        <f t="shared" si="30"/>
        <v>21.402545643368576</v>
      </c>
      <c r="AA42" s="30">
        <f t="shared" si="30"/>
        <v>45.079373832559199</v>
      </c>
      <c r="AC42" s="3">
        <v>28</v>
      </c>
      <c r="AE42" s="51">
        <f t="shared" si="16"/>
        <v>21.771250784010444</v>
      </c>
      <c r="AG42" s="3">
        <f t="shared" si="17"/>
        <v>21.771250784010444</v>
      </c>
      <c r="AH42" s="29">
        <f t="shared" si="18"/>
        <v>25.6496440815122</v>
      </c>
      <c r="AI42" s="29">
        <f t="shared" si="18"/>
        <v>34.183352249032943</v>
      </c>
      <c r="AJ42" s="29">
        <f t="shared" si="18"/>
        <v>26.170749602559727</v>
      </c>
      <c r="AK42" s="29">
        <f t="shared" si="18"/>
        <v>35.624634523646534</v>
      </c>
      <c r="AL42" s="29">
        <f t="shared" si="18"/>
        <v>11.146205401337051</v>
      </c>
      <c r="AM42" s="30"/>
      <c r="AN42" s="29">
        <f t="shared" si="19"/>
        <v>10.594898665005839</v>
      </c>
      <c r="AO42" s="31">
        <f t="shared" si="19"/>
        <v>6.8296580675916898</v>
      </c>
      <c r="AP42" s="31">
        <f>IF(Settings!$I$6&gt;69, 0.2*(AO42), 0)</f>
        <v>1.3659316135183381</v>
      </c>
      <c r="AQ42" s="32">
        <f t="shared" si="20"/>
        <v>28.586641003724122</v>
      </c>
      <c r="AR42" s="32">
        <f t="shared" si="20"/>
        <v>17.487067676009165</v>
      </c>
      <c r="AS42" s="32">
        <f t="shared" si="20"/>
        <v>30.944904652993678</v>
      </c>
      <c r="AT42" s="33" t="e">
        <f t="shared" si="21"/>
        <v>#VALUE!</v>
      </c>
      <c r="AU42" s="33" t="e">
        <f t="shared" si="22"/>
        <v>#VALUE!</v>
      </c>
      <c r="AV42" s="34" t="e">
        <f t="shared" si="23"/>
        <v>#VALUE!</v>
      </c>
      <c r="AW42" s="34" t="e">
        <f t="shared" si="24"/>
        <v>#VALUE!</v>
      </c>
      <c r="AX42" s="35" t="e">
        <f t="shared" si="25"/>
        <v>#VALUE!</v>
      </c>
      <c r="AY42" s="35" t="e">
        <f t="shared" si="26"/>
        <v>#VALUE!</v>
      </c>
      <c r="BA42" s="30">
        <f t="shared" si="31"/>
        <v>16.831857699629808</v>
      </c>
      <c r="BB42" s="30">
        <f t="shared" si="31"/>
        <v>39.665612910080497</v>
      </c>
    </row>
    <row r="43" spans="1:95" x14ac:dyDescent="0.25">
      <c r="A43" s="18">
        <v>40</v>
      </c>
      <c r="C43" s="3"/>
      <c r="F43" s="3">
        <v>29</v>
      </c>
      <c r="G43" s="29">
        <f t="shared" si="8"/>
        <v>42.795833518758627</v>
      </c>
      <c r="H43" s="29">
        <f t="shared" si="8"/>
        <v>45.924256479259306</v>
      </c>
      <c r="I43" s="29">
        <f t="shared" si="8"/>
        <v>41.757101087491392</v>
      </c>
      <c r="J43" s="29">
        <f t="shared" si="8"/>
        <v>47.643843640605937</v>
      </c>
      <c r="K43" s="29">
        <f t="shared" si="8"/>
        <v>16.991549325522449</v>
      </c>
      <c r="L43" s="30"/>
      <c r="M43" s="29">
        <f t="shared" si="28"/>
        <v>15.509800938690219</v>
      </c>
      <c r="N43" s="31">
        <f t="shared" si="28"/>
        <v>9.5728427458381979</v>
      </c>
      <c r="O43" s="31">
        <f>IF(Settings!$I$6&gt;69, 0.2*(N43), 0)</f>
        <v>1.9145685491676396</v>
      </c>
      <c r="P43" s="32">
        <f t="shared" si="29"/>
        <v>36.725610280496056</v>
      </c>
      <c r="Q43" s="32">
        <f t="shared" si="29"/>
        <v>22.841763750573378</v>
      </c>
      <c r="R43" s="32">
        <f t="shared" si="29"/>
        <v>40.622388828087942</v>
      </c>
      <c r="S43" s="33" t="e">
        <f t="shared" si="9"/>
        <v>#VALUE!</v>
      </c>
      <c r="T43" s="33" t="e">
        <f t="shared" si="10"/>
        <v>#VALUE!</v>
      </c>
      <c r="U43" s="34" t="e">
        <f t="shared" si="11"/>
        <v>#VALUE!</v>
      </c>
      <c r="V43" s="34" t="e">
        <f t="shared" si="12"/>
        <v>#VALUE!</v>
      </c>
      <c r="W43" s="35" t="e">
        <f t="shared" si="13"/>
        <v>#VALUE!</v>
      </c>
      <c r="X43" s="35" t="e">
        <f t="shared" si="14"/>
        <v>#VALUE!</v>
      </c>
      <c r="Z43" s="30">
        <f t="shared" si="30"/>
        <v>21.996097184849638</v>
      </c>
      <c r="AA43" s="30">
        <f t="shared" si="30"/>
        <v>45.802802837216149</v>
      </c>
      <c r="AC43" s="3">
        <v>29</v>
      </c>
      <c r="AE43" s="51">
        <f t="shared" si="16"/>
        <v>22.896414541809357</v>
      </c>
      <c r="AG43" s="3">
        <f t="shared" si="17"/>
        <v>22.896414541809357</v>
      </c>
      <c r="AH43" s="29">
        <f t="shared" si="18"/>
        <v>28.370498533475796</v>
      </c>
      <c r="AI43" s="29">
        <f t="shared" si="18"/>
        <v>36.089722723851693</v>
      </c>
      <c r="AJ43" s="29">
        <f t="shared" si="18"/>
        <v>28.590162472150379</v>
      </c>
      <c r="AK43" s="29">
        <f t="shared" si="18"/>
        <v>37.583852015539968</v>
      </c>
      <c r="AL43" s="29">
        <f t="shared" si="18"/>
        <v>12.121123684915952</v>
      </c>
      <c r="AM43" s="30"/>
      <c r="AN43" s="29">
        <f t="shared" si="19"/>
        <v>11.366851870212276</v>
      </c>
      <c r="AO43" s="31">
        <f t="shared" si="19"/>
        <v>7.263130637789077</v>
      </c>
      <c r="AP43" s="31">
        <f>IF(Settings!$I$6&gt;69, 0.2*(AO43), 0)</f>
        <v>1.4526261275578154</v>
      </c>
      <c r="AQ43" s="32">
        <f t="shared" si="20"/>
        <v>29.937417782124349</v>
      </c>
      <c r="AR43" s="32">
        <f t="shared" si="20"/>
        <v>18.392772747999594</v>
      </c>
      <c r="AS43" s="32">
        <f t="shared" si="20"/>
        <v>32.714974623806846</v>
      </c>
      <c r="AT43" s="33" t="e">
        <f t="shared" si="21"/>
        <v>#VALUE!</v>
      </c>
      <c r="AU43" s="33" t="e">
        <f t="shared" si="22"/>
        <v>#VALUE!</v>
      </c>
      <c r="AV43" s="34" t="e">
        <f t="shared" si="23"/>
        <v>#VALUE!</v>
      </c>
      <c r="AW43" s="34" t="e">
        <f t="shared" si="24"/>
        <v>#VALUE!</v>
      </c>
      <c r="AX43" s="35" t="e">
        <f t="shared" si="25"/>
        <v>#VALUE!</v>
      </c>
      <c r="AY43" s="35" t="e">
        <f t="shared" si="26"/>
        <v>#VALUE!</v>
      </c>
      <c r="BA43" s="30">
        <f t="shared" si="31"/>
        <v>17.772295141137057</v>
      </c>
      <c r="BB43" s="30">
        <f t="shared" si="31"/>
        <v>40.77151526634588</v>
      </c>
    </row>
    <row r="44" spans="1:95" x14ac:dyDescent="0.25">
      <c r="C44" s="3"/>
      <c r="F44" s="3">
        <v>30</v>
      </c>
      <c r="G44" s="29">
        <f t="shared" si="8"/>
        <v>45.012871397019474</v>
      </c>
      <c r="H44" s="29">
        <f t="shared" si="8"/>
        <v>47.446128521704793</v>
      </c>
      <c r="I44" s="29">
        <f t="shared" si="8"/>
        <v>43.86485496705648</v>
      </c>
      <c r="J44" s="29">
        <f t="shared" si="8"/>
        <v>49.193312583077279</v>
      </c>
      <c r="K44" s="29">
        <f t="shared" si="8"/>
        <v>17.701214194839189</v>
      </c>
      <c r="L44" s="30"/>
      <c r="M44" s="29">
        <f t="shared" si="28"/>
        <v>16.172114201709078</v>
      </c>
      <c r="N44" s="31">
        <f t="shared" si="28"/>
        <v>9.9414553077145893</v>
      </c>
      <c r="O44" s="31">
        <f>IF(Settings!$I$6&gt;69, 0.2*(N44), 0)</f>
        <v>1.9882910615429179</v>
      </c>
      <c r="P44" s="32">
        <f t="shared" si="29"/>
        <v>37.751489804452312</v>
      </c>
      <c r="Q44" s="32">
        <f t="shared" si="29"/>
        <v>23.495198690769719</v>
      </c>
      <c r="R44" s="32">
        <f t="shared" si="29"/>
        <v>41.658484556289977</v>
      </c>
      <c r="S44" s="33" t="e">
        <f t="shared" si="9"/>
        <v>#VALUE!</v>
      </c>
      <c r="T44" s="33" t="e">
        <f t="shared" si="10"/>
        <v>#VALUE!</v>
      </c>
      <c r="U44" s="34" t="e">
        <f t="shared" si="11"/>
        <v>#VALUE!</v>
      </c>
      <c r="V44" s="34" t="e">
        <f t="shared" si="12"/>
        <v>#VALUE!</v>
      </c>
      <c r="W44" s="35" t="e">
        <f t="shared" si="13"/>
        <v>#VALUE!</v>
      </c>
      <c r="X44" s="35" t="e">
        <f t="shared" si="14"/>
        <v>#VALUE!</v>
      </c>
      <c r="Z44" s="30">
        <f t="shared" si="30"/>
        <v>22.553663864113378</v>
      </c>
      <c r="AA44" s="30">
        <f t="shared" si="30"/>
        <v>46.491156268039539</v>
      </c>
      <c r="AC44" s="3">
        <v>30</v>
      </c>
      <c r="AE44" s="51">
        <f t="shared" si="16"/>
        <v>24.079728081374313</v>
      </c>
      <c r="AG44" s="3">
        <f t="shared" si="17"/>
        <v>24.079728081374313</v>
      </c>
      <c r="AH44" s="29">
        <f t="shared" si="18"/>
        <v>31.23688470497699</v>
      </c>
      <c r="AI44" s="29">
        <f t="shared" si="18"/>
        <v>38.065520040886447</v>
      </c>
      <c r="AJ44" s="29">
        <f t="shared" si="18"/>
        <v>31.15203908469773</v>
      </c>
      <c r="AK44" s="29">
        <f t="shared" si="18"/>
        <v>39.611340847108842</v>
      </c>
      <c r="AL44" s="29">
        <f t="shared" si="18"/>
        <v>13.127019830431182</v>
      </c>
      <c r="AM44" s="30"/>
      <c r="AN44" s="29">
        <f t="shared" si="19"/>
        <v>12.178390119912828</v>
      </c>
      <c r="AO44" s="31">
        <f t="shared" si="19"/>
        <v>7.717245297081841</v>
      </c>
      <c r="AP44" s="31">
        <f>IF(Settings!$I$6&gt;69, 0.2*(AO44), 0)</f>
        <v>1.5434490594163683</v>
      </c>
      <c r="AQ44" s="32">
        <f t="shared" si="20"/>
        <v>31.324699784773131</v>
      </c>
      <c r="AR44" s="32">
        <f t="shared" si="20"/>
        <v>19.317081272116699</v>
      </c>
      <c r="AS44" s="32">
        <f t="shared" si="20"/>
        <v>34.470622318681997</v>
      </c>
      <c r="AT44" s="33" t="e">
        <f t="shared" si="21"/>
        <v>#VALUE!</v>
      </c>
      <c r="AU44" s="33" t="e">
        <f t="shared" si="22"/>
        <v>#VALUE!</v>
      </c>
      <c r="AV44" s="34" t="e">
        <f t="shared" si="23"/>
        <v>#VALUE!</v>
      </c>
      <c r="AW44" s="34" t="e">
        <f t="shared" si="24"/>
        <v>#VALUE!</v>
      </c>
      <c r="AX44" s="35" t="e">
        <f t="shared" si="25"/>
        <v>#VALUE!</v>
      </c>
      <c r="AY44" s="35" t="e">
        <f t="shared" si="26"/>
        <v>#VALUE!</v>
      </c>
      <c r="BA44" s="30">
        <f t="shared" si="31"/>
        <v>18.706426872384792</v>
      </c>
      <c r="BB44" s="30">
        <f t="shared" si="31"/>
        <v>41.869745238875964</v>
      </c>
    </row>
    <row r="45" spans="1:95" x14ac:dyDescent="0.25">
      <c r="C45" s="1"/>
      <c r="F45" s="3">
        <v>31</v>
      </c>
      <c r="G45" s="29">
        <f t="shared" si="8"/>
        <v>47.170714904134627</v>
      </c>
      <c r="H45" s="29">
        <f t="shared" si="8"/>
        <v>48.941454294136904</v>
      </c>
      <c r="I45" s="29">
        <f t="shared" si="8"/>
        <v>45.94633849183576</v>
      </c>
      <c r="J45" s="29">
        <f t="shared" si="8"/>
        <v>50.713779341443868</v>
      </c>
      <c r="K45" s="29">
        <f t="shared" si="8"/>
        <v>18.382919810384184</v>
      </c>
      <c r="L45" s="30"/>
      <c r="M45" s="29">
        <f t="shared" si="28"/>
        <v>16.827761391838319</v>
      </c>
      <c r="N45" s="31">
        <f t="shared" si="28"/>
        <v>10.30663562142181</v>
      </c>
      <c r="O45" s="31">
        <f>IF(Settings!$I$6&gt;69, 0.2*(N45), 0)</f>
        <v>2.0613271242843623</v>
      </c>
      <c r="P45" s="32">
        <f t="shared" si="29"/>
        <v>38.753542661411778</v>
      </c>
      <c r="Q45" s="32">
        <f t="shared" si="29"/>
        <v>24.127721877092476</v>
      </c>
      <c r="R45" s="32">
        <f t="shared" si="29"/>
        <v>42.628078618795925</v>
      </c>
      <c r="S45" s="33" t="e">
        <f t="shared" si="9"/>
        <v>#VALUE!</v>
      </c>
      <c r="T45" s="33" t="e">
        <f t="shared" si="10"/>
        <v>#VALUE!</v>
      </c>
      <c r="U45" s="34" t="e">
        <f t="shared" si="11"/>
        <v>#VALUE!</v>
      </c>
      <c r="V45" s="34" t="e">
        <f t="shared" si="12"/>
        <v>#VALUE!</v>
      </c>
      <c r="W45" s="35" t="e">
        <f t="shared" si="13"/>
        <v>#VALUE!</v>
      </c>
      <c r="X45" s="35" t="e">
        <f t="shared" si="14"/>
        <v>#VALUE!</v>
      </c>
      <c r="Z45" s="30">
        <f t="shared" si="30"/>
        <v>23.076654645708675</v>
      </c>
      <c r="AA45" s="30">
        <f t="shared" si="30"/>
        <v>47.146134769974267</v>
      </c>
      <c r="AC45" s="3">
        <v>31</v>
      </c>
      <c r="AD45" s="1"/>
      <c r="AE45" s="51">
        <f t="shared" si="16"/>
        <v>25.324196651582223</v>
      </c>
      <c r="AG45" s="3">
        <f t="shared" si="17"/>
        <v>25.324196651582223</v>
      </c>
      <c r="AH45" s="29">
        <f t="shared" si="18"/>
        <v>34.234193232222189</v>
      </c>
      <c r="AI45" s="29">
        <f t="shared" si="18"/>
        <v>40.109159338857864</v>
      </c>
      <c r="AJ45" s="29">
        <f t="shared" si="18"/>
        <v>33.852841244032298</v>
      </c>
      <c r="AK45" s="29">
        <f t="shared" si="18"/>
        <v>41.705108899082887</v>
      </c>
      <c r="AL45" s="29">
        <f t="shared" si="18"/>
        <v>14.157368775030513</v>
      </c>
      <c r="AM45" s="30"/>
      <c r="AN45" s="29">
        <f t="shared" si="19"/>
        <v>13.029400481251836</v>
      </c>
      <c r="AO45" s="31">
        <f t="shared" si="19"/>
        <v>8.1921655114615177</v>
      </c>
      <c r="AP45" s="31">
        <f>IF(Settings!$I$6&gt;69, 0.2*(AO45), 0)</f>
        <v>1.6384331022923035</v>
      </c>
      <c r="AQ45" s="32">
        <f t="shared" si="20"/>
        <v>32.746660941191955</v>
      </c>
      <c r="AR45" s="32">
        <f t="shared" si="20"/>
        <v>20.257340183256378</v>
      </c>
      <c r="AS45" s="32">
        <f t="shared" si="20"/>
        <v>36.199403995469041</v>
      </c>
      <c r="AT45" s="33" t="e">
        <f t="shared" si="21"/>
        <v>#VALUE!</v>
      </c>
      <c r="AU45" s="33" t="e">
        <f t="shared" si="22"/>
        <v>#VALUE!</v>
      </c>
      <c r="AV45" s="34" t="e">
        <f t="shared" si="23"/>
        <v>#VALUE!</v>
      </c>
      <c r="AW45" s="34" t="e">
        <f t="shared" si="24"/>
        <v>#VALUE!</v>
      </c>
      <c r="AX45" s="35" t="e">
        <f t="shared" si="25"/>
        <v>#VALUE!</v>
      </c>
      <c r="AY45" s="35" t="e">
        <f t="shared" si="26"/>
        <v>#VALUE!</v>
      </c>
      <c r="BA45" s="30">
        <f t="shared" si="31"/>
        <v>19.627950882793719</v>
      </c>
      <c r="BB45" s="30">
        <f t="shared" si="31"/>
        <v>42.957129076455011</v>
      </c>
    </row>
    <row r="46" spans="1:95" x14ac:dyDescent="0.25">
      <c r="C46" s="1"/>
      <c r="F46" s="3">
        <v>32</v>
      </c>
      <c r="G46" s="29">
        <f t="shared" si="8"/>
        <v>49.26518787989086</v>
      </c>
      <c r="H46" s="29">
        <f t="shared" si="8"/>
        <v>50.409953583342187</v>
      </c>
      <c r="I46" s="29">
        <f t="shared" si="8"/>
        <v>47.99807764109422</v>
      </c>
      <c r="J46" s="29">
        <f t="shared" si="8"/>
        <v>52.205035618583878</v>
      </c>
      <c r="K46" s="29">
        <f t="shared" si="8"/>
        <v>19.036299021487483</v>
      </c>
      <c r="L46" s="30"/>
      <c r="M46" s="29">
        <f t="shared" si="28"/>
        <v>17.476159874221711</v>
      </c>
      <c r="N46" s="31">
        <f t="shared" si="28"/>
        <v>10.668191679215376</v>
      </c>
      <c r="O46" s="31">
        <f>IF(Settings!$I$6&gt;69, 0.2*(N46), 0)</f>
        <v>2.1336383358430751</v>
      </c>
      <c r="P46" s="32">
        <f t="shared" si="29"/>
        <v>39.73202707248074</v>
      </c>
      <c r="Q46" s="32">
        <f t="shared" si="29"/>
        <v>24.739604321263649</v>
      </c>
      <c r="R46" s="32">
        <f t="shared" si="29"/>
        <v>43.534145524931908</v>
      </c>
      <c r="S46" s="33" t="e">
        <f t="shared" si="9"/>
        <v>#VALUE!</v>
      </c>
      <c r="T46" s="33" t="e">
        <f t="shared" si="10"/>
        <v>#VALUE!</v>
      </c>
      <c r="U46" s="34" t="e">
        <f t="shared" si="11"/>
        <v>#VALUE!</v>
      </c>
      <c r="V46" s="34" t="e">
        <f t="shared" si="12"/>
        <v>#VALUE!</v>
      </c>
      <c r="W46" s="35" t="e">
        <f t="shared" si="13"/>
        <v>#VALUE!</v>
      </c>
      <c r="X46" s="35" t="e">
        <f t="shared" si="14"/>
        <v>#VALUE!</v>
      </c>
      <c r="Z46" s="30">
        <f t="shared" si="30"/>
        <v>23.566556173690113</v>
      </c>
      <c r="AA46" s="30">
        <f t="shared" si="30"/>
        <v>47.76935653191638</v>
      </c>
      <c r="AC46" s="3">
        <v>32</v>
      </c>
      <c r="AD46" s="1"/>
      <c r="AE46" s="51">
        <f t="shared" si="16"/>
        <v>26.632980816094239</v>
      </c>
      <c r="AG46" s="3">
        <f t="shared" si="17"/>
        <v>26.632980816094239</v>
      </c>
      <c r="AH46" s="29">
        <f t="shared" si="18"/>
        <v>37.344423680016611</v>
      </c>
      <c r="AI46" s="29">
        <f t="shared" si="18"/>
        <v>42.218515153740199</v>
      </c>
      <c r="AJ46" s="29">
        <f t="shared" si="18"/>
        <v>36.68706572539574</v>
      </c>
      <c r="AK46" s="29">
        <f t="shared" si="18"/>
        <v>43.862596974018508</v>
      </c>
      <c r="AL46" s="29">
        <f t="shared" si="18"/>
        <v>15.204882925156314</v>
      </c>
      <c r="AM46" s="30"/>
      <c r="AN46" s="29">
        <f t="shared" si="19"/>
        <v>13.919455751401033</v>
      </c>
      <c r="AO46" s="31">
        <f t="shared" si="19"/>
        <v>8.6879467202567593</v>
      </c>
      <c r="AP46" s="31">
        <f>IF(Settings!$I$6&gt;69, 0.2*(AO46), 0)</f>
        <v>1.7375893440513519</v>
      </c>
      <c r="AQ46" s="32">
        <f t="shared" si="20"/>
        <v>34.201147049903199</v>
      </c>
      <c r="AR46" s="32">
        <f t="shared" si="20"/>
        <v>21.210602949004365</v>
      </c>
      <c r="AS46" s="32">
        <f t="shared" si="20"/>
        <v>37.889039652039905</v>
      </c>
      <c r="AT46" s="33" t="e">
        <f t="shared" si="21"/>
        <v>#VALUE!</v>
      </c>
      <c r="AU46" s="33" t="e">
        <f t="shared" si="22"/>
        <v>#VALUE!</v>
      </c>
      <c r="AV46" s="34" t="e">
        <f t="shared" si="23"/>
        <v>#VALUE!</v>
      </c>
      <c r="AW46" s="34" t="e">
        <f t="shared" si="24"/>
        <v>#VALUE!</v>
      </c>
      <c r="AX46" s="35" t="e">
        <f t="shared" si="25"/>
        <v>#VALUE!</v>
      </c>
      <c r="AY46" s="35" t="e">
        <f t="shared" si="26"/>
        <v>#VALUE!</v>
      </c>
      <c r="BA46" s="30">
        <f t="shared" si="31"/>
        <v>20.530603909789008</v>
      </c>
      <c r="BB46" s="30">
        <f t="shared" si="31"/>
        <v>44.030423943011186</v>
      </c>
    </row>
    <row r="47" spans="1:95" x14ac:dyDescent="0.25">
      <c r="C47" s="1"/>
      <c r="F47" s="3">
        <v>33</v>
      </c>
      <c r="G47" s="29">
        <f t="shared" si="8"/>
        <v>51.293032383192021</v>
      </c>
      <c r="H47" s="29">
        <f t="shared" si="8"/>
        <v>51.851426478426916</v>
      </c>
      <c r="I47" s="29">
        <f t="shared" si="8"/>
        <v>50.017025309322342</v>
      </c>
      <c r="J47" s="29">
        <f t="shared" si="8"/>
        <v>53.666955293738248</v>
      </c>
      <c r="K47" s="29">
        <f t="shared" si="8"/>
        <v>19.661242396539237</v>
      </c>
      <c r="L47" s="30"/>
      <c r="M47" s="29">
        <f t="shared" si="28"/>
        <v>18.116790844452133</v>
      </c>
      <c r="N47" s="31">
        <f t="shared" si="28"/>
        <v>11.025952268161667</v>
      </c>
      <c r="O47" s="31">
        <f>IF(Settings!$I$6&gt;69, 0.2*(N47), 0)</f>
        <v>2.2051904536323335</v>
      </c>
      <c r="P47" s="32">
        <f t="shared" si="29"/>
        <v>40.687228459526914</v>
      </c>
      <c r="Q47" s="32">
        <f t="shared" si="29"/>
        <v>25.331162121359029</v>
      </c>
      <c r="R47" s="32">
        <f t="shared" si="29"/>
        <v>44.379751330274054</v>
      </c>
      <c r="S47" s="33" t="e">
        <f t="shared" si="9"/>
        <v>#VALUE!</v>
      </c>
      <c r="T47" s="33" t="e">
        <f t="shared" si="10"/>
        <v>#VALUE!</v>
      </c>
      <c r="U47" s="34" t="e">
        <f t="shared" si="11"/>
        <v>#VALUE!</v>
      </c>
      <c r="V47" s="34" t="e">
        <f t="shared" si="12"/>
        <v>#VALUE!</v>
      </c>
      <c r="W47" s="35" t="e">
        <f t="shared" si="13"/>
        <v>#VALUE!</v>
      </c>
      <c r="X47" s="35" t="e">
        <f t="shared" si="14"/>
        <v>#VALUE!</v>
      </c>
      <c r="Z47" s="30">
        <f t="shared" si="30"/>
        <v>24.024902441473326</v>
      </c>
      <c r="AA47" s="30">
        <f t="shared" si="30"/>
        <v>48.362361284608163</v>
      </c>
      <c r="AC47" s="3">
        <v>33</v>
      </c>
      <c r="AD47" s="1"/>
      <c r="AE47" s="51">
        <f t="shared" si="16"/>
        <v>28.009404480205966</v>
      </c>
      <c r="AG47" s="3">
        <f t="shared" si="17"/>
        <v>28.009404480205966</v>
      </c>
      <c r="AH47" s="29">
        <f t="shared" ref="AH47:AL84" si="32">AH$4*(1-EXP(-AH$5*$AG47))^AH$6</f>
        <v>40.54637550470644</v>
      </c>
      <c r="AI47" s="29">
        <f t="shared" si="32"/>
        <v>44.390886957673878</v>
      </c>
      <c r="AJ47" s="29">
        <f t="shared" si="32"/>
        <v>39.647128347425699</v>
      </c>
      <c r="AK47" s="29">
        <f t="shared" si="32"/>
        <v>46.080647123544843</v>
      </c>
      <c r="AL47" s="29">
        <f t="shared" si="32"/>
        <v>16.261645157933732</v>
      </c>
      <c r="AM47" s="30"/>
      <c r="AN47" s="29">
        <f t="shared" ref="AN47:AO84" si="33">AN$4*(1-EXP(-AN$5*$AG47))^AN$6</f>
        <v>14.847784159634218</v>
      </c>
      <c r="AO47" s="31">
        <f t="shared" si="33"/>
        <v>9.204523701827938</v>
      </c>
      <c r="AP47" s="31">
        <f>IF(Settings!$I$6&gt;69, 0.2*(AO47), 0)</f>
        <v>1.8409047403655876</v>
      </c>
      <c r="AQ47" s="32">
        <f t="shared" ref="AQ47:AS84" si="34">AQ$4*(1-EXP(-AQ$5*$AG47))^AQ$6</f>
        <v>35.685664327854795</v>
      </c>
      <c r="AR47" s="32">
        <f t="shared" si="34"/>
        <v>22.173642296693004</v>
      </c>
      <c r="AS47" s="32">
        <f t="shared" si="34"/>
        <v>39.527698468177562</v>
      </c>
      <c r="AT47" s="33" t="e">
        <f t="shared" si="21"/>
        <v>#VALUE!</v>
      </c>
      <c r="AU47" s="33" t="e">
        <f t="shared" si="22"/>
        <v>#VALUE!</v>
      </c>
      <c r="AV47" s="34" t="e">
        <f t="shared" si="23"/>
        <v>#VALUE!</v>
      </c>
      <c r="AW47" s="34" t="e">
        <f t="shared" si="24"/>
        <v>#VALUE!</v>
      </c>
      <c r="AX47" s="35" t="e">
        <f t="shared" si="25"/>
        <v>#VALUE!</v>
      </c>
      <c r="AY47" s="35" t="e">
        <f t="shared" si="26"/>
        <v>#VALUE!</v>
      </c>
      <c r="BA47" s="30">
        <f t="shared" si="31"/>
        <v>21.408299415478083</v>
      </c>
      <c r="BB47" s="30">
        <f t="shared" si="31"/>
        <v>45.086346143446498</v>
      </c>
    </row>
    <row r="48" spans="1:95" x14ac:dyDescent="0.25">
      <c r="C48" s="1"/>
      <c r="F48" s="3">
        <v>34</v>
      </c>
      <c r="G48" s="29">
        <f t="shared" si="8"/>
        <v>53.251819964582332</v>
      </c>
      <c r="H48" s="29">
        <f t="shared" si="8"/>
        <v>53.265745178814313</v>
      </c>
      <c r="I48" s="29">
        <f t="shared" si="8"/>
        <v>52.000533787993959</v>
      </c>
      <c r="J48" s="29">
        <f t="shared" si="8"/>
        <v>55.099485700098299</v>
      </c>
      <c r="K48" s="29">
        <f t="shared" si="8"/>
        <v>20.257861225039374</v>
      </c>
      <c r="L48" s="30"/>
      <c r="M48" s="29">
        <f t="shared" si="28"/>
        <v>18.749194669570745</v>
      </c>
      <c r="N48" s="31">
        <f t="shared" si="28"/>
        <v>11.379765308714802</v>
      </c>
      <c r="O48" s="31">
        <f>IF(Settings!$I$6&gt;69, 0.2*(N48), 0)</f>
        <v>2.2759530617429604</v>
      </c>
      <c r="P48" s="32">
        <f t="shared" si="29"/>
        <v>41.619455453487355</v>
      </c>
      <c r="Q48" s="32">
        <f t="shared" si="29"/>
        <v>25.902749150078531</v>
      </c>
      <c r="R48" s="32">
        <f t="shared" si="29"/>
        <v>45.168001830302877</v>
      </c>
      <c r="S48" s="33" t="e">
        <f t="shared" si="9"/>
        <v>#VALUE!</v>
      </c>
      <c r="T48" s="33" t="e">
        <f t="shared" si="10"/>
        <v>#VALUE!</v>
      </c>
      <c r="U48" s="34" t="e">
        <f t="shared" si="11"/>
        <v>#VALUE!</v>
      </c>
      <c r="V48" s="34" t="e">
        <f t="shared" si="12"/>
        <v>#VALUE!</v>
      </c>
      <c r="W48" s="35" t="e">
        <f t="shared" si="13"/>
        <v>#VALUE!</v>
      </c>
      <c r="X48" s="35" t="e">
        <f t="shared" si="14"/>
        <v>#VALUE!</v>
      </c>
      <c r="Z48" s="30">
        <f t="shared" si="30"/>
        <v>24.453249724146318</v>
      </c>
      <c r="AA48" s="30">
        <f t="shared" si="30"/>
        <v>48.926614104694536</v>
      </c>
      <c r="AC48" s="3">
        <v>34</v>
      </c>
      <c r="AD48" s="1"/>
      <c r="AE48" s="51">
        <f t="shared" si="16"/>
        <v>29.456963332534478</v>
      </c>
      <c r="AG48" s="3">
        <f t="shared" si="17"/>
        <v>29.456963332534478</v>
      </c>
      <c r="AH48" s="29">
        <f t="shared" si="32"/>
        <v>43.815976688769126</v>
      </c>
      <c r="AI48" s="29">
        <f t="shared" si="32"/>
        <v>46.622968503816814</v>
      </c>
      <c r="AJ48" s="29">
        <f t="shared" si="32"/>
        <v>42.723286980366346</v>
      </c>
      <c r="AK48" s="29">
        <f t="shared" si="32"/>
        <v>48.355475648042784</v>
      </c>
      <c r="AL48" s="29">
        <f t="shared" si="32"/>
        <v>17.31927414570503</v>
      </c>
      <c r="AM48" s="30"/>
      <c r="AN48" s="29">
        <f t="shared" si="33"/>
        <v>15.813240987818524</v>
      </c>
      <c r="AO48" s="31">
        <f t="shared" si="33"/>
        <v>9.7416978747536387</v>
      </c>
      <c r="AP48" s="31">
        <f>IF(Settings!$I$6&gt;69, 0.2*(AO48), 0)</f>
        <v>1.9483395749507277</v>
      </c>
      <c r="AQ48" s="32">
        <f t="shared" si="34"/>
        <v>37.197371123728381</v>
      </c>
      <c r="AR48" s="32">
        <f t="shared" si="34"/>
        <v>23.142969396802627</v>
      </c>
      <c r="AS48" s="32">
        <f t="shared" si="34"/>
        <v>41.104282091204709</v>
      </c>
      <c r="AT48" s="33" t="e">
        <f t="shared" si="21"/>
        <v>#VALUE!</v>
      </c>
      <c r="AU48" s="33" t="e">
        <f t="shared" si="22"/>
        <v>#VALUE!</v>
      </c>
      <c r="AV48" s="34" t="e">
        <f t="shared" si="23"/>
        <v>#VALUE!</v>
      </c>
      <c r="AW48" s="34" t="e">
        <f t="shared" si="24"/>
        <v>#VALUE!</v>
      </c>
      <c r="AX48" s="35" t="e">
        <f t="shared" si="25"/>
        <v>#VALUE!</v>
      </c>
      <c r="AY48" s="35" t="e">
        <f t="shared" si="26"/>
        <v>#VALUE!</v>
      </c>
      <c r="BA48" s="30">
        <f t="shared" si="31"/>
        <v>22.255266799978898</v>
      </c>
      <c r="BB48" s="30">
        <f t="shared" si="31"/>
        <v>46.121602637780811</v>
      </c>
    </row>
    <row r="49" spans="1:97" x14ac:dyDescent="0.25">
      <c r="C49" s="1"/>
      <c r="F49" s="3">
        <v>35</v>
      </c>
      <c r="G49" s="29">
        <f t="shared" si="8"/>
        <v>55.13986482704</v>
      </c>
      <c r="H49" s="29">
        <f t="shared" si="8"/>
        <v>54.652846619105041</v>
      </c>
      <c r="I49" s="29">
        <f t="shared" si="8"/>
        <v>53.946327399727721</v>
      </c>
      <c r="J49" s="29">
        <f t="shared" si="8"/>
        <v>56.502639785545128</v>
      </c>
      <c r="K49" s="29">
        <f t="shared" si="8"/>
        <v>20.826453698318449</v>
      </c>
      <c r="L49" s="30"/>
      <c r="M49" s="29">
        <f t="shared" si="28"/>
        <v>19.372966531257365</v>
      </c>
      <c r="N49" s="31">
        <f t="shared" si="28"/>
        <v>11.729496338991895</v>
      </c>
      <c r="O49" s="31">
        <f>IF(Settings!$I$6&gt;69, 0.2*(N49), 0)</f>
        <v>2.3458992677983792</v>
      </c>
      <c r="P49" s="32">
        <f t="shared" si="29"/>
        <v>42.529036370330878</v>
      </c>
      <c r="Q49" s="32">
        <f t="shared" si="29"/>
        <v>26.454750603645827</v>
      </c>
      <c r="R49" s="32">
        <f t="shared" si="29"/>
        <v>45.902000451221603</v>
      </c>
      <c r="S49" s="33" t="e">
        <f t="shared" si="9"/>
        <v>#VALUE!</v>
      </c>
      <c r="T49" s="33" t="e">
        <f t="shared" si="10"/>
        <v>#VALUE!</v>
      </c>
      <c r="U49" s="34" t="e">
        <f t="shared" si="11"/>
        <v>#VALUE!</v>
      </c>
      <c r="V49" s="34" t="e">
        <f t="shared" si="12"/>
        <v>#VALUE!</v>
      </c>
      <c r="W49" s="35" t="e">
        <f t="shared" si="13"/>
        <v>#VALUE!</v>
      </c>
      <c r="X49" s="35" t="e">
        <f t="shared" si="14"/>
        <v>#VALUE!</v>
      </c>
      <c r="Z49" s="30">
        <f t="shared" si="30"/>
        <v>24.853156078488485</v>
      </c>
      <c r="AA49" s="30">
        <f t="shared" si="30"/>
        <v>49.463509034339246</v>
      </c>
      <c r="AC49" s="3">
        <v>35</v>
      </c>
      <c r="AD49" s="1"/>
      <c r="AE49" s="51">
        <f t="shared" si="16"/>
        <v>30.979333722981732</v>
      </c>
      <c r="AG49" s="3">
        <f t="shared" si="17"/>
        <v>30.979333722981732</v>
      </c>
      <c r="AH49" s="29">
        <f t="shared" si="32"/>
        <v>47.12674884392591</v>
      </c>
      <c r="AI49" s="29">
        <f t="shared" si="32"/>
        <v>48.910822128533511</v>
      </c>
      <c r="AJ49" s="29">
        <f t="shared" si="32"/>
        <v>45.903611763133135</v>
      </c>
      <c r="AK49" s="29">
        <f t="shared" si="32"/>
        <v>50.682651981528501</v>
      </c>
      <c r="AL49" s="29">
        <f t="shared" si="32"/>
        <v>18.369117346477065</v>
      </c>
      <c r="AM49" s="30"/>
      <c r="AN49" s="29">
        <f t="shared" si="33"/>
        <v>16.814283065442257</v>
      </c>
      <c r="AO49" s="31">
        <f t="shared" si="33"/>
        <v>10.299124755444845</v>
      </c>
      <c r="AP49" s="31">
        <f>IF(Settings!$I$6&gt;69, 0.2*(AO49), 0)</f>
        <v>2.0598249510889692</v>
      </c>
      <c r="AQ49" s="32">
        <f t="shared" si="34"/>
        <v>38.733073400812231</v>
      </c>
      <c r="AR49" s="32">
        <f t="shared" si="34"/>
        <v>24.11485986880653</v>
      </c>
      <c r="AS49" s="32">
        <f t="shared" si="34"/>
        <v>42.608694024390417</v>
      </c>
      <c r="AT49" s="33" t="e">
        <f t="shared" si="21"/>
        <v>#VALUE!</v>
      </c>
      <c r="AU49" s="33" t="e">
        <f t="shared" si="22"/>
        <v>#VALUE!</v>
      </c>
      <c r="AV49" s="34" t="e">
        <f t="shared" si="23"/>
        <v>#VALUE!</v>
      </c>
      <c r="AW49" s="34" t="e">
        <f t="shared" si="24"/>
        <v>#VALUE!</v>
      </c>
      <c r="AX49" s="35" t="e">
        <f t="shared" si="25"/>
        <v>#VALUE!</v>
      </c>
      <c r="AY49" s="35" t="e">
        <f t="shared" si="26"/>
        <v>#VALUE!</v>
      </c>
      <c r="BA49" s="30">
        <f t="shared" si="31"/>
        <v>23.066186441074425</v>
      </c>
      <c r="BB49" s="30">
        <f t="shared" si="31"/>
        <v>47.132925602957478</v>
      </c>
    </row>
    <row r="50" spans="1:97" x14ac:dyDescent="0.25">
      <c r="C50" s="1"/>
      <c r="F50" s="3">
        <v>36</v>
      </c>
      <c r="G50" s="29">
        <f t="shared" si="8"/>
        <v>56.95614026522842</v>
      </c>
      <c r="H50" s="29">
        <f t="shared" si="8"/>
        <v>56.01272581688167</v>
      </c>
      <c r="I50" s="29">
        <f t="shared" si="8"/>
        <v>55.852475592000246</v>
      </c>
      <c r="J50" s="29">
        <f t="shared" si="8"/>
        <v>57.876489054740951</v>
      </c>
      <c r="K50" s="29">
        <f t="shared" si="8"/>
        <v>21.367474282788496</v>
      </c>
      <c r="L50" s="30"/>
      <c r="M50" s="29">
        <f t="shared" si="28"/>
        <v>19.987752352533608</v>
      </c>
      <c r="N50" s="31">
        <f t="shared" si="28"/>
        <v>12.075027128987475</v>
      </c>
      <c r="O50" s="31">
        <f>IF(Settings!$I$6&gt;69, 0.2*(N50), 0)</f>
        <v>2.4150054257974953</v>
      </c>
      <c r="P50" s="32">
        <f t="shared" si="29"/>
        <v>43.416316094796208</v>
      </c>
      <c r="Q50" s="32">
        <f t="shared" si="29"/>
        <v>26.987577312801591</v>
      </c>
      <c r="R50" s="32">
        <f t="shared" si="29"/>
        <v>46.584814481745092</v>
      </c>
      <c r="S50" s="33" t="e">
        <f t="shared" si="9"/>
        <v>#VALUE!</v>
      </c>
      <c r="T50" s="33" t="e">
        <f t="shared" si="10"/>
        <v>#VALUE!</v>
      </c>
      <c r="U50" s="34" t="e">
        <f t="shared" si="11"/>
        <v>#VALUE!</v>
      </c>
      <c r="V50" s="34" t="e">
        <f t="shared" si="12"/>
        <v>#VALUE!</v>
      </c>
      <c r="W50" s="35" t="e">
        <f t="shared" si="13"/>
        <v>#VALUE!</v>
      </c>
      <c r="X50" s="35" t="e">
        <f t="shared" si="14"/>
        <v>#VALUE!</v>
      </c>
      <c r="Z50" s="30">
        <f t="shared" si="30"/>
        <v>25.226164781720684</v>
      </c>
      <c r="AA50" s="30">
        <f t="shared" si="30"/>
        <v>49.974372525343277</v>
      </c>
      <c r="AC50" s="3">
        <v>36</v>
      </c>
      <c r="AD50" s="1"/>
      <c r="AE50" s="51">
        <f t="shared" si="16"/>
        <v>32.580381999521578</v>
      </c>
      <c r="AG50" s="3">
        <f t="shared" si="17"/>
        <v>32.580381999521578</v>
      </c>
      <c r="AH50" s="29">
        <f t="shared" si="32"/>
        <v>50.450399264318072</v>
      </c>
      <c r="AI50" s="29">
        <f t="shared" si="32"/>
        <v>51.249859240823149</v>
      </c>
      <c r="AJ50" s="29">
        <f t="shared" si="32"/>
        <v>49.17401013682516</v>
      </c>
      <c r="AK50" s="29">
        <f t="shared" si="32"/>
        <v>53.057084736923827</v>
      </c>
      <c r="AL50" s="29">
        <f t="shared" si="32"/>
        <v>19.40246499435754</v>
      </c>
      <c r="AM50" s="30"/>
      <c r="AN50" s="29">
        <f t="shared" si="33"/>
        <v>17.848947181499085</v>
      </c>
      <c r="AO50" s="31">
        <f t="shared" si="33"/>
        <v>10.876301829656763</v>
      </c>
      <c r="AP50" s="31">
        <f>IF(Settings!$I$6&gt;69, 0.2*(AO50), 0)</f>
        <v>2.1752603659313525</v>
      </c>
      <c r="AQ50" s="32">
        <f t="shared" si="34"/>
        <v>40.289224609593084</v>
      </c>
      <c r="AR50" s="32">
        <f t="shared" si="34"/>
        <v>25.085386819521428</v>
      </c>
      <c r="AS50" s="32">
        <f t="shared" si="34"/>
        <v>44.032083361869191</v>
      </c>
      <c r="AT50" s="33" t="e">
        <f t="shared" si="21"/>
        <v>#VALUE!</v>
      </c>
      <c r="AU50" s="33" t="e">
        <f t="shared" si="22"/>
        <v>#VALUE!</v>
      </c>
      <c r="AV50" s="34" t="e">
        <f t="shared" si="23"/>
        <v>#VALUE!</v>
      </c>
      <c r="AW50" s="34" t="e">
        <f t="shared" si="24"/>
        <v>#VALUE!</v>
      </c>
      <c r="AX50" s="35" t="e">
        <f t="shared" si="25"/>
        <v>#VALUE!</v>
      </c>
      <c r="AY50" s="35" t="e">
        <f t="shared" si="26"/>
        <v>#VALUE!</v>
      </c>
      <c r="BA50" s="30">
        <f t="shared" si="31"/>
        <v>23.836314976528119</v>
      </c>
      <c r="BB50" s="30">
        <f t="shared" si="31"/>
        <v>48.117109685073856</v>
      </c>
      <c r="CQ50" s="44"/>
    </row>
    <row r="51" spans="1:97" x14ac:dyDescent="0.25">
      <c r="C51" s="1"/>
      <c r="F51" s="3">
        <v>37</v>
      </c>
      <c r="G51" s="29">
        <f t="shared" si="8"/>
        <v>58.700199372471765</v>
      </c>
      <c r="H51" s="29">
        <f t="shared" si="8"/>
        <v>57.345429862527034</v>
      </c>
      <c r="I51" s="29">
        <f t="shared" si="8"/>
        <v>57.717366729478108</v>
      </c>
      <c r="J51" s="29">
        <f t="shared" si="8"/>
        <v>59.221157204807312</v>
      </c>
      <c r="K51" s="29">
        <f t="shared" si="8"/>
        <v>21.881506217693399</v>
      </c>
      <c r="L51" s="30"/>
      <c r="M51" s="29">
        <f t="shared" si="28"/>
        <v>20.593244990429646</v>
      </c>
      <c r="N51" s="31">
        <f t="shared" si="28"/>
        <v>12.416254411095849</v>
      </c>
      <c r="O51" s="31">
        <f>IF(Settings!$I$6&gt;69, 0.2*(N51), 0)</f>
        <v>2.4832508822191701</v>
      </c>
      <c r="P51" s="32">
        <f t="shared" si="29"/>
        <v>44.281653320953843</v>
      </c>
      <c r="Q51" s="32">
        <f t="shared" si="29"/>
        <v>27.501660729522396</v>
      </c>
      <c r="R51" s="32">
        <f t="shared" si="29"/>
        <v>47.219448428935216</v>
      </c>
      <c r="S51" s="33" t="e">
        <f t="shared" si="9"/>
        <v>#VALUE!</v>
      </c>
      <c r="T51" s="33" t="e">
        <f t="shared" si="10"/>
        <v>#VALUE!</v>
      </c>
      <c r="U51" s="34" t="e">
        <f t="shared" si="11"/>
        <v>#VALUE!</v>
      </c>
      <c r="V51" s="34" t="e">
        <f t="shared" si="12"/>
        <v>#VALUE!</v>
      </c>
      <c r="W51" s="35" t="e">
        <f t="shared" si="13"/>
        <v>#VALUE!</v>
      </c>
      <c r="X51" s="35" t="e">
        <f t="shared" si="14"/>
        <v>#VALUE!</v>
      </c>
      <c r="Z51" s="30">
        <f t="shared" si="30"/>
        <v>25.573791145413669</v>
      </c>
      <c r="AA51" s="30">
        <f t="shared" si="30"/>
        <v>50.460466716274695</v>
      </c>
      <c r="AC51" s="3">
        <v>37</v>
      </c>
      <c r="AD51" s="1"/>
      <c r="AE51" s="51">
        <f t="shared" si="16"/>
        <v>34.264174327522724</v>
      </c>
      <c r="AG51" s="3">
        <f t="shared" si="17"/>
        <v>34.264174327522724</v>
      </c>
      <c r="AH51" s="29">
        <f t="shared" si="32"/>
        <v>53.757521761568242</v>
      </c>
      <c r="AI51" s="29">
        <f t="shared" si="32"/>
        <v>53.634828285387577</v>
      </c>
      <c r="AJ51" s="29">
        <f t="shared" si="32"/>
        <v>52.518313121229944</v>
      </c>
      <c r="AK51" s="29">
        <f t="shared" si="32"/>
        <v>55.47301622204138</v>
      </c>
      <c r="AL51" s="29">
        <f t="shared" si="32"/>
        <v>20.410776659975987</v>
      </c>
      <c r="AM51" s="30"/>
      <c r="AN51" s="29">
        <f t="shared" si="33"/>
        <v>18.914833521120844</v>
      </c>
      <c r="AO51" s="31">
        <f t="shared" si="33"/>
        <v>11.472557131932373</v>
      </c>
      <c r="AP51" s="31">
        <f>IF(Settings!$I$6&gt;69, 0.2*(AO51), 0)</f>
        <v>2.2945114263864745</v>
      </c>
      <c r="AQ51" s="32">
        <f t="shared" si="34"/>
        <v>41.861930569373044</v>
      </c>
      <c r="AR51" s="32">
        <f t="shared" si="34"/>
        <v>26.05046093293193</v>
      </c>
      <c r="AS51" s="32">
        <f t="shared" si="34"/>
        <v>45.367051826248407</v>
      </c>
      <c r="AT51" s="33" t="e">
        <f t="shared" si="21"/>
        <v>#VALUE!</v>
      </c>
      <c r="AU51" s="33" t="e">
        <f t="shared" si="22"/>
        <v>#VALUE!</v>
      </c>
      <c r="AV51" s="34" t="e">
        <f t="shared" si="23"/>
        <v>#VALUE!</v>
      </c>
      <c r="AW51" s="34" t="e">
        <f t="shared" si="24"/>
        <v>#VALUE!</v>
      </c>
      <c r="AX51" s="35" t="e">
        <f t="shared" si="25"/>
        <v>#VALUE!</v>
      </c>
      <c r="AY51" s="35" t="e">
        <f t="shared" si="26"/>
        <v>#VALUE!</v>
      </c>
      <c r="BA51" s="30">
        <f t="shared" si="31"/>
        <v>24.561595391817949</v>
      </c>
      <c r="BB51" s="30">
        <f t="shared" si="31"/>
        <v>49.071051459625245</v>
      </c>
      <c r="CQ51" s="44"/>
    </row>
    <row r="52" spans="1:97" x14ac:dyDescent="0.25">
      <c r="C52" s="1"/>
      <c r="F52" s="3">
        <v>38</v>
      </c>
      <c r="G52" s="29">
        <f t="shared" si="8"/>
        <v>60.372100677509842</v>
      </c>
      <c r="H52" s="29">
        <f t="shared" si="8"/>
        <v>58.651052480984809</v>
      </c>
      <c r="I52" s="29">
        <f t="shared" si="8"/>
        <v>59.53968276706437</v>
      </c>
      <c r="J52" s="29">
        <f t="shared" si="8"/>
        <v>60.536814378565346</v>
      </c>
      <c r="K52" s="29">
        <f t="shared" si="8"/>
        <v>22.369237011080969</v>
      </c>
      <c r="L52" s="30"/>
      <c r="M52" s="29">
        <f t="shared" si="28"/>
        <v>21.189180678127212</v>
      </c>
      <c r="N52" s="31">
        <f t="shared" si="28"/>
        <v>12.753088715092215</v>
      </c>
      <c r="O52" s="31">
        <f>IF(Settings!$I$6&gt;69, 0.2*(N52), 0)</f>
        <v>2.5506177430184431</v>
      </c>
      <c r="P52" s="32">
        <f t="shared" si="29"/>
        <v>45.125418106022614</v>
      </c>
      <c r="Q52" s="32">
        <f t="shared" si="29"/>
        <v>27.997448513549234</v>
      </c>
      <c r="R52" s="32">
        <f t="shared" si="29"/>
        <v>47.808823417067146</v>
      </c>
      <c r="S52" s="33" t="e">
        <f t="shared" si="9"/>
        <v>#VALUE!</v>
      </c>
      <c r="T52" s="33" t="e">
        <f t="shared" si="10"/>
        <v>#VALUE!</v>
      </c>
      <c r="U52" s="34" t="e">
        <f t="shared" si="11"/>
        <v>#VALUE!</v>
      </c>
      <c r="V52" s="34" t="e">
        <f t="shared" si="12"/>
        <v>#VALUE!</v>
      </c>
      <c r="W52" s="35" t="e">
        <f t="shared" si="13"/>
        <v>#VALUE!</v>
      </c>
      <c r="X52" s="35" t="e">
        <f t="shared" si="14"/>
        <v>#VALUE!</v>
      </c>
      <c r="Z52" s="30">
        <f t="shared" si="30"/>
        <v>25.897512203965071</v>
      </c>
      <c r="AA52" s="30">
        <f t="shared" si="30"/>
        <v>50.922992550706269</v>
      </c>
      <c r="AC52" s="3">
        <v>38</v>
      </c>
      <c r="AD52" s="1"/>
      <c r="AE52" s="51">
        <f t="shared" si="16"/>
        <v>36.034987016545941</v>
      </c>
      <c r="AG52" s="3">
        <f t="shared" si="17"/>
        <v>36.034987016545941</v>
      </c>
      <c r="AH52" s="29">
        <f t="shared" si="32"/>
        <v>57.018379829052265</v>
      </c>
      <c r="AI52" s="29">
        <f t="shared" si="32"/>
        <v>56.059811493242641</v>
      </c>
      <c r="AJ52" s="29">
        <f t="shared" si="32"/>
        <v>55.918427535909053</v>
      </c>
      <c r="AK52" s="29">
        <f t="shared" si="32"/>
        <v>57.924026737143407</v>
      </c>
      <c r="AL52" s="29">
        <f t="shared" si="32"/>
        <v>21.385910601910766</v>
      </c>
      <c r="AM52" s="30"/>
      <c r="AN52" s="29">
        <f t="shared" si="33"/>
        <v>20.009095272289162</v>
      </c>
      <c r="AO52" s="31">
        <f t="shared" si="33"/>
        <v>12.087038862313994</v>
      </c>
      <c r="AP52" s="31">
        <f>IF(Settings!$I$6&gt;69, 0.2*(AO52), 0)</f>
        <v>2.4174077724627989</v>
      </c>
      <c r="AQ52" s="32">
        <f t="shared" si="34"/>
        <v>43.446959958718899</v>
      </c>
      <c r="AR52" s="32">
        <f t="shared" si="34"/>
        <v>27.005877406376264</v>
      </c>
      <c r="AS52" s="32">
        <f t="shared" si="34"/>
        <v>46.607814508378659</v>
      </c>
      <c r="AT52" s="33" t="e">
        <f t="shared" si="21"/>
        <v>#VALUE!</v>
      </c>
      <c r="AU52" s="33" t="e">
        <f t="shared" si="22"/>
        <v>#VALUE!</v>
      </c>
      <c r="AV52" s="34" t="e">
        <f t="shared" si="23"/>
        <v>#VALUE!</v>
      </c>
      <c r="AW52" s="34" t="e">
        <f t="shared" si="24"/>
        <v>#VALUE!</v>
      </c>
      <c r="AX52" s="35" t="e">
        <f t="shared" si="25"/>
        <v>#VALUE!</v>
      </c>
      <c r="AY52" s="35" t="e">
        <f t="shared" si="26"/>
        <v>#VALUE!</v>
      </c>
      <c r="BA52" s="30">
        <f t="shared" si="31"/>
        <v>25.238746959795051</v>
      </c>
      <c r="BB52" s="30">
        <f t="shared" si="31"/>
        <v>49.99179048698074</v>
      </c>
    </row>
    <row r="53" spans="1:97" ht="15" customHeight="1" x14ac:dyDescent="0.25">
      <c r="A53" s="55"/>
      <c r="C53" s="1"/>
      <c r="F53" s="3">
        <v>39</v>
      </c>
      <c r="G53" s="29">
        <f t="shared" si="8"/>
        <v>61.972339109956195</v>
      </c>
      <c r="H53" s="29">
        <f t="shared" si="8"/>
        <v>59.929729104518913</v>
      </c>
      <c r="I53" s="29">
        <f t="shared" si="8"/>
        <v>61.318374938283334</v>
      </c>
      <c r="J53" s="29">
        <f t="shared" si="8"/>
        <v>61.823671969192773</v>
      </c>
      <c r="K53" s="29">
        <f t="shared" si="8"/>
        <v>22.83143676823742</v>
      </c>
      <c r="L53" s="30"/>
      <c r="M53" s="29">
        <f t="shared" si="28"/>
        <v>21.775335701089634</v>
      </c>
      <c r="N53" s="31">
        <f t="shared" si="28"/>
        <v>13.085453297224827</v>
      </c>
      <c r="O53" s="31">
        <f>IF(Settings!$I$6&gt;69, 0.2*(N53), 0)</f>
        <v>2.6170906594449654</v>
      </c>
      <c r="P53" s="32">
        <f t="shared" si="29"/>
        <v>45.947989700014844</v>
      </c>
      <c r="Q53" s="32">
        <f t="shared" si="29"/>
        <v>28.475400651827911</v>
      </c>
      <c r="R53" s="32">
        <f t="shared" si="29"/>
        <v>48.355761677463597</v>
      </c>
      <c r="S53" s="33" t="e">
        <f t="shared" si="9"/>
        <v>#VALUE!</v>
      </c>
      <c r="T53" s="33" t="e">
        <f t="shared" si="10"/>
        <v>#VALUE!</v>
      </c>
      <c r="U53" s="34" t="e">
        <f t="shared" si="11"/>
        <v>#VALUE!</v>
      </c>
      <c r="V53" s="34" t="e">
        <f t="shared" si="12"/>
        <v>#VALUE!</v>
      </c>
      <c r="W53" s="35" t="e">
        <f t="shared" si="13"/>
        <v>#VALUE!</v>
      </c>
      <c r="X53" s="35" t="e">
        <f t="shared" si="14"/>
        <v>#VALUE!</v>
      </c>
      <c r="Z53" s="30">
        <f t="shared" si="30"/>
        <v>26.198758836322213</v>
      </c>
      <c r="AA53" s="30">
        <f t="shared" si="30"/>
        <v>51.363092744264883</v>
      </c>
      <c r="AC53" s="3">
        <v>39</v>
      </c>
      <c r="AD53" s="1"/>
      <c r="AE53" s="51">
        <f t="shared" si="16"/>
        <v>37.897317380842225</v>
      </c>
      <c r="AG53" s="3">
        <f t="shared" si="17"/>
        <v>37.897317380842225</v>
      </c>
      <c r="AH53" s="29">
        <f t="shared" si="32"/>
        <v>60.203738522894156</v>
      </c>
      <c r="AI53" s="29">
        <f t="shared" si="32"/>
        <v>58.518231724847517</v>
      </c>
      <c r="AJ53" s="29">
        <f t="shared" si="32"/>
        <v>59.354556604769208</v>
      </c>
      <c r="AK53" s="29">
        <f t="shared" si="32"/>
        <v>60.403049923260973</v>
      </c>
      <c r="AL53" s="29">
        <f t="shared" si="32"/>
        <v>22.320345347723134</v>
      </c>
      <c r="AM53" s="30"/>
      <c r="AN53" s="29">
        <f t="shared" si="33"/>
        <v>21.128435549377834</v>
      </c>
      <c r="AO53" s="31">
        <f t="shared" si="33"/>
        <v>12.718706402133174</v>
      </c>
      <c r="AP53" s="31">
        <f>IF(Settings!$I$6&gt;69, 0.2*(AO53), 0)</f>
        <v>2.5437412804266351</v>
      </c>
      <c r="AQ53" s="32">
        <f t="shared" si="34"/>
        <v>45.039760973045915</v>
      </c>
      <c r="AR53" s="32">
        <f t="shared" si="34"/>
        <v>27.94736927526127</v>
      </c>
      <c r="AS53" s="32">
        <f t="shared" si="34"/>
        <v>47.750306823142644</v>
      </c>
      <c r="AT53" s="33" t="e">
        <f t="shared" si="21"/>
        <v>#VALUE!</v>
      </c>
      <c r="AU53" s="33" t="e">
        <f t="shared" si="22"/>
        <v>#VALUE!</v>
      </c>
      <c r="AV53" s="34" t="e">
        <f t="shared" si="23"/>
        <v>#VALUE!</v>
      </c>
      <c r="AW53" s="34" t="e">
        <f t="shared" si="24"/>
        <v>#VALUE!</v>
      </c>
      <c r="AX53" s="35" t="e">
        <f t="shared" si="25"/>
        <v>#VALUE!</v>
      </c>
      <c r="AY53" s="35" t="e">
        <f t="shared" si="26"/>
        <v>#VALUE!</v>
      </c>
      <c r="BA53" s="30">
        <f t="shared" si="31"/>
        <v>25.86533089090209</v>
      </c>
      <c r="BB53" s="30">
        <f t="shared" si="31"/>
        <v>50.876551219187157</v>
      </c>
      <c r="BN53" s="131"/>
      <c r="BO53" s="132"/>
      <c r="BP53" s="131"/>
      <c r="BQ53" s="137"/>
      <c r="CE53" s="131"/>
      <c r="CF53" s="132"/>
      <c r="CR53" s="131"/>
      <c r="CS53" s="132"/>
    </row>
    <row r="54" spans="1:97" x14ac:dyDescent="0.25">
      <c r="C54" s="1"/>
      <c r="F54" s="3">
        <v>40</v>
      </c>
      <c r="G54" s="29">
        <f t="shared" si="8"/>
        <v>63.501782485163226</v>
      </c>
      <c r="H54" s="29">
        <f t="shared" si="8"/>
        <v>61.181632403245665</v>
      </c>
      <c r="I54" s="29">
        <f t="shared" si="8"/>
        <v>63.052640554260343</v>
      </c>
      <c r="J54" s="29">
        <f t="shared" si="8"/>
        <v>63.081977918508507</v>
      </c>
      <c r="K54" s="29">
        <f t="shared" si="8"/>
        <v>23.268939162039821</v>
      </c>
      <c r="L54" s="30"/>
      <c r="M54" s="29">
        <f t="shared" si="28"/>
        <v>22.351523292627874</v>
      </c>
      <c r="N54" s="31">
        <f t="shared" si="28"/>
        <v>13.413283154342237</v>
      </c>
      <c r="O54" s="31">
        <f>IF(Settings!$I$6&gt;69, 0.2*(N54), 0)</f>
        <v>2.6826566308684474</v>
      </c>
      <c r="P54" s="32">
        <f t="shared" si="29"/>
        <v>46.749754618922026</v>
      </c>
      <c r="Q54" s="32">
        <f t="shared" si="29"/>
        <v>28.935986051777498</v>
      </c>
      <c r="R54" s="32">
        <f t="shared" si="29"/>
        <v>48.862975297082386</v>
      </c>
      <c r="S54" s="33" t="e">
        <f t="shared" si="9"/>
        <v>#VALUE!</v>
      </c>
      <c r="T54" s="33" t="e">
        <f t="shared" si="10"/>
        <v>#VALUE!</v>
      </c>
      <c r="U54" s="34" t="e">
        <f t="shared" si="11"/>
        <v>#VALUE!</v>
      </c>
      <c r="V54" s="34" t="e">
        <f t="shared" si="12"/>
        <v>#VALUE!</v>
      </c>
      <c r="W54" s="35" t="e">
        <f t="shared" si="13"/>
        <v>#VALUE!</v>
      </c>
      <c r="X54" s="35" t="e">
        <f t="shared" si="14"/>
        <v>#VALUE!</v>
      </c>
      <c r="Z54" s="30">
        <f t="shared" si="30"/>
        <v>26.478909934437972</v>
      </c>
      <c r="AA54" s="30">
        <f t="shared" si="30"/>
        <v>51.78185460782295</v>
      </c>
      <c r="AC54" s="3">
        <v>40</v>
      </c>
      <c r="AD54" s="1"/>
      <c r="AE54" s="51">
        <f t="shared" si="16"/>
        <v>39.855895161134171</v>
      </c>
      <c r="AG54" s="3">
        <f t="shared" si="17"/>
        <v>39.855895161134171</v>
      </c>
      <c r="AH54" s="29">
        <f t="shared" si="32"/>
        <v>63.285706152006185</v>
      </c>
      <c r="AI54" s="29">
        <f t="shared" si="32"/>
        <v>61.002870657771389</v>
      </c>
      <c r="AJ54" s="29">
        <f t="shared" si="32"/>
        <v>62.805488630237271</v>
      </c>
      <c r="AK54" s="29">
        <f t="shared" si="32"/>
        <v>62.90240033910711</v>
      </c>
      <c r="AL54" s="29">
        <f t="shared" si="32"/>
        <v>23.207382840713386</v>
      </c>
      <c r="AM54" s="30"/>
      <c r="AN54" s="29">
        <f t="shared" si="33"/>
        <v>22.269112737814588</v>
      </c>
      <c r="AO54" s="31">
        <f t="shared" si="33"/>
        <v>13.366323118493376</v>
      </c>
      <c r="AP54" s="31">
        <f>IF(Settings!$I$6&gt;69, 0.2*(AO54), 0)</f>
        <v>2.6732646236986755</v>
      </c>
      <c r="AQ54" s="32">
        <f t="shared" si="34"/>
        <v>46.635484640928581</v>
      </c>
      <c r="AR54" s="32">
        <f t="shared" si="34"/>
        <v>28.870666394011483</v>
      </c>
      <c r="AS54" s="32">
        <f t="shared" si="34"/>
        <v>48.792232858491474</v>
      </c>
      <c r="AT54" s="33" t="e">
        <f t="shared" si="21"/>
        <v>#VALUE!</v>
      </c>
      <c r="AU54" s="33" t="e">
        <f t="shared" si="22"/>
        <v>#VALUE!</v>
      </c>
      <c r="AV54" s="34" t="e">
        <f t="shared" si="23"/>
        <v>#VALUE!</v>
      </c>
      <c r="AW54" s="34" t="e">
        <f t="shared" si="24"/>
        <v>#VALUE!</v>
      </c>
      <c r="AX54" s="35" t="e">
        <f t="shared" si="25"/>
        <v>#VALUE!</v>
      </c>
      <c r="AY54" s="35" t="e">
        <f t="shared" si="26"/>
        <v>#VALUE!</v>
      </c>
      <c r="BA54" s="30">
        <f t="shared" si="31"/>
        <v>26.439788655857754</v>
      </c>
      <c r="BB54" s="30">
        <f t="shared" si="31"/>
        <v>51.722784887820467</v>
      </c>
    </row>
    <row r="55" spans="1:97" x14ac:dyDescent="0.25">
      <c r="C55" s="1"/>
      <c r="F55" s="3">
        <v>41</v>
      </c>
      <c r="G55" s="29">
        <f t="shared" si="8"/>
        <v>64.961613537444578</v>
      </c>
      <c r="H55" s="29">
        <f t="shared" si="8"/>
        <v>62.406968226770346</v>
      </c>
      <c r="I55" s="29">
        <f t="shared" si="8"/>
        <v>64.741900976093305</v>
      </c>
      <c r="J55" s="29">
        <f t="shared" si="8"/>
        <v>64.312012458203696</v>
      </c>
      <c r="K55" s="29">
        <f t="shared" si="8"/>
        <v>23.68262484123527</v>
      </c>
      <c r="L55" s="30"/>
      <c r="M55" s="29">
        <f t="shared" si="28"/>
        <v>22.917590735234125</v>
      </c>
      <c r="N55" s="31">
        <f t="shared" si="28"/>
        <v>13.73652411506265</v>
      </c>
      <c r="O55" s="31">
        <f>IF(Settings!$I$6&gt;69, 0.2*(N55), 0)</f>
        <v>2.7473048230125303</v>
      </c>
      <c r="P55" s="32">
        <f t="shared" si="29"/>
        <v>47.531104933475177</v>
      </c>
      <c r="Q55" s="32">
        <f t="shared" si="29"/>
        <v>29.379679556098903</v>
      </c>
      <c r="R55" s="32">
        <f t="shared" si="29"/>
        <v>49.333058503272852</v>
      </c>
      <c r="S55" s="33" t="e">
        <f t="shared" si="9"/>
        <v>#VALUE!</v>
      </c>
      <c r="T55" s="33" t="e">
        <f t="shared" si="10"/>
        <v>#VALUE!</v>
      </c>
      <c r="U55" s="34" t="e">
        <f t="shared" si="11"/>
        <v>#VALUE!</v>
      </c>
      <c r="V55" s="34" t="e">
        <f t="shared" si="12"/>
        <v>#VALUE!</v>
      </c>
      <c r="W55" s="35" t="e">
        <f t="shared" si="13"/>
        <v>#VALUE!</v>
      </c>
      <c r="X55" s="35" t="e">
        <f t="shared" si="14"/>
        <v>#VALUE!</v>
      </c>
      <c r="Z55" s="30">
        <f t="shared" si="30"/>
        <v>26.739288281951801</v>
      </c>
      <c r="AA55" s="30">
        <f t="shared" si="30"/>
        <v>52.180312733807114</v>
      </c>
      <c r="AC55" s="3">
        <v>41</v>
      </c>
      <c r="AD55" s="1"/>
      <c r="AE55" s="52">
        <f>0.208*12*(1-EXP(-0.0818*(AC55-28)))*91.9*(EXP(-0.1386*$AD$14)*(1+($AD$14^5.31/(4.93*10^7))))</f>
        <v>41.722042020690559</v>
      </c>
      <c r="AG55" s="3">
        <f t="shared" si="17"/>
        <v>41.722042020690559</v>
      </c>
      <c r="AH55" s="29">
        <f t="shared" si="32"/>
        <v>65.973201698549204</v>
      </c>
      <c r="AI55" s="29">
        <f t="shared" si="32"/>
        <v>63.275327055759192</v>
      </c>
      <c r="AJ55" s="29">
        <f t="shared" si="32"/>
        <v>65.93341940361222</v>
      </c>
      <c r="AK55" s="29">
        <f t="shared" si="32"/>
        <v>65.182746038481085</v>
      </c>
      <c r="AL55" s="29">
        <f t="shared" si="32"/>
        <v>23.967030848905058</v>
      </c>
      <c r="AM55" s="30"/>
      <c r="AN55" s="29">
        <f t="shared" si="33"/>
        <v>23.319953966067416</v>
      </c>
      <c r="AO55" s="31">
        <f t="shared" si="33"/>
        <v>13.967039495708823</v>
      </c>
      <c r="AP55" s="31">
        <f>IF(Settings!$I$6&gt;69, 0.2*(AO55), 0)</f>
        <v>2.7934078991417648</v>
      </c>
      <c r="AQ55" s="32">
        <f t="shared" si="34"/>
        <v>48.082804391761904</v>
      </c>
      <c r="AR55" s="32">
        <f t="shared" si="34"/>
        <v>29.689812999963948</v>
      </c>
      <c r="AS55" s="32">
        <f t="shared" si="34"/>
        <v>49.650793681581838</v>
      </c>
      <c r="AT55" s="33" t="e">
        <f t="shared" si="21"/>
        <v>#VALUE!</v>
      </c>
      <c r="AU55" s="33" t="e">
        <f t="shared" si="22"/>
        <v>#VALUE!</v>
      </c>
      <c r="AV55" s="34" t="e">
        <f t="shared" si="23"/>
        <v>#VALUE!</v>
      </c>
      <c r="AW55" s="34" t="e">
        <f t="shared" si="24"/>
        <v>#VALUE!</v>
      </c>
      <c r="AX55" s="35" t="e">
        <f t="shared" si="25"/>
        <v>#VALUE!</v>
      </c>
      <c r="AY55" s="35" t="e">
        <f t="shared" si="26"/>
        <v>#VALUE!</v>
      </c>
      <c r="BA55" s="30">
        <f t="shared" si="31"/>
        <v>26.915715155688986</v>
      </c>
      <c r="BB55" s="30">
        <f t="shared" si="31"/>
        <v>52.455950749117207</v>
      </c>
    </row>
    <row r="56" spans="1:97" x14ac:dyDescent="0.25">
      <c r="C56" s="1"/>
      <c r="F56" s="3">
        <v>42</v>
      </c>
      <c r="G56" s="29">
        <f t="shared" si="8"/>
        <v>66.353277407697419</v>
      </c>
      <c r="H56" s="29">
        <f t="shared" si="8"/>
        <v>63.605971915859243</v>
      </c>
      <c r="I56" s="29">
        <f t="shared" si="8"/>
        <v>66.385780796824676</v>
      </c>
      <c r="J56" s="29">
        <f t="shared" si="8"/>
        <v>65.514084249410246</v>
      </c>
      <c r="K56" s="29">
        <f t="shared" si="8"/>
        <v>24.073407067802769</v>
      </c>
      <c r="L56" s="30"/>
      <c r="M56" s="29">
        <f t="shared" si="28"/>
        <v>23.473416654843575</v>
      </c>
      <c r="N56" s="31">
        <f t="shared" si="28"/>
        <v>14.055132000919135</v>
      </c>
      <c r="O56" s="31">
        <f>IF(Settings!$I$6&gt;69, 0.2*(N56), 0)</f>
        <v>2.8110264001838274</v>
      </c>
      <c r="P56" s="32">
        <f t="shared" si="29"/>
        <v>48.292436749165134</v>
      </c>
      <c r="Q56" s="32">
        <f t="shared" si="29"/>
        <v>29.806959332765931</v>
      </c>
      <c r="R56" s="32">
        <f t="shared" si="29"/>
        <v>49.768482861136924</v>
      </c>
      <c r="S56" s="33" t="e">
        <f t="shared" si="9"/>
        <v>#VALUE!</v>
      </c>
      <c r="T56" s="33" t="e">
        <f t="shared" si="10"/>
        <v>#VALUE!</v>
      </c>
      <c r="U56" s="34" t="e">
        <f t="shared" si="11"/>
        <v>#VALUE!</v>
      </c>
      <c r="V56" s="34" t="e">
        <f t="shared" si="12"/>
        <v>#VALUE!</v>
      </c>
      <c r="W56" s="35" t="e">
        <f t="shared" si="13"/>
        <v>#VALUE!</v>
      </c>
      <c r="X56" s="35" t="e">
        <f t="shared" si="14"/>
        <v>#VALUE!</v>
      </c>
      <c r="Z56" s="30">
        <f t="shared" si="30"/>
        <v>26.981157851711092</v>
      </c>
      <c r="AA56" s="30">
        <f t="shared" si="30"/>
        <v>52.559451552260654</v>
      </c>
      <c r="AC56" s="3">
        <v>42</v>
      </c>
      <c r="AD56" s="1"/>
      <c r="AE56" s="52">
        <f t="shared" ref="AE56:AE84" si="35">0.208*12*(1-EXP(-0.0818*(AC56-28)))*91.9*(EXP(-0.1386*$AD$14)*(1+($AD$14^5.31/(4.93*10^7))))</f>
        <v>43.450237396356343</v>
      </c>
      <c r="AG56" s="3">
        <f t="shared" si="17"/>
        <v>43.450237396356343</v>
      </c>
      <c r="AH56" s="29">
        <f t="shared" si="32"/>
        <v>68.253840235659723</v>
      </c>
      <c r="AI56" s="29">
        <f t="shared" si="32"/>
        <v>65.298566933597542</v>
      </c>
      <c r="AJ56" s="29">
        <f t="shared" si="32"/>
        <v>68.68881508631307</v>
      </c>
      <c r="AK56" s="29">
        <f t="shared" si="32"/>
        <v>67.208378656829524</v>
      </c>
      <c r="AL56" s="29">
        <f t="shared" si="32"/>
        <v>24.601351230566504</v>
      </c>
      <c r="AM56" s="30"/>
      <c r="AN56" s="29">
        <f t="shared" si="33"/>
        <v>24.261116961614249</v>
      </c>
      <c r="AO56" s="31">
        <f t="shared" si="33"/>
        <v>14.508887962615644</v>
      </c>
      <c r="AP56" s="31">
        <f>IF(Settings!$I$6&gt;69, 0.2*(AO56), 0)</f>
        <v>2.9017775925231288</v>
      </c>
      <c r="AQ56" s="32">
        <f t="shared" si="34"/>
        <v>49.361796735077029</v>
      </c>
      <c r="AR56" s="32">
        <f t="shared" si="34"/>
        <v>30.398433005905847</v>
      </c>
      <c r="AS56" s="32">
        <f t="shared" si="34"/>
        <v>50.343138520082285</v>
      </c>
      <c r="AT56" s="33" t="e">
        <f t="shared" si="21"/>
        <v>#VALUE!</v>
      </c>
      <c r="AU56" s="33" t="e">
        <f t="shared" si="22"/>
        <v>#VALUE!</v>
      </c>
      <c r="AV56" s="34" t="e">
        <f t="shared" si="23"/>
        <v>#VALUE!</v>
      </c>
      <c r="AW56" s="34" t="e">
        <f t="shared" si="24"/>
        <v>#VALUE!</v>
      </c>
      <c r="AX56" s="35" t="e">
        <f t="shared" si="25"/>
        <v>#VALUE!</v>
      </c>
      <c r="AY56" s="35" t="e">
        <f t="shared" si="26"/>
        <v>#VALUE!</v>
      </c>
      <c r="BA56" s="30">
        <f t="shared" si="31"/>
        <v>27.301486792631842</v>
      </c>
      <c r="BB56" s="30">
        <f t="shared" si="31"/>
        <v>53.076871494584637</v>
      </c>
    </row>
    <row r="57" spans="1:97" x14ac:dyDescent="0.25">
      <c r="C57" s="1"/>
      <c r="F57" s="3">
        <v>43</v>
      </c>
      <c r="G57" s="29">
        <f t="shared" si="8"/>
        <v>67.678434400666788</v>
      </c>
      <c r="H57" s="29">
        <f t="shared" si="8"/>
        <v>64.778904947882651</v>
      </c>
      <c r="I57" s="29">
        <f t="shared" si="8"/>
        <v>67.984088247615702</v>
      </c>
      <c r="J57" s="29">
        <f t="shared" si="8"/>
        <v>66.688526881211885</v>
      </c>
      <c r="K57" s="29">
        <f t="shared" si="8"/>
        <v>24.442219376077489</v>
      </c>
      <c r="L57" s="30"/>
      <c r="M57" s="29">
        <f t="shared" si="28"/>
        <v>24.018908495965011</v>
      </c>
      <c r="N57" s="31">
        <f t="shared" si="28"/>
        <v>14.369071851211</v>
      </c>
      <c r="O57" s="31">
        <f>IF(Settings!$I$6&gt;69, 0.2*(N57), 0)</f>
        <v>2.8738143702422003</v>
      </c>
      <c r="P57" s="32">
        <f t="shared" si="29"/>
        <v>49.034148856309727</v>
      </c>
      <c r="Q57" s="32">
        <f t="shared" si="29"/>
        <v>30.218304599033395</v>
      </c>
      <c r="R57" s="32">
        <f t="shared" si="29"/>
        <v>50.171594848448663</v>
      </c>
      <c r="S57" s="33" t="e">
        <f t="shared" si="9"/>
        <v>#VALUE!</v>
      </c>
      <c r="T57" s="33" t="e">
        <f t="shared" si="10"/>
        <v>#VALUE!</v>
      </c>
      <c r="U57" s="34" t="e">
        <f t="shared" si="11"/>
        <v>#VALUE!</v>
      </c>
      <c r="V57" s="34" t="e">
        <f t="shared" si="12"/>
        <v>#VALUE!</v>
      </c>
      <c r="W57" s="35" t="e">
        <f t="shared" si="13"/>
        <v>#VALUE!</v>
      </c>
      <c r="X57" s="35" t="e">
        <f t="shared" si="14"/>
        <v>#VALUE!</v>
      </c>
      <c r="Z57" s="30">
        <f t="shared" si="30"/>
        <v>27.205722271099848</v>
      </c>
      <c r="AA57" s="30">
        <f t="shared" si="30"/>
        <v>52.920207762974911</v>
      </c>
      <c r="AC57" s="3">
        <v>43</v>
      </c>
      <c r="AD57" s="1"/>
      <c r="AE57" s="52">
        <f t="shared" si="35"/>
        <v>45.042693794538543</v>
      </c>
      <c r="AG57" s="3">
        <f t="shared" si="17"/>
        <v>45.042693794538543</v>
      </c>
      <c r="AH57" s="29">
        <f t="shared" si="32"/>
        <v>70.186469271641869</v>
      </c>
      <c r="AI57" s="29">
        <f t="shared" si="32"/>
        <v>67.095043416241879</v>
      </c>
      <c r="AJ57" s="29">
        <f t="shared" si="32"/>
        <v>71.107368701911668</v>
      </c>
      <c r="AK57" s="29">
        <f t="shared" si="32"/>
        <v>69.003200558968587</v>
      </c>
      <c r="AL57" s="29">
        <f t="shared" si="32"/>
        <v>25.131266382581735</v>
      </c>
      <c r="AM57" s="30"/>
      <c r="AN57" s="29">
        <f t="shared" si="33"/>
        <v>25.100816331709932</v>
      </c>
      <c r="AO57" s="31">
        <f t="shared" si="33"/>
        <v>14.995745975243073</v>
      </c>
      <c r="AP57" s="31">
        <f>IF(Settings!$I$6&gt;69, 0.2*(AO57), 0)</f>
        <v>2.9991491950486147</v>
      </c>
      <c r="AQ57" s="32">
        <f t="shared" si="34"/>
        <v>50.489945181790333</v>
      </c>
      <c r="AR57" s="32">
        <f t="shared" si="34"/>
        <v>31.01103825917896</v>
      </c>
      <c r="AS57" s="32">
        <f t="shared" si="34"/>
        <v>50.903778365971867</v>
      </c>
      <c r="AT57" s="33" t="e">
        <f t="shared" si="21"/>
        <v>#VALUE!</v>
      </c>
      <c r="AU57" s="33" t="e">
        <f t="shared" si="22"/>
        <v>#VALUE!</v>
      </c>
      <c r="AV57" s="34" t="e">
        <f t="shared" si="23"/>
        <v>#VALUE!</v>
      </c>
      <c r="AW57" s="34" t="e">
        <f t="shared" si="24"/>
        <v>#VALUE!</v>
      </c>
      <c r="AX57" s="35" t="e">
        <f t="shared" si="25"/>
        <v>#VALUE!</v>
      </c>
      <c r="AY57" s="35" t="e">
        <f t="shared" si="26"/>
        <v>#VALUE!</v>
      </c>
      <c r="BA57" s="30">
        <f t="shared" si="31"/>
        <v>27.61537938327217</v>
      </c>
      <c r="BB57" s="30">
        <f t="shared" si="31"/>
        <v>53.603680923348342</v>
      </c>
    </row>
    <row r="58" spans="1:97" x14ac:dyDescent="0.25">
      <c r="F58" s="3">
        <v>44</v>
      </c>
      <c r="G58" s="29">
        <f t="shared" si="8"/>
        <v>68.93891776252066</v>
      </c>
      <c r="H58" s="29">
        <f t="shared" si="8"/>
        <v>65.926051883902275</v>
      </c>
      <c r="I58" s="29">
        <f t="shared" si="8"/>
        <v>69.53679682533317</v>
      </c>
      <c r="J58" s="29">
        <f t="shared" si="8"/>
        <v>67.835695693197096</v>
      </c>
      <c r="K58" s="29">
        <f t="shared" si="8"/>
        <v>24.79000505244036</v>
      </c>
      <c r="L58" s="30"/>
      <c r="M58" s="29">
        <f t="shared" si="28"/>
        <v>24.554000166353354</v>
      </c>
      <c r="N58" s="31">
        <f t="shared" si="28"/>
        <v>14.678317205979726</v>
      </c>
      <c r="O58" s="31">
        <f>IF(Settings!$I$6&gt;69, 0.2*(N58), 0)</f>
        <v>2.9356634411959455</v>
      </c>
      <c r="P58" s="32">
        <f t="shared" si="29"/>
        <v>49.756641531599172</v>
      </c>
      <c r="Q58" s="32">
        <f t="shared" si="29"/>
        <v>30.614193642854374</v>
      </c>
      <c r="R58" s="32">
        <f t="shared" si="29"/>
        <v>50.544615351530545</v>
      </c>
      <c r="S58" s="33" t="e">
        <f t="shared" si="9"/>
        <v>#VALUE!</v>
      </c>
      <c r="T58" s="33" t="e">
        <f t="shared" si="10"/>
        <v>#VALUE!</v>
      </c>
      <c r="U58" s="34" t="e">
        <f t="shared" si="11"/>
        <v>#VALUE!</v>
      </c>
      <c r="V58" s="34" t="e">
        <f t="shared" si="12"/>
        <v>#VALUE!</v>
      </c>
      <c r="W58" s="35" t="e">
        <f t="shared" si="13"/>
        <v>#VALUE!</v>
      </c>
      <c r="X58" s="35" t="e">
        <f t="shared" si="14"/>
        <v>#VALUE!</v>
      </c>
      <c r="Z58" s="30">
        <f t="shared" si="30"/>
        <v>27.414124239951608</v>
      </c>
      <c r="AA58" s="30">
        <f t="shared" si="30"/>
        <v>53.263472649698329</v>
      </c>
      <c r="AC58" s="3">
        <v>44</v>
      </c>
      <c r="AD58"/>
      <c r="AE58" s="52">
        <f t="shared" si="35"/>
        <v>46.510072666059088</v>
      </c>
      <c r="AG58" s="3">
        <f t="shared" si="17"/>
        <v>46.510072666059088</v>
      </c>
      <c r="AH58" s="29">
        <f t="shared" si="32"/>
        <v>71.831204360656599</v>
      </c>
      <c r="AI58" s="29">
        <f t="shared" si="32"/>
        <v>68.693942236692692</v>
      </c>
      <c r="AJ58" s="29">
        <f t="shared" si="32"/>
        <v>73.234464665035887</v>
      </c>
      <c r="AK58" s="29">
        <f t="shared" si="32"/>
        <v>70.597542525217236</v>
      </c>
      <c r="AL58" s="29">
        <f t="shared" si="32"/>
        <v>25.576579149034007</v>
      </c>
      <c r="AM58" s="30"/>
      <c r="AN58" s="29">
        <f t="shared" si="33"/>
        <v>25.851081661218348</v>
      </c>
      <c r="AO58" s="31">
        <f t="shared" si="33"/>
        <v>15.433759577746596</v>
      </c>
      <c r="AP58" s="31">
        <f>IF(Settings!$I$6&gt;69, 0.2*(AO58), 0)</f>
        <v>3.0867519155493195</v>
      </c>
      <c r="AQ58" s="32">
        <f t="shared" si="34"/>
        <v>51.488136083817956</v>
      </c>
      <c r="AR58" s="32">
        <f t="shared" si="34"/>
        <v>31.542954516757753</v>
      </c>
      <c r="AS58" s="32">
        <f t="shared" si="34"/>
        <v>51.361941110816744</v>
      </c>
      <c r="AT58" s="33" t="e">
        <f t="shared" si="21"/>
        <v>#VALUE!</v>
      </c>
      <c r="AU58" s="33" t="e">
        <f t="shared" si="22"/>
        <v>#VALUE!</v>
      </c>
      <c r="AV58" s="34" t="e">
        <f t="shared" si="23"/>
        <v>#VALUE!</v>
      </c>
      <c r="AW58" s="34" t="e">
        <f t="shared" si="24"/>
        <v>#VALUE!</v>
      </c>
      <c r="AX58" s="35" t="e">
        <f t="shared" si="25"/>
        <v>#VALUE!</v>
      </c>
      <c r="AY58" s="35" t="e">
        <f t="shared" si="26"/>
        <v>#VALUE!</v>
      </c>
      <c r="BA58" s="30">
        <f t="shared" si="31"/>
        <v>27.873044326940114</v>
      </c>
      <c r="BB58" s="30">
        <f t="shared" si="31"/>
        <v>54.053552688528832</v>
      </c>
    </row>
    <row r="59" spans="1:97" x14ac:dyDescent="0.25">
      <c r="F59" s="3">
        <v>45</v>
      </c>
      <c r="G59" s="29">
        <f t="shared" si="8"/>
        <v>70.136696186001146</v>
      </c>
      <c r="H59" s="29">
        <f t="shared" si="8"/>
        <v>67.047717588858518</v>
      </c>
      <c r="I59" s="29">
        <f t="shared" si="8"/>
        <v>71.044028124925234</v>
      </c>
      <c r="J59" s="29">
        <f t="shared" si="8"/>
        <v>68.955964891044502</v>
      </c>
      <c r="K59" s="29">
        <f t="shared" si="8"/>
        <v>25.117708243694771</v>
      </c>
      <c r="L59" s="30"/>
      <c r="M59" s="29">
        <f t="shared" si="28"/>
        <v>25.078649840586738</v>
      </c>
      <c r="N59" s="31">
        <f t="shared" si="28"/>
        <v>14.98284944212417</v>
      </c>
      <c r="O59" s="31">
        <f>IF(Settings!$I$6&gt;69, 0.2*(N59), 0)</f>
        <v>2.9965698884248342</v>
      </c>
      <c r="P59" s="32">
        <f t="shared" si="29"/>
        <v>50.460315474815154</v>
      </c>
      <c r="Q59" s="32">
        <f t="shared" si="29"/>
        <v>30.995102109111194</v>
      </c>
      <c r="R59" s="32">
        <f t="shared" si="29"/>
        <v>50.88964069448874</v>
      </c>
      <c r="S59" s="33" t="e">
        <f t="shared" si="9"/>
        <v>#VALUE!</v>
      </c>
      <c r="T59" s="33" t="e">
        <f t="shared" si="10"/>
        <v>#VALUE!</v>
      </c>
      <c r="U59" s="34" t="e">
        <f t="shared" si="11"/>
        <v>#VALUE!</v>
      </c>
      <c r="V59" s="34" t="e">
        <f t="shared" si="12"/>
        <v>#VALUE!</v>
      </c>
      <c r="W59" s="35" t="e">
        <f t="shared" si="13"/>
        <v>#VALUE!</v>
      </c>
      <c r="X59" s="35" t="e">
        <f t="shared" si="14"/>
        <v>#VALUE!</v>
      </c>
      <c r="Z59" s="30">
        <f t="shared" si="30"/>
        <v>27.60744571739524</v>
      </c>
      <c r="AA59" s="30">
        <f t="shared" si="30"/>
        <v>53.590094282140775</v>
      </c>
      <c r="AC59" s="3">
        <v>45</v>
      </c>
      <c r="AD59"/>
      <c r="AE59" s="52">
        <f t="shared" si="35"/>
        <v>47.862198071214792</v>
      </c>
      <c r="AG59" s="3">
        <f t="shared" si="17"/>
        <v>47.862198071214792</v>
      </c>
      <c r="AH59" s="29">
        <f t="shared" si="32"/>
        <v>73.237233654052744</v>
      </c>
      <c r="AI59" s="29">
        <f t="shared" si="32"/>
        <v>70.120260641498476</v>
      </c>
      <c r="AJ59" s="29">
        <f t="shared" si="32"/>
        <v>75.109412989438454</v>
      </c>
      <c r="AK59" s="29">
        <f t="shared" si="32"/>
        <v>72.01727200071295</v>
      </c>
      <c r="AL59" s="29">
        <f t="shared" si="32"/>
        <v>25.953002005925811</v>
      </c>
      <c r="AM59" s="30"/>
      <c r="AN59" s="29">
        <f t="shared" si="33"/>
        <v>26.522494044724045</v>
      </c>
      <c r="AO59" s="31">
        <f t="shared" si="33"/>
        <v>15.828355949885289</v>
      </c>
      <c r="AP59" s="31">
        <f>IF(Settings!$I$6&gt;69, 0.2*(AO59), 0)</f>
        <v>3.1656711899770578</v>
      </c>
      <c r="AQ59" s="32">
        <f t="shared" si="34"/>
        <v>52.37393368550395</v>
      </c>
      <c r="AR59" s="32">
        <f t="shared" si="34"/>
        <v>32.006737817453661</v>
      </c>
      <c r="AS59" s="32">
        <f t="shared" si="34"/>
        <v>51.739626128961802</v>
      </c>
      <c r="AT59" s="33" t="e">
        <f t="shared" si="21"/>
        <v>#VALUE!</v>
      </c>
      <c r="AU59" s="33" t="e">
        <f t="shared" si="22"/>
        <v>#VALUE!</v>
      </c>
      <c r="AV59" s="34" t="e">
        <f t="shared" si="23"/>
        <v>#VALUE!</v>
      </c>
      <c r="AW59" s="34" t="e">
        <f t="shared" si="24"/>
        <v>#VALUE!</v>
      </c>
      <c r="AX59" s="35" t="e">
        <f t="shared" si="25"/>
        <v>#VALUE!</v>
      </c>
      <c r="AY59" s="35" t="e">
        <f t="shared" si="26"/>
        <v>#VALUE!</v>
      </c>
      <c r="BA59" s="30">
        <f t="shared" si="31"/>
        <v>28.086329247444677</v>
      </c>
      <c r="BB59" s="30">
        <f t="shared" si="31"/>
        <v>54.440026633335712</v>
      </c>
    </row>
    <row r="60" spans="1:97" x14ac:dyDescent="0.25">
      <c r="F60" s="3">
        <v>46</v>
      </c>
      <c r="G60" s="29">
        <f t="shared" si="8"/>
        <v>71.27384072387963</v>
      </c>
      <c r="H60" s="29">
        <f t="shared" si="8"/>
        <v>68.144224699422097</v>
      </c>
      <c r="I60" s="29">
        <f t="shared" si="8"/>
        <v>72.506035849122526</v>
      </c>
      <c r="J60" s="29">
        <f t="shared" si="8"/>
        <v>70.049724927512756</v>
      </c>
      <c r="K60" s="29">
        <f t="shared" si="8"/>
        <v>25.426266513664039</v>
      </c>
      <c r="L60" s="30"/>
      <c r="M60" s="29">
        <f t="shared" si="28"/>
        <v>25.592837912558185</v>
      </c>
      <c r="N60" s="31">
        <f t="shared" si="28"/>
        <v>15.282657158189254</v>
      </c>
      <c r="O60" s="31">
        <f>IF(Settings!$I$6&gt;69, 0.2*(N60), 0)</f>
        <v>3.0565314316378509</v>
      </c>
      <c r="P60" s="32">
        <f t="shared" si="29"/>
        <v>51.145570866366818</v>
      </c>
      <c r="Q60" s="32">
        <f t="shared" si="29"/>
        <v>31.36150152160419</v>
      </c>
      <c r="R60" s="32">
        <f t="shared" si="29"/>
        <v>51.208644874516843</v>
      </c>
      <c r="S60" s="33" t="e">
        <f t="shared" si="9"/>
        <v>#VALUE!</v>
      </c>
      <c r="T60" s="33" t="e">
        <f t="shared" si="10"/>
        <v>#VALUE!</v>
      </c>
      <c r="U60" s="34" t="e">
        <f t="shared" si="11"/>
        <v>#VALUE!</v>
      </c>
      <c r="V60" s="34" t="e">
        <f t="shared" si="12"/>
        <v>#VALUE!</v>
      </c>
      <c r="W60" s="35" t="e">
        <f t="shared" si="13"/>
        <v>#VALUE!</v>
      </c>
      <c r="X60" s="35" t="e">
        <f t="shared" si="14"/>
        <v>#VALUE!</v>
      </c>
      <c r="Z60" s="30">
        <f t="shared" si="30"/>
        <v>27.786708721655966</v>
      </c>
      <c r="AA60" s="30">
        <f t="shared" si="30"/>
        <v>53.90087961121327</v>
      </c>
      <c r="AC60" s="3">
        <v>46</v>
      </c>
      <c r="AD60"/>
      <c r="AE60" s="52">
        <f t="shared" si="35"/>
        <v>49.108122451584919</v>
      </c>
      <c r="AG60" s="3">
        <f t="shared" si="17"/>
        <v>49.108122451584919</v>
      </c>
      <c r="AH60" s="29">
        <f t="shared" si="32"/>
        <v>74.444680456489436</v>
      </c>
      <c r="AI60" s="29">
        <f t="shared" si="32"/>
        <v>71.395433181572884</v>
      </c>
      <c r="AJ60" s="29">
        <f t="shared" si="32"/>
        <v>76.766024672925653</v>
      </c>
      <c r="AK60" s="29">
        <f t="shared" si="32"/>
        <v>73.284483104166796</v>
      </c>
      <c r="AL60" s="29">
        <f t="shared" si="32"/>
        <v>26.273023253016515</v>
      </c>
      <c r="AM60" s="30"/>
      <c r="AN60" s="29">
        <f t="shared" si="33"/>
        <v>27.124319421723389</v>
      </c>
      <c r="AO60" s="31">
        <f t="shared" si="33"/>
        <v>16.184316430576651</v>
      </c>
      <c r="AP60" s="31">
        <f>IF(Settings!$I$6&gt;69, 0.2*(AO60), 0)</f>
        <v>3.2368632861153301</v>
      </c>
      <c r="AQ60" s="32">
        <f t="shared" si="34"/>
        <v>53.162162118671638</v>
      </c>
      <c r="AR60" s="32">
        <f t="shared" si="34"/>
        <v>32.412714898282658</v>
      </c>
      <c r="AS60" s="32">
        <f t="shared" si="34"/>
        <v>52.053530842582411</v>
      </c>
      <c r="AT60" s="33" t="e">
        <f t="shared" si="21"/>
        <v>#VALUE!</v>
      </c>
      <c r="AU60" s="33" t="e">
        <f t="shared" si="22"/>
        <v>#VALUE!</v>
      </c>
      <c r="AV60" s="34" t="e">
        <f t="shared" si="23"/>
        <v>#VALUE!</v>
      </c>
      <c r="AW60" s="34" t="e">
        <f t="shared" si="24"/>
        <v>#VALUE!</v>
      </c>
      <c r="AX60" s="35" t="e">
        <f t="shared" si="25"/>
        <v>#VALUE!</v>
      </c>
      <c r="AY60" s="35" t="e">
        <f t="shared" si="26"/>
        <v>#VALUE!</v>
      </c>
      <c r="BA60" s="30">
        <f t="shared" si="31"/>
        <v>28.264275025635357</v>
      </c>
      <c r="BB60" s="30">
        <f t="shared" si="31"/>
        <v>54.773870867707814</v>
      </c>
    </row>
    <row r="61" spans="1:97" x14ac:dyDescent="0.25">
      <c r="F61" s="3">
        <v>47</v>
      </c>
      <c r="G61" s="29">
        <f t="shared" si="8"/>
        <v>72.352495778150654</v>
      </c>
      <c r="H61" s="29">
        <f t="shared" si="8"/>
        <v>69.215911316786304</v>
      </c>
      <c r="I61" s="29">
        <f t="shared" si="8"/>
        <v>73.923190959668304</v>
      </c>
      <c r="J61" s="29">
        <f t="shared" si="8"/>
        <v>71.117380124156441</v>
      </c>
      <c r="K61" s="29">
        <f t="shared" si="8"/>
        <v>25.716604680199417</v>
      </c>
      <c r="L61" s="30"/>
      <c r="M61" s="29">
        <f t="shared" si="28"/>
        <v>26.096565087500636</v>
      </c>
      <c r="N61" s="31">
        <f t="shared" si="28"/>
        <v>15.57773560381607</v>
      </c>
      <c r="O61" s="31">
        <f>IF(Settings!$I$6&gt;69, 0.2*(N61), 0)</f>
        <v>3.1155471207632139</v>
      </c>
      <c r="P61" s="32">
        <f t="shared" si="29"/>
        <v>51.81280653296686</v>
      </c>
      <c r="Q61" s="32">
        <f t="shared" si="29"/>
        <v>31.713858014872578</v>
      </c>
      <c r="R61" s="32">
        <f t="shared" si="29"/>
        <v>51.503482728381648</v>
      </c>
      <c r="S61" s="33" t="e">
        <f t="shared" si="9"/>
        <v>#VALUE!</v>
      </c>
      <c r="T61" s="33" t="e">
        <f t="shared" si="10"/>
        <v>#VALUE!</v>
      </c>
      <c r="U61" s="34" t="e">
        <f t="shared" si="11"/>
        <v>#VALUE!</v>
      </c>
      <c r="V61" s="34" t="e">
        <f t="shared" si="12"/>
        <v>#VALUE!</v>
      </c>
      <c r="W61" s="35" t="e">
        <f t="shared" si="13"/>
        <v>#VALUE!</v>
      </c>
      <c r="X61" s="35" t="e">
        <f t="shared" si="14"/>
        <v>#VALUE!</v>
      </c>
      <c r="Z61" s="30">
        <f t="shared" si="30"/>
        <v>27.952876610968016</v>
      </c>
      <c r="AA61" s="30">
        <f t="shared" si="30"/>
        <v>54.196596462679679</v>
      </c>
      <c r="AC61" s="3">
        <v>47</v>
      </c>
      <c r="AD61"/>
      <c r="AE61" s="52">
        <f t="shared" si="35"/>
        <v>50.256187235873128</v>
      </c>
      <c r="AG61" s="3">
        <f t="shared" si="17"/>
        <v>50.256187235873128</v>
      </c>
      <c r="AH61" s="29">
        <f t="shared" si="32"/>
        <v>75.486263455697724</v>
      </c>
      <c r="AI61" s="29">
        <f t="shared" si="32"/>
        <v>72.537873159350227</v>
      </c>
      <c r="AJ61" s="29">
        <f t="shared" si="32"/>
        <v>78.233270783658085</v>
      </c>
      <c r="AK61" s="29">
        <f t="shared" si="32"/>
        <v>74.418087289422914</v>
      </c>
      <c r="AL61" s="29">
        <f t="shared" si="32"/>
        <v>26.546601642526003</v>
      </c>
      <c r="AM61" s="30"/>
      <c r="AN61" s="29">
        <f t="shared" si="33"/>
        <v>27.6646531293677</v>
      </c>
      <c r="AO61" s="31">
        <f t="shared" si="33"/>
        <v>16.505849346158421</v>
      </c>
      <c r="AP61" s="31">
        <f>IF(Settings!$I$6&gt;69, 0.2*(AO61), 0)</f>
        <v>3.3011698692316842</v>
      </c>
      <c r="AQ61" s="32">
        <f t="shared" si="34"/>
        <v>53.865380587733675</v>
      </c>
      <c r="AR61" s="32">
        <f t="shared" si="34"/>
        <v>32.769415548788004</v>
      </c>
      <c r="AS61" s="32">
        <f t="shared" si="34"/>
        <v>52.316438321787146</v>
      </c>
      <c r="AT61" s="33" t="e">
        <f t="shared" si="21"/>
        <v>#VALUE!</v>
      </c>
      <c r="AU61" s="33" t="e">
        <f t="shared" si="22"/>
        <v>#VALUE!</v>
      </c>
      <c r="AV61" s="34" t="e">
        <f t="shared" si="23"/>
        <v>#VALUE!</v>
      </c>
      <c r="AW61" s="34" t="e">
        <f t="shared" si="24"/>
        <v>#VALUE!</v>
      </c>
      <c r="AX61" s="35" t="e">
        <f t="shared" si="25"/>
        <v>#VALUE!</v>
      </c>
      <c r="AY61" s="35" t="e">
        <f t="shared" si="26"/>
        <v>#VALUE!</v>
      </c>
      <c r="BA61" s="30">
        <f t="shared" si="31"/>
        <v>28.413838496751271</v>
      </c>
      <c r="BB61" s="30">
        <f t="shared" si="31"/>
        <v>55.063719775345056</v>
      </c>
    </row>
    <row r="62" spans="1:97" x14ac:dyDescent="0.25">
      <c r="F62" s="3">
        <v>48</v>
      </c>
      <c r="G62" s="29">
        <f t="shared" si="8"/>
        <v>73.374853829327094</v>
      </c>
      <c r="H62" s="29">
        <f t="shared" si="8"/>
        <v>70.263128904047832</v>
      </c>
      <c r="I62" s="29">
        <f t="shared" si="8"/>
        <v>75.295967928046835</v>
      </c>
      <c r="J62" s="29">
        <f t="shared" si="8"/>
        <v>72.159346511670591</v>
      </c>
      <c r="K62" s="29">
        <f t="shared" si="8"/>
        <v>25.989629778041358</v>
      </c>
      <c r="L62" s="30"/>
      <c r="M62" s="29">
        <f t="shared" si="8"/>
        <v>26.589850604736462</v>
      </c>
      <c r="N62" s="31">
        <f t="shared" si="28"/>
        <v>15.868086150239353</v>
      </c>
      <c r="O62" s="31">
        <f>IF(Settings!$I$6&gt;69, 0.2*(N62), 0)</f>
        <v>3.1736172300478707</v>
      </c>
      <c r="P62" s="32">
        <f t="shared" si="29"/>
        <v>52.462419210225839</v>
      </c>
      <c r="Q62" s="32">
        <f t="shared" si="29"/>
        <v>32.052631252694553</v>
      </c>
      <c r="R62" s="32">
        <f t="shared" si="29"/>
        <v>51.775893800503937</v>
      </c>
      <c r="S62" s="33" t="e">
        <f t="shared" si="9"/>
        <v>#VALUE!</v>
      </c>
      <c r="T62" s="33" t="e">
        <f t="shared" si="10"/>
        <v>#VALUE!</v>
      </c>
      <c r="U62" s="34" t="e">
        <f t="shared" si="11"/>
        <v>#VALUE!</v>
      </c>
      <c r="V62" s="34" t="e">
        <f t="shared" si="12"/>
        <v>#VALUE!</v>
      </c>
      <c r="W62" s="35" t="e">
        <f t="shared" si="13"/>
        <v>#VALUE!</v>
      </c>
      <c r="X62" s="35" t="e">
        <f t="shared" si="14"/>
        <v>#VALUE!</v>
      </c>
      <c r="Z62" s="30">
        <f t="shared" si="30"/>
        <v>28.106855734703082</v>
      </c>
      <c r="AA62" s="30">
        <f t="shared" si="30"/>
        <v>54.477975434145883</v>
      </c>
      <c r="AC62" s="3">
        <v>48</v>
      </c>
      <c r="AD62"/>
      <c r="AE62" s="52">
        <f t="shared" si="35"/>
        <v>51.314078685538149</v>
      </c>
      <c r="AG62" s="3">
        <f t="shared" si="17"/>
        <v>51.314078685538149</v>
      </c>
      <c r="AH62" s="29">
        <f t="shared" si="32"/>
        <v>76.38870298751084</v>
      </c>
      <c r="AI62" s="29">
        <f t="shared" si="32"/>
        <v>73.56343454772373</v>
      </c>
      <c r="AJ62" s="29">
        <f t="shared" si="32"/>
        <v>79.535934390871844</v>
      </c>
      <c r="AK62" s="29">
        <f t="shared" si="32"/>
        <v>75.434312942207882</v>
      </c>
      <c r="AL62" s="29">
        <f t="shared" si="32"/>
        <v>26.781713277493541</v>
      </c>
      <c r="AM62" s="30"/>
      <c r="AN62" s="29">
        <f t="shared" si="33"/>
        <v>28.150561390473634</v>
      </c>
      <c r="AO62" s="31">
        <f t="shared" si="33"/>
        <v>16.796658590085226</v>
      </c>
      <c r="AP62" s="31">
        <f>IF(Settings!$I$6&gt;69, 0.2*(AO62), 0)</f>
        <v>3.3593317180170454</v>
      </c>
      <c r="AQ62" s="32">
        <f t="shared" si="34"/>
        <v>54.494270876304157</v>
      </c>
      <c r="AR62" s="32">
        <f t="shared" si="34"/>
        <v>33.083917306302951</v>
      </c>
      <c r="AS62" s="32">
        <f t="shared" si="34"/>
        <v>52.538220125243271</v>
      </c>
      <c r="AT62" s="33" t="e">
        <f t="shared" si="21"/>
        <v>#VALUE!</v>
      </c>
      <c r="AU62" s="33" t="e">
        <f t="shared" si="22"/>
        <v>#VALUE!</v>
      </c>
      <c r="AV62" s="34" t="e">
        <f t="shared" si="23"/>
        <v>#VALUE!</v>
      </c>
      <c r="AW62" s="34" t="e">
        <f t="shared" si="24"/>
        <v>#VALUE!</v>
      </c>
      <c r="AX62" s="35" t="e">
        <f t="shared" si="25"/>
        <v>#VALUE!</v>
      </c>
      <c r="AY62" s="35" t="e">
        <f t="shared" si="26"/>
        <v>#VALUE!</v>
      </c>
      <c r="BA62" s="30">
        <f t="shared" si="31"/>
        <v>28.54041794282919</v>
      </c>
      <c r="BB62" s="30">
        <f t="shared" si="31"/>
        <v>55.31655077877592</v>
      </c>
    </row>
    <row r="63" spans="1:97" x14ac:dyDescent="0.25">
      <c r="F63" s="3">
        <v>49</v>
      </c>
      <c r="G63" s="29">
        <f t="shared" si="8"/>
        <v>74.343133574860403</v>
      </c>
      <c r="H63" s="29">
        <f t="shared" si="8"/>
        <v>71.286240369905954</v>
      </c>
      <c r="I63" s="29">
        <f t="shared" si="8"/>
        <v>76.624932039183818</v>
      </c>
      <c r="J63" s="29">
        <f t="shared" si="8"/>
        <v>73.176049869033648</v>
      </c>
      <c r="K63" s="29">
        <f t="shared" si="8"/>
        <v>26.246227006342842</v>
      </c>
      <c r="L63" s="30"/>
      <c r="M63" s="29">
        <f t="shared" si="8"/>
        <v>27.072730582880393</v>
      </c>
      <c r="N63" s="31">
        <f t="shared" si="28"/>
        <v>16.153715798568626</v>
      </c>
      <c r="O63" s="31">
        <f>IF(Settings!$I$6&gt;69, 0.2*(N63), 0)</f>
        <v>3.2307431597137253</v>
      </c>
      <c r="P63" s="32">
        <f t="shared" si="29"/>
        <v>53.094802892207696</v>
      </c>
      <c r="Q63" s="32">
        <f t="shared" si="29"/>
        <v>32.378273512575333</v>
      </c>
      <c r="R63" s="32">
        <f t="shared" si="29"/>
        <v>52.027506722017336</v>
      </c>
      <c r="S63" s="33" t="e">
        <f t="shared" si="9"/>
        <v>#VALUE!</v>
      </c>
      <c r="T63" s="33" t="e">
        <f t="shared" si="10"/>
        <v>#VALUE!</v>
      </c>
      <c r="U63" s="34" t="e">
        <f t="shared" si="11"/>
        <v>#VALUE!</v>
      </c>
      <c r="V63" s="34" t="e">
        <f t="shared" si="12"/>
        <v>#VALUE!</v>
      </c>
      <c r="W63" s="35" t="e">
        <f t="shared" si="13"/>
        <v>#VALUE!</v>
      </c>
      <c r="X63" s="35" t="e">
        <f t="shared" si="14"/>
        <v>#VALUE!</v>
      </c>
      <c r="Z63" s="30">
        <f t="shared" si="30"/>
        <v>28.24949736192363</v>
      </c>
      <c r="AA63" s="30">
        <f t="shared" si="30"/>
        <v>54.745711700073144</v>
      </c>
      <c r="AC63" s="3">
        <v>49</v>
      </c>
      <c r="AD63"/>
      <c r="AE63" s="52">
        <f t="shared" si="35"/>
        <v>52.288879354098157</v>
      </c>
      <c r="AG63" s="3">
        <f t="shared" si="17"/>
        <v>52.288879354098157</v>
      </c>
      <c r="AH63" s="29">
        <f t="shared" si="32"/>
        <v>77.173879230250094</v>
      </c>
      <c r="AI63" s="29">
        <f t="shared" si="32"/>
        <v>74.485802786423847</v>
      </c>
      <c r="AJ63" s="29">
        <f t="shared" si="32"/>
        <v>80.695212150909995</v>
      </c>
      <c r="AK63" s="29">
        <f t="shared" si="32"/>
        <v>76.347125027346536</v>
      </c>
      <c r="AL63" s="29">
        <f t="shared" si="32"/>
        <v>26.984778115434619</v>
      </c>
      <c r="AM63" s="30"/>
      <c r="AN63" s="29">
        <f t="shared" si="33"/>
        <v>28.588212676543023</v>
      </c>
      <c r="AO63" s="31">
        <f t="shared" si="33"/>
        <v>17.060006117302073</v>
      </c>
      <c r="AP63" s="31">
        <f>IF(Settings!$I$6&gt;69, 0.2*(AO63), 0)</f>
        <v>3.4120012234604147</v>
      </c>
      <c r="AQ63" s="32">
        <f t="shared" si="34"/>
        <v>55.057953503841063</v>
      </c>
      <c r="AR63" s="32">
        <f t="shared" si="34"/>
        <v>33.362120059295307</v>
      </c>
      <c r="AS63" s="32">
        <f t="shared" si="34"/>
        <v>52.726564988372317</v>
      </c>
      <c r="AT63" s="33" t="e">
        <f t="shared" si="21"/>
        <v>#VALUE!</v>
      </c>
      <c r="AU63" s="33" t="e">
        <f t="shared" si="22"/>
        <v>#VALUE!</v>
      </c>
      <c r="AV63" s="34" t="e">
        <f t="shared" si="23"/>
        <v>#VALUE!</v>
      </c>
      <c r="AW63" s="34" t="e">
        <f t="shared" si="24"/>
        <v>#VALUE!</v>
      </c>
      <c r="AX63" s="35" t="e">
        <f t="shared" si="25"/>
        <v>#VALUE!</v>
      </c>
      <c r="AY63" s="35" t="e">
        <f t="shared" si="26"/>
        <v>#VALUE!</v>
      </c>
      <c r="BA63" s="30">
        <f t="shared" si="31"/>
        <v>28.648237143510663</v>
      </c>
      <c r="BB63" s="30">
        <f t="shared" si="31"/>
        <v>55.538043895543119</v>
      </c>
    </row>
    <row r="64" spans="1:97" x14ac:dyDescent="0.25">
      <c r="F64" s="3">
        <v>50</v>
      </c>
      <c r="G64" s="29">
        <f t="shared" si="8"/>
        <v>75.259561156061139</v>
      </c>
      <c r="H64" s="29">
        <f t="shared" si="8"/>
        <v>72.285618322242328</v>
      </c>
      <c r="I64" s="29">
        <f t="shared" si="8"/>
        <v>77.910727698539617</v>
      </c>
      <c r="J64" s="29">
        <f t="shared" si="8"/>
        <v>74.167923943614994</v>
      </c>
      <c r="K64" s="29">
        <f t="shared" si="8"/>
        <v>26.487256532791381</v>
      </c>
      <c r="L64" s="30"/>
      <c r="M64" s="29">
        <f t="shared" si="8"/>
        <v>27.54525647973038</v>
      </c>
      <c r="N64" s="31">
        <f t="shared" si="28"/>
        <v>16.434636722898532</v>
      </c>
      <c r="O64" s="31">
        <f>IF(Settings!$I$6&gt;69, 0.2*(N64), 0)</f>
        <v>3.2869273445797065</v>
      </c>
      <c r="P64" s="32">
        <f t="shared" si="29"/>
        <v>53.710348259091354</v>
      </c>
      <c r="Q64" s="32">
        <f t="shared" si="29"/>
        <v>32.691228917719698</v>
      </c>
      <c r="R64" s="32">
        <f t="shared" si="29"/>
        <v>52.259843943563773</v>
      </c>
      <c r="S64" s="33" t="e">
        <f t="shared" si="9"/>
        <v>#VALUE!</v>
      </c>
      <c r="T64" s="33" t="e">
        <f t="shared" si="10"/>
        <v>#VALUE!</v>
      </c>
      <c r="U64" s="34" t="e">
        <f t="shared" si="11"/>
        <v>#VALUE!</v>
      </c>
      <c r="V64" s="34" t="e">
        <f t="shared" si="12"/>
        <v>#VALUE!</v>
      </c>
      <c r="W64" s="35" t="e">
        <f t="shared" si="13"/>
        <v>#VALUE!</v>
      </c>
      <c r="X64" s="35" t="e">
        <f t="shared" si="14"/>
        <v>#VALUE!</v>
      </c>
      <c r="Z64" s="30">
        <f t="shared" si="30"/>
        <v>28.381599810154547</v>
      </c>
      <c r="AA64" s="30">
        <f t="shared" si="30"/>
        <v>55.000466729275018</v>
      </c>
      <c r="AC64" s="3">
        <v>50</v>
      </c>
      <c r="AD64"/>
      <c r="AE64" s="52">
        <f t="shared" si="35"/>
        <v>53.187115504627528</v>
      </c>
      <c r="AG64" s="3">
        <f t="shared" si="17"/>
        <v>53.187115504627528</v>
      </c>
      <c r="AH64" s="29">
        <f t="shared" si="32"/>
        <v>77.859771000767509</v>
      </c>
      <c r="AI64" s="29">
        <f t="shared" si="32"/>
        <v>75.316823837756843</v>
      </c>
      <c r="AJ64" s="29">
        <f t="shared" si="32"/>
        <v>81.729248484066062</v>
      </c>
      <c r="AK64" s="29">
        <f t="shared" si="32"/>
        <v>77.168576256747698</v>
      </c>
      <c r="AL64" s="29">
        <f t="shared" si="32"/>
        <v>27.160991174132409</v>
      </c>
      <c r="AM64" s="30"/>
      <c r="AN64" s="29">
        <f t="shared" si="33"/>
        <v>28.982995980654739</v>
      </c>
      <c r="AO64" s="31">
        <f t="shared" si="33"/>
        <v>17.298767759400452</v>
      </c>
      <c r="AP64" s="31">
        <f>IF(Settings!$I$6&gt;69, 0.2*(AO64), 0)</f>
        <v>3.4597535518800906</v>
      </c>
      <c r="AQ64" s="32">
        <f t="shared" si="34"/>
        <v>55.564246078395001</v>
      </c>
      <c r="AR64" s="32">
        <f t="shared" si="34"/>
        <v>33.608965034774975</v>
      </c>
      <c r="AS64" s="32">
        <f t="shared" si="34"/>
        <v>52.887511791193823</v>
      </c>
      <c r="AT64" s="33" t="e">
        <f t="shared" si="21"/>
        <v>#VALUE!</v>
      </c>
      <c r="AU64" s="33" t="e">
        <f t="shared" si="22"/>
        <v>#VALUE!</v>
      </c>
      <c r="AV64" s="34" t="e">
        <f t="shared" si="23"/>
        <v>#VALUE!</v>
      </c>
      <c r="AW64" s="34" t="e">
        <f t="shared" si="24"/>
        <v>#VALUE!</v>
      </c>
      <c r="AX64" s="35" t="e">
        <f t="shared" si="25"/>
        <v>#VALUE!</v>
      </c>
      <c r="AY64" s="35" t="e">
        <f t="shared" si="26"/>
        <v>#VALUE!</v>
      </c>
      <c r="BA64" s="30">
        <f t="shared" si="31"/>
        <v>28.740627819001276</v>
      </c>
      <c r="BB64" s="30">
        <f t="shared" si="31"/>
        <v>55.732855271845139</v>
      </c>
    </row>
    <row r="65" spans="6:54" x14ac:dyDescent="0.25">
      <c r="F65" s="3">
        <v>51</v>
      </c>
      <c r="G65" s="29">
        <f t="shared" si="8"/>
        <v>76.126354167292035</v>
      </c>
      <c r="H65" s="29">
        <f t="shared" si="8"/>
        <v>73.261643476762899</v>
      </c>
      <c r="I65" s="29">
        <f t="shared" ref="H65:M78" si="36">I$4*(1-EXP(-I$5*$F65))^I$6</f>
        <v>79.154067691145897</v>
      </c>
      <c r="J65" s="29">
        <f t="shared" si="36"/>
        <v>75.135408836176993</v>
      </c>
      <c r="K65" s="29">
        <f t="shared" si="36"/>
        <v>26.713551038904349</v>
      </c>
      <c r="L65" s="30"/>
      <c r="M65" s="29">
        <f t="shared" si="36"/>
        <v>28.007493659555927</v>
      </c>
      <c r="N65" s="31">
        <f t="shared" si="28"/>
        <v>16.710865845567859</v>
      </c>
      <c r="O65" s="31">
        <f>IF(Settings!$I$6&gt;69, 0.2*(N65), 0)</f>
        <v>3.3421731691135719</v>
      </c>
      <c r="P65" s="32">
        <f t="shared" si="29"/>
        <v>54.309442175047295</v>
      </c>
      <c r="Q65" s="32">
        <f t="shared" si="29"/>
        <v>32.991932799933828</v>
      </c>
      <c r="R65" s="32">
        <f t="shared" si="29"/>
        <v>52.474326693043196</v>
      </c>
      <c r="S65" s="33" t="e">
        <f t="shared" si="9"/>
        <v>#VALUE!</v>
      </c>
      <c r="T65" s="33" t="e">
        <f t="shared" si="10"/>
        <v>#VALUE!</v>
      </c>
      <c r="U65" s="34" t="e">
        <f t="shared" si="11"/>
        <v>#VALUE!</v>
      </c>
      <c r="V65" s="34" t="e">
        <f t="shared" si="12"/>
        <v>#VALUE!</v>
      </c>
      <c r="W65" s="35" t="e">
        <f t="shared" si="13"/>
        <v>#VALUE!</v>
      </c>
      <c r="X65" s="35" t="e">
        <f t="shared" si="14"/>
        <v>#VALUE!</v>
      </c>
      <c r="Z65" s="30">
        <f t="shared" si="30"/>
        <v>28.503910710529649</v>
      </c>
      <c r="AA65" s="30">
        <f t="shared" si="30"/>
        <v>55.242869919141299</v>
      </c>
      <c r="AC65" s="3">
        <v>51</v>
      </c>
      <c r="AD65"/>
      <c r="AE65" s="52">
        <f t="shared" si="35"/>
        <v>54.014800802904645</v>
      </c>
      <c r="AG65" s="3">
        <f t="shared" si="17"/>
        <v>54.014800802904645</v>
      </c>
      <c r="AH65" s="29">
        <f t="shared" si="32"/>
        <v>78.461209979636536</v>
      </c>
      <c r="AI65" s="29">
        <f t="shared" si="32"/>
        <v>76.06678058954455</v>
      </c>
      <c r="AJ65" s="29">
        <f t="shared" si="32"/>
        <v>82.653599102567767</v>
      </c>
      <c r="AK65" s="29">
        <f t="shared" si="32"/>
        <v>77.909100462928237</v>
      </c>
      <c r="AL65" s="29">
        <f t="shared" si="32"/>
        <v>27.314579494666766</v>
      </c>
      <c r="AM65" s="30"/>
      <c r="AN65" s="29">
        <f t="shared" si="33"/>
        <v>29.339625299439547</v>
      </c>
      <c r="AO65" s="31">
        <f t="shared" si="33"/>
        <v>17.515482441330327</v>
      </c>
      <c r="AP65" s="31">
        <f>IF(Settings!$I$6&gt;69, 0.2*(AO65), 0)</f>
        <v>3.5030964882660656</v>
      </c>
      <c r="AQ65" s="32">
        <f t="shared" si="34"/>
        <v>56.019874903712783</v>
      </c>
      <c r="AR65" s="32">
        <f t="shared" si="34"/>
        <v>33.828609814989314</v>
      </c>
      <c r="AS65" s="32">
        <f t="shared" si="34"/>
        <v>53.025842202515967</v>
      </c>
      <c r="AT65" s="33" t="e">
        <f t="shared" si="21"/>
        <v>#VALUE!</v>
      </c>
      <c r="AU65" s="33" t="e">
        <f t="shared" si="22"/>
        <v>#VALUE!</v>
      </c>
      <c r="AV65" s="34" t="e">
        <f t="shared" si="23"/>
        <v>#VALUE!</v>
      </c>
      <c r="AW65" s="34" t="e">
        <f t="shared" si="24"/>
        <v>#VALUE!</v>
      </c>
      <c r="AX65" s="35" t="e">
        <f t="shared" si="25"/>
        <v>#VALUE!</v>
      </c>
      <c r="AY65" s="35" t="e">
        <f t="shared" si="26"/>
        <v>#VALUE!</v>
      </c>
      <c r="BA65" s="30">
        <f t="shared" si="31"/>
        <v>28.820238793519973</v>
      </c>
      <c r="BB65" s="30">
        <f t="shared" si="31"/>
        <v>55.904827003018859</v>
      </c>
    </row>
    <row r="66" spans="6:54" x14ac:dyDescent="0.25">
      <c r="F66" s="3">
        <v>52</v>
      </c>
      <c r="G66" s="29">
        <f t="shared" ref="G66:G84" si="37">G$4*(1-EXP(-G$5*$F66))^G$6</f>
        <v>76.945708158322972</v>
      </c>
      <c r="H66" s="29">
        <f t="shared" si="36"/>
        <v>74.214703207316418</v>
      </c>
      <c r="I66" s="29">
        <f t="shared" si="36"/>
        <v>80.355723340231037</v>
      </c>
      <c r="J66" s="29">
        <f t="shared" si="36"/>
        <v>76.078949536264091</v>
      </c>
      <c r="K66" s="29">
        <f t="shared" si="36"/>
        <v>26.925913903054671</v>
      </c>
      <c r="L66" s="30"/>
      <c r="M66" s="29">
        <f t="shared" si="36"/>
        <v>28.4595200609401</v>
      </c>
      <c r="N66" s="31">
        <f t="shared" si="28"/>
        <v>16.982424442130021</v>
      </c>
      <c r="O66" s="31">
        <f>IF(Settings!$I$6&gt;69, 0.2*(N66), 0)</f>
        <v>3.3964848884260044</v>
      </c>
      <c r="P66" s="32">
        <f t="shared" si="29"/>
        <v>54.89246724928271</v>
      </c>
      <c r="Q66" s="32">
        <f t="shared" si="29"/>
        <v>33.28081117863816</v>
      </c>
      <c r="R66" s="32">
        <f t="shared" si="29"/>
        <v>52.672280053701712</v>
      </c>
      <c r="S66" s="33" t="e">
        <f t="shared" si="9"/>
        <v>#VALUE!</v>
      </c>
      <c r="T66" s="33" t="e">
        <f t="shared" si="10"/>
        <v>#VALUE!</v>
      </c>
      <c r="U66" s="34" t="e">
        <f t="shared" si="11"/>
        <v>#VALUE!</v>
      </c>
      <c r="V66" s="34" t="e">
        <f t="shared" si="12"/>
        <v>#VALUE!</v>
      </c>
      <c r="W66" s="35" t="e">
        <f t="shared" si="13"/>
        <v>#VALUE!</v>
      </c>
      <c r="X66" s="35" t="e">
        <f t="shared" si="14"/>
        <v>#VALUE!</v>
      </c>
      <c r="Z66" s="30">
        <f t="shared" si="30"/>
        <v>28.617129356885052</v>
      </c>
      <c r="AA66" s="30">
        <f t="shared" si="30"/>
        <v>55.473520150626157</v>
      </c>
      <c r="AC66" s="3">
        <v>52</v>
      </c>
      <c r="AD66"/>
      <c r="AE66" s="52">
        <f t="shared" si="35"/>
        <v>54.777476578735246</v>
      </c>
      <c r="AG66" s="3">
        <f t="shared" si="17"/>
        <v>54.777476578735246</v>
      </c>
      <c r="AH66" s="29">
        <f t="shared" si="32"/>
        <v>78.990483929441339</v>
      </c>
      <c r="AI66" s="29">
        <f t="shared" si="32"/>
        <v>76.744624839939547</v>
      </c>
      <c r="AJ66" s="29">
        <f t="shared" si="32"/>
        <v>83.481627534453281</v>
      </c>
      <c r="AK66" s="29">
        <f t="shared" si="32"/>
        <v>78.577757628793634</v>
      </c>
      <c r="AL66" s="29">
        <f t="shared" si="32"/>
        <v>27.449001745420897</v>
      </c>
      <c r="AM66" s="30"/>
      <c r="AN66" s="29">
        <f t="shared" si="33"/>
        <v>29.662230819805821</v>
      </c>
      <c r="AO66" s="31">
        <f t="shared" si="33"/>
        <v>17.71239522440808</v>
      </c>
      <c r="AP66" s="31">
        <f>IF(Settings!$I$6&gt;69, 0.2*(AO66), 0)</f>
        <v>3.5424790448816164</v>
      </c>
      <c r="AQ66" s="32">
        <f t="shared" si="34"/>
        <v>56.430648785653347</v>
      </c>
      <c r="AR66" s="32">
        <f t="shared" si="34"/>
        <v>34.024568625339036</v>
      </c>
      <c r="AS66" s="32">
        <f t="shared" si="34"/>
        <v>53.145372144515015</v>
      </c>
      <c r="AT66" s="33" t="e">
        <f t="shared" si="21"/>
        <v>#VALUE!</v>
      </c>
      <c r="AU66" s="33" t="e">
        <f t="shared" si="22"/>
        <v>#VALUE!</v>
      </c>
      <c r="AV66" s="34" t="e">
        <f t="shared" si="23"/>
        <v>#VALUE!</v>
      </c>
      <c r="AW66" s="34" t="e">
        <f t="shared" si="24"/>
        <v>#VALUE!</v>
      </c>
      <c r="AX66" s="35" t="e">
        <f t="shared" si="25"/>
        <v>#VALUE!</v>
      </c>
      <c r="AY66" s="35" t="e">
        <f t="shared" si="26"/>
        <v>#VALUE!</v>
      </c>
      <c r="BA66" s="30">
        <f t="shared" si="31"/>
        <v>28.889192025548578</v>
      </c>
      <c r="BB66" s="30">
        <f t="shared" si="31"/>
        <v>56.057149352635186</v>
      </c>
    </row>
    <row r="67" spans="6:54" x14ac:dyDescent="0.25">
      <c r="F67" s="3">
        <v>53</v>
      </c>
      <c r="G67" s="29">
        <f t="shared" si="37"/>
        <v>77.719785359536118</v>
      </c>
      <c r="H67" s="29">
        <f t="shared" si="36"/>
        <v>75.145190225777483</v>
      </c>
      <c r="I67" s="29">
        <f t="shared" si="36"/>
        <v>81.516515512957071</v>
      </c>
      <c r="J67" s="29">
        <f t="shared" si="36"/>
        <v>76.998994594859724</v>
      </c>
      <c r="K67" s="29">
        <f t="shared" si="36"/>
        <v>27.125117929002698</v>
      </c>
      <c r="L67" s="30"/>
      <c r="M67" s="29">
        <f t="shared" si="36"/>
        <v>28.901424958751051</v>
      </c>
      <c r="N67" s="31">
        <f t="shared" si="28"/>
        <v>17.249337773814517</v>
      </c>
      <c r="O67" s="31">
        <f>IF(Settings!$I$6&gt;69, 0.2*(N67), 0)</f>
        <v>3.4498675547629034</v>
      </c>
      <c r="P67" s="32">
        <f t="shared" si="29"/>
        <v>55.459801453952224</v>
      </c>
      <c r="Q67" s="32">
        <f t="shared" si="29"/>
        <v>33.558280342723457</v>
      </c>
      <c r="R67" s="32">
        <f t="shared" si="29"/>
        <v>52.854938078378993</v>
      </c>
      <c r="S67" s="33" t="e">
        <f t="shared" si="9"/>
        <v>#VALUE!</v>
      </c>
      <c r="T67" s="33" t="e">
        <f t="shared" si="10"/>
        <v>#VALUE!</v>
      </c>
      <c r="U67" s="34" t="e">
        <f t="shared" si="11"/>
        <v>#VALUE!</v>
      </c>
      <c r="V67" s="34" t="e">
        <f t="shared" si="12"/>
        <v>#VALUE!</v>
      </c>
      <c r="W67" s="35" t="e">
        <f t="shared" si="13"/>
        <v>#VALUE!</v>
      </c>
      <c r="X67" s="35" t="e">
        <f t="shared" si="14"/>
        <v>#VALUE!</v>
      </c>
      <c r="Z67" s="30">
        <f t="shared" si="30"/>
        <v>28.72190909608776</v>
      </c>
      <c r="AA67" s="30">
        <f t="shared" si="30"/>
        <v>55.692987267842589</v>
      </c>
      <c r="AC67" s="3">
        <v>53</v>
      </c>
      <c r="AD67"/>
      <c r="AE67" s="52">
        <f t="shared" si="35"/>
        <v>55.4802489249997</v>
      </c>
      <c r="AG67" s="3">
        <f t="shared" si="17"/>
        <v>55.4802489249997</v>
      </c>
      <c r="AH67" s="29">
        <f t="shared" si="32"/>
        <v>79.457818338586861</v>
      </c>
      <c r="AI67" s="29">
        <f t="shared" si="32"/>
        <v>77.358172056318921</v>
      </c>
      <c r="AJ67" s="29">
        <f t="shared" si="32"/>
        <v>84.224841323469548</v>
      </c>
      <c r="AK67" s="29">
        <f t="shared" si="32"/>
        <v>79.1824386902329</v>
      </c>
      <c r="AL67" s="29">
        <f t="shared" si="32"/>
        <v>27.56710367634906</v>
      </c>
      <c r="AM67" s="30"/>
      <c r="AN67" s="29">
        <f t="shared" si="33"/>
        <v>29.954437885285369</v>
      </c>
      <c r="AO67" s="31">
        <f t="shared" si="33"/>
        <v>17.891494753725443</v>
      </c>
      <c r="AP67" s="31">
        <f>IF(Settings!$I$6&gt;69, 0.2*(AO67), 0)</f>
        <v>3.5782989507450886</v>
      </c>
      <c r="AQ67" s="32">
        <f t="shared" si="34"/>
        <v>56.801602237650698</v>
      </c>
      <c r="AR67" s="32">
        <f t="shared" si="34"/>
        <v>34.199825173826682</v>
      </c>
      <c r="AS67" s="32">
        <f t="shared" si="34"/>
        <v>53.249169824098026</v>
      </c>
      <c r="AT67" s="33" t="e">
        <f t="shared" si="21"/>
        <v>#VALUE!</v>
      </c>
      <c r="AU67" s="33" t="e">
        <f t="shared" si="22"/>
        <v>#VALUE!</v>
      </c>
      <c r="AV67" s="34" t="e">
        <f t="shared" si="23"/>
        <v>#VALUE!</v>
      </c>
      <c r="AW67" s="34" t="e">
        <f t="shared" si="24"/>
        <v>#VALUE!</v>
      </c>
      <c r="AX67" s="35" t="e">
        <f t="shared" si="25"/>
        <v>#VALUE!</v>
      </c>
      <c r="AY67" s="35" t="e">
        <f t="shared" si="26"/>
        <v>#VALUE!</v>
      </c>
      <c r="BA67" s="30">
        <f t="shared" si="31"/>
        <v>28.949199871696756</v>
      </c>
      <c r="BB67" s="30">
        <f t="shared" si="31"/>
        <v>56.192487112114463</v>
      </c>
    </row>
    <row r="68" spans="6:54" x14ac:dyDescent="0.25">
      <c r="F68" s="3">
        <v>54</v>
      </c>
      <c r="G68" s="29">
        <f t="shared" si="37"/>
        <v>78.450705379326706</v>
      </c>
      <c r="H68" s="29">
        <f t="shared" si="36"/>
        <v>76.053501380514476</v>
      </c>
      <c r="I68" s="29">
        <f t="shared" si="36"/>
        <v>82.637306421291342</v>
      </c>
      <c r="J68" s="29">
        <f t="shared" si="36"/>
        <v>77.895994922426738</v>
      </c>
      <c r="K68" s="29">
        <f t="shared" si="36"/>
        <v>27.311904538107008</v>
      </c>
      <c r="L68" s="30"/>
      <c r="M68" s="29">
        <f t="shared" si="36"/>
        <v>29.333307814213143</v>
      </c>
      <c r="N68" s="31">
        <f t="shared" si="28"/>
        <v>17.511634745452731</v>
      </c>
      <c r="O68" s="31">
        <f>IF(Settings!$I$6&gt;69, 0.2*(N68), 0)</f>
        <v>3.5023269490905466</v>
      </c>
      <c r="P68" s="32">
        <f t="shared" si="29"/>
        <v>56.011817793285921</v>
      </c>
      <c r="Q68" s="32">
        <f t="shared" si="29"/>
        <v>33.824746523367502</v>
      </c>
      <c r="R68" s="32">
        <f t="shared" si="29"/>
        <v>53.023448872943391</v>
      </c>
      <c r="S68" s="33" t="e">
        <f t="shared" si="9"/>
        <v>#VALUE!</v>
      </c>
      <c r="T68" s="33" t="e">
        <f t="shared" si="10"/>
        <v>#VALUE!</v>
      </c>
      <c r="U68" s="34" t="e">
        <f t="shared" si="11"/>
        <v>#VALUE!</v>
      </c>
      <c r="V68" s="34" t="e">
        <f t="shared" si="12"/>
        <v>#VALUE!</v>
      </c>
      <c r="W68" s="35" t="e">
        <f t="shared" si="13"/>
        <v>#VALUE!</v>
      </c>
      <c r="X68" s="35" t="e">
        <f t="shared" si="14"/>
        <v>#VALUE!</v>
      </c>
      <c r="Z68" s="30">
        <f t="shared" si="30"/>
        <v>28.818859725125897</v>
      </c>
      <c r="AA68" s="30">
        <f t="shared" si="30"/>
        <v>55.901813485918382</v>
      </c>
      <c r="AC68" s="3">
        <v>54</v>
      </c>
      <c r="AD68"/>
      <c r="AE68" s="52">
        <f t="shared" si="35"/>
        <v>56.127822882801333</v>
      </c>
      <c r="AG68" s="3">
        <f t="shared" si="17"/>
        <v>56.127822882801333</v>
      </c>
      <c r="AH68" s="29">
        <f t="shared" si="32"/>
        <v>79.871761082922731</v>
      </c>
      <c r="AI68" s="29">
        <f t="shared" si="32"/>
        <v>77.914265053771345</v>
      </c>
      <c r="AJ68" s="29">
        <f t="shared" si="32"/>
        <v>84.89317554359053</v>
      </c>
      <c r="AK68" s="29">
        <f t="shared" si="32"/>
        <v>79.730036959530281</v>
      </c>
      <c r="AL68" s="29">
        <f t="shared" si="32"/>
        <v>27.671239617734376</v>
      </c>
      <c r="AM68" s="30"/>
      <c r="AN68" s="29">
        <f t="shared" si="33"/>
        <v>30.219435045320878</v>
      </c>
      <c r="AO68" s="31">
        <f t="shared" si="33"/>
        <v>18.054545733758065</v>
      </c>
      <c r="AP68" s="31">
        <f>IF(Settings!$I$6&gt;69, 0.2*(AO68), 0)</f>
        <v>3.610909146751613</v>
      </c>
      <c r="AQ68" s="32">
        <f t="shared" si="34"/>
        <v>57.137113867057465</v>
      </c>
      <c r="AR68" s="32">
        <f t="shared" si="34"/>
        <v>34.356923756266774</v>
      </c>
      <c r="AS68" s="32">
        <f t="shared" si="34"/>
        <v>53.339720093085077</v>
      </c>
      <c r="AT68" s="33" t="e">
        <f t="shared" si="21"/>
        <v>#VALUE!</v>
      </c>
      <c r="AU68" s="33" t="e">
        <f t="shared" si="22"/>
        <v>#VALUE!</v>
      </c>
      <c r="AV68" s="34" t="e">
        <f t="shared" si="23"/>
        <v>#VALUE!</v>
      </c>
      <c r="AW68" s="34" t="e">
        <f t="shared" si="24"/>
        <v>#VALUE!</v>
      </c>
      <c r="AX68" s="35" t="e">
        <f t="shared" si="25"/>
        <v>#VALUE!</v>
      </c>
      <c r="AY68" s="35" t="e">
        <f t="shared" si="26"/>
        <v>#VALUE!</v>
      </c>
      <c r="BA68" s="30">
        <f t="shared" si="31"/>
        <v>29.001653875151792</v>
      </c>
      <c r="BB68" s="30">
        <f t="shared" si="31"/>
        <v>56.313078732482388</v>
      </c>
    </row>
    <row r="69" spans="6:54" x14ac:dyDescent="0.25">
      <c r="F69" s="3">
        <v>55</v>
      </c>
      <c r="G69" s="29">
        <f t="shared" si="37"/>
        <v>79.140537642942078</v>
      </c>
      <c r="H69" s="29">
        <f t="shared" si="36"/>
        <v>76.940036563475104</v>
      </c>
      <c r="I69" s="29">
        <f t="shared" si="36"/>
        <v>83.718992167030294</v>
      </c>
      <c r="J69" s="29">
        <f t="shared" si="36"/>
        <v>78.770402701550864</v>
      </c>
      <c r="K69" s="29">
        <f t="shared" si="36"/>
        <v>27.486983352942232</v>
      </c>
      <c r="L69" s="30"/>
      <c r="M69" s="29">
        <f t="shared" si="36"/>
        <v>29.755277207418771</v>
      </c>
      <c r="N69" s="31">
        <f t="shared" si="28"/>
        <v>17.769347587014476</v>
      </c>
      <c r="O69" s="31">
        <f>IF(Settings!$I$6&gt;69, 0.2*(N69), 0)</f>
        <v>3.5538695174028954</v>
      </c>
      <c r="P69" s="32">
        <f t="shared" si="29"/>
        <v>56.548884018865337</v>
      </c>
      <c r="Q69" s="32">
        <f t="shared" si="29"/>
        <v>34.080605647169556</v>
      </c>
      <c r="R69" s="32">
        <f t="shared" si="29"/>
        <v>53.178879596371978</v>
      </c>
      <c r="S69" s="33" t="e">
        <f t="shared" si="9"/>
        <v>#VALUE!</v>
      </c>
      <c r="T69" s="33" t="e">
        <f t="shared" si="10"/>
        <v>#VALUE!</v>
      </c>
      <c r="U69" s="34" t="e">
        <f t="shared" si="11"/>
        <v>#VALUE!</v>
      </c>
      <c r="V69" s="34" t="e">
        <f t="shared" si="12"/>
        <v>#VALUE!</v>
      </c>
      <c r="W69" s="35" t="e">
        <f t="shared" si="13"/>
        <v>#VALUE!</v>
      </c>
      <c r="X69" s="35" t="e">
        <f t="shared" si="14"/>
        <v>#VALUE!</v>
      </c>
      <c r="Z69" s="30">
        <f t="shared" si="30"/>
        <v>28.908549867446506</v>
      </c>
      <c r="AA69" s="30">
        <f t="shared" si="30"/>
        <v>56.100514730592025</v>
      </c>
      <c r="AC69" s="3">
        <v>55</v>
      </c>
      <c r="AD69"/>
      <c r="AE69" s="52">
        <f t="shared" si="35"/>
        <v>56.724533941584319</v>
      </c>
      <c r="AG69" s="3">
        <f t="shared" si="17"/>
        <v>56.724533941584319</v>
      </c>
      <c r="AH69" s="29">
        <f t="shared" si="32"/>
        <v>80.239490100700039</v>
      </c>
      <c r="AI69" s="29">
        <f t="shared" si="32"/>
        <v>78.418911773530311</v>
      </c>
      <c r="AJ69" s="29">
        <f t="shared" si="32"/>
        <v>85.495231155212366</v>
      </c>
      <c r="AK69" s="29">
        <f t="shared" si="32"/>
        <v>80.226591884274072</v>
      </c>
      <c r="AL69" s="29">
        <f t="shared" si="32"/>
        <v>27.763367834108585</v>
      </c>
      <c r="AM69" s="30"/>
      <c r="AN69" s="29">
        <f t="shared" si="33"/>
        <v>30.460032525830403</v>
      </c>
      <c r="AO69" s="31">
        <f t="shared" si="33"/>
        <v>18.203117043054149</v>
      </c>
      <c r="AP69" s="31">
        <f>IF(Settings!$I$6&gt;69, 0.2*(AO69), 0)</f>
        <v>3.6406234086108302</v>
      </c>
      <c r="AQ69" s="32">
        <f t="shared" si="34"/>
        <v>57.441004583185418</v>
      </c>
      <c r="AR69" s="32">
        <f t="shared" si="34"/>
        <v>34.498043106999972</v>
      </c>
      <c r="AS69" s="32">
        <f t="shared" si="34"/>
        <v>53.419049294847568</v>
      </c>
      <c r="AT69" s="33" t="e">
        <f t="shared" si="21"/>
        <v>#VALUE!</v>
      </c>
      <c r="AU69" s="33" t="e">
        <f t="shared" si="22"/>
        <v>#VALUE!</v>
      </c>
      <c r="AV69" s="34" t="e">
        <f t="shared" si="23"/>
        <v>#VALUE!</v>
      </c>
      <c r="AW69" s="34" t="e">
        <f t="shared" si="24"/>
        <v>#VALUE!</v>
      </c>
      <c r="AX69" s="35" t="e">
        <f t="shared" si="25"/>
        <v>#VALUE!</v>
      </c>
      <c r="AY69" s="35" t="e">
        <f t="shared" si="26"/>
        <v>#VALUE!</v>
      </c>
      <c r="BA69" s="30">
        <f t="shared" si="31"/>
        <v>29.047692490884948</v>
      </c>
      <c r="BB69" s="30">
        <f t="shared" si="31"/>
        <v>56.420814626114534</v>
      </c>
    </row>
    <row r="70" spans="6:54" x14ac:dyDescent="0.25">
      <c r="F70" s="3">
        <v>56</v>
      </c>
      <c r="G70" s="29">
        <f t="shared" si="37"/>
        <v>79.791295361660659</v>
      </c>
      <c r="H70" s="29">
        <f t="shared" si="36"/>
        <v>77.805197716825575</v>
      </c>
      <c r="I70" s="29">
        <f t="shared" si="36"/>
        <v>84.762495981370151</v>
      </c>
      <c r="J70" s="29">
        <f t="shared" si="36"/>
        <v>79.622670404393048</v>
      </c>
      <c r="K70" s="29">
        <f t="shared" si="36"/>
        <v>27.651032108765602</v>
      </c>
      <c r="L70" s="30"/>
      <c r="M70" s="29">
        <f t="shared" si="36"/>
        <v>30.167449846969681</v>
      </c>
      <c r="N70" s="31">
        <f t="shared" si="28"/>
        <v>18.022511557057687</v>
      </c>
      <c r="O70" s="31">
        <f>IF(Settings!$I$6&gt;69, 0.2*(N70), 0)</f>
        <v>3.6045023114115375</v>
      </c>
      <c r="P70" s="32">
        <f t="shared" si="29"/>
        <v>57.071362386490762</v>
      </c>
      <c r="Q70" s="32">
        <f t="shared" si="29"/>
        <v>34.326243160069197</v>
      </c>
      <c r="R70" s="32">
        <f t="shared" si="29"/>
        <v>53.322221336974252</v>
      </c>
      <c r="S70" s="33" t="e">
        <f t="shared" si="9"/>
        <v>#VALUE!</v>
      </c>
      <c r="T70" s="33" t="e">
        <f t="shared" si="10"/>
        <v>#VALUE!</v>
      </c>
      <c r="U70" s="34" t="e">
        <f t="shared" si="11"/>
        <v>#VALUE!</v>
      </c>
      <c r="V70" s="34" t="e">
        <f t="shared" si="12"/>
        <v>#VALUE!</v>
      </c>
      <c r="W70" s="35" t="e">
        <f t="shared" si="13"/>
        <v>#VALUE!</v>
      </c>
      <c r="X70" s="35" t="e">
        <f t="shared" si="14"/>
        <v>#VALUE!</v>
      </c>
      <c r="Z70" s="30">
        <f t="shared" si="30"/>
        <v>28.991509306882175</v>
      </c>
      <c r="AA70" s="30">
        <f t="shared" si="30"/>
        <v>56.289581912858019</v>
      </c>
      <c r="AC70" s="3">
        <v>56</v>
      </c>
      <c r="AD70"/>
      <c r="AE70" s="52">
        <f t="shared" si="35"/>
        <v>57.274377065113654</v>
      </c>
      <c r="AG70" s="3">
        <f t="shared" si="17"/>
        <v>57.274377065113654</v>
      </c>
      <c r="AH70" s="29">
        <f t="shared" si="32"/>
        <v>80.567060080929707</v>
      </c>
      <c r="AI70" s="29">
        <f t="shared" si="32"/>
        <v>78.877401491216318</v>
      </c>
      <c r="AJ70" s="29">
        <f t="shared" si="32"/>
        <v>86.038475112861192</v>
      </c>
      <c r="AK70" s="29">
        <f t="shared" si="32"/>
        <v>80.677409878682184</v>
      </c>
      <c r="AL70" s="29">
        <f t="shared" si="32"/>
        <v>27.845125698510522</v>
      </c>
      <c r="AM70" s="30"/>
      <c r="AN70" s="29">
        <f t="shared" si="33"/>
        <v>30.678712393262074</v>
      </c>
      <c r="AO70" s="31">
        <f t="shared" si="33"/>
        <v>18.338606056209048</v>
      </c>
      <c r="AP70" s="31">
        <f>IF(Settings!$I$6&gt;69, 0.2*(AO70), 0)</f>
        <v>3.6677212112418101</v>
      </c>
      <c r="AQ70" s="32">
        <f t="shared" si="34"/>
        <v>57.716619354582647</v>
      </c>
      <c r="AR70" s="32">
        <f t="shared" si="34"/>
        <v>34.625056508672529</v>
      </c>
      <c r="AS70" s="32">
        <f t="shared" si="34"/>
        <v>53.488820805763986</v>
      </c>
      <c r="AT70" s="33" t="e">
        <f t="shared" si="21"/>
        <v>#VALUE!</v>
      </c>
      <c r="AU70" s="33" t="e">
        <f t="shared" si="22"/>
        <v>#VALUE!</v>
      </c>
      <c r="AV70" s="34" t="e">
        <f t="shared" si="23"/>
        <v>#VALUE!</v>
      </c>
      <c r="AW70" s="34" t="e">
        <f t="shared" si="24"/>
        <v>#VALUE!</v>
      </c>
      <c r="AX70" s="35" t="e">
        <f t="shared" si="25"/>
        <v>#VALUE!</v>
      </c>
      <c r="AY70" s="35" t="e">
        <f t="shared" si="26"/>
        <v>#VALUE!</v>
      </c>
      <c r="BA70" s="30">
        <f t="shared" si="31"/>
        <v>29.088253119311581</v>
      </c>
      <c r="BB70" s="30">
        <f t="shared" si="31"/>
        <v>56.517299418194057</v>
      </c>
    </row>
    <row r="71" spans="6:54" x14ac:dyDescent="0.25">
      <c r="F71" s="3">
        <v>57</v>
      </c>
      <c r="G71" s="29">
        <f t="shared" si="37"/>
        <v>80.404930840289424</v>
      </c>
      <c r="H71" s="29">
        <f t="shared" si="36"/>
        <v>78.649387930891862</v>
      </c>
      <c r="I71" s="29">
        <f t="shared" si="36"/>
        <v>85.768762111085735</v>
      </c>
      <c r="J71" s="29">
        <f t="shared" si="36"/>
        <v>80.453249906041179</v>
      </c>
      <c r="K71" s="29">
        <f t="shared" si="36"/>
        <v>27.804696837173282</v>
      </c>
      <c r="L71" s="30"/>
      <c r="M71" s="29">
        <f t="shared" si="36"/>
        <v>30.56994965176451</v>
      </c>
      <c r="N71" s="31">
        <f t="shared" si="28"/>
        <v>18.27116466653364</v>
      </c>
      <c r="O71" s="31">
        <f>IF(Settings!$I$6&gt;69, 0.2*(N71), 0)</f>
        <v>3.6542329333067283</v>
      </c>
      <c r="P71" s="32">
        <f t="shared" si="29"/>
        <v>57.579609450538349</v>
      </c>
      <c r="Q71" s="32">
        <f t="shared" si="29"/>
        <v>34.562033913510525</v>
      </c>
      <c r="R71" s="32">
        <f t="shared" si="29"/>
        <v>53.454393834259321</v>
      </c>
      <c r="S71" s="33" t="e">
        <f t="shared" si="9"/>
        <v>#VALUE!</v>
      </c>
      <c r="T71" s="33" t="e">
        <f t="shared" si="10"/>
        <v>#VALUE!</v>
      </c>
      <c r="U71" s="34" t="e">
        <f t="shared" si="11"/>
        <v>#VALUE!</v>
      </c>
      <c r="V71" s="34" t="e">
        <f t="shared" si="12"/>
        <v>#VALUE!</v>
      </c>
      <c r="W71" s="35" t="e">
        <f t="shared" si="13"/>
        <v>#VALUE!</v>
      </c>
      <c r="X71" s="35" t="e">
        <f t="shared" si="14"/>
        <v>#VALUE!</v>
      </c>
      <c r="Z71" s="30">
        <f t="shared" si="30"/>
        <v>29.068231262413228</v>
      </c>
      <c r="AA71" s="30">
        <f t="shared" si="30"/>
        <v>56.46948214181085</v>
      </c>
      <c r="AC71" s="3">
        <v>57</v>
      </c>
      <c r="AD71"/>
      <c r="AE71" s="52">
        <f t="shared" si="35"/>
        <v>57.78103343764532</v>
      </c>
      <c r="AG71" s="3">
        <f t="shared" si="17"/>
        <v>57.78103343764532</v>
      </c>
      <c r="AH71" s="29">
        <f t="shared" si="32"/>
        <v>80.859600849143078</v>
      </c>
      <c r="AI71" s="29">
        <f t="shared" si="32"/>
        <v>79.294403055093298</v>
      </c>
      <c r="AJ71" s="29">
        <f t="shared" si="32"/>
        <v>86.529408320784725</v>
      </c>
      <c r="AK71" s="29">
        <f t="shared" si="32"/>
        <v>81.087166138284019</v>
      </c>
      <c r="AL71" s="29">
        <f t="shared" si="32"/>
        <v>27.917889240004762</v>
      </c>
      <c r="AM71" s="30"/>
      <c r="AN71" s="29">
        <f t="shared" si="33"/>
        <v>30.877671570622265</v>
      </c>
      <c r="AO71" s="31">
        <f t="shared" si="33"/>
        <v>18.462259685659543</v>
      </c>
      <c r="AP71" s="31">
        <f>IF(Settings!$I$6&gt;69, 0.2*(AO71), 0)</f>
        <v>3.6924519371319087</v>
      </c>
      <c r="AQ71" s="32">
        <f t="shared" si="34"/>
        <v>57.966895514060766</v>
      </c>
      <c r="AR71" s="32">
        <f t="shared" si="34"/>
        <v>34.739580921178202</v>
      </c>
      <c r="AS71" s="32">
        <f t="shared" si="34"/>
        <v>53.550408682586927</v>
      </c>
      <c r="AT71" s="33" t="e">
        <f t="shared" si="21"/>
        <v>#VALUE!</v>
      </c>
      <c r="AU71" s="33" t="e">
        <f t="shared" si="22"/>
        <v>#VALUE!</v>
      </c>
      <c r="AV71" s="34" t="e">
        <f t="shared" si="23"/>
        <v>#VALUE!</v>
      </c>
      <c r="AW71" s="34" t="e">
        <f t="shared" si="24"/>
        <v>#VALUE!</v>
      </c>
      <c r="AX71" s="35" t="e">
        <f t="shared" si="25"/>
        <v>#VALUE!</v>
      </c>
      <c r="AY71" s="35" t="e">
        <f t="shared" si="26"/>
        <v>#VALUE!</v>
      </c>
      <c r="BA71" s="30">
        <f t="shared" si="31"/>
        <v>29.12411236690015</v>
      </c>
      <c r="BB71" s="30">
        <f t="shared" si="31"/>
        <v>56.603901745771459</v>
      </c>
    </row>
    <row r="72" spans="6:54" x14ac:dyDescent="0.25">
      <c r="F72" s="3">
        <v>58</v>
      </c>
      <c r="G72" s="29">
        <f t="shared" si="37"/>
        <v>80.983331949210466</v>
      </c>
      <c r="H72" s="29">
        <f t="shared" si="36"/>
        <v>79.473010625878388</v>
      </c>
      <c r="I72" s="29">
        <f t="shared" si="36"/>
        <v>86.738750305258392</v>
      </c>
      <c r="J72" s="29">
        <f t="shared" si="36"/>
        <v>81.262591685645532</v>
      </c>
      <c r="K72" s="29">
        <f t="shared" si="36"/>
        <v>27.948592273405637</v>
      </c>
      <c r="L72" s="30"/>
      <c r="M72" s="29">
        <f t="shared" si="36"/>
        <v>30.962906900256108</v>
      </c>
      <c r="N72" s="31">
        <f t="shared" si="28"/>
        <v>18.515347421516299</v>
      </c>
      <c r="O72" s="31">
        <f>IF(Settings!$I$6&gt;69, 0.2*(N72), 0)</f>
        <v>3.7030694843032599</v>
      </c>
      <c r="P72" s="32">
        <f t="shared" si="29"/>
        <v>58.073975892110354</v>
      </c>
      <c r="Q72" s="32">
        <f t="shared" si="29"/>
        <v>34.7883421052043</v>
      </c>
      <c r="R72" s="32">
        <f t="shared" si="29"/>
        <v>53.576250024209195</v>
      </c>
      <c r="S72" s="33" t="e">
        <f t="shared" si="9"/>
        <v>#VALUE!</v>
      </c>
      <c r="T72" s="33" t="e">
        <f t="shared" si="10"/>
        <v>#VALUE!</v>
      </c>
      <c r="U72" s="34" t="e">
        <f t="shared" si="11"/>
        <v>#VALUE!</v>
      </c>
      <c r="V72" s="34" t="e">
        <f t="shared" si="12"/>
        <v>#VALUE!</v>
      </c>
      <c r="W72" s="35" t="e">
        <f t="shared" si="13"/>
        <v>#VALUE!</v>
      </c>
      <c r="X72" s="35" t="e">
        <f t="shared" si="14"/>
        <v>#VALUE!</v>
      </c>
      <c r="Z72" s="30">
        <f t="shared" si="30"/>
        <v>29.139174591104211</v>
      </c>
      <c r="AA72" s="30">
        <f t="shared" si="30"/>
        <v>56.640659878684033</v>
      </c>
      <c r="AC72" s="3">
        <v>58</v>
      </c>
      <c r="AD72"/>
      <c r="AE72" s="52">
        <f t="shared" si="35"/>
        <v>58.247895109351262</v>
      </c>
      <c r="AG72" s="3">
        <f t="shared" si="17"/>
        <v>58.247895109351262</v>
      </c>
      <c r="AH72" s="29">
        <f t="shared" si="32"/>
        <v>81.121477454141314</v>
      </c>
      <c r="AI72" s="29">
        <f t="shared" si="32"/>
        <v>79.674048138874127</v>
      </c>
      <c r="AJ72" s="29">
        <f t="shared" si="32"/>
        <v>86.973706686729514</v>
      </c>
      <c r="AK72" s="29">
        <f t="shared" si="32"/>
        <v>81.459990660255755</v>
      </c>
      <c r="AL72" s="29">
        <f t="shared" si="32"/>
        <v>27.982820543370476</v>
      </c>
      <c r="AM72" s="30"/>
      <c r="AN72" s="29">
        <f t="shared" si="33"/>
        <v>31.05885873303421</v>
      </c>
      <c r="AO72" s="31">
        <f t="shared" si="33"/>
        <v>18.575192596670423</v>
      </c>
      <c r="AP72" s="31">
        <f>IF(Settings!$I$6&gt;69, 0.2*(AO72), 0)</f>
        <v>3.7150385193340849</v>
      </c>
      <c r="AQ72" s="32">
        <f t="shared" si="34"/>
        <v>58.194420028555854</v>
      </c>
      <c r="AR72" s="32">
        <f t="shared" si="34"/>
        <v>34.843017303038494</v>
      </c>
      <c r="AS72" s="32">
        <f t="shared" si="34"/>
        <v>53.604954833801315</v>
      </c>
      <c r="AT72" s="33" t="e">
        <f t="shared" si="21"/>
        <v>#VALUE!</v>
      </c>
      <c r="AU72" s="33" t="e">
        <f t="shared" si="22"/>
        <v>#VALUE!</v>
      </c>
      <c r="AV72" s="34" t="e">
        <f t="shared" si="23"/>
        <v>#VALUE!</v>
      </c>
      <c r="AW72" s="34" t="e">
        <f t="shared" si="24"/>
        <v>#VALUE!</v>
      </c>
      <c r="AX72" s="35" t="e">
        <f t="shared" si="25"/>
        <v>#VALUE!</v>
      </c>
      <c r="AY72" s="35" t="e">
        <f t="shared" si="26"/>
        <v>#VALUE!</v>
      </c>
      <c r="BA72" s="30">
        <f t="shared" si="31"/>
        <v>29.155917411483447</v>
      </c>
      <c r="BB72" s="30">
        <f t="shared" si="31"/>
        <v>56.681794332309721</v>
      </c>
    </row>
    <row r="73" spans="6:54" x14ac:dyDescent="0.25">
      <c r="F73" s="3">
        <v>59</v>
      </c>
      <c r="G73" s="29">
        <f t="shared" si="37"/>
        <v>81.528319604461899</v>
      </c>
      <c r="H73" s="29">
        <f t="shared" si="36"/>
        <v>80.276468810496112</v>
      </c>
      <c r="I73" s="29">
        <f t="shared" si="36"/>
        <v>87.673430858524085</v>
      </c>
      <c r="J73" s="29">
        <f t="shared" si="36"/>
        <v>82.051144107938711</v>
      </c>
      <c r="K73" s="29">
        <f t="shared" si="36"/>
        <v>28.083302445143669</v>
      </c>
      <c r="L73" s="30"/>
      <c r="M73" s="29">
        <f t="shared" si="36"/>
        <v>31.346457442791795</v>
      </c>
      <c r="N73" s="31">
        <f t="shared" si="28"/>
        <v>18.755102583538871</v>
      </c>
      <c r="O73" s="31">
        <f>IF(Settings!$I$6&gt;69, 0.2*(N73), 0)</f>
        <v>3.7510205167077744</v>
      </c>
      <c r="P73" s="32">
        <f t="shared" si="29"/>
        <v>58.55480637764299</v>
      </c>
      <c r="Q73" s="32">
        <f t="shared" si="29"/>
        <v>35.005521267640745</v>
      </c>
      <c r="R73" s="32">
        <f t="shared" si="29"/>
        <v>53.68858039250663</v>
      </c>
      <c r="S73" s="33" t="e">
        <f t="shared" si="9"/>
        <v>#VALUE!</v>
      </c>
      <c r="T73" s="33" t="e">
        <f t="shared" si="10"/>
        <v>#VALUE!</v>
      </c>
      <c r="U73" s="34" t="e">
        <f t="shared" si="11"/>
        <v>#VALUE!</v>
      </c>
      <c r="V73" s="34" t="e">
        <f t="shared" si="12"/>
        <v>#VALUE!</v>
      </c>
      <c r="W73" s="35" t="e">
        <f t="shared" si="13"/>
        <v>#VALUE!</v>
      </c>
      <c r="X73" s="35" t="e">
        <f t="shared" si="14"/>
        <v>#VALUE!</v>
      </c>
      <c r="Z73" s="30">
        <f t="shared" si="30"/>
        <v>29.204765909948989</v>
      </c>
      <c r="AA73" s="30">
        <f t="shared" si="30"/>
        <v>56.803538034935343</v>
      </c>
      <c r="AC73" s="3">
        <v>59</v>
      </c>
      <c r="AD73"/>
      <c r="AE73" s="52">
        <f t="shared" si="35"/>
        <v>58.678087706000106</v>
      </c>
      <c r="AG73" s="3">
        <f t="shared" si="17"/>
        <v>58.678087706000106</v>
      </c>
      <c r="AH73" s="29">
        <f t="shared" si="32"/>
        <v>81.356419826516301</v>
      </c>
      <c r="AI73" s="29">
        <f t="shared" si="32"/>
        <v>80.020001979577501</v>
      </c>
      <c r="AJ73" s="29">
        <f t="shared" si="32"/>
        <v>87.376339726690063</v>
      </c>
      <c r="AK73" s="29">
        <f t="shared" si="32"/>
        <v>81.799541122302003</v>
      </c>
      <c r="AL73" s="29">
        <f t="shared" si="32"/>
        <v>28.040905665322239</v>
      </c>
      <c r="AM73" s="30"/>
      <c r="AN73" s="29">
        <f t="shared" si="33"/>
        <v>31.224005978946895</v>
      </c>
      <c r="AO73" s="31">
        <f t="shared" si="33"/>
        <v>18.678402991414632</v>
      </c>
      <c r="AP73" s="31">
        <f>IF(Settings!$I$6&gt;69, 0.2*(AO73), 0)</f>
        <v>3.7356805982829266</v>
      </c>
      <c r="AQ73" s="32">
        <f t="shared" si="34"/>
        <v>58.401477687037477</v>
      </c>
      <c r="AR73" s="32">
        <f t="shared" si="34"/>
        <v>34.936583841335683</v>
      </c>
      <c r="AS73" s="32">
        <f t="shared" si="34"/>
        <v>53.653413704003491</v>
      </c>
      <c r="AT73" s="33" t="e">
        <f t="shared" si="21"/>
        <v>#VALUE!</v>
      </c>
      <c r="AU73" s="33" t="e">
        <f t="shared" si="22"/>
        <v>#VALUE!</v>
      </c>
      <c r="AV73" s="34" t="e">
        <f t="shared" si="23"/>
        <v>#VALUE!</v>
      </c>
      <c r="AW73" s="34" t="e">
        <f t="shared" si="24"/>
        <v>#VALUE!</v>
      </c>
      <c r="AX73" s="35" t="e">
        <f t="shared" si="25"/>
        <v>#VALUE!</v>
      </c>
      <c r="AY73" s="35" t="e">
        <f t="shared" si="26"/>
        <v>#VALUE!</v>
      </c>
      <c r="BA73" s="30">
        <f t="shared" si="31"/>
        <v>29.184210600138275</v>
      </c>
      <c r="BB73" s="30">
        <f t="shared" si="31"/>
        <v>56.751986420296475</v>
      </c>
    </row>
    <row r="74" spans="6:54" x14ac:dyDescent="0.25">
      <c r="F74" s="3">
        <v>60</v>
      </c>
      <c r="G74" s="29">
        <f t="shared" si="37"/>
        <v>82.041646115501933</v>
      </c>
      <c r="H74" s="29">
        <f t="shared" si="36"/>
        <v>81.060164411223042</v>
      </c>
      <c r="I74" s="29">
        <f t="shared" si="36"/>
        <v>88.573780168936452</v>
      </c>
      <c r="J74" s="29">
        <f t="shared" si="36"/>
        <v>82.819352778384072</v>
      </c>
      <c r="K74" s="29">
        <f t="shared" si="36"/>
        <v>28.20938140633632</v>
      </c>
      <c r="L74" s="30"/>
      <c r="M74" s="29">
        <f t="shared" si="36"/>
        <v>31.720741972920646</v>
      </c>
      <c r="N74" s="31">
        <f t="shared" si="28"/>
        <v>18.990474946323772</v>
      </c>
      <c r="O74" s="31">
        <f>IF(Settings!$I$6&gt;69, 0.2*(N74), 0)</f>
        <v>3.7980949892647544</v>
      </c>
      <c r="P74" s="32">
        <f t="shared" si="29"/>
        <v>59.022439444958316</v>
      </c>
      <c r="Q74" s="32">
        <f t="shared" si="29"/>
        <v>35.213914298223841</v>
      </c>
      <c r="R74" s="32">
        <f t="shared" si="29"/>
        <v>53.792117125801582</v>
      </c>
      <c r="S74" s="33" t="e">
        <f t="shared" si="9"/>
        <v>#VALUE!</v>
      </c>
      <c r="T74" s="33" t="e">
        <f t="shared" si="10"/>
        <v>#VALUE!</v>
      </c>
      <c r="U74" s="34" t="e">
        <f t="shared" si="11"/>
        <v>#VALUE!</v>
      </c>
      <c r="V74" s="34" t="e">
        <f t="shared" si="12"/>
        <v>#VALUE!</v>
      </c>
      <c r="W74" s="35" t="e">
        <f t="shared" si="13"/>
        <v>#VALUE!</v>
      </c>
      <c r="X74" s="35" t="e">
        <f t="shared" si="14"/>
        <v>#VALUE!</v>
      </c>
      <c r="Z74" s="30">
        <f t="shared" si="30"/>
        <v>29.265401630161296</v>
      </c>
      <c r="AA74" s="30">
        <f t="shared" si="30"/>
        <v>56.958519017091213</v>
      </c>
      <c r="AC74" s="3">
        <v>60</v>
      </c>
      <c r="AD74"/>
      <c r="AE74" s="52">
        <f t="shared" si="35"/>
        <v>59.074491354933706</v>
      </c>
      <c r="AG74" s="3">
        <f t="shared" si="17"/>
        <v>59.074491354933706</v>
      </c>
      <c r="AH74" s="29">
        <f t="shared" si="32"/>
        <v>81.567628198446656</v>
      </c>
      <c r="AI74" s="29">
        <f t="shared" si="32"/>
        <v>80.335523644636652</v>
      </c>
      <c r="AJ74" s="29">
        <f t="shared" si="32"/>
        <v>87.74167045976283</v>
      </c>
      <c r="AK74" s="29">
        <f t="shared" si="32"/>
        <v>82.109064804567396</v>
      </c>
      <c r="AL74" s="29">
        <f t="shared" si="32"/>
        <v>28.092985114121468</v>
      </c>
      <c r="AM74" s="30"/>
      <c r="AN74" s="29">
        <f t="shared" si="33"/>
        <v>31.374656049764091</v>
      </c>
      <c r="AO74" s="31">
        <f t="shared" si="33"/>
        <v>18.772786304877247</v>
      </c>
      <c r="AP74" s="31">
        <f>IF(Settings!$I$6&gt;69, 0.2*(AO74), 0)</f>
        <v>3.7545572609754494</v>
      </c>
      <c r="AQ74" s="32">
        <f t="shared" si="34"/>
        <v>58.590091789157242</v>
      </c>
      <c r="AR74" s="32">
        <f t="shared" si="34"/>
        <v>35.021343449677552</v>
      </c>
      <c r="AS74" s="32">
        <f t="shared" si="34"/>
        <v>53.69658742885585</v>
      </c>
      <c r="AT74" s="33" t="e">
        <f t="shared" si="21"/>
        <v>#VALUE!</v>
      </c>
      <c r="AU74" s="33" t="e">
        <f t="shared" si="22"/>
        <v>#VALUE!</v>
      </c>
      <c r="AV74" s="34" t="e">
        <f t="shared" si="23"/>
        <v>#VALUE!</v>
      </c>
      <c r="AW74" s="34" t="e">
        <f t="shared" si="24"/>
        <v>#VALUE!</v>
      </c>
      <c r="AX74" s="35" t="e">
        <f t="shared" si="25"/>
        <v>#VALUE!</v>
      </c>
      <c r="AY74" s="35" t="e">
        <f t="shared" si="26"/>
        <v>#VALUE!</v>
      </c>
      <c r="BA74" s="30">
        <f t="shared" si="31"/>
        <v>29.20944886373778</v>
      </c>
      <c r="BB74" s="30">
        <f t="shared" si="31"/>
        <v>56.815350162397976</v>
      </c>
    </row>
    <row r="75" spans="6:54" x14ac:dyDescent="0.25">
      <c r="F75" s="3">
        <v>61</v>
      </c>
      <c r="G75" s="29">
        <f t="shared" si="37"/>
        <v>82.524994275316942</v>
      </c>
      <c r="H75" s="29">
        <f t="shared" si="36"/>
        <v>81.824497666453624</v>
      </c>
      <c r="I75" s="29">
        <f t="shared" si="36"/>
        <v>89.440776770719566</v>
      </c>
      <c r="J75" s="29">
        <f t="shared" si="36"/>
        <v>83.567659965779782</v>
      </c>
      <c r="K75" s="29">
        <f t="shared" si="36"/>
        <v>28.327354084663099</v>
      </c>
      <c r="L75" s="30"/>
      <c r="M75" s="29">
        <f t="shared" si="36"/>
        <v>32.085905353807171</v>
      </c>
      <c r="N75" s="31">
        <f t="shared" si="28"/>
        <v>19.221511127786208</v>
      </c>
      <c r="O75" s="31">
        <f>IF(Settings!$I$6&gt;69, 0.2*(N75), 0)</f>
        <v>3.8443022255572417</v>
      </c>
      <c r="P75" s="32">
        <f t="shared" si="29"/>
        <v>59.477207414035448</v>
      </c>
      <c r="Q75" s="32">
        <f t="shared" si="29"/>
        <v>35.413853525543296</v>
      </c>
      <c r="R75" s="32">
        <f t="shared" si="29"/>
        <v>53.887538055582397</v>
      </c>
      <c r="S75" s="33" t="e">
        <f t="shared" si="9"/>
        <v>#VALUE!</v>
      </c>
      <c r="T75" s="33" t="e">
        <f t="shared" si="10"/>
        <v>#VALUE!</v>
      </c>
      <c r="U75" s="34" t="e">
        <f t="shared" si="11"/>
        <v>#VALUE!</v>
      </c>
      <c r="V75" s="34" t="e">
        <f t="shared" si="12"/>
        <v>#VALUE!</v>
      </c>
      <c r="W75" s="35" t="e">
        <f t="shared" si="13"/>
        <v>#VALUE!</v>
      </c>
      <c r="X75" s="35" t="e">
        <f t="shared" si="14"/>
        <v>#VALUE!</v>
      </c>
      <c r="Z75" s="30">
        <f t="shared" si="30"/>
        <v>29.321449899746366</v>
      </c>
      <c r="AA75" s="30">
        <f t="shared" si="30"/>
        <v>57.105985720931706</v>
      </c>
      <c r="AC75" s="3">
        <v>61</v>
      </c>
      <c r="AD75"/>
      <c r="AE75" s="52">
        <f t="shared" si="35"/>
        <v>59.439759967438754</v>
      </c>
      <c r="AG75" s="3">
        <f t="shared" si="17"/>
        <v>59.439759967438754</v>
      </c>
      <c r="AH75" s="29">
        <f t="shared" si="32"/>
        <v>81.757859155935236</v>
      </c>
      <c r="AI75" s="29">
        <f t="shared" si="32"/>
        <v>80.623517520371436</v>
      </c>
      <c r="AJ75" s="29">
        <f t="shared" si="32"/>
        <v>88.073539712997842</v>
      </c>
      <c r="AK75" s="29">
        <f t="shared" si="32"/>
        <v>82.391451354877461</v>
      </c>
      <c r="AL75" s="29">
        <f t="shared" si="32"/>
        <v>28.139778470783583</v>
      </c>
      <c r="AM75" s="30"/>
      <c r="AN75" s="29">
        <f t="shared" si="33"/>
        <v>31.512185759302682</v>
      </c>
      <c r="AO75" s="31">
        <f t="shared" si="33"/>
        <v>18.859147107557185</v>
      </c>
      <c r="AP75" s="31">
        <f>IF(Settings!$I$6&gt;69, 0.2*(AO75), 0)</f>
        <v>3.7718294215114372</v>
      </c>
      <c r="AQ75" s="32">
        <f t="shared" si="34"/>
        <v>58.762058620838772</v>
      </c>
      <c r="AR75" s="32">
        <f t="shared" si="34"/>
        <v>35.0982266148729</v>
      </c>
      <c r="AS75" s="32">
        <f t="shared" si="34"/>
        <v>53.735153668631114</v>
      </c>
      <c r="AT75" s="33" t="e">
        <f t="shared" si="21"/>
        <v>#VALUE!</v>
      </c>
      <c r="AU75" s="33" t="e">
        <f t="shared" si="22"/>
        <v>#VALUE!</v>
      </c>
      <c r="AV75" s="34" t="e">
        <f t="shared" si="23"/>
        <v>#VALUE!</v>
      </c>
      <c r="AW75" s="34" t="e">
        <f t="shared" si="24"/>
        <v>#VALUE!</v>
      </c>
      <c r="AX75" s="35" t="e">
        <f t="shared" si="25"/>
        <v>#VALUE!</v>
      </c>
      <c r="AY75" s="35" t="e">
        <f t="shared" si="26"/>
        <v>#VALUE!</v>
      </c>
      <c r="BA75" s="30">
        <f t="shared" si="31"/>
        <v>29.232019135416028</v>
      </c>
      <c r="BB75" s="30">
        <f t="shared" si="31"/>
        <v>56.872642208940967</v>
      </c>
    </row>
    <row r="76" spans="6:54" x14ac:dyDescent="0.25">
      <c r="F76" s="3">
        <v>62</v>
      </c>
      <c r="G76" s="29">
        <f t="shared" si="37"/>
        <v>82.979977081384192</v>
      </c>
      <c r="H76" s="29">
        <f t="shared" si="36"/>
        <v>82.569866580277989</v>
      </c>
      <c r="I76" s="29">
        <f t="shared" si="36"/>
        <v>90.275397804381242</v>
      </c>
      <c r="J76" s="29">
        <f t="shared" si="36"/>
        <v>84.296504086672201</v>
      </c>
      <c r="K76" s="29">
        <f t="shared" si="36"/>
        <v>28.437717215719985</v>
      </c>
      <c r="L76" s="30"/>
      <c r="M76" s="29">
        <f t="shared" si="36"/>
        <v>32.442095996130483</v>
      </c>
      <c r="N76" s="31">
        <f t="shared" si="28"/>
        <v>19.448259376277004</v>
      </c>
      <c r="O76" s="31">
        <f>IF(Settings!$I$6&gt;69, 0.2*(N76), 0)</f>
        <v>3.8896518752554012</v>
      </c>
      <c r="P76" s="32">
        <f t="shared" si="29"/>
        <v>59.919436320034549</v>
      </c>
      <c r="Q76" s="32">
        <f t="shared" si="29"/>
        <v>35.605660806879897</v>
      </c>
      <c r="R76" s="32">
        <f t="shared" si="29"/>
        <v>53.975470392812746</v>
      </c>
      <c r="S76" s="33" t="e">
        <f t="shared" si="9"/>
        <v>#VALUE!</v>
      </c>
      <c r="T76" s="33" t="e">
        <f t="shared" si="10"/>
        <v>#VALUE!</v>
      </c>
      <c r="U76" s="34" t="e">
        <f t="shared" si="11"/>
        <v>#VALUE!</v>
      </c>
      <c r="V76" s="34" t="e">
        <f t="shared" si="12"/>
        <v>#VALUE!</v>
      </c>
      <c r="W76" s="35" t="e">
        <f t="shared" si="13"/>
        <v>#VALUE!</v>
      </c>
      <c r="X76" s="35" t="e">
        <f t="shared" si="14"/>
        <v>#VALUE!</v>
      </c>
      <c r="Z76" s="30">
        <f t="shared" si="30"/>
        <v>29.373252452060868</v>
      </c>
      <c r="AA76" s="30">
        <f t="shared" si="30"/>
        <v>57.246302477472263</v>
      </c>
      <c r="AC76" s="3">
        <v>62</v>
      </c>
      <c r="AD76"/>
      <c r="AE76" s="52">
        <f t="shared" si="35"/>
        <v>59.776339006608282</v>
      </c>
      <c r="AG76" s="3">
        <f t="shared" si="17"/>
        <v>59.776339006608282</v>
      </c>
      <c r="AH76" s="29">
        <f t="shared" si="32"/>
        <v>81.92949616359904</v>
      </c>
      <c r="AI76" s="29">
        <f t="shared" si="32"/>
        <v>80.886577423829266</v>
      </c>
      <c r="AJ76" s="29">
        <f t="shared" si="32"/>
        <v>88.375337429149127</v>
      </c>
      <c r="AK76" s="29">
        <f t="shared" si="32"/>
        <v>82.649277882968732</v>
      </c>
      <c r="AL76" s="29">
        <f t="shared" si="32"/>
        <v>28.181904373615104</v>
      </c>
      <c r="AM76" s="30"/>
      <c r="AN76" s="29">
        <f t="shared" si="33"/>
        <v>31.637826196357288</v>
      </c>
      <c r="AO76" s="31">
        <f t="shared" si="33"/>
        <v>18.938209467858499</v>
      </c>
      <c r="AP76" s="31">
        <f>IF(Settings!$I$6&gt;69, 0.2*(AO76), 0)</f>
        <v>3.7876418935717</v>
      </c>
      <c r="AQ76" s="32">
        <f t="shared" si="34"/>
        <v>58.918976765234667</v>
      </c>
      <c r="AR76" s="32">
        <f t="shared" si="34"/>
        <v>35.168050454466574</v>
      </c>
      <c r="AS76" s="32">
        <f t="shared" si="34"/>
        <v>53.769687779995692</v>
      </c>
      <c r="AT76" s="33" t="e">
        <f t="shared" si="21"/>
        <v>#VALUE!</v>
      </c>
      <c r="AU76" s="33" t="e">
        <f t="shared" si="22"/>
        <v>#VALUE!</v>
      </c>
      <c r="AV76" s="34" t="e">
        <f t="shared" si="23"/>
        <v>#VALUE!</v>
      </c>
      <c r="AW76" s="34" t="e">
        <f t="shared" si="24"/>
        <v>#VALUE!</v>
      </c>
      <c r="AX76" s="35" t="e">
        <f t="shared" si="25"/>
        <v>#VALUE!</v>
      </c>
      <c r="AY76" s="35" t="e">
        <f t="shared" si="26"/>
        <v>#VALUE!</v>
      </c>
      <c r="BA76" s="30">
        <f t="shared" si="31"/>
        <v>29.252250668631589</v>
      </c>
      <c r="BB76" s="30">
        <f t="shared" si="31"/>
        <v>56.924521454836494</v>
      </c>
    </row>
    <row r="77" spans="6:54" x14ac:dyDescent="0.25">
      <c r="F77" s="3">
        <v>63</v>
      </c>
      <c r="G77" s="29">
        <f t="shared" si="37"/>
        <v>83.408137988696708</v>
      </c>
      <c r="H77" s="29">
        <f t="shared" si="36"/>
        <v>83.296666431068644</v>
      </c>
      <c r="I77" s="29">
        <f t="shared" si="36"/>
        <v>91.078615888844112</v>
      </c>
      <c r="J77" s="29">
        <f t="shared" si="36"/>
        <v>85.006319246409504</v>
      </c>
      <c r="K77" s="29">
        <f t="shared" si="36"/>
        <v>28.540940340972316</v>
      </c>
      <c r="L77" s="30"/>
      <c r="M77" s="29">
        <f t="shared" si="36"/>
        <v>32.789465284072904</v>
      </c>
      <c r="N77" s="31">
        <f t="shared" si="28"/>
        <v>19.670769390107765</v>
      </c>
      <c r="O77" s="31">
        <f>IF(Settings!$I$6&gt;69, 0.2*(N77), 0)</f>
        <v>3.934153878021553</v>
      </c>
      <c r="P77" s="32">
        <f t="shared" si="29"/>
        <v>60.349445866339124</v>
      </c>
      <c r="Q77" s="32">
        <f t="shared" si="29"/>
        <v>35.789647652561158</v>
      </c>
      <c r="R77" s="32">
        <f t="shared" si="29"/>
        <v>54.056494254348451</v>
      </c>
      <c r="S77" s="33" t="e">
        <f t="shared" si="9"/>
        <v>#VALUE!</v>
      </c>
      <c r="T77" s="33" t="e">
        <f t="shared" si="10"/>
        <v>#VALUE!</v>
      </c>
      <c r="U77" s="34" t="e">
        <f t="shared" si="11"/>
        <v>#VALUE!</v>
      </c>
      <c r="V77" s="34" t="e">
        <f t="shared" si="12"/>
        <v>#VALUE!</v>
      </c>
      <c r="W77" s="35" t="e">
        <f t="shared" si="13"/>
        <v>#VALUE!</v>
      </c>
      <c r="X77" s="35" t="e">
        <f t="shared" si="14"/>
        <v>#VALUE!</v>
      </c>
      <c r="Z77" s="30">
        <f t="shared" si="30"/>
        <v>29.421126359579333</v>
      </c>
      <c r="AA77" s="30">
        <f t="shared" si="30"/>
        <v>57.379815953079309</v>
      </c>
      <c r="AC77" s="3">
        <v>63</v>
      </c>
      <c r="AD77"/>
      <c r="AE77" s="52">
        <f t="shared" si="35"/>
        <v>60.086481859648281</v>
      </c>
      <c r="AG77" s="3">
        <f t="shared" si="17"/>
        <v>60.086481859648281</v>
      </c>
      <c r="AH77" s="29">
        <f t="shared" si="32"/>
        <v>82.084607596378206</v>
      </c>
      <c r="AI77" s="29">
        <f t="shared" si="32"/>
        <v>81.12702450122255</v>
      </c>
      <c r="AJ77" s="29">
        <f t="shared" si="32"/>
        <v>88.650063127353178</v>
      </c>
      <c r="AK77" s="29">
        <f t="shared" si="32"/>
        <v>82.884847611791955</v>
      </c>
      <c r="AL77" s="29">
        <f t="shared" si="32"/>
        <v>28.219896815872822</v>
      </c>
      <c r="AM77" s="30"/>
      <c r="AN77" s="29">
        <f t="shared" si="33"/>
        <v>31.752680178535041</v>
      </c>
      <c r="AO77" s="31">
        <f t="shared" si="33"/>
        <v>19.010625990453502</v>
      </c>
      <c r="AP77" s="31">
        <f>IF(Settings!$I$6&gt;69, 0.2*(AO77), 0)</f>
        <v>3.8021251980907005</v>
      </c>
      <c r="AQ77" s="32">
        <f t="shared" si="34"/>
        <v>59.062272106308058</v>
      </c>
      <c r="AR77" s="32">
        <f t="shared" si="34"/>
        <v>35.23153467548115</v>
      </c>
      <c r="AS77" s="32">
        <f t="shared" si="34"/>
        <v>53.800680581796158</v>
      </c>
      <c r="AT77" s="33" t="e">
        <f t="shared" si="21"/>
        <v>#VALUE!</v>
      </c>
      <c r="AU77" s="33" t="e">
        <f t="shared" si="22"/>
        <v>#VALUE!</v>
      </c>
      <c r="AV77" s="34" t="e">
        <f t="shared" si="23"/>
        <v>#VALUE!</v>
      </c>
      <c r="AW77" s="34" t="e">
        <f t="shared" si="24"/>
        <v>#VALUE!</v>
      </c>
      <c r="AX77" s="35" t="e">
        <f t="shared" si="25"/>
        <v>#VALUE!</v>
      </c>
      <c r="AY77" s="35" t="e">
        <f t="shared" si="26"/>
        <v>#VALUE!</v>
      </c>
      <c r="BA77" s="30">
        <f t="shared" si="31"/>
        <v>29.270424934931768</v>
      </c>
      <c r="BB77" s="30">
        <f t="shared" si="31"/>
        <v>56.971563699712711</v>
      </c>
    </row>
    <row r="78" spans="6:54" x14ac:dyDescent="0.25">
      <c r="F78" s="3">
        <v>64</v>
      </c>
      <c r="G78" s="29">
        <f t="shared" si="37"/>
        <v>83.810951607635914</v>
      </c>
      <c r="H78" s="29">
        <f t="shared" si="36"/>
        <v>84.00528933045085</v>
      </c>
      <c r="I78" s="29">
        <f t="shared" si="36"/>
        <v>91.851396362405822</v>
      </c>
      <c r="J78" s="29">
        <f t="shared" si="36"/>
        <v>85.697534832099407</v>
      </c>
      <c r="K78" s="29">
        <f t="shared" si="36"/>
        <v>28.637466849996066</v>
      </c>
      <c r="L78" s="30"/>
      <c r="M78" s="29">
        <f t="shared" si="36"/>
        <v>33.128167046213484</v>
      </c>
      <c r="N78" s="31">
        <f t="shared" si="28"/>
        <v>19.889092149472628</v>
      </c>
      <c r="O78" s="31">
        <f>IF(Settings!$I$6&gt;69, 0.2*(N78), 0)</f>
        <v>3.9778184298945258</v>
      </c>
      <c r="P78" s="32">
        <f t="shared" si="29"/>
        <v>60.767549395590954</v>
      </c>
      <c r="Q78" s="32">
        <f t="shared" si="29"/>
        <v>35.966115373252855</v>
      </c>
      <c r="R78" s="32">
        <f t="shared" si="29"/>
        <v>54.131145984381234</v>
      </c>
      <c r="S78" s="33" t="e">
        <f t="shared" si="9"/>
        <v>#VALUE!</v>
      </c>
      <c r="T78" s="33" t="e">
        <f t="shared" si="10"/>
        <v>#VALUE!</v>
      </c>
      <c r="U78" s="34" t="e">
        <f t="shared" si="11"/>
        <v>#VALUE!</v>
      </c>
      <c r="V78" s="34" t="e">
        <f t="shared" si="12"/>
        <v>#VALUE!</v>
      </c>
      <c r="W78" s="35" t="e">
        <f t="shared" si="13"/>
        <v>#VALUE!</v>
      </c>
      <c r="X78" s="35" t="e">
        <f t="shared" si="14"/>
        <v>#VALUE!</v>
      </c>
      <c r="Z78" s="30">
        <f t="shared" si="30"/>
        <v>29.465365693292995</v>
      </c>
      <c r="AA78" s="30">
        <f t="shared" si="30"/>
        <v>57.506856005943725</v>
      </c>
      <c r="AC78" s="3">
        <v>64</v>
      </c>
      <c r="AD78"/>
      <c r="AE78" s="52">
        <f t="shared" si="35"/>
        <v>60.372264924241762</v>
      </c>
      <c r="AG78" s="3">
        <f t="shared" si="17"/>
        <v>60.372264924241762</v>
      </c>
      <c r="AH78" s="29">
        <f t="shared" si="32"/>
        <v>82.22499468252964</v>
      </c>
      <c r="AI78" s="29">
        <f t="shared" si="32"/>
        <v>81.346939879703285</v>
      </c>
      <c r="AJ78" s="29">
        <f t="shared" si="32"/>
        <v>88.900377297652398</v>
      </c>
      <c r="AK78" s="29">
        <f t="shared" si="32"/>
        <v>83.100223103033102</v>
      </c>
      <c r="AL78" s="29">
        <f t="shared" si="32"/>
        <v>28.254218498161492</v>
      </c>
      <c r="AM78" s="30"/>
      <c r="AN78" s="29">
        <f t="shared" si="33"/>
        <v>31.857737362487772</v>
      </c>
      <c r="AO78" s="31">
        <f t="shared" si="33"/>
        <v>19.07698571532848</v>
      </c>
      <c r="AP78" s="31">
        <f>IF(Settings!$I$6&gt;69, 0.2*(AO78), 0)</f>
        <v>3.8153971430656961</v>
      </c>
      <c r="AQ78" s="32">
        <f t="shared" si="34"/>
        <v>59.193219228182535</v>
      </c>
      <c r="AR78" s="32">
        <f t="shared" si="34"/>
        <v>35.289314989206382</v>
      </c>
      <c r="AS78" s="32">
        <f t="shared" si="34"/>
        <v>53.828552671159876</v>
      </c>
      <c r="AT78" s="33" t="e">
        <f t="shared" si="21"/>
        <v>#VALUE!</v>
      </c>
      <c r="AU78" s="33" t="e">
        <f t="shared" si="22"/>
        <v>#VALUE!</v>
      </c>
      <c r="AV78" s="34" t="e">
        <f t="shared" si="23"/>
        <v>#VALUE!</v>
      </c>
      <c r="AW78" s="34" t="e">
        <f t="shared" si="24"/>
        <v>#VALUE!</v>
      </c>
      <c r="AX78" s="35" t="e">
        <f t="shared" si="25"/>
        <v>#VALUE!</v>
      </c>
      <c r="AY78" s="35" t="e">
        <f t="shared" si="26"/>
        <v>#VALUE!</v>
      </c>
      <c r="BA78" s="30">
        <f t="shared" si="31"/>
        <v>29.286783621077877</v>
      </c>
      <c r="BB78" s="30">
        <f t="shared" si="31"/>
        <v>57.014273814483246</v>
      </c>
    </row>
    <row r="79" spans="6:54" x14ac:dyDescent="0.25">
      <c r="F79" s="3">
        <v>65</v>
      </c>
      <c r="G79" s="29">
        <f t="shared" si="37"/>
        <v>84.189824769985293</v>
      </c>
      <c r="H79" s="29">
        <f t="shared" ref="H79:K84" si="38">H$4*(1-EXP(-H$5*$F79))^H$6</f>
        <v>84.696123828594096</v>
      </c>
      <c r="I79" s="29">
        <f t="shared" si="38"/>
        <v>92.594694861444225</v>
      </c>
      <c r="J79" s="29">
        <f t="shared" si="38"/>
        <v>86.370575153128414</v>
      </c>
      <c r="K79" s="29">
        <f t="shared" si="38"/>
        <v>28.727715050574531</v>
      </c>
      <c r="L79" s="30"/>
      <c r="M79" s="29">
        <f t="shared" ref="M79:M84" si="39">M$4*(1-EXP(-M$5*$F79))^M$6</f>
        <v>33.458357068340717</v>
      </c>
      <c r="N79" s="31">
        <f t="shared" si="28"/>
        <v>20.103279759945359</v>
      </c>
      <c r="O79" s="31">
        <f>IF(Settings!$I$6&gt;69, 0.2*(N79), 0)</f>
        <v>4.0206559519890721</v>
      </c>
      <c r="P79" s="32">
        <f t="shared" si="29"/>
        <v>61.17405387687964</v>
      </c>
      <c r="Q79" s="32">
        <f t="shared" si="29"/>
        <v>36.135355246693194</v>
      </c>
      <c r="R79" s="32">
        <f t="shared" si="29"/>
        <v>54.199921275875468</v>
      </c>
      <c r="S79" s="33" t="e">
        <f t="shared" ref="S79:S84" si="40">S$8*(S$4*(1-EXP(-S$5*F79))^S$6)</f>
        <v>#VALUE!</v>
      </c>
      <c r="T79" s="33" t="e">
        <f t="shared" ref="T79:T84" si="41">T$8*(T$4*(1-EXP(-T$5*F79))^T$6)</f>
        <v>#VALUE!</v>
      </c>
      <c r="U79" s="34" t="e">
        <f t="shared" ref="U79:U84" si="42">(U$7/100*$H79)+((100-U$7)/100*$N79)</f>
        <v>#VALUE!</v>
      </c>
      <c r="V79" s="34" t="e">
        <f t="shared" ref="V79:V84" si="43">(V$7/100*$H79)+((100-V$7)/100*$O79)</f>
        <v>#VALUE!</v>
      </c>
      <c r="W79" s="35" t="e">
        <f t="shared" ref="W79:W84" si="44">$W$7/100*(($W$4*(1-EXP(-$W$5*F79))^$W$6)) + ((100-$W$7)/100*N79)</f>
        <v>#VALUE!</v>
      </c>
      <c r="X79" s="35" t="e">
        <f t="shared" ref="X79:X84" si="45">$X$7/100*(($X$4*(1-EXP(-$X$5*F79))^$X$6)) + ((100-$X$7)/100*O79)</f>
        <v>#VALUE!</v>
      </c>
      <c r="Z79" s="30">
        <f t="shared" si="30"/>
        <v>29.5062430891197</v>
      </c>
      <c r="AA79" s="30">
        <f t="shared" si="30"/>
        <v>57.627736501027925</v>
      </c>
      <c r="AC79" s="3">
        <v>65</v>
      </c>
      <c r="AD79"/>
      <c r="AE79" s="52">
        <f t="shared" si="35"/>
        <v>60.635601509972815</v>
      </c>
      <c r="AG79" s="3">
        <f t="shared" ref="AG79:AG84" si="46">AE79</f>
        <v>60.635601509972815</v>
      </c>
      <c r="AH79" s="29">
        <f t="shared" si="32"/>
        <v>82.35223126898309</v>
      </c>
      <c r="AI79" s="29">
        <f t="shared" si="32"/>
        <v>81.548192877448415</v>
      </c>
      <c r="AJ79" s="29">
        <f t="shared" si="32"/>
        <v>89.128645204287778</v>
      </c>
      <c r="AK79" s="29">
        <f t="shared" si="32"/>
        <v>83.29725490109341</v>
      </c>
      <c r="AL79" s="29">
        <f t="shared" si="32"/>
        <v>28.285271817216341</v>
      </c>
      <c r="AM79" s="30"/>
      <c r="AN79" s="29">
        <f t="shared" si="33"/>
        <v>31.953887353448387</v>
      </c>
      <c r="AO79" s="31">
        <f t="shared" si="33"/>
        <v>19.137821035158137</v>
      </c>
      <c r="AP79" s="31">
        <f>IF(Settings!$I$6&gt;69, 0.2*(AO79), 0)</f>
        <v>3.8275642070316276</v>
      </c>
      <c r="AQ79" s="32">
        <f t="shared" si="34"/>
        <v>59.312959788809444</v>
      </c>
      <c r="AR79" s="32">
        <f t="shared" si="34"/>
        <v>35.341954429633965</v>
      </c>
      <c r="AS79" s="32">
        <f t="shared" si="34"/>
        <v>53.853666022750119</v>
      </c>
      <c r="AT79" s="33" t="e">
        <f t="shared" ref="AT79:AT84" si="47">AT$8*(AT$4*(1-EXP(-AT$5*AG79))^AT$6)</f>
        <v>#VALUE!</v>
      </c>
      <c r="AU79" s="33" t="e">
        <f t="shared" ref="AU79:AU84" si="48">AU$8*(AU$4*(1-EXP(-AU$5*AG79))^AU$6)</f>
        <v>#VALUE!</v>
      </c>
      <c r="AV79" s="34" t="e">
        <f t="shared" ref="AV79:AV84" si="49">(AV$7/100*$AI79)+((100-AV$7)/100*$AO79)</f>
        <v>#VALUE!</v>
      </c>
      <c r="AW79" s="34" t="e">
        <f t="shared" ref="AW79:AW84" si="50">(AW$7/100*$AI79)+((100-AW$7)/100*$AP79)</f>
        <v>#VALUE!</v>
      </c>
      <c r="AX79" s="35" t="e">
        <f t="shared" ref="AX79:AX84" si="51">$W$7/100*(($W$4*(1-EXP(-$W$5*AG79))^$W$6)) + ((100-$W$7)/100*AO79)</f>
        <v>#VALUE!</v>
      </c>
      <c r="AY79" s="35" t="e">
        <f t="shared" ref="AY79:AY84" si="52">$X$7/100*(($X$4*(1-EXP(-$X$5*AG79))^$X$6)) + ((100-$X$7)/100*AP79)</f>
        <v>#VALUE!</v>
      </c>
      <c r="BA79" s="30">
        <f t="shared" si="31"/>
        <v>29.3015351250314</v>
      </c>
      <c r="BB79" s="30">
        <f t="shared" si="31"/>
        <v>57.053095883738756</v>
      </c>
    </row>
    <row r="80" spans="6:54" x14ac:dyDescent="0.25">
      <c r="F80" s="3">
        <v>66</v>
      </c>
      <c r="G80" s="29">
        <f t="shared" si="37"/>
        <v>84.546097895871284</v>
      </c>
      <c r="H80" s="29">
        <f t="shared" si="38"/>
        <v>85.369554562090713</v>
      </c>
      <c r="I80" s="29">
        <f t="shared" si="38"/>
        <v>93.309455207822509</v>
      </c>
      <c r="J80" s="29">
        <f t="shared" si="38"/>
        <v>87.025859125258492</v>
      </c>
      <c r="K80" s="29">
        <f t="shared" si="38"/>
        <v>28.812079252878473</v>
      </c>
      <c r="L80" s="30"/>
      <c r="M80" s="29">
        <f t="shared" si="39"/>
        <v>33.780192645384957</v>
      </c>
      <c r="N80" s="31">
        <f t="shared" si="28"/>
        <v>20.313385306790323</v>
      </c>
      <c r="O80" s="31">
        <f>IF(Settings!$I$6&gt;69, 0.2*(N80), 0)</f>
        <v>4.0626770613580652</v>
      </c>
      <c r="P80" s="32">
        <f t="shared" si="29"/>
        <v>61.569259907418299</v>
      </c>
      <c r="Q80" s="32">
        <f t="shared" si="29"/>
        <v>36.297648700755566</v>
      </c>
      <c r="R80" s="32">
        <f t="shared" si="29"/>
        <v>54.263278098255654</v>
      </c>
      <c r="S80" s="33" t="e">
        <f t="shared" si="40"/>
        <v>#VALUE!</v>
      </c>
      <c r="T80" s="33" t="e">
        <f t="shared" si="41"/>
        <v>#VALUE!</v>
      </c>
      <c r="U80" s="34" t="e">
        <f t="shared" si="42"/>
        <v>#VALUE!</v>
      </c>
      <c r="V80" s="34" t="e">
        <f t="shared" si="43"/>
        <v>#VALUE!</v>
      </c>
      <c r="W80" s="35" t="e">
        <f t="shared" si="44"/>
        <v>#VALUE!</v>
      </c>
      <c r="X80" s="35" t="e">
        <f t="shared" si="45"/>
        <v>#VALUE!</v>
      </c>
      <c r="Z80" s="30">
        <f t="shared" si="30"/>
        <v>29.544011223443608</v>
      </c>
      <c r="AA80" s="30">
        <f t="shared" si="30"/>
        <v>57.742756085500218</v>
      </c>
      <c r="AC80" s="3">
        <v>66</v>
      </c>
      <c r="AD80"/>
      <c r="AE80" s="52">
        <f t="shared" si="35"/>
        <v>60.87825464788051</v>
      </c>
      <c r="AG80" s="3">
        <f t="shared" si="46"/>
        <v>60.87825464788051</v>
      </c>
      <c r="AH80" s="29">
        <f t="shared" si="32"/>
        <v>82.467696933089456</v>
      </c>
      <c r="AI80" s="29">
        <f t="shared" si="32"/>
        <v>81.732465443722788</v>
      </c>
      <c r="AJ80" s="29">
        <f t="shared" si="32"/>
        <v>89.336974319866655</v>
      </c>
      <c r="AK80" s="29">
        <f t="shared" si="32"/>
        <v>83.477606297853342</v>
      </c>
      <c r="AL80" s="29">
        <f t="shared" si="32"/>
        <v>28.313407949292699</v>
      </c>
      <c r="AM80" s="30"/>
      <c r="AN80" s="29">
        <f t="shared" si="33"/>
        <v>32.041931104232773</v>
      </c>
      <c r="AO80" s="31">
        <f t="shared" si="33"/>
        <v>19.193613765549753</v>
      </c>
      <c r="AP80" s="31">
        <f>IF(Settings!$I$6&gt;69, 0.2*(AO80), 0)</f>
        <v>3.8387227531099506</v>
      </c>
      <c r="AQ80" s="32">
        <f t="shared" si="34"/>
        <v>59.422518345475915</v>
      </c>
      <c r="AR80" s="32">
        <f t="shared" si="34"/>
        <v>35.389952937961397</v>
      </c>
      <c r="AS80" s="32">
        <f t="shared" si="34"/>
        <v>53.876333436184211</v>
      </c>
      <c r="AT80" s="33" t="e">
        <f t="shared" si="47"/>
        <v>#VALUE!</v>
      </c>
      <c r="AU80" s="33" t="e">
        <f t="shared" si="48"/>
        <v>#VALUE!</v>
      </c>
      <c r="AV80" s="34" t="e">
        <f t="shared" si="49"/>
        <v>#VALUE!</v>
      </c>
      <c r="AW80" s="34" t="e">
        <f t="shared" si="50"/>
        <v>#VALUE!</v>
      </c>
      <c r="AX80" s="35" t="e">
        <f t="shared" si="51"/>
        <v>#VALUE!</v>
      </c>
      <c r="AY80" s="35" t="e">
        <f t="shared" si="52"/>
        <v>#VALUE!</v>
      </c>
      <c r="BA80" s="30">
        <f t="shared" si="31"/>
        <v>29.31485985974922</v>
      </c>
      <c r="BB80" s="30">
        <f t="shared" si="31"/>
        <v>57.08842169727744</v>
      </c>
    </row>
    <row r="81" spans="3:54" x14ac:dyDescent="0.25">
      <c r="F81" s="3">
        <v>67</v>
      </c>
      <c r="G81" s="29">
        <f t="shared" si="37"/>
        <v>84.881046602961064</v>
      </c>
      <c r="H81" s="29">
        <f t="shared" si="38"/>
        <v>86.025961940988083</v>
      </c>
      <c r="I81" s="29">
        <f t="shared" si="38"/>
        <v>93.996607577916592</v>
      </c>
      <c r="J81" s="29">
        <f t="shared" si="38"/>
        <v>87.663799994642005</v>
      </c>
      <c r="K81" s="29">
        <f t="shared" si="38"/>
        <v>28.890930856272547</v>
      </c>
      <c r="L81" s="30"/>
      <c r="M81" s="29">
        <f t="shared" si="39"/>
        <v>34.093832169846664</v>
      </c>
      <c r="N81" s="31">
        <f t="shared" si="28"/>
        <v>20.519462719379561</v>
      </c>
      <c r="O81" s="31">
        <f>IF(Settings!$I$6&gt;69, 0.2*(N81), 0)</f>
        <v>4.1038925438759124</v>
      </c>
      <c r="P81" s="32">
        <f t="shared" si="29"/>
        <v>61.953461727189747</v>
      </c>
      <c r="Q81" s="32">
        <f t="shared" si="29"/>
        <v>36.453267510066752</v>
      </c>
      <c r="R81" s="32">
        <f t="shared" si="29"/>
        <v>54.321639438545063</v>
      </c>
      <c r="S81" s="33" t="e">
        <f t="shared" si="40"/>
        <v>#VALUE!</v>
      </c>
      <c r="T81" s="33" t="e">
        <f t="shared" si="41"/>
        <v>#VALUE!</v>
      </c>
      <c r="U81" s="34" t="e">
        <f t="shared" si="42"/>
        <v>#VALUE!</v>
      </c>
      <c r="V81" s="34" t="e">
        <f t="shared" si="43"/>
        <v>#VALUE!</v>
      </c>
      <c r="W81" s="35" t="e">
        <f t="shared" si="44"/>
        <v>#VALUE!</v>
      </c>
      <c r="X81" s="35" t="e">
        <f t="shared" si="45"/>
        <v>#VALUE!</v>
      </c>
      <c r="Z81" s="30">
        <f t="shared" si="30"/>
        <v>29.578904200466638</v>
      </c>
      <c r="AA81" s="30">
        <f t="shared" si="30"/>
        <v>57.852198926571987</v>
      </c>
      <c r="AC81" s="3">
        <v>67</v>
      </c>
      <c r="AD81"/>
      <c r="AE81" s="52">
        <f t="shared" si="35"/>
        <v>61.101848893902165</v>
      </c>
      <c r="AG81" s="3">
        <f t="shared" si="46"/>
        <v>61.101848893902165</v>
      </c>
      <c r="AH81" s="29">
        <f t="shared" si="32"/>
        <v>82.572604660329972</v>
      </c>
      <c r="AI81" s="29">
        <f t="shared" si="32"/>
        <v>81.901273390586596</v>
      </c>
      <c r="AJ81" s="29">
        <f t="shared" si="32"/>
        <v>89.527246404021511</v>
      </c>
      <c r="AK81" s="29">
        <f t="shared" si="32"/>
        <v>83.642774803872314</v>
      </c>
      <c r="AL81" s="29">
        <f t="shared" si="32"/>
        <v>28.338934390758478</v>
      </c>
      <c r="AM81" s="30"/>
      <c r="AN81" s="29">
        <f t="shared" si="33"/>
        <v>32.122590849299606</v>
      </c>
      <c r="AO81" s="31">
        <f t="shared" si="33"/>
        <v>19.244800483024484</v>
      </c>
      <c r="AP81" s="31">
        <f>IF(Settings!$I$6&gt;69, 0.2*(AO81), 0)</f>
        <v>3.8489600966048969</v>
      </c>
      <c r="AQ81" s="32">
        <f t="shared" si="34"/>
        <v>59.522816027517571</v>
      </c>
      <c r="AR81" s="32">
        <f t="shared" si="34"/>
        <v>35.433755507700326</v>
      </c>
      <c r="AS81" s="32">
        <f t="shared" si="34"/>
        <v>53.896826269792179</v>
      </c>
      <c r="AT81" s="33" t="e">
        <f t="shared" si="47"/>
        <v>#VALUE!</v>
      </c>
      <c r="AU81" s="33" t="e">
        <f t="shared" si="48"/>
        <v>#VALUE!</v>
      </c>
      <c r="AV81" s="34" t="e">
        <f t="shared" si="49"/>
        <v>#VALUE!</v>
      </c>
      <c r="AW81" s="34" t="e">
        <f t="shared" si="50"/>
        <v>#VALUE!</v>
      </c>
      <c r="AX81" s="35" t="e">
        <f t="shared" si="51"/>
        <v>#VALUE!</v>
      </c>
      <c r="AY81" s="35" t="e">
        <f t="shared" si="52"/>
        <v>#VALUE!</v>
      </c>
      <c r="BA81" s="30">
        <f t="shared" si="31"/>
        <v>29.326914605083154</v>
      </c>
      <c r="BB81" s="30">
        <f t="shared" si="31"/>
        <v>57.120597889154148</v>
      </c>
    </row>
    <row r="82" spans="3:54" x14ac:dyDescent="0.25">
      <c r="F82" s="3">
        <v>68</v>
      </c>
      <c r="G82" s="29">
        <f t="shared" si="37"/>
        <v>85.195883506905631</v>
      </c>
      <c r="H82" s="29">
        <f t="shared" si="38"/>
        <v>86.66572187181481</v>
      </c>
      <c r="I82" s="29">
        <f t="shared" si="38"/>
        <v>94.657066928073036</v>
      </c>
      <c r="J82" s="29">
        <f t="shared" si="38"/>
        <v>88.284805098394699</v>
      </c>
      <c r="K82" s="29">
        <f t="shared" si="38"/>
        <v>28.964619429299574</v>
      </c>
      <c r="L82" s="30"/>
      <c r="M82" s="29">
        <f t="shared" si="39"/>
        <v>34.399434754260717</v>
      </c>
      <c r="N82" s="31">
        <f t="shared" si="28"/>
        <v>20.721566645058729</v>
      </c>
      <c r="O82" s="31">
        <f>IF(Settings!$I$6&gt;69, 0.2*(N82), 0)</f>
        <v>4.1443133290117462</v>
      </c>
      <c r="P82" s="32">
        <f t="shared" si="29"/>
        <v>62.326947245185742</v>
      </c>
      <c r="Q82" s="32">
        <f t="shared" si="29"/>
        <v>36.6024740037141</v>
      </c>
      <c r="R82" s="32">
        <f t="shared" si="29"/>
        <v>54.375395863809565</v>
      </c>
      <c r="S82" s="33" t="e">
        <f t="shared" si="40"/>
        <v>#VALUE!</v>
      </c>
      <c r="T82" s="33" t="e">
        <f t="shared" si="41"/>
        <v>#VALUE!</v>
      </c>
      <c r="U82" s="34" t="e">
        <f t="shared" si="42"/>
        <v>#VALUE!</v>
      </c>
      <c r="V82" s="34" t="e">
        <f t="shared" si="43"/>
        <v>#VALUE!</v>
      </c>
      <c r="W82" s="35" t="e">
        <f t="shared" si="44"/>
        <v>#VALUE!</v>
      </c>
      <c r="X82" s="35" t="e">
        <f t="shared" si="45"/>
        <v>#VALUE!</v>
      </c>
      <c r="Z82" s="30">
        <f t="shared" si="30"/>
        <v>29.611138854469374</v>
      </c>
      <c r="AA82" s="30">
        <f t="shared" si="30"/>
        <v>57.956335413560829</v>
      </c>
      <c r="AC82" s="3">
        <v>68</v>
      </c>
      <c r="AD82"/>
      <c r="AE82" s="52">
        <f t="shared" si="35"/>
        <v>61.307881205229648</v>
      </c>
      <c r="AG82" s="3">
        <f t="shared" si="46"/>
        <v>61.307881205229648</v>
      </c>
      <c r="AH82" s="29">
        <f t="shared" si="32"/>
        <v>82.668024067367782</v>
      </c>
      <c r="AI82" s="29">
        <f t="shared" si="32"/>
        <v>82.055984887002381</v>
      </c>
      <c r="AJ82" s="29">
        <f t="shared" si="32"/>
        <v>89.70114506839262</v>
      </c>
      <c r="AK82" s="29">
        <f t="shared" si="32"/>
        <v>83.794110815577724</v>
      </c>
      <c r="AL82" s="29">
        <f t="shared" si="32"/>
        <v>28.362121244080374</v>
      </c>
      <c r="AM82" s="30"/>
      <c r="AN82" s="29">
        <f t="shared" si="33"/>
        <v>32.196518781876961</v>
      </c>
      <c r="AO82" s="31">
        <f t="shared" si="33"/>
        <v>19.291777228881177</v>
      </c>
      <c r="AP82" s="31">
        <f>IF(Settings!$I$6&gt;69, 0.2*(AO82), 0)</f>
        <v>3.8583554457762355</v>
      </c>
      <c r="AQ82" s="32">
        <f t="shared" si="34"/>
        <v>59.614682384584135</v>
      </c>
      <c r="AR82" s="32">
        <f t="shared" si="34"/>
        <v>35.473759130620799</v>
      </c>
      <c r="AS82" s="32">
        <f t="shared" si="34"/>
        <v>53.915380802468668</v>
      </c>
      <c r="AT82" s="33" t="e">
        <f t="shared" si="47"/>
        <v>#VALUE!</v>
      </c>
      <c r="AU82" s="33" t="e">
        <f t="shared" si="48"/>
        <v>#VALUE!</v>
      </c>
      <c r="AV82" s="34" t="e">
        <f t="shared" si="49"/>
        <v>#VALUE!</v>
      </c>
      <c r="AW82" s="34" t="e">
        <f t="shared" si="50"/>
        <v>#VALUE!</v>
      </c>
      <c r="AX82" s="35" t="e">
        <f t="shared" si="51"/>
        <v>#VALUE!</v>
      </c>
      <c r="AY82" s="35" t="e">
        <f t="shared" si="52"/>
        <v>#VALUE!</v>
      </c>
      <c r="BA82" s="30">
        <f t="shared" si="31"/>
        <v>29.337836095722412</v>
      </c>
      <c r="BB82" s="30">
        <f t="shared" si="31"/>
        <v>57.149931963869285</v>
      </c>
    </row>
    <row r="83" spans="3:54" x14ac:dyDescent="0.25">
      <c r="F83" s="3">
        <v>69</v>
      </c>
      <c r="G83" s="29">
        <f t="shared" si="37"/>
        <v>85.491760168859273</v>
      </c>
      <c r="H83" s="29">
        <f t="shared" si="38"/>
        <v>87.289205513690021</v>
      </c>
      <c r="I83" s="29">
        <f t="shared" si="38"/>
        <v>95.29173165310452</v>
      </c>
      <c r="J83" s="29">
        <f t="shared" si="38"/>
        <v>88.889275658637061</v>
      </c>
      <c r="K83" s="29">
        <f t="shared" si="38"/>
        <v>29.033473775130847</v>
      </c>
      <c r="L83" s="30"/>
      <c r="M83" s="29">
        <f t="shared" si="39"/>
        <v>34.697159885392118</v>
      </c>
      <c r="N83" s="31">
        <f t="shared" si="28"/>
        <v>20.919752331850113</v>
      </c>
      <c r="O83" s="31">
        <f>IF(Settings!$I$6&gt;69, 0.2*(N83), 0)</f>
        <v>4.1839504663700229</v>
      </c>
      <c r="P83" s="32">
        <f t="shared" si="29"/>
        <v>62.689998075987219</v>
      </c>
      <c r="Q83" s="32">
        <f t="shared" si="29"/>
        <v>36.745521281851218</v>
      </c>
      <c r="R83" s="32">
        <f t="shared" si="29"/>
        <v>54.424907913182707</v>
      </c>
      <c r="S83" s="33" t="e">
        <f t="shared" si="40"/>
        <v>#VALUE!</v>
      </c>
      <c r="T83" s="33" t="e">
        <f t="shared" si="41"/>
        <v>#VALUE!</v>
      </c>
      <c r="U83" s="34" t="e">
        <f t="shared" si="42"/>
        <v>#VALUE!</v>
      </c>
      <c r="V83" s="34" t="e">
        <f t="shared" si="43"/>
        <v>#VALUE!</v>
      </c>
      <c r="W83" s="35" t="e">
        <f t="shared" si="44"/>
        <v>#VALUE!</v>
      </c>
      <c r="X83" s="35" t="e">
        <f t="shared" si="45"/>
        <v>#VALUE!</v>
      </c>
      <c r="Z83" s="30">
        <f t="shared" si="30"/>
        <v>29.640915970374667</v>
      </c>
      <c r="AA83" s="30">
        <f t="shared" si="30"/>
        <v>58.055422825913979</v>
      </c>
      <c r="AC83" s="3">
        <v>69</v>
      </c>
      <c r="AD83"/>
      <c r="AE83" s="52">
        <f t="shared" si="35"/>
        <v>61.497730962395757</v>
      </c>
      <c r="AG83" s="3">
        <f t="shared" si="46"/>
        <v>61.497730962395757</v>
      </c>
      <c r="AH83" s="29">
        <f t="shared" si="32"/>
        <v>82.754900959754238</v>
      </c>
      <c r="AI83" s="29">
        <f t="shared" si="32"/>
        <v>82.19783661082667</v>
      </c>
      <c r="AJ83" s="29">
        <f t="shared" si="32"/>
        <v>89.860179528236003</v>
      </c>
      <c r="AK83" s="29">
        <f t="shared" si="32"/>
        <v>83.932833888683803</v>
      </c>
      <c r="AL83" s="29">
        <f t="shared" si="32"/>
        <v>28.38320647925206</v>
      </c>
      <c r="AM83" s="30"/>
      <c r="AN83" s="29">
        <f t="shared" si="33"/>
        <v>32.264304650508237</v>
      </c>
      <c r="AO83" s="31">
        <f t="shared" si="33"/>
        <v>19.334903662886678</v>
      </c>
      <c r="AP83" s="31">
        <f>IF(Settings!$I$6&gt;69, 0.2*(AO83), 0)</f>
        <v>3.8669807325773355</v>
      </c>
      <c r="AQ83" s="32">
        <f t="shared" si="34"/>
        <v>59.698865683978759</v>
      </c>
      <c r="AR83" s="32">
        <f t="shared" si="34"/>
        <v>35.510318740167875</v>
      </c>
      <c r="AS83" s="32">
        <f t="shared" si="34"/>
        <v>53.932203491631498</v>
      </c>
      <c r="AT83" s="33" t="e">
        <f t="shared" si="47"/>
        <v>#VALUE!</v>
      </c>
      <c r="AU83" s="33" t="e">
        <f t="shared" si="48"/>
        <v>#VALUE!</v>
      </c>
      <c r="AV83" s="34" t="e">
        <f t="shared" si="49"/>
        <v>#VALUE!</v>
      </c>
      <c r="AW83" s="34" t="e">
        <f t="shared" si="50"/>
        <v>#VALUE!</v>
      </c>
      <c r="AX83" s="35" t="e">
        <f t="shared" si="51"/>
        <v>#VALUE!</v>
      </c>
      <c r="AY83" s="35" t="e">
        <f t="shared" si="52"/>
        <v>#VALUE!</v>
      </c>
      <c r="BA83" s="30">
        <f t="shared" si="31"/>
        <v>29.34774399295862</v>
      </c>
      <c r="BB83" s="30">
        <f t="shared" si="31"/>
        <v>57.176697403013634</v>
      </c>
    </row>
    <row r="84" spans="3:54" x14ac:dyDescent="0.25">
      <c r="F84" s="3">
        <v>70</v>
      </c>
      <c r="G84" s="29">
        <f t="shared" si="37"/>
        <v>85.769769152001331</v>
      </c>
      <c r="H84" s="29">
        <f t="shared" si="38"/>
        <v>87.896779064835755</v>
      </c>
      <c r="I84" s="29">
        <f t="shared" si="38"/>
        <v>95.901482456141949</v>
      </c>
      <c r="J84" s="29">
        <f t="shared" si="38"/>
        <v>89.477606607162741</v>
      </c>
      <c r="K84" s="29">
        <f t="shared" si="38"/>
        <v>29.097802976266394</v>
      </c>
      <c r="L84" s="30"/>
      <c r="M84" s="29">
        <f t="shared" si="39"/>
        <v>34.987167108003028</v>
      </c>
      <c r="N84" s="31">
        <f t="shared" si="28"/>
        <v>21.114075519423295</v>
      </c>
      <c r="O84" s="31">
        <f>IF(Settings!$I$6&gt;69, 0.2*(N84), 0)</f>
        <v>4.2228151038846589</v>
      </c>
      <c r="P84" s="32">
        <f t="shared" si="29"/>
        <v>63.042889585546327</v>
      </c>
      <c r="Q84" s="32">
        <f t="shared" si="29"/>
        <v>36.882653439259713</v>
      </c>
      <c r="R84" s="32">
        <f t="shared" si="29"/>
        <v>54.470508327980063</v>
      </c>
      <c r="S84" s="33" t="e">
        <f t="shared" si="40"/>
        <v>#VALUE!</v>
      </c>
      <c r="T84" s="33" t="e">
        <f t="shared" si="41"/>
        <v>#VALUE!</v>
      </c>
      <c r="U84" s="34" t="e">
        <f t="shared" si="42"/>
        <v>#VALUE!</v>
      </c>
      <c r="V84" s="34" t="e">
        <f t="shared" si="43"/>
        <v>#VALUE!</v>
      </c>
      <c r="W84" s="35" t="e">
        <f t="shared" si="44"/>
        <v>#VALUE!</v>
      </c>
      <c r="X84" s="35" t="e">
        <f t="shared" si="45"/>
        <v>#VALUE!</v>
      </c>
      <c r="Z84" s="30">
        <f t="shared" si="30"/>
        <v>29.668421426203039</v>
      </c>
      <c r="AA84" s="30">
        <f t="shared" si="30"/>
        <v>58.14970596884249</v>
      </c>
      <c r="AC84" s="3">
        <v>70</v>
      </c>
      <c r="AD84"/>
      <c r="AE84" s="52">
        <f t="shared" si="35"/>
        <v>61.672669204188026</v>
      </c>
      <c r="AG84" s="3">
        <f t="shared" si="46"/>
        <v>61.672669204188026</v>
      </c>
      <c r="AH84" s="29">
        <f t="shared" si="32"/>
        <v>82.834073862701487</v>
      </c>
      <c r="AI84" s="29">
        <f t="shared" si="32"/>
        <v>82.327947891730929</v>
      </c>
      <c r="AJ84" s="29">
        <f t="shared" si="32"/>
        <v>90.005705124292888</v>
      </c>
      <c r="AK84" s="29">
        <f t="shared" si="32"/>
        <v>84.060046962483696</v>
      </c>
      <c r="AL84" s="29">
        <f t="shared" si="32"/>
        <v>28.402400355083653</v>
      </c>
      <c r="AM84" s="30"/>
      <c r="AN84" s="29">
        <f t="shared" si="33"/>
        <v>32.326482424717106</v>
      </c>
      <c r="AO84" s="31">
        <f t="shared" si="33"/>
        <v>19.374506738680186</v>
      </c>
      <c r="AP84" s="31">
        <f>IF(Settings!$I$6&gt;69, 0.2*(AO84), 0)</f>
        <v>3.8749013477360372</v>
      </c>
      <c r="AQ84" s="32">
        <f t="shared" si="34"/>
        <v>59.77604188560273</v>
      </c>
      <c r="AR84" s="32">
        <f t="shared" si="34"/>
        <v>35.543752313867188</v>
      </c>
      <c r="AS84" s="32">
        <f t="shared" si="34"/>
        <v>53.947475338586713</v>
      </c>
      <c r="AT84" s="33" t="e">
        <f t="shared" si="47"/>
        <v>#VALUE!</v>
      </c>
      <c r="AU84" s="33" t="e">
        <f t="shared" si="48"/>
        <v>#VALUE!</v>
      </c>
      <c r="AV84" s="34" t="e">
        <f t="shared" si="49"/>
        <v>#VALUE!</v>
      </c>
      <c r="AW84" s="34" t="e">
        <f t="shared" si="50"/>
        <v>#VALUE!</v>
      </c>
      <c r="AX84" s="35" t="e">
        <f t="shared" si="51"/>
        <v>#VALUE!</v>
      </c>
      <c r="AY84" s="35" t="e">
        <f t="shared" si="52"/>
        <v>#VALUE!</v>
      </c>
      <c r="BA84" s="30">
        <f t="shared" si="31"/>
        <v>29.356743357079534</v>
      </c>
      <c r="BB84" s="30">
        <f t="shared" si="31"/>
        <v>57.201138009015963</v>
      </c>
    </row>
    <row r="85" spans="3:54" x14ac:dyDescent="0.25">
      <c r="Z85" s="3" t="s">
        <v>53</v>
      </c>
      <c r="AA85" s="3" t="s">
        <v>52</v>
      </c>
      <c r="AD85"/>
      <c r="BA85" s="3" t="s">
        <v>53</v>
      </c>
      <c r="BB85" s="3" t="s">
        <v>52</v>
      </c>
    </row>
    <row r="86" spans="3:54" x14ac:dyDescent="0.25">
      <c r="C86" t="s">
        <v>31</v>
      </c>
      <c r="D86" s="3">
        <v>1</v>
      </c>
      <c r="E86" s="12" t="s">
        <v>38</v>
      </c>
      <c r="F86" s="3">
        <v>0</v>
      </c>
      <c r="G86" s="29">
        <f t="shared" ref="G86:R101" si="53">G14*G$12</f>
        <v>0</v>
      </c>
      <c r="H86" s="29">
        <f t="shared" si="53"/>
        <v>0</v>
      </c>
      <c r="I86" s="29">
        <f t="shared" si="53"/>
        <v>0</v>
      </c>
      <c r="J86" s="29">
        <f t="shared" si="53"/>
        <v>0</v>
      </c>
      <c r="K86" s="29">
        <f t="shared" si="53"/>
        <v>0</v>
      </c>
      <c r="L86" s="30" t="e">
        <f>Z86+L170*(AA86-Z86)</f>
        <v>#VALUE!</v>
      </c>
      <c r="M86" s="29">
        <f t="shared" si="53"/>
        <v>0</v>
      </c>
      <c r="N86" s="31">
        <f t="shared" si="53"/>
        <v>0</v>
      </c>
      <c r="O86" s="31">
        <f t="shared" si="53"/>
        <v>0</v>
      </c>
      <c r="P86" s="32">
        <f t="shared" si="53"/>
        <v>0</v>
      </c>
      <c r="Q86" s="32">
        <f t="shared" si="53"/>
        <v>0</v>
      </c>
      <c r="R86" s="32">
        <f t="shared" si="53"/>
        <v>0</v>
      </c>
      <c r="S86" s="33" t="e">
        <f t="shared" ref="S86:T101" si="54">S14</f>
        <v>#VALUE!</v>
      </c>
      <c r="T86" s="33" t="e">
        <f t="shared" si="54"/>
        <v>#VALUE!</v>
      </c>
      <c r="U86" s="34" t="e">
        <f t="shared" ref="U86:X101" si="55">U14*U$12</f>
        <v>#VALUE!</v>
      </c>
      <c r="V86" s="34" t="e">
        <f t="shared" si="55"/>
        <v>#VALUE!</v>
      </c>
      <c r="W86" s="35" t="e">
        <f t="shared" si="55"/>
        <v>#VALUE!</v>
      </c>
      <c r="X86" s="35" t="e">
        <f t="shared" si="55"/>
        <v>#VALUE!</v>
      </c>
      <c r="Y86" t="e">
        <f>NA()</f>
        <v>#N/A</v>
      </c>
      <c r="Z86" s="30">
        <f>Z14*Z$12</f>
        <v>0</v>
      </c>
      <c r="AA86" s="30">
        <f>AA14*($AM$166/0.778237)</f>
        <v>0</v>
      </c>
      <c r="AD86" t="s">
        <v>31</v>
      </c>
      <c r="AE86" s="3">
        <v>1</v>
      </c>
      <c r="AF86" s="12" t="s">
        <v>38</v>
      </c>
      <c r="AG86" s="3">
        <f>AE14</f>
        <v>5.3104168132392244</v>
      </c>
      <c r="AH86" s="29">
        <f>AH14*AH$12</f>
        <v>0.35203107675486439</v>
      </c>
      <c r="AI86" s="29">
        <f t="shared" ref="AI86:AS101" si="56">AI14*AI$12</f>
        <v>5.9434571126357811</v>
      </c>
      <c r="AJ86" s="29">
        <f t="shared" si="56"/>
        <v>1.0612311982607576</v>
      </c>
      <c r="AK86" s="29">
        <f t="shared" si="56"/>
        <v>6.1400715373311767</v>
      </c>
      <c r="AL86" s="29">
        <f t="shared" si="56"/>
        <v>0.28899876309456757</v>
      </c>
      <c r="AM86" s="30" t="e">
        <f>BA86+AM170*(BB86-BA86)</f>
        <v>#VALUE!</v>
      </c>
      <c r="AN86" s="29">
        <f t="shared" si="56"/>
        <v>0.97480075023775536</v>
      </c>
      <c r="AO86" s="31">
        <f t="shared" si="56"/>
        <v>1.048898970113872</v>
      </c>
      <c r="AP86" s="31">
        <f t="shared" si="56"/>
        <v>0.20977979402277441</v>
      </c>
      <c r="AQ86" s="32">
        <f t="shared" si="56"/>
        <v>7.4041405178180479</v>
      </c>
      <c r="AR86" s="32">
        <f t="shared" si="56"/>
        <v>2.8638509216519736</v>
      </c>
      <c r="AS86" s="32">
        <f t="shared" si="56"/>
        <v>2.6525840752428875</v>
      </c>
      <c r="AT86" s="33" t="e">
        <f>AT14</f>
        <v>#VALUE!</v>
      </c>
      <c r="AU86" s="33" t="e">
        <f>AU14</f>
        <v>#VALUE!</v>
      </c>
      <c r="AV86" s="34" t="e">
        <f>AV14*AV$12</f>
        <v>#VALUE!</v>
      </c>
      <c r="AW86" s="34" t="e">
        <f>AW14*AW$12</f>
        <v>#VALUE!</v>
      </c>
      <c r="AX86" s="35" t="e">
        <f>AX14*AX$12</f>
        <v>#VALUE!</v>
      </c>
      <c r="AY86" s="35" t="e">
        <f>AY14*AY$12</f>
        <v>#VALUE!</v>
      </c>
      <c r="AZ86" t="e">
        <f>NA()</f>
        <v>#N/A</v>
      </c>
      <c r="BA86" s="30">
        <f>BA14*BA$12</f>
        <v>1.2833721570927312</v>
      </c>
      <c r="BB86" s="30">
        <f>BB14*($AM$166/0.778237)</f>
        <v>15.769723206694245</v>
      </c>
    </row>
    <row r="87" spans="3:54" x14ac:dyDescent="0.25">
      <c r="D87" s="3">
        <v>2</v>
      </c>
      <c r="F87" s="3">
        <v>1</v>
      </c>
      <c r="G87" s="29">
        <f t="shared" si="53"/>
        <v>3.5280912373217608E-4</v>
      </c>
      <c r="H87" s="29">
        <f t="shared" si="53"/>
        <v>0.53131464597736933</v>
      </c>
      <c r="I87" s="29">
        <f t="shared" si="53"/>
        <v>9.3797044606231412E-3</v>
      </c>
      <c r="J87" s="29">
        <f t="shared" si="53"/>
        <v>0.55078714784593885</v>
      </c>
      <c r="K87" s="29">
        <f t="shared" si="53"/>
        <v>6.4831111040349347E-4</v>
      </c>
      <c r="L87" s="30" t="e">
        <f t="shared" ref="L87:L150" si="57">Z87+L171*(AA87-Z87)</f>
        <v>#VALUE!</v>
      </c>
      <c r="M87" s="29">
        <f t="shared" si="53"/>
        <v>3.9340401454650988E-2</v>
      </c>
      <c r="N87" s="31">
        <f t="shared" si="53"/>
        <v>7.8496120610892645E-2</v>
      </c>
      <c r="O87" s="31">
        <f t="shared" si="53"/>
        <v>1.5699224122178529E-2</v>
      </c>
      <c r="P87" s="32">
        <f t="shared" si="53"/>
        <v>0.91702658518625291</v>
      </c>
      <c r="Q87" s="32">
        <f t="shared" si="53"/>
        <v>0.19602950674622238</v>
      </c>
      <c r="R87" s="32">
        <f t="shared" si="53"/>
        <v>2.1915525959237837E-2</v>
      </c>
      <c r="S87" s="33" t="e">
        <f t="shared" si="54"/>
        <v>#VALUE!</v>
      </c>
      <c r="T87" s="33" t="e">
        <f t="shared" si="54"/>
        <v>#VALUE!</v>
      </c>
      <c r="U87" s="34" t="e">
        <f t="shared" si="55"/>
        <v>#VALUE!</v>
      </c>
      <c r="V87" s="34" t="e">
        <f t="shared" si="55"/>
        <v>#VALUE!</v>
      </c>
      <c r="W87" s="35" t="e">
        <f t="shared" si="55"/>
        <v>#VALUE!</v>
      </c>
      <c r="X87" s="35" t="e">
        <f t="shared" si="55"/>
        <v>#VALUE!</v>
      </c>
      <c r="Y87" t="e">
        <f>NA()</f>
        <v>#N/A</v>
      </c>
      <c r="Z87" s="30">
        <f t="shared" ref="Z87:Z150" si="58">Z15*Z$12</f>
        <v>1.4065975475878074E-2</v>
      </c>
      <c r="AA87" s="30">
        <f t="shared" ref="AA87:AA150" si="59">AA15*($AM$166/0.778237)</f>
        <v>3.2960921504960474</v>
      </c>
      <c r="AD87"/>
      <c r="AE87" s="3">
        <v>2</v>
      </c>
      <c r="AG87" s="3">
        <f t="shared" ref="AG87:AG150" si="60">AE15</f>
        <v>5.5848653782914033</v>
      </c>
      <c r="AH87" s="29">
        <f t="shared" ref="AH87:AL102" si="61">AH15*AH$12</f>
        <v>0.4252829489840409</v>
      </c>
      <c r="AI87" s="29">
        <f t="shared" si="61"/>
        <v>6.3739536491205433</v>
      </c>
      <c r="AJ87" s="29">
        <f t="shared" si="61"/>
        <v>1.2129526494276084</v>
      </c>
      <c r="AK87" s="29">
        <f t="shared" si="61"/>
        <v>6.5833962430203012</v>
      </c>
      <c r="AL87" s="29">
        <f t="shared" si="61"/>
        <v>0.34108768416269314</v>
      </c>
      <c r="AM87" s="30" t="e">
        <f t="shared" ref="AM87:AM150" si="62">BA87+AM171*(BB87-BA87)</f>
        <v>#VALUE!</v>
      </c>
      <c r="AN87" s="29">
        <f t="shared" si="56"/>
        <v>1.0694225467785081</v>
      </c>
      <c r="AO87" s="31">
        <f t="shared" si="56"/>
        <v>1.1313125601897502</v>
      </c>
      <c r="AP87" s="31">
        <f t="shared" si="56"/>
        <v>0.22626251203795003</v>
      </c>
      <c r="AQ87" s="32">
        <f t="shared" si="56"/>
        <v>7.8647515949471378</v>
      </c>
      <c r="AR87" s="32">
        <f t="shared" si="56"/>
        <v>3.0895283012101</v>
      </c>
      <c r="AS87" s="32">
        <f t="shared" si="56"/>
        <v>3.0135239289571087</v>
      </c>
      <c r="AT87" s="33" t="e">
        <f t="shared" ref="AT87:AU102" si="63">AT15</f>
        <v>#VALUE!</v>
      </c>
      <c r="AU87" s="33" t="e">
        <f t="shared" si="63"/>
        <v>#VALUE!</v>
      </c>
      <c r="AV87" s="34" t="e">
        <f t="shared" ref="AV87:AY102" si="64">AV15*AV$12</f>
        <v>#VALUE!</v>
      </c>
      <c r="AW87" s="34" t="e">
        <f t="shared" si="64"/>
        <v>#VALUE!</v>
      </c>
      <c r="AX87" s="35" t="e">
        <f t="shared" si="64"/>
        <v>#VALUE!</v>
      </c>
      <c r="AY87" s="35" t="e">
        <f t="shared" si="64"/>
        <v>#VALUE!</v>
      </c>
      <c r="AZ87" t="e">
        <f>NA()</f>
        <v>#N/A</v>
      </c>
      <c r="BA87" s="30">
        <f t="shared" ref="BA87:BA150" si="65">BA15*BA$12</f>
        <v>1.4478966197575189</v>
      </c>
      <c r="BB87" s="30">
        <f t="shared" ref="BB87:BB150" si="66">BB15*($AM$166/0.778237)</f>
        <v>16.477061121701261</v>
      </c>
    </row>
    <row r="88" spans="3:54" x14ac:dyDescent="0.25">
      <c r="D88" s="3">
        <v>3</v>
      </c>
      <c r="F88" s="3">
        <v>2</v>
      </c>
      <c r="G88" s="29">
        <f t="shared" si="53"/>
        <v>6.9148969193776576E-3</v>
      </c>
      <c r="H88" s="29">
        <f t="shared" si="53"/>
        <v>1.471554012556259</v>
      </c>
      <c r="I88" s="29">
        <f t="shared" si="53"/>
        <v>7.0254825489059453E-2</v>
      </c>
      <c r="J88" s="29">
        <f t="shared" si="53"/>
        <v>1.5242460371665616</v>
      </c>
      <c r="K88" s="29">
        <f t="shared" si="53"/>
        <v>9.0451860364488042E-3</v>
      </c>
      <c r="L88" s="30" t="e">
        <f t="shared" si="57"/>
        <v>#VALUE!</v>
      </c>
      <c r="M88" s="29">
        <f t="shared" si="53"/>
        <v>0.15267003099060614</v>
      </c>
      <c r="N88" s="31">
        <f t="shared" si="53"/>
        <v>0.23360515984308566</v>
      </c>
      <c r="O88" s="31">
        <f t="shared" si="53"/>
        <v>4.6721031968617141E-2</v>
      </c>
      <c r="P88" s="32">
        <f t="shared" si="53"/>
        <v>2.2151294703586677</v>
      </c>
      <c r="Q88" s="32">
        <f t="shared" si="53"/>
        <v>0.61387605036133086</v>
      </c>
      <c r="R88" s="32">
        <f t="shared" si="53"/>
        <v>0.17686283497987812</v>
      </c>
      <c r="S88" s="33" t="e">
        <f t="shared" si="54"/>
        <v>#VALUE!</v>
      </c>
      <c r="T88" s="33" t="e">
        <f t="shared" si="54"/>
        <v>#VALUE!</v>
      </c>
      <c r="U88" s="34" t="e">
        <f t="shared" si="55"/>
        <v>#VALUE!</v>
      </c>
      <c r="V88" s="34" t="e">
        <f t="shared" si="55"/>
        <v>#VALUE!</v>
      </c>
      <c r="W88" s="35" t="e">
        <f t="shared" si="55"/>
        <v>#VALUE!</v>
      </c>
      <c r="X88" s="35" t="e">
        <f t="shared" si="55"/>
        <v>#VALUE!</v>
      </c>
      <c r="Y88" t="e">
        <f>NA()</f>
        <v>#N/A</v>
      </c>
      <c r="Z88" s="30">
        <f t="shared" si="58"/>
        <v>0.10004296025981393</v>
      </c>
      <c r="AA88" s="30">
        <f t="shared" si="59"/>
        <v>6.4323727329699505</v>
      </c>
      <c r="AD88"/>
      <c r="AE88" s="3">
        <v>3</v>
      </c>
      <c r="AG88" s="3">
        <f t="shared" si="60"/>
        <v>5.8734977668565307</v>
      </c>
      <c r="AH88" s="29">
        <f t="shared" si="61"/>
        <v>0.51284213735251227</v>
      </c>
      <c r="AI88" s="29">
        <f t="shared" si="61"/>
        <v>6.8336892152380457</v>
      </c>
      <c r="AJ88" s="29">
        <f t="shared" si="61"/>
        <v>1.3851643152866253</v>
      </c>
      <c r="AK88" s="29">
        <f t="shared" si="61"/>
        <v>7.0566499762613395</v>
      </c>
      <c r="AL88" s="29">
        <f t="shared" si="61"/>
        <v>0.40187253321970307</v>
      </c>
      <c r="AM88" s="30" t="e">
        <f t="shared" si="62"/>
        <v>#VALUE!</v>
      </c>
      <c r="AN88" s="29">
        <f t="shared" si="56"/>
        <v>1.1727504356678637</v>
      </c>
      <c r="AO88" s="31">
        <f t="shared" si="56"/>
        <v>1.2198942045030798</v>
      </c>
      <c r="AP88" s="31">
        <f t="shared" si="56"/>
        <v>0.243978840900616</v>
      </c>
      <c r="AQ88" s="32">
        <f t="shared" si="56"/>
        <v>8.3518564885922402</v>
      </c>
      <c r="AR88" s="32">
        <f t="shared" si="56"/>
        <v>3.3313732022313935</v>
      </c>
      <c r="AS88" s="32">
        <f t="shared" si="56"/>
        <v>3.4181282391226491</v>
      </c>
      <c r="AT88" s="33" t="e">
        <f t="shared" si="63"/>
        <v>#VALUE!</v>
      </c>
      <c r="AU88" s="33" t="e">
        <f t="shared" si="63"/>
        <v>#VALUE!</v>
      </c>
      <c r="AV88" s="34" t="e">
        <f t="shared" si="64"/>
        <v>#VALUE!</v>
      </c>
      <c r="AW88" s="34" t="e">
        <f t="shared" si="64"/>
        <v>#VALUE!</v>
      </c>
      <c r="AX88" s="35" t="e">
        <f t="shared" si="64"/>
        <v>#VALUE!</v>
      </c>
      <c r="AY88" s="35" t="e">
        <f t="shared" si="64"/>
        <v>#VALUE!</v>
      </c>
      <c r="AZ88" t="e">
        <f>NA()</f>
        <v>#N/A</v>
      </c>
      <c r="BA88" s="30">
        <f t="shared" si="65"/>
        <v>1.631145600352397</v>
      </c>
      <c r="BB88" s="30">
        <f t="shared" si="66"/>
        <v>17.210619195620442</v>
      </c>
    </row>
    <row r="89" spans="3:54" x14ac:dyDescent="0.25">
      <c r="D89" s="3">
        <v>4</v>
      </c>
      <c r="F89" s="3">
        <v>3</v>
      </c>
      <c r="G89" s="29">
        <f t="shared" si="53"/>
        <v>3.7195694058401708E-2</v>
      </c>
      <c r="H89" s="29">
        <f t="shared" si="53"/>
        <v>2.6474982753142382</v>
      </c>
      <c r="I89" s="29">
        <f t="shared" si="53"/>
        <v>0.22210631360797445</v>
      </c>
      <c r="J89" s="29">
        <f t="shared" si="53"/>
        <v>2.7400900951048324</v>
      </c>
      <c r="K89" s="29">
        <f t="shared" si="53"/>
        <v>3.9994398160098456E-2</v>
      </c>
      <c r="L89" s="30" t="e">
        <f t="shared" si="57"/>
        <v>#VALUE!</v>
      </c>
      <c r="M89" s="29">
        <f t="shared" si="53"/>
        <v>0.33331790811454515</v>
      </c>
      <c r="N89" s="31">
        <f t="shared" si="53"/>
        <v>0.43877901994841623</v>
      </c>
      <c r="O89" s="31">
        <f t="shared" si="53"/>
        <v>8.7755803989683259E-2</v>
      </c>
      <c r="P89" s="32">
        <f t="shared" si="53"/>
        <v>3.6816071062636393</v>
      </c>
      <c r="Q89" s="32">
        <f t="shared" si="53"/>
        <v>1.1791310236227011</v>
      </c>
      <c r="R89" s="32">
        <f t="shared" si="53"/>
        <v>0.56952406245517284</v>
      </c>
      <c r="S89" s="33" t="e">
        <f t="shared" si="54"/>
        <v>#VALUE!</v>
      </c>
      <c r="T89" s="33" t="e">
        <f t="shared" si="54"/>
        <v>#VALUE!</v>
      </c>
      <c r="U89" s="34" t="e">
        <f t="shared" si="55"/>
        <v>#VALUE!</v>
      </c>
      <c r="V89" s="34" t="e">
        <f t="shared" si="55"/>
        <v>#VALUE!</v>
      </c>
      <c r="W89" s="35" t="e">
        <f t="shared" si="55"/>
        <v>#VALUE!</v>
      </c>
      <c r="X89" s="35" t="e">
        <f t="shared" si="55"/>
        <v>#VALUE!</v>
      </c>
      <c r="Y89" t="e">
        <f>NA()</f>
        <v>#N/A</v>
      </c>
      <c r="Z89" s="30">
        <f t="shared" si="58"/>
        <v>0.30066366567027475</v>
      </c>
      <c r="AA89" s="30">
        <f t="shared" si="59"/>
        <v>9.4165902374843604</v>
      </c>
      <c r="AD89"/>
      <c r="AE89" s="3">
        <v>4</v>
      </c>
      <c r="AG89" s="3">
        <f t="shared" si="60"/>
        <v>6.1770470155581005</v>
      </c>
      <c r="AH89" s="29">
        <f t="shared" si="61"/>
        <v>0.61725289237107306</v>
      </c>
      <c r="AI89" s="29">
        <f t="shared" si="61"/>
        <v>7.3244006627294658</v>
      </c>
      <c r="AJ89" s="29">
        <f t="shared" si="61"/>
        <v>1.5803916654731256</v>
      </c>
      <c r="AK89" s="29">
        <f t="shared" si="61"/>
        <v>7.5615871098592082</v>
      </c>
      <c r="AL89" s="29">
        <f t="shared" si="61"/>
        <v>0.47263965927311669</v>
      </c>
      <c r="AM89" s="30" t="e">
        <f t="shared" si="62"/>
        <v>#VALUE!</v>
      </c>
      <c r="AN89" s="29">
        <f t="shared" si="56"/>
        <v>1.2855118220342976</v>
      </c>
      <c r="AO89" s="31">
        <f t="shared" si="56"/>
        <v>1.3150641884854659</v>
      </c>
      <c r="AP89" s="31">
        <f t="shared" si="56"/>
        <v>0.26301283769709316</v>
      </c>
      <c r="AQ89" s="32">
        <f t="shared" si="56"/>
        <v>8.8667250547326848</v>
      </c>
      <c r="AR89" s="32">
        <f t="shared" si="56"/>
        <v>3.5903258051155977</v>
      </c>
      <c r="AS89" s="32">
        <f t="shared" si="56"/>
        <v>3.8706262241828346</v>
      </c>
      <c r="AT89" s="33" t="e">
        <f t="shared" si="63"/>
        <v>#VALUE!</v>
      </c>
      <c r="AU89" s="33" t="e">
        <f t="shared" si="63"/>
        <v>#VALUE!</v>
      </c>
      <c r="AV89" s="34" t="e">
        <f t="shared" si="64"/>
        <v>#VALUE!</v>
      </c>
      <c r="AW89" s="34" t="e">
        <f t="shared" si="64"/>
        <v>#VALUE!</v>
      </c>
      <c r="AX89" s="35" t="e">
        <f t="shared" si="64"/>
        <v>#VALUE!</v>
      </c>
      <c r="AY89" s="35" t="e">
        <f t="shared" si="64"/>
        <v>#VALUE!</v>
      </c>
      <c r="AZ89" t="e">
        <f>NA()</f>
        <v>#N/A</v>
      </c>
      <c r="BA89" s="30">
        <f t="shared" si="65"/>
        <v>1.8348114986471094</v>
      </c>
      <c r="BB89" s="30">
        <f t="shared" si="66"/>
        <v>17.970819505071283</v>
      </c>
    </row>
    <row r="90" spans="3:54" x14ac:dyDescent="0.25">
      <c r="D90" s="3">
        <v>5</v>
      </c>
      <c r="F90" s="3">
        <v>4</v>
      </c>
      <c r="G90" s="29">
        <f t="shared" si="53"/>
        <v>0.11794999315118387</v>
      </c>
      <c r="H90" s="29">
        <f t="shared" si="53"/>
        <v>3.9921746823847286</v>
      </c>
      <c r="I90" s="29">
        <f t="shared" si="53"/>
        <v>0.49340315906305321</v>
      </c>
      <c r="J90" s="29">
        <f t="shared" si="53"/>
        <v>4.1285011861368348</v>
      </c>
      <c r="K90" s="29">
        <f t="shared" si="53"/>
        <v>0.1105789485005209</v>
      </c>
      <c r="L90" s="30" t="e">
        <f t="shared" si="57"/>
        <v>#VALUE!</v>
      </c>
      <c r="M90" s="29">
        <f t="shared" si="53"/>
        <v>0.57507668618775709</v>
      </c>
      <c r="N90" s="31">
        <f t="shared" si="53"/>
        <v>0.6826473364572786</v>
      </c>
      <c r="O90" s="31">
        <f t="shared" si="53"/>
        <v>0.13652946729145571</v>
      </c>
      <c r="P90" s="32">
        <f t="shared" si="53"/>
        <v>5.2507213248411553</v>
      </c>
      <c r="Q90" s="32">
        <f t="shared" si="53"/>
        <v>1.8543942933408692</v>
      </c>
      <c r="R90" s="32">
        <f t="shared" si="53"/>
        <v>1.2603550559503247</v>
      </c>
      <c r="S90" s="33" t="e">
        <f t="shared" si="54"/>
        <v>#VALUE!</v>
      </c>
      <c r="T90" s="33" t="e">
        <f t="shared" si="54"/>
        <v>#VALUE!</v>
      </c>
      <c r="U90" s="34" t="e">
        <f t="shared" si="55"/>
        <v>#VALUE!</v>
      </c>
      <c r="V90" s="34" t="e">
        <f t="shared" si="55"/>
        <v>#VALUE!</v>
      </c>
      <c r="W90" s="35" t="e">
        <f t="shared" si="55"/>
        <v>#VALUE!</v>
      </c>
      <c r="X90" s="35" t="e">
        <f t="shared" si="55"/>
        <v>#VALUE!</v>
      </c>
      <c r="Y90" t="e">
        <f>NA()</f>
        <v>#N/A</v>
      </c>
      <c r="Z90" s="30">
        <f t="shared" si="58"/>
        <v>0.63563914195728666</v>
      </c>
      <c r="AA90" s="30">
        <f t="shared" si="59"/>
        <v>12.25611746729156</v>
      </c>
      <c r="AD90"/>
      <c r="AE90" s="3">
        <v>5</v>
      </c>
      <c r="AG90" s="3">
        <f t="shared" si="60"/>
        <v>6.4962840452114623</v>
      </c>
      <c r="AH90" s="29">
        <f t="shared" si="61"/>
        <v>0.74144681019170267</v>
      </c>
      <c r="AI90" s="29">
        <f t="shared" si="61"/>
        <v>7.8478958147901663</v>
      </c>
      <c r="AJ90" s="29">
        <f t="shared" si="61"/>
        <v>1.801423473974175</v>
      </c>
      <c r="AK90" s="29">
        <f t="shared" si="61"/>
        <v>8.1000304801103145</v>
      </c>
      <c r="AL90" s="29">
        <f t="shared" si="61"/>
        <v>0.55482726788536574</v>
      </c>
      <c r="AM90" s="30" t="e">
        <f t="shared" si="62"/>
        <v>#VALUE!</v>
      </c>
      <c r="AN90" s="29">
        <f t="shared" si="56"/>
        <v>1.4084835836218708</v>
      </c>
      <c r="AO90" s="31">
        <f t="shared" si="56"/>
        <v>1.4172658522475359</v>
      </c>
      <c r="AP90" s="31">
        <f t="shared" si="56"/>
        <v>0.28345317044950719</v>
      </c>
      <c r="AQ90" s="32">
        <f t="shared" si="56"/>
        <v>9.4106576062839782</v>
      </c>
      <c r="AR90" s="32">
        <f t="shared" si="56"/>
        <v>3.8673512204958329</v>
      </c>
      <c r="AS90" s="32">
        <f t="shared" si="56"/>
        <v>4.3754571661799471</v>
      </c>
      <c r="AT90" s="33" t="e">
        <f t="shared" si="63"/>
        <v>#VALUE!</v>
      </c>
      <c r="AU90" s="33" t="e">
        <f t="shared" si="63"/>
        <v>#VALUE!</v>
      </c>
      <c r="AV90" s="34" t="e">
        <f t="shared" si="64"/>
        <v>#VALUE!</v>
      </c>
      <c r="AW90" s="34" t="e">
        <f t="shared" si="64"/>
        <v>#VALUE!</v>
      </c>
      <c r="AX90" s="35" t="e">
        <f t="shared" si="64"/>
        <v>#VALUE!</v>
      </c>
      <c r="AY90" s="35" t="e">
        <f t="shared" si="64"/>
        <v>#VALUE!</v>
      </c>
      <c r="AZ90" t="e">
        <f>NA()</f>
        <v>#N/A</v>
      </c>
      <c r="BA90" s="30">
        <f t="shared" si="65"/>
        <v>2.0606596653961833</v>
      </c>
      <c r="BB90" s="30">
        <f t="shared" si="66"/>
        <v>18.758030828558116</v>
      </c>
    </row>
    <row r="91" spans="3:54" x14ac:dyDescent="0.25">
      <c r="D91" s="3">
        <v>6</v>
      </c>
      <c r="F91" s="3">
        <v>5</v>
      </c>
      <c r="G91" s="29">
        <f t="shared" si="53"/>
        <v>0.28019317838484198</v>
      </c>
      <c r="H91" s="29">
        <f t="shared" si="53"/>
        <v>5.4649154131350839</v>
      </c>
      <c r="I91" s="29">
        <f t="shared" si="53"/>
        <v>0.90358803979653801</v>
      </c>
      <c r="J91" s="29">
        <f t="shared" si="53"/>
        <v>5.6470739056107098</v>
      </c>
      <c r="K91" s="29">
        <f t="shared" si="53"/>
        <v>0.23655458997345349</v>
      </c>
      <c r="L91" s="30" t="e">
        <f t="shared" si="57"/>
        <v>#VALUE!</v>
      </c>
      <c r="M91" s="29">
        <f t="shared" si="53"/>
        <v>0.87217314734653228</v>
      </c>
      <c r="N91" s="31">
        <f t="shared" si="53"/>
        <v>0.95792639979538452</v>
      </c>
      <c r="O91" s="31">
        <f t="shared" si="53"/>
        <v>0.1915852799590769</v>
      </c>
      <c r="P91" s="32">
        <f t="shared" si="53"/>
        <v>6.8865963775104397</v>
      </c>
      <c r="Q91" s="32">
        <f t="shared" si="53"/>
        <v>2.6140333101304534</v>
      </c>
      <c r="R91" s="32">
        <f t="shared" si="53"/>
        <v>2.2728633615567588</v>
      </c>
      <c r="S91" s="33" t="e">
        <f t="shared" si="54"/>
        <v>#VALUE!</v>
      </c>
      <c r="T91" s="33" t="e">
        <f t="shared" si="54"/>
        <v>#VALUE!</v>
      </c>
      <c r="U91" s="34" t="e">
        <f t="shared" si="55"/>
        <v>#VALUE!</v>
      </c>
      <c r="V91" s="34" t="e">
        <f t="shared" si="55"/>
        <v>#VALUE!</v>
      </c>
      <c r="W91" s="35" t="e">
        <f t="shared" si="55"/>
        <v>#VALUE!</v>
      </c>
      <c r="X91" s="35" t="e">
        <f t="shared" si="55"/>
        <v>#VALUE!</v>
      </c>
      <c r="Y91" t="e">
        <f>NA()</f>
        <v>#N/A</v>
      </c>
      <c r="Z91" s="30">
        <f t="shared" si="58"/>
        <v>1.1090354750937348</v>
      </c>
      <c r="AA91" s="30">
        <f t="shared" si="59"/>
        <v>14.957969754070001</v>
      </c>
      <c r="AD91"/>
      <c r="AE91" s="3">
        <v>6</v>
      </c>
      <c r="AG91" s="3">
        <f t="shared" si="60"/>
        <v>6.8320196187232742</v>
      </c>
      <c r="AH91" s="29">
        <f t="shared" si="61"/>
        <v>0.88878524202190967</v>
      </c>
      <c r="AI91" s="29">
        <f t="shared" si="61"/>
        <v>8.4060519490432561</v>
      </c>
      <c r="AJ91" s="29">
        <f t="shared" si="61"/>
        <v>2.0513297719095931</v>
      </c>
      <c r="AK91" s="29">
        <f t="shared" si="61"/>
        <v>8.6738693263375257</v>
      </c>
      <c r="AL91" s="29">
        <f t="shared" si="61"/>
        <v>0.65003452658309036</v>
      </c>
      <c r="AM91" s="30" t="e">
        <f t="shared" si="62"/>
        <v>#VALUE!</v>
      </c>
      <c r="AN91" s="29">
        <f t="shared" si="56"/>
        <v>1.5424936628097878</v>
      </c>
      <c r="AO91" s="31">
        <f t="shared" si="56"/>
        <v>1.5269660767957363</v>
      </c>
      <c r="AP91" s="31">
        <f t="shared" si="56"/>
        <v>0.30539321535914726</v>
      </c>
      <c r="AQ91" s="32">
        <f t="shared" si="56"/>
        <v>9.9849816072408508</v>
      </c>
      <c r="AR91" s="32">
        <f t="shared" si="56"/>
        <v>4.1634356560555918</v>
      </c>
      <c r="AS91" s="32">
        <f t="shared" si="56"/>
        <v>4.9372409564247546</v>
      </c>
      <c r="AT91" s="33" t="e">
        <f t="shared" si="63"/>
        <v>#VALUE!</v>
      </c>
      <c r="AU91" s="33" t="e">
        <f t="shared" si="63"/>
        <v>#VALUE!</v>
      </c>
      <c r="AV91" s="34" t="e">
        <f t="shared" si="64"/>
        <v>#VALUE!</v>
      </c>
      <c r="AW91" s="34" t="e">
        <f t="shared" si="64"/>
        <v>#VALUE!</v>
      </c>
      <c r="AX91" s="35" t="e">
        <f t="shared" si="64"/>
        <v>#VALUE!</v>
      </c>
      <c r="AY91" s="35" t="e">
        <f t="shared" si="64"/>
        <v>#VALUE!</v>
      </c>
      <c r="AZ91" t="e">
        <f>NA()</f>
        <v>#N/A</v>
      </c>
      <c r="BA91" s="30">
        <f t="shared" si="65"/>
        <v>2.3105159680247138</v>
      </c>
      <c r="BB91" s="30">
        <f t="shared" si="66"/>
        <v>19.572561246691595</v>
      </c>
    </row>
    <row r="92" spans="3:54" x14ac:dyDescent="0.25">
      <c r="D92" s="3">
        <v>7</v>
      </c>
      <c r="F92" s="3">
        <v>6</v>
      </c>
      <c r="G92" s="29">
        <f t="shared" si="53"/>
        <v>0.55477910263363783</v>
      </c>
      <c r="H92" s="29">
        <f t="shared" si="53"/>
        <v>7.0373204892042915</v>
      </c>
      <c r="I92" s="29">
        <f t="shared" si="53"/>
        <v>1.4647591809114708</v>
      </c>
      <c r="J92" s="29">
        <f t="shared" si="53"/>
        <v>7.2662098019088424</v>
      </c>
      <c r="K92" s="29">
        <f t="shared" si="53"/>
        <v>0.43050107221926043</v>
      </c>
      <c r="L92" s="30" t="e">
        <f t="shared" si="57"/>
        <v>#VALUE!</v>
      </c>
      <c r="M92" s="29">
        <f t="shared" si="53"/>
        <v>1.2192405055813285</v>
      </c>
      <c r="N92" s="31">
        <f t="shared" si="53"/>
        <v>1.2593110193306316</v>
      </c>
      <c r="O92" s="31">
        <f t="shared" si="53"/>
        <v>0.25186220386612629</v>
      </c>
      <c r="P92" s="32">
        <f t="shared" si="53"/>
        <v>8.566123832391412</v>
      </c>
      <c r="Q92" s="32">
        <f t="shared" si="53"/>
        <v>3.4387372773776175</v>
      </c>
      <c r="R92" s="32">
        <f t="shared" si="53"/>
        <v>3.603385823029829</v>
      </c>
      <c r="S92" s="33" t="e">
        <f t="shared" si="54"/>
        <v>#VALUE!</v>
      </c>
      <c r="T92" s="33" t="e">
        <f t="shared" si="54"/>
        <v>#VALUE!</v>
      </c>
      <c r="U92" s="34" t="e">
        <f t="shared" si="55"/>
        <v>#VALUE!</v>
      </c>
      <c r="V92" s="34" t="e">
        <f t="shared" si="55"/>
        <v>#VALUE!</v>
      </c>
      <c r="W92" s="35" t="e">
        <f t="shared" si="55"/>
        <v>#VALUE!</v>
      </c>
      <c r="X92" s="35" t="e">
        <f t="shared" si="55"/>
        <v>#VALUE!</v>
      </c>
      <c r="Y92" t="e">
        <f>NA()</f>
        <v>#N/A</v>
      </c>
      <c r="Z92" s="30">
        <f t="shared" si="58"/>
        <v>1.7146806804093504</v>
      </c>
      <c r="AA92" s="30">
        <f t="shared" si="59"/>
        <v>17.528822289992181</v>
      </c>
      <c r="AD92"/>
      <c r="AE92" s="3">
        <v>7</v>
      </c>
      <c r="AG92" s="3">
        <f t="shared" si="60"/>
        <v>7.185106400177478</v>
      </c>
      <c r="AH92" s="29">
        <f t="shared" si="61"/>
        <v>1.0631020812369099</v>
      </c>
      <c r="AI92" s="29">
        <f t="shared" si="61"/>
        <v>9.0008134962223316</v>
      </c>
      <c r="AJ92" s="29">
        <f t="shared" si="61"/>
        <v>2.333479040935496</v>
      </c>
      <c r="AK92" s="29">
        <f t="shared" si="61"/>
        <v>9.2850563848463956</v>
      </c>
      <c r="AL92" s="29">
        <f t="shared" si="61"/>
        <v>0.76002904597591825</v>
      </c>
      <c r="AM92" s="30" t="e">
        <f t="shared" si="62"/>
        <v>#VALUE!</v>
      </c>
      <c r="AN92" s="29">
        <f t="shared" si="56"/>
        <v>1.6884223976016848</v>
      </c>
      <c r="AO92" s="31">
        <f t="shared" si="56"/>
        <v>1.6446556552635423</v>
      </c>
      <c r="AP92" s="31">
        <f t="shared" si="56"/>
        <v>0.32893113105270844</v>
      </c>
      <c r="AQ92" s="32">
        <f t="shared" si="56"/>
        <v>10.591047713257483</v>
      </c>
      <c r="AR92" s="32">
        <f t="shared" si="56"/>
        <v>4.4795817807095553</v>
      </c>
      <c r="AS92" s="32">
        <f t="shared" si="56"/>
        <v>5.5607390384533391</v>
      </c>
      <c r="AT92" s="33" t="e">
        <f t="shared" si="63"/>
        <v>#VALUE!</v>
      </c>
      <c r="AU92" s="33" t="e">
        <f t="shared" si="63"/>
        <v>#VALUE!</v>
      </c>
      <c r="AV92" s="34" t="e">
        <f t="shared" si="64"/>
        <v>#VALUE!</v>
      </c>
      <c r="AW92" s="34" t="e">
        <f t="shared" si="64"/>
        <v>#VALUE!</v>
      </c>
      <c r="AX92" s="35" t="e">
        <f t="shared" si="64"/>
        <v>#VALUE!</v>
      </c>
      <c r="AY92" s="35" t="e">
        <f t="shared" si="64"/>
        <v>#VALUE!</v>
      </c>
      <c r="AZ92" t="e">
        <f>NA()</f>
        <v>#N/A</v>
      </c>
      <c r="BA92" s="30">
        <f t="shared" si="65"/>
        <v>2.586250786479634</v>
      </c>
      <c r="BB92" s="30">
        <f t="shared" si="66"/>
        <v>20.414650295800595</v>
      </c>
    </row>
    <row r="93" spans="3:54" x14ac:dyDescent="0.25">
      <c r="D93" s="3">
        <v>8</v>
      </c>
      <c r="F93" s="3">
        <v>7</v>
      </c>
      <c r="G93" s="29">
        <f t="shared" si="53"/>
        <v>0.96918872427974279</v>
      </c>
      <c r="H93" s="29">
        <f t="shared" si="53"/>
        <v>8.688056565760629</v>
      </c>
      <c r="I93" s="29">
        <f t="shared" si="53"/>
        <v>2.1830912621502012</v>
      </c>
      <c r="J93" s="29">
        <f t="shared" si="53"/>
        <v>8.9636985546224519</v>
      </c>
      <c r="K93" s="29">
        <f t="shared" si="53"/>
        <v>0.70109426694573629</v>
      </c>
      <c r="L93" s="30" t="e">
        <f t="shared" si="57"/>
        <v>#VALUE!</v>
      </c>
      <c r="M93" s="29">
        <f t="shared" si="53"/>
        <v>1.6112924091069831</v>
      </c>
      <c r="N93" s="31">
        <f t="shared" si="53"/>
        <v>1.5826681827302242</v>
      </c>
      <c r="O93" s="31">
        <f t="shared" si="53"/>
        <v>0.31653363654604488</v>
      </c>
      <c r="P93" s="32">
        <f t="shared" si="53"/>
        <v>10.273080905596643</v>
      </c>
      <c r="Q93" s="32">
        <f t="shared" si="53"/>
        <v>4.3132628384408607</v>
      </c>
      <c r="R93" s="32">
        <f t="shared" si="53"/>
        <v>5.2297876663657474</v>
      </c>
      <c r="S93" s="33" t="e">
        <f t="shared" si="54"/>
        <v>#VALUE!</v>
      </c>
      <c r="T93" s="33" t="e">
        <f t="shared" si="54"/>
        <v>#VALUE!</v>
      </c>
      <c r="U93" s="34" t="e">
        <f t="shared" si="55"/>
        <v>#VALUE!</v>
      </c>
      <c r="V93" s="34" t="e">
        <f t="shared" si="55"/>
        <v>#VALUE!</v>
      </c>
      <c r="W93" s="35" t="e">
        <f t="shared" si="55"/>
        <v>#VALUE!</v>
      </c>
      <c r="X93" s="35" t="e">
        <f t="shared" si="55"/>
        <v>#VALUE!</v>
      </c>
      <c r="Y93" t="e">
        <f>NA()</f>
        <v>#N/A</v>
      </c>
      <c r="Z93" s="30">
        <f t="shared" si="58"/>
        <v>2.4400830351308946</v>
      </c>
      <c r="AA93" s="30">
        <f t="shared" si="59"/>
        <v>19.975026619444275</v>
      </c>
      <c r="AD93"/>
      <c r="AE93" s="3">
        <v>8</v>
      </c>
      <c r="AG93" s="3">
        <f t="shared" si="60"/>
        <v>7.5564411203372481</v>
      </c>
      <c r="AH93" s="29">
        <f t="shared" si="61"/>
        <v>1.26874561129443</v>
      </c>
      <c r="AI93" s="29">
        <f t="shared" si="61"/>
        <v>9.6341888498197239</v>
      </c>
      <c r="AJ93" s="29">
        <f t="shared" si="61"/>
        <v>2.6515541080907181</v>
      </c>
      <c r="AK93" s="29">
        <f t="shared" si="61"/>
        <v>9.9356040293219579</v>
      </c>
      <c r="AL93" s="29">
        <f t="shared" si="61"/>
        <v>0.88675208097776836</v>
      </c>
      <c r="AM93" s="30" t="e">
        <f t="shared" si="62"/>
        <v>#VALUE!</v>
      </c>
      <c r="AN93" s="29">
        <f t="shared" si="56"/>
        <v>1.8472035243749785</v>
      </c>
      <c r="AO93" s="31">
        <f t="shared" si="56"/>
        <v>1.7708495258029235</v>
      </c>
      <c r="AP93" s="31">
        <f t="shared" si="56"/>
        <v>0.35416990516058472</v>
      </c>
      <c r="AQ93" s="32">
        <f t="shared" si="56"/>
        <v>11.230225095905361</v>
      </c>
      <c r="AR93" s="32">
        <f t="shared" si="56"/>
        <v>4.8168032112347188</v>
      </c>
      <c r="AS93" s="32">
        <f t="shared" si="56"/>
        <v>6.2508047309489454</v>
      </c>
      <c r="AT93" s="33" t="e">
        <f t="shared" si="63"/>
        <v>#VALUE!</v>
      </c>
      <c r="AU93" s="33" t="e">
        <f t="shared" si="63"/>
        <v>#VALUE!</v>
      </c>
      <c r="AV93" s="34" t="e">
        <f t="shared" si="64"/>
        <v>#VALUE!</v>
      </c>
      <c r="AW93" s="34" t="e">
        <f t="shared" si="64"/>
        <v>#VALUE!</v>
      </c>
      <c r="AX93" s="35" t="e">
        <f t="shared" si="64"/>
        <v>#VALUE!</v>
      </c>
      <c r="AY93" s="35" t="e">
        <f t="shared" si="64"/>
        <v>#VALUE!</v>
      </c>
      <c r="AZ93" t="e">
        <f>NA()</f>
        <v>#N/A</v>
      </c>
      <c r="BA93" s="30">
        <f t="shared" si="65"/>
        <v>2.8897590973750447</v>
      </c>
      <c r="BB93" s="30">
        <f t="shared" si="66"/>
        <v>21.284460693214086</v>
      </c>
    </row>
    <row r="94" spans="3:54" x14ac:dyDescent="0.25">
      <c r="D94" s="3">
        <v>9</v>
      </c>
      <c r="F94" s="3">
        <v>8</v>
      </c>
      <c r="G94" s="29">
        <f t="shared" si="53"/>
        <v>1.5455346479887357</v>
      </c>
      <c r="H94" s="29">
        <f t="shared" si="53"/>
        <v>10.400369586742961</v>
      </c>
      <c r="I94" s="29">
        <f t="shared" si="53"/>
        <v>3.0600324392868807</v>
      </c>
      <c r="J94" s="29">
        <f t="shared" si="53"/>
        <v>10.72212324959064</v>
      </c>
      <c r="K94" s="29">
        <f t="shared" si="53"/>
        <v>1.0530625903464257</v>
      </c>
      <c r="L94" s="30" t="e">
        <f t="shared" si="57"/>
        <v>#VALUE!</v>
      </c>
      <c r="M94" s="29">
        <f t="shared" si="53"/>
        <v>2.043698539654712</v>
      </c>
      <c r="N94" s="31">
        <f t="shared" si="53"/>
        <v>1.9246427028261222</v>
      </c>
      <c r="O94" s="31">
        <f t="shared" si="53"/>
        <v>0.38492854056522446</v>
      </c>
      <c r="P94" s="32">
        <f t="shared" si="53"/>
        <v>11.995467662986558</v>
      </c>
      <c r="Q94" s="32">
        <f t="shared" si="53"/>
        <v>5.2252502631277986</v>
      </c>
      <c r="R94" s="32">
        <f t="shared" si="53"/>
        <v>7.1184344722005086</v>
      </c>
      <c r="S94" s="33" t="e">
        <f t="shared" si="54"/>
        <v>#VALUE!</v>
      </c>
      <c r="T94" s="33" t="e">
        <f t="shared" si="54"/>
        <v>#VALUE!</v>
      </c>
      <c r="U94" s="34" t="e">
        <f t="shared" si="55"/>
        <v>#VALUE!</v>
      </c>
      <c r="V94" s="34" t="e">
        <f t="shared" si="55"/>
        <v>#VALUE!</v>
      </c>
      <c r="W94" s="35" t="e">
        <f t="shared" si="55"/>
        <v>#VALUE!</v>
      </c>
      <c r="X94" s="35" t="e">
        <f t="shared" si="55"/>
        <v>#VALUE!</v>
      </c>
      <c r="Y94" t="e">
        <f>NA()</f>
        <v>#N/A</v>
      </c>
      <c r="Z94" s="30">
        <f t="shared" si="58"/>
        <v>3.2692302119738521</v>
      </c>
      <c r="AA94" s="30">
        <f t="shared" si="59"/>
        <v>22.302626331142147</v>
      </c>
      <c r="AD94"/>
      <c r="AE94" s="3">
        <v>9</v>
      </c>
      <c r="AG94" s="3">
        <f t="shared" si="60"/>
        <v>7.9469668540626248</v>
      </c>
      <c r="AH94" s="29">
        <f t="shared" si="61"/>
        <v>1.5106177297486485</v>
      </c>
      <c r="AI94" s="29">
        <f t="shared" si="61"/>
        <v>10.308246174779677</v>
      </c>
      <c r="AJ94" s="29">
        <f t="shared" si="61"/>
        <v>3.0095661011733719</v>
      </c>
      <c r="AK94" s="29">
        <f t="shared" si="61"/>
        <v>10.627579342968493</v>
      </c>
      <c r="AL94" s="29">
        <f t="shared" si="61"/>
        <v>1.0323206999643399</v>
      </c>
      <c r="AM94" s="30" t="e">
        <f t="shared" si="62"/>
        <v>#VALUE!</v>
      </c>
      <c r="AN94" s="29">
        <f t="shared" si="56"/>
        <v>2.0198247768099109</v>
      </c>
      <c r="AO94" s="31">
        <f t="shared" si="56"/>
        <v>1.9060868402200772</v>
      </c>
      <c r="AP94" s="31">
        <f t="shared" si="56"/>
        <v>0.38121736804401546</v>
      </c>
      <c r="AQ94" s="32">
        <f t="shared" si="56"/>
        <v>11.903895985973804</v>
      </c>
      <c r="AR94" s="32">
        <f t="shared" si="56"/>
        <v>5.1761180473828823</v>
      </c>
      <c r="AS94" s="32">
        <f t="shared" si="56"/>
        <v>7.0123220374352506</v>
      </c>
      <c r="AT94" s="33" t="e">
        <f t="shared" si="63"/>
        <v>#VALUE!</v>
      </c>
      <c r="AU94" s="33" t="e">
        <f t="shared" si="63"/>
        <v>#VALUE!</v>
      </c>
      <c r="AV94" s="34" t="e">
        <f t="shared" si="64"/>
        <v>#VALUE!</v>
      </c>
      <c r="AW94" s="34" t="e">
        <f t="shared" si="64"/>
        <v>#VALUE!</v>
      </c>
      <c r="AX94" s="35" t="e">
        <f t="shared" si="64"/>
        <v>#VALUE!</v>
      </c>
      <c r="AY94" s="35" t="e">
        <f t="shared" si="64"/>
        <v>#VALUE!</v>
      </c>
      <c r="AZ94" t="e">
        <f>NA()</f>
        <v>#N/A</v>
      </c>
      <c r="BA94" s="30">
        <f t="shared" si="65"/>
        <v>3.2229363523377001</v>
      </c>
      <c r="BB94" s="30">
        <f t="shared" si="66"/>
        <v>22.182069661737074</v>
      </c>
    </row>
    <row r="95" spans="3:54" x14ac:dyDescent="0.25">
      <c r="D95" s="3">
        <v>10</v>
      </c>
      <c r="F95" s="3">
        <v>9</v>
      </c>
      <c r="G95" s="29">
        <f t="shared" si="53"/>
        <v>2.2995800237468664</v>
      </c>
      <c r="H95" s="29">
        <f t="shared" si="53"/>
        <v>12.160707140968873</v>
      </c>
      <c r="I95" s="29">
        <f t="shared" si="53"/>
        <v>4.093309531111041</v>
      </c>
      <c r="J95" s="29">
        <f t="shared" si="53"/>
        <v>12.527421412923893</v>
      </c>
      <c r="K95" s="29">
        <f t="shared" si="53"/>
        <v>1.487533346938825</v>
      </c>
      <c r="L95" s="30" t="e">
        <f t="shared" si="57"/>
        <v>#VALUE!</v>
      </c>
      <c r="M95" s="29">
        <f t="shared" si="53"/>
        <v>2.5121617124289433</v>
      </c>
      <c r="N95" s="31">
        <f t="shared" si="53"/>
        <v>2.2824348906214169</v>
      </c>
      <c r="O95" s="31">
        <f t="shared" si="53"/>
        <v>0.4564869781242834</v>
      </c>
      <c r="P95" s="32">
        <f t="shared" si="53"/>
        <v>13.724097420082002</v>
      </c>
      <c r="Q95" s="32">
        <f t="shared" si="53"/>
        <v>6.1645099147938884</v>
      </c>
      <c r="R95" s="32">
        <f t="shared" si="53"/>
        <v>9.2294842115987805</v>
      </c>
      <c r="S95" s="33" t="e">
        <f t="shared" si="54"/>
        <v>#VALUE!</v>
      </c>
      <c r="T95" s="33" t="e">
        <f t="shared" si="54"/>
        <v>#VALUE!</v>
      </c>
      <c r="U95" s="34" t="e">
        <f t="shared" si="55"/>
        <v>#VALUE!</v>
      </c>
      <c r="V95" s="34" t="e">
        <f t="shared" si="55"/>
        <v>#VALUE!</v>
      </c>
      <c r="W95" s="35" t="e">
        <f t="shared" si="55"/>
        <v>#VALUE!</v>
      </c>
      <c r="X95" s="35" t="e">
        <f t="shared" si="55"/>
        <v>#VALUE!</v>
      </c>
      <c r="Y95" t="e">
        <f>NA()</f>
        <v>#N/A</v>
      </c>
      <c r="Z95" s="30">
        <f t="shared" si="58"/>
        <v>4.1845519420785875</v>
      </c>
      <c r="AA95" s="30">
        <f t="shared" si="59"/>
        <v>24.517371989412435</v>
      </c>
      <c r="AD95"/>
      <c r="AE95" s="3">
        <v>10</v>
      </c>
      <c r="AG95" s="3">
        <f t="shared" si="60"/>
        <v>8.3576754154277619</v>
      </c>
      <c r="AH95" s="29">
        <f t="shared" si="61"/>
        <v>1.7942084594854899</v>
      </c>
      <c r="AI95" s="29">
        <f t="shared" si="61"/>
        <v>11.025108096588783</v>
      </c>
      <c r="AJ95" s="29">
        <f t="shared" si="61"/>
        <v>3.4118657148793057</v>
      </c>
      <c r="AK95" s="29">
        <f t="shared" si="61"/>
        <v>11.363098001601035</v>
      </c>
      <c r="AL95" s="29">
        <f t="shared" si="61"/>
        <v>1.1990260792593002</v>
      </c>
      <c r="AM95" s="30" t="e">
        <f t="shared" si="62"/>
        <v>#VALUE!</v>
      </c>
      <c r="AN95" s="29">
        <f t="shared" si="56"/>
        <v>2.2073279967303776</v>
      </c>
      <c r="AO95" s="31">
        <f t="shared" si="56"/>
        <v>2.0509308397724149</v>
      </c>
      <c r="AP95" s="31">
        <f t="shared" si="56"/>
        <v>0.41018616795448298</v>
      </c>
      <c r="AQ95" s="32">
        <f t="shared" si="56"/>
        <v>12.613449369990658</v>
      </c>
      <c r="AR95" s="32">
        <f t="shared" si="56"/>
        <v>5.5585413843000335</v>
      </c>
      <c r="AS95" s="32">
        <f t="shared" si="56"/>
        <v>7.8501322436189644</v>
      </c>
      <c r="AT95" s="33" t="e">
        <f t="shared" si="63"/>
        <v>#VALUE!</v>
      </c>
      <c r="AU95" s="33" t="e">
        <f t="shared" si="63"/>
        <v>#VALUE!</v>
      </c>
      <c r="AV95" s="34" t="e">
        <f t="shared" si="64"/>
        <v>#VALUE!</v>
      </c>
      <c r="AW95" s="34" t="e">
        <f t="shared" si="64"/>
        <v>#VALUE!</v>
      </c>
      <c r="AX95" s="35" t="e">
        <f t="shared" si="64"/>
        <v>#VALUE!</v>
      </c>
      <c r="AY95" s="35" t="e">
        <f t="shared" si="64"/>
        <v>#VALUE!</v>
      </c>
      <c r="AZ95" t="e">
        <f>NA()</f>
        <v>#N/A</v>
      </c>
      <c r="BA95" s="30">
        <f t="shared" si="65"/>
        <v>3.5876499281165937</v>
      </c>
      <c r="BB95" s="30">
        <f t="shared" si="66"/>
        <v>23.107459891429841</v>
      </c>
    </row>
    <row r="96" spans="3:54" x14ac:dyDescent="0.25">
      <c r="D96" s="3">
        <v>11</v>
      </c>
      <c r="F96" s="3">
        <v>10</v>
      </c>
      <c r="G96" s="29">
        <f t="shared" si="53"/>
        <v>3.2405226994994885</v>
      </c>
      <c r="H96" s="29">
        <f t="shared" si="53"/>
        <v>13.957877135123395</v>
      </c>
      <c r="I96" s="29">
        <f t="shared" si="53"/>
        <v>5.2777690683897909</v>
      </c>
      <c r="J96" s="29">
        <f t="shared" si="53"/>
        <v>14.36800511258628</v>
      </c>
      <c r="K96" s="29">
        <f t="shared" si="53"/>
        <v>2.0025747633313462</v>
      </c>
      <c r="L96" s="30" t="e">
        <f t="shared" si="57"/>
        <v>#VALUE!</v>
      </c>
      <c r="M96" s="29">
        <f t="shared" si="53"/>
        <v>3.0126963862209841</v>
      </c>
      <c r="N96" s="31">
        <f t="shared" si="53"/>
        <v>2.6536627367088705</v>
      </c>
      <c r="O96" s="31">
        <f t="shared" si="53"/>
        <v>0.53073254734177411</v>
      </c>
      <c r="P96" s="32">
        <f t="shared" si="53"/>
        <v>15.451769166271024</v>
      </c>
      <c r="Q96" s="32">
        <f t="shared" si="53"/>
        <v>7.122551197973805</v>
      </c>
      <c r="R96" s="32">
        <f t="shared" si="53"/>
        <v>11.520742317307462</v>
      </c>
      <c r="S96" s="33" t="e">
        <f t="shared" si="54"/>
        <v>#VALUE!</v>
      </c>
      <c r="T96" s="33" t="e">
        <f t="shared" si="54"/>
        <v>#VALUE!</v>
      </c>
      <c r="U96" s="34" t="e">
        <f t="shared" si="55"/>
        <v>#VALUE!</v>
      </c>
      <c r="V96" s="34" t="e">
        <f t="shared" si="55"/>
        <v>#VALUE!</v>
      </c>
      <c r="W96" s="35" t="e">
        <f t="shared" si="55"/>
        <v>#VALUE!</v>
      </c>
      <c r="X96" s="35" t="e">
        <f t="shared" si="55"/>
        <v>#VALUE!</v>
      </c>
      <c r="Y96" t="e">
        <f>NA()</f>
        <v>#N/A</v>
      </c>
      <c r="Z96" s="30">
        <f t="shared" si="58"/>
        <v>5.1682619567365915</v>
      </c>
      <c r="AA96" s="30">
        <f t="shared" si="59"/>
        <v>26.624735341528101</v>
      </c>
      <c r="AD96"/>
      <c r="AE96" s="3">
        <v>11</v>
      </c>
      <c r="AG96" s="3">
        <f t="shared" si="60"/>
        <v>8.7896098766206254</v>
      </c>
      <c r="AH96" s="29">
        <f t="shared" si="61"/>
        <v>2.1256232291943773</v>
      </c>
      <c r="AI96" s="29">
        <f t="shared" si="61"/>
        <v>11.786945146089144</v>
      </c>
      <c r="AJ96" s="29">
        <f t="shared" si="61"/>
        <v>3.8631509240725208</v>
      </c>
      <c r="AK96" s="29">
        <f t="shared" si="61"/>
        <v>12.144316841703892</v>
      </c>
      <c r="AL96" s="29">
        <f t="shared" si="61"/>
        <v>1.3893270030606644</v>
      </c>
      <c r="AM96" s="30" t="e">
        <f t="shared" si="62"/>
        <v>#VALUE!</v>
      </c>
      <c r="AN96" s="29">
        <f t="shared" si="56"/>
        <v>2.4108086637289587</v>
      </c>
      <c r="AO96" s="31">
        <f t="shared" si="56"/>
        <v>2.2059685068018107</v>
      </c>
      <c r="AP96" s="31">
        <f t="shared" si="56"/>
        <v>0.44119370136036218</v>
      </c>
      <c r="AQ96" s="32">
        <f t="shared" si="56"/>
        <v>13.360273773819815</v>
      </c>
      <c r="AR96" s="32">
        <f t="shared" si="56"/>
        <v>5.9650767360975303</v>
      </c>
      <c r="AS96" s="32">
        <f t="shared" si="56"/>
        <v>8.7689478771522023</v>
      </c>
      <c r="AT96" s="33" t="e">
        <f t="shared" si="63"/>
        <v>#VALUE!</v>
      </c>
      <c r="AU96" s="33" t="e">
        <f t="shared" si="63"/>
        <v>#VALUE!</v>
      </c>
      <c r="AV96" s="34" t="e">
        <f t="shared" si="64"/>
        <v>#VALUE!</v>
      </c>
      <c r="AW96" s="34" t="e">
        <f t="shared" si="64"/>
        <v>#VALUE!</v>
      </c>
      <c r="AX96" s="35" t="e">
        <f t="shared" si="64"/>
        <v>#VALUE!</v>
      </c>
      <c r="AY96" s="35" t="e">
        <f t="shared" si="64"/>
        <v>#VALUE!</v>
      </c>
      <c r="AZ96" t="e">
        <f>NA()</f>
        <v>#N/A</v>
      </c>
      <c r="BA96" s="30">
        <f t="shared" si="65"/>
        <v>3.9857060247369489</v>
      </c>
      <c r="BB96" s="30">
        <f t="shared" si="66"/>
        <v>24.06051018879019</v>
      </c>
    </row>
    <row r="97" spans="4:54" x14ac:dyDescent="0.25">
      <c r="D97" s="3">
        <v>12</v>
      </c>
      <c r="F97" s="3">
        <v>11</v>
      </c>
      <c r="G97" s="29">
        <f t="shared" si="53"/>
        <v>4.3713111809707597</v>
      </c>
      <c r="H97" s="29">
        <f t="shared" si="53"/>
        <v>15.782496584484491</v>
      </c>
      <c r="I97" s="29">
        <f t="shared" si="53"/>
        <v>6.6060781197945726</v>
      </c>
      <c r="J97" s="29">
        <f t="shared" si="53"/>
        <v>16.234183760674842</v>
      </c>
      <c r="K97" s="29">
        <f t="shared" si="53"/>
        <v>2.5938092922758238</v>
      </c>
      <c r="L97" s="30" t="e">
        <f t="shared" si="57"/>
        <v>#VALUE!</v>
      </c>
      <c r="M97" s="29">
        <f t="shared" si="53"/>
        <v>3.5416084985785892</v>
      </c>
      <c r="N97" s="31">
        <f t="shared" si="53"/>
        <v>3.0362704247595147</v>
      </c>
      <c r="O97" s="31">
        <f t="shared" si="53"/>
        <v>0.60725408495190303</v>
      </c>
      <c r="P97" s="32">
        <f t="shared" si="53"/>
        <v>17.172744258725544</v>
      </c>
      <c r="Q97" s="32">
        <f t="shared" si="53"/>
        <v>8.0922509350973151</v>
      </c>
      <c r="R97" s="32">
        <f t="shared" si="53"/>
        <v>13.950358383031965</v>
      </c>
      <c r="S97" s="33" t="e">
        <f t="shared" si="54"/>
        <v>#VALUE!</v>
      </c>
      <c r="T97" s="33" t="e">
        <f t="shared" si="54"/>
        <v>#VALUE!</v>
      </c>
      <c r="U97" s="34" t="e">
        <f t="shared" si="55"/>
        <v>#VALUE!</v>
      </c>
      <c r="V97" s="34" t="e">
        <f t="shared" si="55"/>
        <v>#VALUE!</v>
      </c>
      <c r="W97" s="35" t="e">
        <f t="shared" si="55"/>
        <v>#VALUE!</v>
      </c>
      <c r="X97" s="35" t="e">
        <f t="shared" si="55"/>
        <v>#VALUE!</v>
      </c>
      <c r="Y97" t="e">
        <f>NA()</f>
        <v>#N/A</v>
      </c>
      <c r="Z97" s="30">
        <f t="shared" si="58"/>
        <v>6.2032432657104142</v>
      </c>
      <c r="AA97" s="30">
        <f t="shared" si="59"/>
        <v>28.629922836198965</v>
      </c>
      <c r="AD97"/>
      <c r="AE97" s="3">
        <v>12</v>
      </c>
      <c r="AG97" s="3">
        <f t="shared" si="60"/>
        <v>9.2438672170224123</v>
      </c>
      <c r="AH97" s="29">
        <f t="shared" si="61"/>
        <v>2.5115999684903101</v>
      </c>
      <c r="AI97" s="29">
        <f t="shared" si="61"/>
        <v>12.595967830307043</v>
      </c>
      <c r="AJ97" s="29">
        <f t="shared" si="61"/>
        <v>4.3684701647119848</v>
      </c>
      <c r="AK97" s="29">
        <f t="shared" si="61"/>
        <v>12.973424983503586</v>
      </c>
      <c r="AL97" s="29">
        <f t="shared" si="61"/>
        <v>1.6058375934114471</v>
      </c>
      <c r="AM97" s="30" t="e">
        <f t="shared" si="62"/>
        <v>#VALUE!</v>
      </c>
      <c r="AN97" s="29">
        <f t="shared" si="56"/>
        <v>2.6314147416071938</v>
      </c>
      <c r="AO97" s="31">
        <f t="shared" si="56"/>
        <v>2.3718099581019993</v>
      </c>
      <c r="AP97" s="31">
        <f t="shared" si="56"/>
        <v>0.47436199162039994</v>
      </c>
      <c r="AQ97" s="32">
        <f t="shared" si="56"/>
        <v>14.145749067941766</v>
      </c>
      <c r="AR97" s="32">
        <f t="shared" si="56"/>
        <v>6.3967063120680114</v>
      </c>
      <c r="AS97" s="32">
        <f t="shared" si="56"/>
        <v>9.7732539664221942</v>
      </c>
      <c r="AT97" s="33" t="e">
        <f t="shared" si="63"/>
        <v>#VALUE!</v>
      </c>
      <c r="AU97" s="33" t="e">
        <f t="shared" si="63"/>
        <v>#VALUE!</v>
      </c>
      <c r="AV97" s="34" t="e">
        <f t="shared" si="64"/>
        <v>#VALUE!</v>
      </c>
      <c r="AW97" s="34" t="e">
        <f t="shared" si="64"/>
        <v>#VALUE!</v>
      </c>
      <c r="AX97" s="35" t="e">
        <f t="shared" si="64"/>
        <v>#VALUE!</v>
      </c>
      <c r="AY97" s="35" t="e">
        <f t="shared" si="64"/>
        <v>#VALUE!</v>
      </c>
      <c r="AZ97" t="e">
        <f>NA()</f>
        <v>#N/A</v>
      </c>
      <c r="BA97" s="30">
        <f t="shared" si="65"/>
        <v>4.4188120163558322</v>
      </c>
      <c r="BB97" s="30">
        <f t="shared" si="66"/>
        <v>25.040985876878029</v>
      </c>
    </row>
    <row r="98" spans="4:54" x14ac:dyDescent="0.25">
      <c r="D98" s="3">
        <v>13</v>
      </c>
      <c r="F98" s="3">
        <v>12</v>
      </c>
      <c r="G98" s="29">
        <f t="shared" si="53"/>
        <v>5.6892973907732305</v>
      </c>
      <c r="H98" s="29">
        <f t="shared" si="53"/>
        <v>17.626610762570895</v>
      </c>
      <c r="I98" s="29">
        <f t="shared" si="53"/>
        <v>8.0693055280694939</v>
      </c>
      <c r="J98" s="29">
        <f t="shared" si="53"/>
        <v>18.11776483185756</v>
      </c>
      <c r="K98" s="29">
        <f t="shared" si="53"/>
        <v>3.2550218298300906</v>
      </c>
      <c r="L98" s="30" t="e">
        <f t="shared" si="57"/>
        <v>#VALUE!</v>
      </c>
      <c r="M98" s="29">
        <f t="shared" si="53"/>
        <v>4.0954765460162195</v>
      </c>
      <c r="N98" s="31">
        <f t="shared" si="53"/>
        <v>3.4284643635256993</v>
      </c>
      <c r="O98" s="31">
        <f t="shared" si="53"/>
        <v>0.6856928727051399</v>
      </c>
      <c r="P98" s="32">
        <f t="shared" si="53"/>
        <v>18.882396450964823</v>
      </c>
      <c r="Q98" s="32">
        <f t="shared" si="53"/>
        <v>9.0676085835485214</v>
      </c>
      <c r="R98" s="32">
        <f t="shared" si="53"/>
        <v>16.478622584325848</v>
      </c>
      <c r="S98" s="33" t="e">
        <f t="shared" si="54"/>
        <v>#VALUE!</v>
      </c>
      <c r="T98" s="33" t="e">
        <f t="shared" si="54"/>
        <v>#VALUE!</v>
      </c>
      <c r="U98" s="34" t="e">
        <f t="shared" si="55"/>
        <v>#VALUE!</v>
      </c>
      <c r="V98" s="34" t="e">
        <f t="shared" si="55"/>
        <v>#VALUE!</v>
      </c>
      <c r="W98" s="35" t="e">
        <f t="shared" si="55"/>
        <v>#VALUE!</v>
      </c>
      <c r="X98" s="35" t="e">
        <f t="shared" si="55"/>
        <v>#VALUE!</v>
      </c>
      <c r="Y98" t="e">
        <f>NA()</f>
        <v>#N/A</v>
      </c>
      <c r="Z98" s="30">
        <f t="shared" si="58"/>
        <v>7.2736010154818631</v>
      </c>
      <c r="AA98" s="30">
        <f t="shared" si="59"/>
        <v>30.537888486616019</v>
      </c>
      <c r="AD98"/>
      <c r="AE98" s="3">
        <v>13</v>
      </c>
      <c r="AG98" s="3">
        <f t="shared" si="60"/>
        <v>9.7216011091944612</v>
      </c>
      <c r="AH98" s="29">
        <f t="shared" si="61"/>
        <v>2.9595126434077605</v>
      </c>
      <c r="AI98" s="29">
        <f t="shared" si="61"/>
        <v>13.454417195895653</v>
      </c>
      <c r="AJ98" s="29">
        <f t="shared" si="61"/>
        <v>4.9332198892107844</v>
      </c>
      <c r="AK98" s="29">
        <f t="shared" si="61"/>
        <v>13.852633376738611</v>
      </c>
      <c r="AL98" s="29">
        <f t="shared" si="61"/>
        <v>1.8513082711936799</v>
      </c>
      <c r="AM98" s="30" t="e">
        <f t="shared" si="62"/>
        <v>#VALUE!</v>
      </c>
      <c r="AN98" s="29">
        <f t="shared" si="56"/>
        <v>2.8703447310813166</v>
      </c>
      <c r="AO98" s="31">
        <f t="shared" si="56"/>
        <v>2.5490875431568205</v>
      </c>
      <c r="AP98" s="31">
        <f t="shared" si="56"/>
        <v>0.5098175086313641</v>
      </c>
      <c r="AQ98" s="32">
        <f t="shared" si="56"/>
        <v>14.971237231071493</v>
      </c>
      <c r="AR98" s="32">
        <f t="shared" si="56"/>
        <v>6.8543800977404974</v>
      </c>
      <c r="AS98" s="32">
        <f t="shared" si="56"/>
        <v>10.867196989988431</v>
      </c>
      <c r="AT98" s="33" t="e">
        <f t="shared" si="63"/>
        <v>#VALUE!</v>
      </c>
      <c r="AU98" s="33" t="e">
        <f t="shared" si="63"/>
        <v>#VALUE!</v>
      </c>
      <c r="AV98" s="34" t="e">
        <f t="shared" si="64"/>
        <v>#VALUE!</v>
      </c>
      <c r="AW98" s="34" t="e">
        <f t="shared" si="64"/>
        <v>#VALUE!</v>
      </c>
      <c r="AX98" s="35" t="e">
        <f t="shared" si="64"/>
        <v>#VALUE!</v>
      </c>
      <c r="AY98" s="35" t="e">
        <f t="shared" si="64"/>
        <v>#VALUE!</v>
      </c>
      <c r="AZ98" t="e">
        <f>NA()</f>
        <v>#N/A</v>
      </c>
      <c r="BA98" s="30">
        <f t="shared" si="65"/>
        <v>4.8885344191833324</v>
      </c>
      <c r="BB98" s="30">
        <f t="shared" si="66"/>
        <v>26.048529024823875</v>
      </c>
    </row>
    <row r="99" spans="4:54" x14ac:dyDescent="0.25">
      <c r="D99" s="3">
        <v>14</v>
      </c>
      <c r="F99" s="3">
        <v>13</v>
      </c>
      <c r="G99" s="29">
        <f t="shared" si="53"/>
        <v>7.1870743593729971</v>
      </c>
      <c r="H99" s="29">
        <f t="shared" si="53"/>
        <v>19.483418871398097</v>
      </c>
      <c r="I99" s="29">
        <f t="shared" si="53"/>
        <v>9.6574013429836594</v>
      </c>
      <c r="J99" s="29">
        <f t="shared" si="53"/>
        <v>20.011765936658517</v>
      </c>
      <c r="K99" s="29">
        <f t="shared" si="53"/>
        <v>3.9787190591328701</v>
      </c>
      <c r="L99" s="30" t="e">
        <f t="shared" si="57"/>
        <v>#VALUE!</v>
      </c>
      <c r="M99" s="29">
        <f t="shared" si="53"/>
        <v>4.671133834033939</v>
      </c>
      <c r="N99" s="31">
        <f t="shared" si="53"/>
        <v>3.8286665969695171</v>
      </c>
      <c r="O99" s="31">
        <f t="shared" si="53"/>
        <v>0.76573331939390343</v>
      </c>
      <c r="P99" s="32">
        <f t="shared" si="53"/>
        <v>20.576967359431396</v>
      </c>
      <c r="Q99" s="32">
        <f t="shared" si="53"/>
        <v>10.043558954593488</v>
      </c>
      <c r="R99" s="32">
        <f t="shared" si="53"/>
        <v>19.069081618912897</v>
      </c>
      <c r="S99" s="33" t="e">
        <f t="shared" si="54"/>
        <v>#VALUE!</v>
      </c>
      <c r="T99" s="33" t="e">
        <f t="shared" si="54"/>
        <v>#VALUE!</v>
      </c>
      <c r="U99" s="34" t="e">
        <f t="shared" si="55"/>
        <v>#VALUE!</v>
      </c>
      <c r="V99" s="34" t="e">
        <f t="shared" si="55"/>
        <v>#VALUE!</v>
      </c>
      <c r="W99" s="35" t="e">
        <f t="shared" si="55"/>
        <v>#VALUE!</v>
      </c>
      <c r="X99" s="35" t="e">
        <f t="shared" si="55"/>
        <v>#VALUE!</v>
      </c>
      <c r="Y99" t="e">
        <f>NA()</f>
        <v>#N/A</v>
      </c>
      <c r="Z99" s="30">
        <f t="shared" si="58"/>
        <v>8.3649765730196659</v>
      </c>
      <c r="AA99" s="30">
        <f t="shared" si="59"/>
        <v>32.353346109828905</v>
      </c>
      <c r="AD99"/>
      <c r="AE99" s="3">
        <v>14</v>
      </c>
      <c r="AG99" s="3">
        <f t="shared" si="60"/>
        <v>10.224024848848265</v>
      </c>
      <c r="AH99" s="29">
        <f t="shared" si="61"/>
        <v>3.4773574872898485</v>
      </c>
      <c r="AI99" s="29">
        <f t="shared" si="61"/>
        <v>14.364553749834092</v>
      </c>
      <c r="AJ99" s="29">
        <f t="shared" si="61"/>
        <v>5.5631352966304464</v>
      </c>
      <c r="AK99" s="29">
        <f t="shared" si="61"/>
        <v>14.784162636477221</v>
      </c>
      <c r="AL99" s="29">
        <f t="shared" si="61"/>
        <v>2.1285989687515485</v>
      </c>
      <c r="AM99" s="30" t="e">
        <f t="shared" si="62"/>
        <v>#VALUE!</v>
      </c>
      <c r="AN99" s="29">
        <f t="shared" si="56"/>
        <v>3.1288448101855066</v>
      </c>
      <c r="AO99" s="31">
        <f t="shared" si="56"/>
        <v>2.738454607704552</v>
      </c>
      <c r="AP99" s="31">
        <f t="shared" si="56"/>
        <v>0.54769092154091037</v>
      </c>
      <c r="AQ99" s="32">
        <f t="shared" si="56"/>
        <v>15.838072012366885</v>
      </c>
      <c r="AR99" s="32">
        <f t="shared" si="56"/>
        <v>7.3390037071610932</v>
      </c>
      <c r="AS99" s="32">
        <f t="shared" si="56"/>
        <v>12.054462457515291</v>
      </c>
      <c r="AT99" s="33" t="e">
        <f t="shared" si="63"/>
        <v>#VALUE!</v>
      </c>
      <c r="AU99" s="33" t="e">
        <f t="shared" si="63"/>
        <v>#VALUE!</v>
      </c>
      <c r="AV99" s="34" t="e">
        <f t="shared" si="64"/>
        <v>#VALUE!</v>
      </c>
      <c r="AW99" s="34" t="e">
        <f t="shared" si="64"/>
        <v>#VALUE!</v>
      </c>
      <c r="AX99" s="35" t="e">
        <f t="shared" si="64"/>
        <v>#VALUE!</v>
      </c>
      <c r="AY99" s="35" t="e">
        <f t="shared" si="64"/>
        <v>#VALUE!</v>
      </c>
      <c r="AZ99" t="e">
        <f>NA()</f>
        <v>#N/A</v>
      </c>
      <c r="BA99" s="30">
        <f t="shared" si="65"/>
        <v>5.3962528321972361</v>
      </c>
      <c r="BB99" s="30">
        <f t="shared" si="66"/>
        <v>27.08264860150538</v>
      </c>
    </row>
    <row r="100" spans="4:54" x14ac:dyDescent="0.25">
      <c r="D100" s="3">
        <v>15</v>
      </c>
      <c r="F100" s="3">
        <v>14</v>
      </c>
      <c r="G100" s="29">
        <f t="shared" si="53"/>
        <v>8.8533869341639928</v>
      </c>
      <c r="H100" s="29">
        <f t="shared" si="53"/>
        <v>21.347069716925468</v>
      </c>
      <c r="I100" s="29">
        <f t="shared" si="53"/>
        <v>11.359589769407227</v>
      </c>
      <c r="J100" s="29">
        <f t="shared" si="53"/>
        <v>21.910200150504444</v>
      </c>
      <c r="K100" s="29">
        <f t="shared" si="53"/>
        <v>4.7566177572453965</v>
      </c>
      <c r="L100" s="30" t="e">
        <f t="shared" si="57"/>
        <v>#VALUE!</v>
      </c>
      <c r="M100" s="29">
        <f t="shared" si="53"/>
        <v>5.2656518262115197</v>
      </c>
      <c r="N100" s="31">
        <f t="shared" si="53"/>
        <v>4.2354797362033958</v>
      </c>
      <c r="O100" s="31">
        <f t="shared" si="53"/>
        <v>0.84709594724067927</v>
      </c>
      <c r="P100" s="32">
        <f t="shared" si="53"/>
        <v>22.253389483091127</v>
      </c>
      <c r="Q100" s="32">
        <f t="shared" si="53"/>
        <v>11.015824894687466</v>
      </c>
      <c r="R100" s="32">
        <f t="shared" si="53"/>
        <v>21.689153097887484</v>
      </c>
      <c r="S100" s="33" t="e">
        <f t="shared" si="54"/>
        <v>#VALUE!</v>
      </c>
      <c r="T100" s="33" t="e">
        <f t="shared" si="54"/>
        <v>#VALUE!</v>
      </c>
      <c r="U100" s="34" t="e">
        <f t="shared" si="55"/>
        <v>#VALUE!</v>
      </c>
      <c r="V100" s="34" t="e">
        <f t="shared" si="55"/>
        <v>#VALUE!</v>
      </c>
      <c r="W100" s="35" t="e">
        <f t="shared" si="55"/>
        <v>#VALUE!</v>
      </c>
      <c r="X100" s="35" t="e">
        <f t="shared" si="55"/>
        <v>#VALUE!</v>
      </c>
      <c r="Y100" t="e">
        <f>NA()</f>
        <v>#N/A</v>
      </c>
      <c r="Z100" s="30">
        <f t="shared" si="58"/>
        <v>9.4646930255830437</v>
      </c>
      <c r="AA100" s="30">
        <f t="shared" si="59"/>
        <v>34.080780972695194</v>
      </c>
      <c r="AD100"/>
      <c r="AE100" s="3">
        <v>15</v>
      </c>
      <c r="AG100" s="3">
        <f t="shared" si="60"/>
        <v>10.752414436239738</v>
      </c>
      <c r="AH100" s="29">
        <f t="shared" si="61"/>
        <v>4.0737179004475159</v>
      </c>
      <c r="AI100" s="29">
        <f t="shared" si="61"/>
        <v>15.328644602257491</v>
      </c>
      <c r="AJ100" s="29">
        <f t="shared" si="61"/>
        <v>6.2642729457109603</v>
      </c>
      <c r="AK100" s="29">
        <f t="shared" si="61"/>
        <v>15.770229038523711</v>
      </c>
      <c r="AL100" s="29">
        <f t="shared" si="61"/>
        <v>2.4406436898167247</v>
      </c>
      <c r="AM100" s="30" t="e">
        <f t="shared" si="62"/>
        <v>#VALUE!</v>
      </c>
      <c r="AN100" s="29">
        <f t="shared" si="56"/>
        <v>3.4082049367160638</v>
      </c>
      <c r="AO100" s="31">
        <f t="shared" si="56"/>
        <v>2.940583880560367</v>
      </c>
      <c r="AP100" s="31">
        <f t="shared" si="56"/>
        <v>0.58811677611207336</v>
      </c>
      <c r="AQ100" s="32">
        <f t="shared" si="56"/>
        <v>16.747547437906647</v>
      </c>
      <c r="AR100" s="32">
        <f t="shared" si="56"/>
        <v>7.8514249909010507</v>
      </c>
      <c r="AS100" s="32">
        <f t="shared" si="56"/>
        <v>13.338142701925017</v>
      </c>
      <c r="AT100" s="33" t="e">
        <f t="shared" si="63"/>
        <v>#VALUE!</v>
      </c>
      <c r="AU100" s="33" t="e">
        <f t="shared" si="63"/>
        <v>#VALUE!</v>
      </c>
      <c r="AV100" s="34" t="e">
        <f t="shared" si="64"/>
        <v>#VALUE!</v>
      </c>
      <c r="AW100" s="34" t="e">
        <f t="shared" si="64"/>
        <v>#VALUE!</v>
      </c>
      <c r="AX100" s="35" t="e">
        <f t="shared" si="64"/>
        <v>#VALUE!</v>
      </c>
      <c r="AY100" s="35" t="e">
        <f t="shared" si="64"/>
        <v>#VALUE!</v>
      </c>
      <c r="AZ100" t="e">
        <f>NA()</f>
        <v>#N/A</v>
      </c>
      <c r="BA100" s="30">
        <f t="shared" si="65"/>
        <v>5.9431104279400691</v>
      </c>
      <c r="BB100" s="30">
        <f t="shared" si="66"/>
        <v>28.142710665887964</v>
      </c>
    </row>
    <row r="101" spans="4:54" x14ac:dyDescent="0.25">
      <c r="D101" s="3">
        <v>16</v>
      </c>
      <c r="F101" s="3">
        <v>15</v>
      </c>
      <c r="G101" s="29">
        <f t="shared" si="53"/>
        <v>10.674037366828902</v>
      </c>
      <c r="H101" s="29">
        <f t="shared" si="53"/>
        <v>23.212505295197221</v>
      </c>
      <c r="I101" s="29">
        <f t="shared" si="53"/>
        <v>13.164688809962813</v>
      </c>
      <c r="J101" s="29">
        <f t="shared" si="53"/>
        <v>23.807911529374497</v>
      </c>
      <c r="K101" s="29">
        <f t="shared" si="53"/>
        <v>5.5800538613792385</v>
      </c>
      <c r="L101" s="30" t="e">
        <f t="shared" si="57"/>
        <v>#VALUE!</v>
      </c>
      <c r="M101" s="29">
        <f t="shared" si="53"/>
        <v>5.8763245258755044</v>
      </c>
      <c r="N101" s="31">
        <f t="shared" si="53"/>
        <v>4.6476598396143736</v>
      </c>
      <c r="O101" s="31">
        <f t="shared" si="53"/>
        <v>0.92953196792287462</v>
      </c>
      <c r="P101" s="32">
        <f t="shared" si="53"/>
        <v>23.909154367181863</v>
      </c>
      <c r="Q101" s="32">
        <f t="shared" si="53"/>
        <v>11.980798845059747</v>
      </c>
      <c r="R101" s="32">
        <f t="shared" si="53"/>
        <v>24.310379861322023</v>
      </c>
      <c r="S101" s="33" t="e">
        <f t="shared" si="54"/>
        <v>#VALUE!</v>
      </c>
      <c r="T101" s="33" t="e">
        <f t="shared" si="54"/>
        <v>#VALUE!</v>
      </c>
      <c r="U101" s="34" t="e">
        <f t="shared" si="55"/>
        <v>#VALUE!</v>
      </c>
      <c r="V101" s="34" t="e">
        <f t="shared" si="55"/>
        <v>#VALUE!</v>
      </c>
      <c r="W101" s="35" t="e">
        <f t="shared" si="55"/>
        <v>#VALUE!</v>
      </c>
      <c r="X101" s="35" t="e">
        <f t="shared" si="55"/>
        <v>#VALUE!</v>
      </c>
      <c r="Y101" t="e">
        <f>NA()</f>
        <v>#N/A</v>
      </c>
      <c r="Z101" s="30">
        <f t="shared" si="58"/>
        <v>10.561784359110618</v>
      </c>
      <c r="AA101" s="30">
        <f t="shared" si="59"/>
        <v>35.724460873173911</v>
      </c>
      <c r="AD101"/>
      <c r="AE101" s="3">
        <v>16</v>
      </c>
      <c r="AG101" s="3">
        <f t="shared" si="60"/>
        <v>11.308111816813577</v>
      </c>
      <c r="AH101" s="29">
        <f t="shared" si="61"/>
        <v>4.7577038470384529</v>
      </c>
      <c r="AI101" s="29">
        <f t="shared" si="61"/>
        <v>16.34894869922821</v>
      </c>
      <c r="AJ101" s="29">
        <f t="shared" si="61"/>
        <v>7.0429838882951188</v>
      </c>
      <c r="AK101" s="29">
        <f t="shared" si="61"/>
        <v>16.813028549206091</v>
      </c>
      <c r="AL101" s="29">
        <f t="shared" si="61"/>
        <v>2.790405655246651</v>
      </c>
      <c r="AM101" s="30" t="e">
        <f t="shared" si="62"/>
        <v>#VALUE!</v>
      </c>
      <c r="AN101" s="29">
        <f t="shared" si="56"/>
        <v>3.7097537813399155</v>
      </c>
      <c r="AO101" s="31">
        <f t="shared" si="56"/>
        <v>3.1561654393582712</v>
      </c>
      <c r="AP101" s="31">
        <f t="shared" si="56"/>
        <v>0.63123308787165422</v>
      </c>
      <c r="AQ101" s="32">
        <f t="shared" si="56"/>
        <v>17.700905114667158</v>
      </c>
      <c r="AR101" s="32">
        <f t="shared" si="56"/>
        <v>8.3924194067462921</v>
      </c>
      <c r="AS101" s="32">
        <f t="shared" si="56"/>
        <v>14.720597179423358</v>
      </c>
      <c r="AT101" s="33" t="e">
        <f t="shared" si="63"/>
        <v>#VALUE!</v>
      </c>
      <c r="AU101" s="33" t="e">
        <f t="shared" si="63"/>
        <v>#VALUE!</v>
      </c>
      <c r="AV101" s="34" t="e">
        <f t="shared" si="64"/>
        <v>#VALUE!</v>
      </c>
      <c r="AW101" s="34" t="e">
        <f t="shared" si="64"/>
        <v>#VALUE!</v>
      </c>
      <c r="AX101" s="35" t="e">
        <f t="shared" si="64"/>
        <v>#VALUE!</v>
      </c>
      <c r="AY101" s="35" t="e">
        <f t="shared" si="64"/>
        <v>#VALUE!</v>
      </c>
      <c r="AZ101" t="e">
        <f>NA()</f>
        <v>#N/A</v>
      </c>
      <c r="BA101" s="30">
        <f t="shared" si="65"/>
        <v>6.5299618187412429</v>
      </c>
      <c r="BB101" s="30">
        <f t="shared" si="66"/>
        <v>29.22792872547992</v>
      </c>
    </row>
    <row r="102" spans="4:54" x14ac:dyDescent="0.25">
      <c r="D102" s="3">
        <v>17</v>
      </c>
      <c r="F102" s="3">
        <v>16</v>
      </c>
      <c r="G102" s="29">
        <f t="shared" ref="G102:K117" si="67">G30*G$12</f>
        <v>12.632734604218083</v>
      </c>
      <c r="H102" s="29">
        <f t="shared" si="67"/>
        <v>25.075338291166403</v>
      </c>
      <c r="I102" s="29">
        <f t="shared" si="67"/>
        <v>15.061367929223753</v>
      </c>
      <c r="J102" s="29">
        <f t="shared" si="67"/>
        <v>25.700446185730485</v>
      </c>
      <c r="K102" s="29">
        <f t="shared" si="67"/>
        <v>6.4403127492686769</v>
      </c>
      <c r="L102" s="30" t="e">
        <f t="shared" si="57"/>
        <v>#VALUE!</v>
      </c>
      <c r="M102" s="29">
        <f t="shared" ref="M102:R117" si="68">M30*M$12</f>
        <v>6.5006538278162376</v>
      </c>
      <c r="N102" s="31">
        <f t="shared" si="68"/>
        <v>5.0640949599517917</v>
      </c>
      <c r="O102" s="31">
        <f t="shared" si="68"/>
        <v>1.0128189919903583</v>
      </c>
      <c r="P102" s="32">
        <f t="shared" si="68"/>
        <v>25.542212009306063</v>
      </c>
      <c r="Q102" s="32">
        <f t="shared" si="68"/>
        <v>12.9354459477577</v>
      </c>
      <c r="R102" s="32">
        <f t="shared" si="68"/>
        <v>26.908433652577351</v>
      </c>
      <c r="S102" s="33" t="e">
        <f t="shared" ref="S102:T117" si="69">S30</f>
        <v>#VALUE!</v>
      </c>
      <c r="T102" s="33" t="e">
        <f t="shared" si="69"/>
        <v>#VALUE!</v>
      </c>
      <c r="U102" s="34" t="e">
        <f t="shared" ref="U102:X117" si="70">U30*U$12</f>
        <v>#VALUE!</v>
      </c>
      <c r="V102" s="34" t="e">
        <f t="shared" si="70"/>
        <v>#VALUE!</v>
      </c>
      <c r="W102" s="35" t="e">
        <f t="shared" si="70"/>
        <v>#VALUE!</v>
      </c>
      <c r="X102" s="35" t="e">
        <f t="shared" si="70"/>
        <v>#VALUE!</v>
      </c>
      <c r="Y102" t="e">
        <f>NA()</f>
        <v>#N/A</v>
      </c>
      <c r="Z102" s="30">
        <f t="shared" si="58"/>
        <v>11.646946919627185</v>
      </c>
      <c r="AA102" s="30">
        <f t="shared" si="59"/>
        <v>37.288446684340691</v>
      </c>
      <c r="AD102"/>
      <c r="AE102" s="3">
        <v>17</v>
      </c>
      <c r="AG102" s="3">
        <f t="shared" si="60"/>
        <v>11.892528289327906</v>
      </c>
      <c r="AH102" s="29">
        <f t="shared" si="61"/>
        <v>5.5388616234678842</v>
      </c>
      <c r="AI102" s="29">
        <f t="shared" si="61"/>
        <v>17.427700019460463</v>
      </c>
      <c r="AJ102" s="29">
        <f t="shared" si="61"/>
        <v>7.9058759216205656</v>
      </c>
      <c r="AK102" s="29">
        <f t="shared" si="61"/>
        <v>17.914718773249259</v>
      </c>
      <c r="AL102" s="29">
        <f t="shared" si="61"/>
        <v>3.1808224952121398</v>
      </c>
      <c r="AM102" s="30" t="e">
        <f t="shared" si="62"/>
        <v>#VALUE!</v>
      </c>
      <c r="AN102" s="29">
        <f t="shared" ref="AN102:AS117" si="71">AN30*AN$12</f>
        <v>4.0348523561539809</v>
      </c>
      <c r="AO102" s="31">
        <f t="shared" si="71"/>
        <v>3.3859042089685776</v>
      </c>
      <c r="AP102" s="31">
        <f t="shared" si="71"/>
        <v>0.67718084179371552</v>
      </c>
      <c r="AQ102" s="32">
        <f t="shared" si="71"/>
        <v>18.699320295218858</v>
      </c>
      <c r="AR102" s="32">
        <f t="shared" si="71"/>
        <v>8.962674187179525</v>
      </c>
      <c r="AS102" s="32">
        <f t="shared" si="71"/>
        <v>16.203308349077268</v>
      </c>
      <c r="AT102" s="33" t="e">
        <f t="shared" si="63"/>
        <v>#VALUE!</v>
      </c>
      <c r="AU102" s="33" t="e">
        <f t="shared" si="63"/>
        <v>#VALUE!</v>
      </c>
      <c r="AV102" s="34" t="e">
        <f t="shared" si="64"/>
        <v>#VALUE!</v>
      </c>
      <c r="AW102" s="34" t="e">
        <f t="shared" si="64"/>
        <v>#VALUE!</v>
      </c>
      <c r="AX102" s="35" t="e">
        <f t="shared" si="64"/>
        <v>#VALUE!</v>
      </c>
      <c r="AY102" s="35" t="e">
        <f t="shared" si="64"/>
        <v>#VALUE!</v>
      </c>
      <c r="AZ102" t="e">
        <f>NA()</f>
        <v>#N/A</v>
      </c>
      <c r="BA102" s="30">
        <f t="shared" si="65"/>
        <v>7.1573193918779525</v>
      </c>
      <c r="BB102" s="30">
        <f t="shared" si="66"/>
        <v>30.337354414350568</v>
      </c>
    </row>
    <row r="103" spans="4:54" x14ac:dyDescent="0.25">
      <c r="D103" s="3">
        <v>18</v>
      </c>
      <c r="F103" s="3">
        <v>17</v>
      </c>
      <c r="G103" s="29">
        <f t="shared" si="67"/>
        <v>14.711856725573062</v>
      </c>
      <c r="H103" s="29">
        <f t="shared" si="67"/>
        <v>26.931754274545295</v>
      </c>
      <c r="I103" s="29">
        <f t="shared" si="67"/>
        <v>17.038353462958231</v>
      </c>
      <c r="J103" s="29">
        <f t="shared" si="67"/>
        <v>27.583949288029782</v>
      </c>
      <c r="K103" s="29">
        <f t="shared" si="67"/>
        <v>7.3288862329347824</v>
      </c>
      <c r="L103" s="30" t="e">
        <f t="shared" si="57"/>
        <v>#VALUE!</v>
      </c>
      <c r="M103" s="29">
        <f t="shared" si="68"/>
        <v>7.1363357812744077</v>
      </c>
      <c r="N103" s="31">
        <f t="shared" si="68"/>
        <v>5.4837878463090233</v>
      </c>
      <c r="O103" s="31">
        <f t="shared" si="68"/>
        <v>1.0967575692618048</v>
      </c>
      <c r="P103" s="32">
        <f t="shared" si="68"/>
        <v>27.150892533974179</v>
      </c>
      <c r="Q103" s="32">
        <f t="shared" si="68"/>
        <v>13.877223659239267</v>
      </c>
      <c r="R103" s="32">
        <f t="shared" si="68"/>
        <v>29.462951237987099</v>
      </c>
      <c r="S103" s="33" t="e">
        <f t="shared" si="69"/>
        <v>#VALUE!</v>
      </c>
      <c r="T103" s="33" t="e">
        <f t="shared" si="69"/>
        <v>#VALUE!</v>
      </c>
      <c r="U103" s="34" t="e">
        <f t="shared" si="70"/>
        <v>#VALUE!</v>
      </c>
      <c r="V103" s="34" t="e">
        <f t="shared" si="70"/>
        <v>#VALUE!</v>
      </c>
      <c r="W103" s="35" t="e">
        <f t="shared" si="70"/>
        <v>#VALUE!</v>
      </c>
      <c r="X103" s="35" t="e">
        <f t="shared" si="70"/>
        <v>#VALUE!</v>
      </c>
      <c r="Y103" t="e">
        <f>NA()</f>
        <v>#N/A</v>
      </c>
      <c r="Z103" s="30">
        <f t="shared" si="58"/>
        <v>12.712441396414601</v>
      </c>
      <c r="AA103" s="30">
        <f t="shared" si="59"/>
        <v>38.776602387174698</v>
      </c>
      <c r="AD103"/>
      <c r="AE103" s="3">
        <v>18</v>
      </c>
      <c r="AG103" s="3">
        <f t="shared" si="60"/>
        <v>12.507148090114805</v>
      </c>
      <c r="AH103" s="29">
        <f t="shared" ref="AH103:AL118" si="72">AH31*AH$12</f>
        <v>6.4270501673198623</v>
      </c>
      <c r="AI103" s="29">
        <f t="shared" si="72"/>
        <v>18.567088619102474</v>
      </c>
      <c r="AJ103" s="29">
        <f t="shared" si="72"/>
        <v>8.8597635609583971</v>
      </c>
      <c r="AK103" s="29">
        <f t="shared" si="72"/>
        <v>19.077398716651992</v>
      </c>
      <c r="AL103" s="29">
        <f t="shared" si="72"/>
        <v>3.614741259359024</v>
      </c>
      <c r="AM103" s="30" t="e">
        <f t="shared" si="62"/>
        <v>#VALUE!</v>
      </c>
      <c r="AN103" s="29">
        <f t="shared" si="71"/>
        <v>4.3848862021213408</v>
      </c>
      <c r="AO103" s="31">
        <f t="shared" si="71"/>
        <v>3.6305169449385617</v>
      </c>
      <c r="AP103" s="31">
        <f t="shared" si="71"/>
        <v>0.72610338898771232</v>
      </c>
      <c r="AQ103" s="32">
        <f t="shared" si="71"/>
        <v>19.74388667912417</v>
      </c>
      <c r="AR103" s="32">
        <f t="shared" si="71"/>
        <v>9.5627713699244392</v>
      </c>
      <c r="AS103" s="32">
        <f t="shared" si="71"/>
        <v>17.786737007403772</v>
      </c>
      <c r="AT103" s="33" t="e">
        <f t="shared" ref="AT103:AU118" si="73">AT31</f>
        <v>#VALUE!</v>
      </c>
      <c r="AU103" s="33" t="e">
        <f t="shared" si="73"/>
        <v>#VALUE!</v>
      </c>
      <c r="AV103" s="34" t="e">
        <f t="shared" ref="AV103:AY118" si="74">AV31*AV$12</f>
        <v>#VALUE!</v>
      </c>
      <c r="AW103" s="34" t="e">
        <f t="shared" si="74"/>
        <v>#VALUE!</v>
      </c>
      <c r="AX103" s="35" t="e">
        <f t="shared" si="74"/>
        <v>#VALUE!</v>
      </c>
      <c r="AY103" s="35" t="e">
        <f t="shared" si="74"/>
        <v>#VALUE!</v>
      </c>
      <c r="AZ103" t="e">
        <f>NA()</f>
        <v>#N/A</v>
      </c>
      <c r="BA103" s="30">
        <f t="shared" si="65"/>
        <v>7.825299486072649</v>
      </c>
      <c r="BB103" s="30">
        <f t="shared" si="66"/>
        <v>31.469868662925077</v>
      </c>
    </row>
    <row r="104" spans="4:54" x14ac:dyDescent="0.25">
      <c r="D104" s="3">
        <v>19</v>
      </c>
      <c r="F104" s="3">
        <v>18</v>
      </c>
      <c r="G104" s="29">
        <f t="shared" si="67"/>
        <v>16.893111138580352</v>
      </c>
      <c r="H104" s="29">
        <f t="shared" si="67"/>
        <v>28.77843232449931</v>
      </c>
      <c r="I104" s="29">
        <f t="shared" si="67"/>
        <v>19.084590108861157</v>
      </c>
      <c r="J104" s="29">
        <f t="shared" si="67"/>
        <v>29.455081424057866</v>
      </c>
      <c r="K104" s="29">
        <f t="shared" si="67"/>
        <v>8.237664392494688</v>
      </c>
      <c r="L104" s="30" t="e">
        <f t="shared" si="57"/>
        <v>#VALUE!</v>
      </c>
      <c r="M104" s="29">
        <f t="shared" si="68"/>
        <v>7.7812477089363776</v>
      </c>
      <c r="N104" s="31">
        <f t="shared" si="68"/>
        <v>5.9058417662035438</v>
      </c>
      <c r="O104" s="31">
        <f t="shared" si="68"/>
        <v>1.1811683532407087</v>
      </c>
      <c r="P104" s="32">
        <f t="shared" si="68"/>
        <v>28.733844144321541</v>
      </c>
      <c r="Q104" s="32">
        <f t="shared" si="68"/>
        <v>14.804014294020822</v>
      </c>
      <c r="R104" s="32">
        <f t="shared" si="68"/>
        <v>31.95726494458297</v>
      </c>
      <c r="S104" s="33" t="e">
        <f t="shared" si="69"/>
        <v>#VALUE!</v>
      </c>
      <c r="T104" s="33" t="e">
        <f t="shared" si="69"/>
        <v>#VALUE!</v>
      </c>
      <c r="U104" s="34" t="e">
        <f t="shared" si="70"/>
        <v>#VALUE!</v>
      </c>
      <c r="V104" s="34" t="e">
        <f t="shared" si="70"/>
        <v>#VALUE!</v>
      </c>
      <c r="W104" s="35" t="e">
        <f t="shared" si="70"/>
        <v>#VALUE!</v>
      </c>
      <c r="X104" s="35" t="e">
        <f t="shared" si="70"/>
        <v>#VALUE!</v>
      </c>
      <c r="Y104" t="e">
        <f>NA()</f>
        <v>#N/A</v>
      </c>
      <c r="Z104" s="30">
        <f t="shared" si="58"/>
        <v>13.751965733430966</v>
      </c>
      <c r="AA104" s="30">
        <f t="shared" si="59"/>
        <v>40.192604616904141</v>
      </c>
      <c r="AD104"/>
      <c r="AE104" s="3">
        <v>19</v>
      </c>
      <c r="AG104" s="3">
        <f t="shared" si="60"/>
        <v>13.1535321625796</v>
      </c>
      <c r="AH104" s="29">
        <f t="shared" si="72"/>
        <v>7.4322806777936874</v>
      </c>
      <c r="AI104" s="29">
        <f t="shared" si="72"/>
        <v>19.769239423329175</v>
      </c>
      <c r="AJ104" s="29">
        <f t="shared" si="72"/>
        <v>9.9116043910529861</v>
      </c>
      <c r="AK104" s="29">
        <f t="shared" si="72"/>
        <v>20.303086279687854</v>
      </c>
      <c r="AL104" s="29">
        <f t="shared" si="72"/>
        <v>4.0948434220600021</v>
      </c>
      <c r="AM104" s="30" t="e">
        <f t="shared" si="62"/>
        <v>#VALUE!</v>
      </c>
      <c r="AN104" s="29">
        <f t="shared" si="71"/>
        <v>4.7612560005971014</v>
      </c>
      <c r="AO104" s="31">
        <f t="shared" si="71"/>
        <v>3.8907286535448837</v>
      </c>
      <c r="AP104" s="31">
        <f t="shared" si="71"/>
        <v>0.77814573070897686</v>
      </c>
      <c r="AQ104" s="32">
        <f t="shared" si="71"/>
        <v>20.835599942886699</v>
      </c>
      <c r="AR104" s="32">
        <f t="shared" si="71"/>
        <v>10.193169795170027</v>
      </c>
      <c r="AS104" s="32">
        <f t="shared" si="71"/>
        <v>19.470181746655079</v>
      </c>
      <c r="AT104" s="33" t="e">
        <f t="shared" si="73"/>
        <v>#VALUE!</v>
      </c>
      <c r="AU104" s="33" t="e">
        <f t="shared" si="73"/>
        <v>#VALUE!</v>
      </c>
      <c r="AV104" s="34" t="e">
        <f t="shared" si="74"/>
        <v>#VALUE!</v>
      </c>
      <c r="AW104" s="34" t="e">
        <f t="shared" si="74"/>
        <v>#VALUE!</v>
      </c>
      <c r="AX104" s="35" t="e">
        <f t="shared" si="74"/>
        <v>#VALUE!</v>
      </c>
      <c r="AY104" s="35" t="e">
        <f t="shared" si="74"/>
        <v>#VALUE!</v>
      </c>
      <c r="AZ104" t="e">
        <f>NA()</f>
        <v>#N/A</v>
      </c>
      <c r="BA104" s="30">
        <f t="shared" si="65"/>
        <v>8.5335700586762027</v>
      </c>
      <c r="BB104" s="30">
        <f t="shared" si="66"/>
        <v>32.624173552926493</v>
      </c>
    </row>
    <row r="105" spans="4:54" x14ac:dyDescent="0.25">
      <c r="D105" s="3">
        <v>20</v>
      </c>
      <c r="F105" s="3">
        <v>19</v>
      </c>
      <c r="G105" s="29">
        <f t="shared" si="67"/>
        <v>19.158087875369109</v>
      </c>
      <c r="H105" s="29">
        <f t="shared" si="67"/>
        <v>30.612479698535161</v>
      </c>
      <c r="I105" s="29">
        <f t="shared" si="67"/>
        <v>21.189365636178096</v>
      </c>
      <c r="J105" s="29">
        <f t="shared" si="67"/>
        <v>31.31094973571113</v>
      </c>
      <c r="K105" s="29">
        <f t="shared" si="67"/>
        <v>9.1590714283777572</v>
      </c>
      <c r="L105" s="30" t="e">
        <f t="shared" si="57"/>
        <v>#VALUE!</v>
      </c>
      <c r="M105" s="29">
        <f t="shared" si="68"/>
        <v>8.4334361299879301</v>
      </c>
      <c r="N105" s="31">
        <f t="shared" si="68"/>
        <v>6.3294487198386884</v>
      </c>
      <c r="O105" s="31">
        <f t="shared" si="68"/>
        <v>1.2658897439677377</v>
      </c>
      <c r="P105" s="32">
        <f t="shared" si="68"/>
        <v>30.289983233568488</v>
      </c>
      <c r="Q105" s="32">
        <f t="shared" si="68"/>
        <v>15.714067886551566</v>
      </c>
      <c r="R105" s="32">
        <f t="shared" si="68"/>
        <v>34.378072988113317</v>
      </c>
      <c r="S105" s="33" t="e">
        <f t="shared" si="69"/>
        <v>#VALUE!</v>
      </c>
      <c r="T105" s="33" t="e">
        <f t="shared" si="69"/>
        <v>#VALUE!</v>
      </c>
      <c r="U105" s="34" t="e">
        <f t="shared" si="70"/>
        <v>#VALUE!</v>
      </c>
      <c r="V105" s="34" t="e">
        <f t="shared" si="70"/>
        <v>#VALUE!</v>
      </c>
      <c r="W105" s="35" t="e">
        <f t="shared" si="70"/>
        <v>#VALUE!</v>
      </c>
      <c r="X105" s="35" t="e">
        <f t="shared" si="70"/>
        <v>#VALUE!</v>
      </c>
      <c r="Y105" t="e">
        <f>NA()</f>
        <v>#N/A</v>
      </c>
      <c r="Z105" s="30">
        <f t="shared" si="58"/>
        <v>14.760513487965625</v>
      </c>
      <c r="AA105" s="30">
        <f t="shared" si="59"/>
        <v>41.53995174649571</v>
      </c>
      <c r="AD105"/>
      <c r="AE105" s="3">
        <v>20</v>
      </c>
      <c r="AG105" s="3">
        <f t="shared" si="60"/>
        <v>13.833322121512344</v>
      </c>
      <c r="AH105" s="29">
        <f t="shared" si="72"/>
        <v>8.5645172814205157</v>
      </c>
      <c r="AI105" s="29">
        <f t="shared" si="72"/>
        <v>21.036188683411552</v>
      </c>
      <c r="AJ105" s="29">
        <f t="shared" si="72"/>
        <v>11.06842057845412</v>
      </c>
      <c r="AK105" s="29">
        <f t="shared" si="72"/>
        <v>21.593693419050929</v>
      </c>
      <c r="AL105" s="29">
        <f t="shared" si="72"/>
        <v>4.6235605608800503</v>
      </c>
      <c r="AM105" s="30" t="e">
        <f t="shared" si="62"/>
        <v>#VALUE!</v>
      </c>
      <c r="AN105" s="29">
        <f t="shared" si="71"/>
        <v>5.1653664798366936</v>
      </c>
      <c r="AO105" s="31">
        <f t="shared" si="71"/>
        <v>4.167268400110963</v>
      </c>
      <c r="AP105" s="31">
        <f t="shared" si="71"/>
        <v>0.83345368002219278</v>
      </c>
      <c r="AQ105" s="32">
        <f t="shared" si="71"/>
        <v>21.975340009608026</v>
      </c>
      <c r="AR105" s="32">
        <f t="shared" si="71"/>
        <v>10.854186215675986</v>
      </c>
      <c r="AS105" s="32">
        <f t="shared" si="71"/>
        <v>21.251647939022131</v>
      </c>
      <c r="AT105" s="33" t="e">
        <f t="shared" si="73"/>
        <v>#VALUE!</v>
      </c>
      <c r="AU105" s="33" t="e">
        <f t="shared" si="73"/>
        <v>#VALUE!</v>
      </c>
      <c r="AV105" s="34" t="e">
        <f t="shared" si="74"/>
        <v>#VALUE!</v>
      </c>
      <c r="AW105" s="34" t="e">
        <f t="shared" si="74"/>
        <v>#VALUE!</v>
      </c>
      <c r="AX105" s="35" t="e">
        <f t="shared" si="74"/>
        <v>#VALUE!</v>
      </c>
      <c r="AY105" s="35" t="e">
        <f t="shared" si="74"/>
        <v>#VALUE!</v>
      </c>
      <c r="AZ105" t="e">
        <f>NA()</f>
        <v>#N/A</v>
      </c>
      <c r="BA105" s="30">
        <f t="shared" si="65"/>
        <v>9.2813017519974874</v>
      </c>
      <c r="BB105" s="30">
        <f t="shared" si="66"/>
        <v>33.798785071906806</v>
      </c>
    </row>
    <row r="106" spans="4:54" x14ac:dyDescent="0.25">
      <c r="D106" s="3">
        <v>21</v>
      </c>
      <c r="F106" s="3">
        <v>20</v>
      </c>
      <c r="G106" s="29">
        <f t="shared" si="67"/>
        <v>21.488708571674412</v>
      </c>
      <c r="H106" s="29">
        <f t="shared" si="67"/>
        <v>32.43137740272747</v>
      </c>
      <c r="I106" s="29">
        <f t="shared" si="67"/>
        <v>23.342404915871153</v>
      </c>
      <c r="J106" s="29">
        <f t="shared" si="67"/>
        <v>33.149050530714597</v>
      </c>
      <c r="K106" s="29">
        <f t="shared" si="67"/>
        <v>10.086154771410177</v>
      </c>
      <c r="L106" s="30" t="e">
        <f t="shared" si="57"/>
        <v>#VALUE!</v>
      </c>
      <c r="M106" s="29">
        <f t="shared" si="68"/>
        <v>9.0911054383891141</v>
      </c>
      <c r="N106" s="31">
        <f t="shared" si="68"/>
        <v>6.7538795220940671</v>
      </c>
      <c r="O106" s="31">
        <f t="shared" si="68"/>
        <v>1.3507759044188135</v>
      </c>
      <c r="P106" s="32">
        <f t="shared" si="68"/>
        <v>31.818453754510539</v>
      </c>
      <c r="Q106" s="32">
        <f t="shared" si="68"/>
        <v>16.605953417840364</v>
      </c>
      <c r="R106" s="32">
        <f t="shared" si="68"/>
        <v>36.715082113057541</v>
      </c>
      <c r="S106" s="33" t="e">
        <f t="shared" si="69"/>
        <v>#VALUE!</v>
      </c>
      <c r="T106" s="33" t="e">
        <f t="shared" si="69"/>
        <v>#VALUE!</v>
      </c>
      <c r="U106" s="34" t="e">
        <f t="shared" si="70"/>
        <v>#VALUE!</v>
      </c>
      <c r="V106" s="34" t="e">
        <f t="shared" si="70"/>
        <v>#VALUE!</v>
      </c>
      <c r="W106" s="35" t="e">
        <f t="shared" si="70"/>
        <v>#VALUE!</v>
      </c>
      <c r="X106" s="35" t="e">
        <f t="shared" si="70"/>
        <v>#VALUE!</v>
      </c>
      <c r="Y106" t="e">
        <f>NA()</f>
        <v>#N/A</v>
      </c>
      <c r="Z106" s="30">
        <f t="shared" si="58"/>
        <v>15.734227756884051</v>
      </c>
      <c r="AA106" s="30">
        <f t="shared" si="59"/>
        <v>42.821972529729607</v>
      </c>
      <c r="AD106"/>
      <c r="AE106" s="3">
        <v>21</v>
      </c>
      <c r="AG106" s="3">
        <f t="shared" si="60"/>
        <v>14.548244422279508</v>
      </c>
      <c r="AH106" s="29">
        <f t="shared" si="72"/>
        <v>9.8334378425865889</v>
      </c>
      <c r="AI106" s="29">
        <f t="shared" si="72"/>
        <v>22.369858043836036</v>
      </c>
      <c r="AJ106" s="29">
        <f t="shared" si="72"/>
        <v>12.337204530119433</v>
      </c>
      <c r="AK106" s="29">
        <f t="shared" si="72"/>
        <v>22.950998948488085</v>
      </c>
      <c r="AL106" s="29">
        <f t="shared" si="72"/>
        <v>5.2029819764996699</v>
      </c>
      <c r="AM106" s="30" t="e">
        <f t="shared" si="62"/>
        <v>#VALUE!</v>
      </c>
      <c r="AN106" s="29">
        <f t="shared" si="71"/>
        <v>5.5986134977623561</v>
      </c>
      <c r="AO106" s="31">
        <f t="shared" si="71"/>
        <v>4.4608644583256627</v>
      </c>
      <c r="AP106" s="31">
        <f t="shared" si="71"/>
        <v>0.89217289166513258</v>
      </c>
      <c r="AQ106" s="32">
        <f t="shared" si="71"/>
        <v>23.163852092572327</v>
      </c>
      <c r="AR106" s="32">
        <f t="shared" si="71"/>
        <v>11.545975713630618</v>
      </c>
      <c r="AS106" s="32">
        <f t="shared" si="71"/>
        <v>23.127732264921882</v>
      </c>
      <c r="AT106" s="33" t="e">
        <f t="shared" si="73"/>
        <v>#VALUE!</v>
      </c>
      <c r="AU106" s="33" t="e">
        <f t="shared" si="73"/>
        <v>#VALUE!</v>
      </c>
      <c r="AV106" s="34" t="e">
        <f t="shared" si="74"/>
        <v>#VALUE!</v>
      </c>
      <c r="AW106" s="34" t="e">
        <f t="shared" si="74"/>
        <v>#VALUE!</v>
      </c>
      <c r="AX106" s="35" t="e">
        <f t="shared" si="74"/>
        <v>#VALUE!</v>
      </c>
      <c r="AY106" s="35" t="e">
        <f t="shared" si="74"/>
        <v>#VALUE!</v>
      </c>
      <c r="AZ106" t="e">
        <f>NA()</f>
        <v>#N/A</v>
      </c>
      <c r="BA106" s="30">
        <f t="shared" si="65"/>
        <v>10.067124489605616</v>
      </c>
      <c r="BB106" s="30">
        <f t="shared" si="66"/>
        <v>34.992027002193751</v>
      </c>
    </row>
    <row r="107" spans="4:54" x14ac:dyDescent="0.25">
      <c r="D107" s="3">
        <v>22</v>
      </c>
      <c r="F107" s="3">
        <v>21</v>
      </c>
      <c r="G107" s="29">
        <f t="shared" si="67"/>
        <v>23.86757830166545</v>
      </c>
      <c r="H107" s="29">
        <f t="shared" si="67"/>
        <v>34.232934361718833</v>
      </c>
      <c r="I107" s="29">
        <f t="shared" si="67"/>
        <v>25.533938478966316</v>
      </c>
      <c r="J107" s="29">
        <f t="shared" si="67"/>
        <v>34.967220956570671</v>
      </c>
      <c r="K107" s="29">
        <f t="shared" si="67"/>
        <v>11.012636162103211</v>
      </c>
      <c r="L107" s="30" t="e">
        <f t="shared" si="57"/>
        <v>#VALUE!</v>
      </c>
      <c r="M107" s="29">
        <f t="shared" si="68"/>
        <v>9.7526072904606096</v>
      </c>
      <c r="N107" s="31">
        <f t="shared" si="68"/>
        <v>7.1784753663469418</v>
      </c>
      <c r="O107" s="31">
        <f t="shared" si="68"/>
        <v>1.4356950732693885</v>
      </c>
      <c r="P107" s="32">
        <f t="shared" si="68"/>
        <v>33.3185937564675</v>
      </c>
      <c r="Q107" s="32">
        <f t="shared" si="68"/>
        <v>17.478516914675868</v>
      </c>
      <c r="R107" s="32">
        <f t="shared" si="68"/>
        <v>38.960645255360475</v>
      </c>
      <c r="S107" s="33" t="e">
        <f t="shared" si="69"/>
        <v>#VALUE!</v>
      </c>
      <c r="T107" s="33" t="e">
        <f t="shared" si="69"/>
        <v>#VALUE!</v>
      </c>
      <c r="U107" s="34" t="e">
        <f t="shared" si="70"/>
        <v>#VALUE!</v>
      </c>
      <c r="V107" s="34" t="e">
        <f t="shared" si="70"/>
        <v>#VALUE!</v>
      </c>
      <c r="W107" s="35" t="e">
        <f t="shared" si="70"/>
        <v>#VALUE!</v>
      </c>
      <c r="X107" s="35" t="e">
        <f t="shared" si="70"/>
        <v>#VALUE!</v>
      </c>
      <c r="Y107" t="e">
        <f>NA()</f>
        <v>#N/A</v>
      </c>
      <c r="Z107" s="30">
        <f t="shared" si="58"/>
        <v>16.670257528512391</v>
      </c>
      <c r="AA107" s="30">
        <f t="shared" si="59"/>
        <v>44.041834325213486</v>
      </c>
      <c r="AD107"/>
      <c r="AE107" s="3">
        <v>22</v>
      </c>
      <c r="AG107" s="3">
        <f t="shared" si="60"/>
        <v>15.300114745484414</v>
      </c>
      <c r="AH107" s="29">
        <f t="shared" si="72"/>
        <v>11.24815580983001</v>
      </c>
      <c r="AI107" s="29">
        <f t="shared" si="72"/>
        <v>23.772026196685086</v>
      </c>
      <c r="AJ107" s="29">
        <f t="shared" si="72"/>
        <v>13.724807979174855</v>
      </c>
      <c r="AK107" s="29">
        <f t="shared" si="72"/>
        <v>24.376618984708486</v>
      </c>
      <c r="AL107" s="29">
        <f t="shared" si="72"/>
        <v>5.8347561865411262</v>
      </c>
      <c r="AM107" s="30" t="e">
        <f t="shared" si="62"/>
        <v>#VALUE!</v>
      </c>
      <c r="AN107" s="29">
        <f t="shared" si="71"/>
        <v>6.0623691982104804</v>
      </c>
      <c r="AO107" s="31">
        <f t="shared" si="71"/>
        <v>4.7722387556190871</v>
      </c>
      <c r="AP107" s="31">
        <f t="shared" si="71"/>
        <v>0.95444775112381752</v>
      </c>
      <c r="AQ107" s="32">
        <f t="shared" si="71"/>
        <v>24.401726574087295</v>
      </c>
      <c r="AR107" s="32">
        <f t="shared" si="71"/>
        <v>12.268511670505434</v>
      </c>
      <c r="AS107" s="32">
        <f t="shared" si="71"/>
        <v>25.093529237400222</v>
      </c>
      <c r="AT107" s="33" t="e">
        <f t="shared" si="73"/>
        <v>#VALUE!</v>
      </c>
      <c r="AU107" s="33" t="e">
        <f t="shared" si="73"/>
        <v>#VALUE!</v>
      </c>
      <c r="AV107" s="34" t="e">
        <f t="shared" si="74"/>
        <v>#VALUE!</v>
      </c>
      <c r="AW107" s="34" t="e">
        <f t="shared" si="74"/>
        <v>#VALUE!</v>
      </c>
      <c r="AX107" s="35" t="e">
        <f t="shared" si="74"/>
        <v>#VALUE!</v>
      </c>
      <c r="AY107" s="35" t="e">
        <f t="shared" si="74"/>
        <v>#VALUE!</v>
      </c>
      <c r="AZ107" t="e">
        <f>NA()</f>
        <v>#N/A</v>
      </c>
      <c r="BA107" s="30">
        <f t="shared" si="65"/>
        <v>10.889091897746848</v>
      </c>
      <c r="BB107" s="30">
        <f t="shared" si="66"/>
        <v>36.202026198055023</v>
      </c>
    </row>
    <row r="108" spans="4:54" x14ac:dyDescent="0.25">
      <c r="D108" s="3">
        <v>23</v>
      </c>
      <c r="F108" s="3">
        <v>22</v>
      </c>
      <c r="G108" s="29">
        <f t="shared" si="67"/>
        <v>26.27825006991608</v>
      </c>
      <c r="H108" s="29">
        <f t="shared" si="67"/>
        <v>36.015248470709224</v>
      </c>
      <c r="I108" s="29">
        <f t="shared" si="67"/>
        <v>27.754750039699719</v>
      </c>
      <c r="J108" s="29">
        <f t="shared" si="67"/>
        <v>36.763597932933259</v>
      </c>
      <c r="K108" s="29">
        <f t="shared" si="67"/>
        <v>11.932932563732425</v>
      </c>
      <c r="L108" s="30" t="e">
        <f t="shared" si="57"/>
        <v>#VALUE!</v>
      </c>
      <c r="M108" s="29">
        <f t="shared" si="68"/>
        <v>10.416430658625513</v>
      </c>
      <c r="N108" s="31">
        <f t="shared" si="68"/>
        <v>7.6026405808289654</v>
      </c>
      <c r="O108" s="31">
        <f t="shared" si="68"/>
        <v>1.5205281161657933</v>
      </c>
      <c r="P108" s="32">
        <f t="shared" si="68"/>
        <v>34.789907553828456</v>
      </c>
      <c r="Q108" s="32">
        <f t="shared" si="68"/>
        <v>18.330845260453799</v>
      </c>
      <c r="R108" s="32">
        <f t="shared" si="68"/>
        <v>41.109409547825706</v>
      </c>
      <c r="S108" s="33" t="e">
        <f t="shared" si="69"/>
        <v>#VALUE!</v>
      </c>
      <c r="T108" s="33" t="e">
        <f t="shared" si="69"/>
        <v>#VALUE!</v>
      </c>
      <c r="U108" s="34" t="e">
        <f t="shared" si="70"/>
        <v>#VALUE!</v>
      </c>
      <c r="V108" s="34" t="e">
        <f t="shared" si="70"/>
        <v>#VALUE!</v>
      </c>
      <c r="W108" s="35" t="e">
        <f t="shared" si="70"/>
        <v>#VALUE!</v>
      </c>
      <c r="X108" s="35" t="e">
        <f t="shared" si="70"/>
        <v>#VALUE!</v>
      </c>
      <c r="Y108" t="e">
        <f>NA()</f>
        <v>#N/A</v>
      </c>
      <c r="Z108" s="30">
        <f t="shared" si="58"/>
        <v>17.566620920111401</v>
      </c>
      <c r="AA108" s="30">
        <f t="shared" si="59"/>
        <v>45.202550921653923</v>
      </c>
      <c r="AD108"/>
      <c r="AE108" s="3">
        <v>23</v>
      </c>
      <c r="AG108" s="3">
        <f t="shared" si="60"/>
        <v>16.090842608232069</v>
      </c>
      <c r="AH108" s="29">
        <f t="shared" si="72"/>
        <v>12.816906200600963</v>
      </c>
      <c r="AI108" s="29">
        <f t="shared" si="72"/>
        <v>25.244298140571445</v>
      </c>
      <c r="AJ108" s="29">
        <f t="shared" si="72"/>
        <v>15.237814177668405</v>
      </c>
      <c r="AK108" s="29">
        <f t="shared" si="72"/>
        <v>25.871975090599733</v>
      </c>
      <c r="AL108" s="29">
        <f t="shared" si="72"/>
        <v>6.5199889388278294</v>
      </c>
      <c r="AM108" s="30" t="e">
        <f t="shared" si="62"/>
        <v>#VALUE!</v>
      </c>
      <c r="AN108" s="29">
        <f t="shared" si="71"/>
        <v>6.5579651602806388</v>
      </c>
      <c r="AO108" s="31">
        <f t="shared" si="71"/>
        <v>5.1021005734432308</v>
      </c>
      <c r="AP108" s="31">
        <f t="shared" si="71"/>
        <v>1.0204201146886462</v>
      </c>
      <c r="AQ108" s="32">
        <f t="shared" si="71"/>
        <v>25.689377812301622</v>
      </c>
      <c r="AR108" s="32">
        <f t="shared" si="71"/>
        <v>13.021565592550887</v>
      </c>
      <c r="AS108" s="32">
        <f t="shared" si="71"/>
        <v>27.142566358867516</v>
      </c>
      <c r="AT108" s="33" t="e">
        <f t="shared" si="73"/>
        <v>#VALUE!</v>
      </c>
      <c r="AU108" s="33" t="e">
        <f t="shared" si="73"/>
        <v>#VALUE!</v>
      </c>
      <c r="AV108" s="34" t="e">
        <f t="shared" si="74"/>
        <v>#VALUE!</v>
      </c>
      <c r="AW108" s="34" t="e">
        <f t="shared" si="74"/>
        <v>#VALUE!</v>
      </c>
      <c r="AX108" s="35" t="e">
        <f t="shared" si="74"/>
        <v>#VALUE!</v>
      </c>
      <c r="AY108" s="35" t="e">
        <f t="shared" si="74"/>
        <v>#VALUE!</v>
      </c>
      <c r="AZ108" t="e">
        <f>NA()</f>
        <v>#N/A</v>
      </c>
      <c r="BA108" s="30">
        <f t="shared" si="65"/>
        <v>11.74465593057629</v>
      </c>
      <c r="BB108" s="30">
        <f t="shared" si="66"/>
        <v>37.426709521581913</v>
      </c>
    </row>
    <row r="109" spans="4:54" x14ac:dyDescent="0.25">
      <c r="D109" s="3">
        <v>24</v>
      </c>
      <c r="F109" s="3">
        <v>23</v>
      </c>
      <c r="G109" s="29">
        <f t="shared" si="67"/>
        <v>28.705412985920564</v>
      </c>
      <c r="H109" s="29">
        <f t="shared" si="67"/>
        <v>37.776673225452967</v>
      </c>
      <c r="I109" s="29">
        <f t="shared" si="67"/>
        <v>29.996206755725709</v>
      </c>
      <c r="J109" s="29">
        <f t="shared" si="67"/>
        <v>38.53658297191037</v>
      </c>
      <c r="K109" s="29">
        <f t="shared" si="67"/>
        <v>12.842153786695075</v>
      </c>
      <c r="L109" s="30" t="e">
        <f t="shared" si="57"/>
        <v>#VALUE!</v>
      </c>
      <c r="M109" s="29">
        <f t="shared" si="68"/>
        <v>11.081192510739614</v>
      </c>
      <c r="N109" s="31">
        <f t="shared" si="68"/>
        <v>8.0258363569978162</v>
      </c>
      <c r="O109" s="31">
        <f t="shared" si="68"/>
        <v>1.6051672713995635</v>
      </c>
      <c r="P109" s="32">
        <f t="shared" si="68"/>
        <v>36.232042378056079</v>
      </c>
      <c r="Q109" s="32">
        <f t="shared" si="68"/>
        <v>19.162234799551488</v>
      </c>
      <c r="R109" s="32">
        <f t="shared" si="68"/>
        <v>43.157984497419022</v>
      </c>
      <c r="S109" s="33" t="e">
        <f t="shared" si="69"/>
        <v>#VALUE!</v>
      </c>
      <c r="T109" s="33" t="e">
        <f t="shared" si="69"/>
        <v>#VALUE!</v>
      </c>
      <c r="U109" s="34" t="e">
        <f t="shared" si="70"/>
        <v>#VALUE!</v>
      </c>
      <c r="V109" s="34" t="e">
        <f t="shared" si="70"/>
        <v>#VALUE!</v>
      </c>
      <c r="W109" s="35" t="e">
        <f t="shared" si="70"/>
        <v>#VALUE!</v>
      </c>
      <c r="X109" s="35" t="e">
        <f t="shared" si="70"/>
        <v>#VALUE!</v>
      </c>
      <c r="Y109" t="e">
        <f>NA()</f>
        <v>#N/A</v>
      </c>
      <c r="Z109" s="30">
        <f t="shared" si="58"/>
        <v>18.422078017350586</v>
      </c>
      <c r="AA109" s="30">
        <f t="shared" si="59"/>
        <v>46.306989983718225</v>
      </c>
      <c r="AD109"/>
      <c r="AE109" s="3">
        <v>24</v>
      </c>
      <c r="AG109" s="3">
        <f t="shared" si="60"/>
        <v>16.922436213709528</v>
      </c>
      <c r="AH109" s="29">
        <f t="shared" si="72"/>
        <v>14.546701416733022</v>
      </c>
      <c r="AI109" s="29">
        <f t="shared" si="72"/>
        <v>26.788072109604244</v>
      </c>
      <c r="AJ109" s="29">
        <f t="shared" si="72"/>
        <v>16.882393387230032</v>
      </c>
      <c r="AK109" s="29">
        <f t="shared" si="72"/>
        <v>27.438260221389594</v>
      </c>
      <c r="AL109" s="29">
        <f t="shared" si="72"/>
        <v>7.2591411153494603</v>
      </c>
      <c r="AM109" s="30" t="e">
        <f t="shared" si="62"/>
        <v>#VALUE!</v>
      </c>
      <c r="AN109" s="29">
        <f t="shared" si="71"/>
        <v>7.086673490141024</v>
      </c>
      <c r="AO109" s="31">
        <f t="shared" si="71"/>
        <v>5.45113946682328</v>
      </c>
      <c r="AP109" s="31">
        <f t="shared" si="71"/>
        <v>1.0902278933646561</v>
      </c>
      <c r="AQ109" s="32">
        <f t="shared" si="71"/>
        <v>27.027022004561186</v>
      </c>
      <c r="AR109" s="32">
        <f t="shared" si="71"/>
        <v>13.8046871539885</v>
      </c>
      <c r="AS109" s="32">
        <f t="shared" si="71"/>
        <v>29.266774414946791</v>
      </c>
      <c r="AT109" s="33" t="e">
        <f t="shared" si="73"/>
        <v>#VALUE!</v>
      </c>
      <c r="AU109" s="33" t="e">
        <f t="shared" si="73"/>
        <v>#VALUE!</v>
      </c>
      <c r="AV109" s="34" t="e">
        <f t="shared" si="74"/>
        <v>#VALUE!</v>
      </c>
      <c r="AW109" s="34" t="e">
        <f t="shared" si="74"/>
        <v>#VALUE!</v>
      </c>
      <c r="AX109" s="35" t="e">
        <f t="shared" si="74"/>
        <v>#VALUE!</v>
      </c>
      <c r="AY109" s="35" t="e">
        <f t="shared" si="74"/>
        <v>#VALUE!</v>
      </c>
      <c r="AZ109" t="e">
        <f>NA()</f>
        <v>#N/A</v>
      </c>
      <c r="BA109" s="30">
        <f t="shared" si="65"/>
        <v>12.630654058016269</v>
      </c>
      <c r="BB109" s="30">
        <f t="shared" si="66"/>
        <v>38.663802721220314</v>
      </c>
    </row>
    <row r="110" spans="4:54" x14ac:dyDescent="0.25">
      <c r="D110" s="3">
        <v>25</v>
      </c>
      <c r="F110" s="3">
        <v>24</v>
      </c>
      <c r="G110" s="29">
        <f t="shared" si="67"/>
        <v>31.135015398315662</v>
      </c>
      <c r="H110" s="29">
        <f t="shared" si="67"/>
        <v>39.515788925232378</v>
      </c>
      <c r="I110" s="29">
        <f t="shared" si="67"/>
        <v>32.250275425756122</v>
      </c>
      <c r="J110" s="29">
        <f t="shared" si="67"/>
        <v>40.284811829053204</v>
      </c>
      <c r="K110" s="29">
        <f t="shared" si="67"/>
        <v>13.736082687905927</v>
      </c>
      <c r="L110" s="30" t="e">
        <f t="shared" si="57"/>
        <v>#VALUE!</v>
      </c>
      <c r="M110" s="29">
        <f t="shared" si="68"/>
        <v>11.74562907687848</v>
      </c>
      <c r="N110" s="31">
        <f t="shared" si="68"/>
        <v>8.4475752792913692</v>
      </c>
      <c r="O110" s="31">
        <f t="shared" si="68"/>
        <v>1.6895150558582741</v>
      </c>
      <c r="P110" s="32">
        <f t="shared" si="68"/>
        <v>37.644768641368536</v>
      </c>
      <c r="Q110" s="32">
        <f t="shared" si="68"/>
        <v>19.972163998855283</v>
      </c>
      <c r="R110" s="32">
        <f t="shared" si="68"/>
        <v>45.104636147104252</v>
      </c>
      <c r="S110" s="33" t="e">
        <f t="shared" si="69"/>
        <v>#VALUE!</v>
      </c>
      <c r="T110" s="33" t="e">
        <f t="shared" si="69"/>
        <v>#VALUE!</v>
      </c>
      <c r="U110" s="34" t="e">
        <f t="shared" si="70"/>
        <v>#VALUE!</v>
      </c>
      <c r="V110" s="34" t="e">
        <f t="shared" si="70"/>
        <v>#VALUE!</v>
      </c>
      <c r="W110" s="35" t="e">
        <f t="shared" si="70"/>
        <v>#VALUE!</v>
      </c>
      <c r="X110" s="35" t="e">
        <f t="shared" si="70"/>
        <v>#VALUE!</v>
      </c>
      <c r="Y110" t="e">
        <f>NA()</f>
        <v>#N/A</v>
      </c>
      <c r="Z110" s="30">
        <f t="shared" si="58"/>
        <v>19.236014782068199</v>
      </c>
      <c r="AA110" s="30">
        <f t="shared" si="59"/>
        <v>47.357880136882393</v>
      </c>
      <c r="AD110"/>
      <c r="AE110" s="3">
        <v>25</v>
      </c>
      <c r="AG110" s="3">
        <f t="shared" si="60"/>
        <v>17.797007551398305</v>
      </c>
      <c r="AH110" s="29">
        <f t="shared" si="72"/>
        <v>16.442965462806953</v>
      </c>
      <c r="AI110" s="29">
        <f t="shared" si="72"/>
        <v>28.404504294720933</v>
      </c>
      <c r="AJ110" s="29">
        <f t="shared" si="72"/>
        <v>18.664142486539319</v>
      </c>
      <c r="AK110" s="29">
        <f t="shared" si="72"/>
        <v>29.076402641824469</v>
      </c>
      <c r="AL110" s="29">
        <f t="shared" si="72"/>
        <v>8.0519305893326152</v>
      </c>
      <c r="AM110" s="30" t="e">
        <f t="shared" si="62"/>
        <v>#VALUE!</v>
      </c>
      <c r="AN110" s="29">
        <f t="shared" si="71"/>
        <v>7.6496858425526568</v>
      </c>
      <c r="AO110" s="31">
        <f t="shared" si="71"/>
        <v>5.8200173750562278</v>
      </c>
      <c r="AP110" s="31">
        <f t="shared" si="71"/>
        <v>1.1640034750112456</v>
      </c>
      <c r="AQ110" s="32">
        <f t="shared" si="71"/>
        <v>28.414654276228024</v>
      </c>
      <c r="AR110" s="32">
        <f t="shared" si="71"/>
        <v>14.617184880968871</v>
      </c>
      <c r="AS110" s="32">
        <f t="shared" si="71"/>
        <v>31.456498904877119</v>
      </c>
      <c r="AT110" s="33" t="e">
        <f t="shared" si="73"/>
        <v>#VALUE!</v>
      </c>
      <c r="AU110" s="33" t="e">
        <f t="shared" si="73"/>
        <v>#VALUE!</v>
      </c>
      <c r="AV110" s="34" t="e">
        <f t="shared" si="74"/>
        <v>#VALUE!</v>
      </c>
      <c r="AW110" s="34" t="e">
        <f t="shared" si="74"/>
        <v>#VALUE!</v>
      </c>
      <c r="AX110" s="35" t="e">
        <f t="shared" si="74"/>
        <v>#VALUE!</v>
      </c>
      <c r="AY110" s="35" t="e">
        <f t="shared" si="74"/>
        <v>#VALUE!</v>
      </c>
      <c r="AZ110" t="e">
        <f>NA()</f>
        <v>#N/A</v>
      </c>
      <c r="BA110" s="30">
        <f t="shared" si="65"/>
        <v>13.543311230876851</v>
      </c>
      <c r="BB110" s="30">
        <f t="shared" si="66"/>
        <v>39.910831545892229</v>
      </c>
    </row>
    <row r="111" spans="4:54" x14ac:dyDescent="0.25">
      <c r="D111" s="3">
        <v>26</v>
      </c>
      <c r="F111" s="3">
        <v>25</v>
      </c>
      <c r="G111" s="29">
        <f t="shared" si="67"/>
        <v>33.554333874916857</v>
      </c>
      <c r="H111" s="29">
        <f t="shared" si="67"/>
        <v>41.231377663482718</v>
      </c>
      <c r="I111" s="29">
        <f t="shared" si="67"/>
        <v>34.509527333216269</v>
      </c>
      <c r="J111" s="29">
        <f t="shared" si="67"/>
        <v>42.00712815816788</v>
      </c>
      <c r="K111" s="29">
        <f t="shared" si="67"/>
        <v>14.611142837801015</v>
      </c>
      <c r="L111" s="30" t="e">
        <f t="shared" si="57"/>
        <v>#VALUE!</v>
      </c>
      <c r="M111" s="29">
        <f t="shared" si="68"/>
        <v>12.408587667739297</v>
      </c>
      <c r="N111" s="31">
        <f t="shared" si="68"/>
        <v>8.8674165224338601</v>
      </c>
      <c r="O111" s="31">
        <f t="shared" si="68"/>
        <v>1.7734833044867722</v>
      </c>
      <c r="P111" s="32">
        <f t="shared" si="68"/>
        <v>39.027963140780976</v>
      </c>
      <c r="Q111" s="32">
        <f t="shared" si="68"/>
        <v>20.760269568275412</v>
      </c>
      <c r="R111" s="32">
        <f t="shared" si="68"/>
        <v>46.949010149389608</v>
      </c>
      <c r="S111" s="33" t="e">
        <f t="shared" si="69"/>
        <v>#VALUE!</v>
      </c>
      <c r="T111" s="33" t="e">
        <f t="shared" si="69"/>
        <v>#VALUE!</v>
      </c>
      <c r="U111" s="34" t="e">
        <f t="shared" si="70"/>
        <v>#VALUE!</v>
      </c>
      <c r="V111" s="34" t="e">
        <f t="shared" si="70"/>
        <v>#VALUE!</v>
      </c>
      <c r="W111" s="35" t="e">
        <f t="shared" si="70"/>
        <v>#VALUE!</v>
      </c>
      <c r="X111" s="35" t="e">
        <f t="shared" si="70"/>
        <v>#VALUE!</v>
      </c>
      <c r="Y111" t="e">
        <f>NA()</f>
        <v>#N/A</v>
      </c>
      <c r="Z111" s="30">
        <f t="shared" si="58"/>
        <v>20.008338614330782</v>
      </c>
      <c r="AA111" s="30">
        <f t="shared" si="59"/>
        <v>48.357817708769069</v>
      </c>
      <c r="AD111"/>
      <c r="AE111" s="3">
        <v>26</v>
      </c>
      <c r="AG111" s="3">
        <f t="shared" si="60"/>
        <v>18.716777760871693</v>
      </c>
      <c r="AH111" s="29">
        <f t="shared" si="72"/>
        <v>18.509158171713629</v>
      </c>
      <c r="AI111" s="29">
        <f t="shared" si="72"/>
        <v>30.094471545664248</v>
      </c>
      <c r="AJ111" s="29">
        <f t="shared" si="72"/>
        <v>20.587910258709794</v>
      </c>
      <c r="AK111" s="29">
        <f t="shared" si="72"/>
        <v>30.787028053956544</v>
      </c>
      <c r="AL111" s="29">
        <f t="shared" si="72"/>
        <v>8.8972426971603742</v>
      </c>
      <c r="AM111" s="30" t="e">
        <f t="shared" si="62"/>
        <v>#VALUE!</v>
      </c>
      <c r="AN111" s="29">
        <f t="shared" si="71"/>
        <v>8.2480904061971625</v>
      </c>
      <c r="AO111" s="31">
        <f t="shared" si="71"/>
        <v>6.2093599052091308</v>
      </c>
      <c r="AP111" s="31">
        <f t="shared" si="71"/>
        <v>1.2418719810418262</v>
      </c>
      <c r="AQ111" s="32">
        <f t="shared" si="71"/>
        <v>29.852025208710188</v>
      </c>
      <c r="AR111" s="32">
        <f t="shared" si="71"/>
        <v>15.458107960142669</v>
      </c>
      <c r="AS111" s="32">
        <f t="shared" si="71"/>
        <v>33.700557684996248</v>
      </c>
      <c r="AT111" s="33" t="e">
        <f t="shared" si="73"/>
        <v>#VALUE!</v>
      </c>
      <c r="AU111" s="33" t="e">
        <f t="shared" si="73"/>
        <v>#VALUE!</v>
      </c>
      <c r="AV111" s="34" t="e">
        <f t="shared" si="74"/>
        <v>#VALUE!</v>
      </c>
      <c r="AW111" s="34" t="e">
        <f t="shared" si="74"/>
        <v>#VALUE!</v>
      </c>
      <c r="AX111" s="35" t="e">
        <f t="shared" si="74"/>
        <v>#VALUE!</v>
      </c>
      <c r="AY111" s="35" t="e">
        <f t="shared" si="74"/>
        <v>#VALUE!</v>
      </c>
      <c r="AZ111" t="e">
        <f>NA()</f>
        <v>#N/A</v>
      </c>
      <c r="BA111" s="30">
        <f t="shared" si="65"/>
        <v>14.478258552594246</v>
      </c>
      <c r="BB111" s="30">
        <f t="shared" si="66"/>
        <v>41.165125390989722</v>
      </c>
    </row>
    <row r="112" spans="4:54" x14ac:dyDescent="0.25">
      <c r="D112" s="3">
        <v>27</v>
      </c>
      <c r="F112" s="3">
        <v>26</v>
      </c>
      <c r="G112" s="29">
        <f t="shared" si="67"/>
        <v>35.951998125608213</v>
      </c>
      <c r="H112" s="29">
        <f t="shared" si="67"/>
        <v>42.922401484731779</v>
      </c>
      <c r="I112" s="29">
        <f t="shared" si="67"/>
        <v>36.76713402207988</v>
      </c>
      <c r="J112" s="29">
        <f t="shared" si="67"/>
        <v>43.7025605151644</v>
      </c>
      <c r="K112" s="29">
        <f t="shared" si="67"/>
        <v>15.464357657739377</v>
      </c>
      <c r="L112" s="30" t="e">
        <f t="shared" si="57"/>
        <v>#VALUE!</v>
      </c>
      <c r="M112" s="29">
        <f t="shared" si="68"/>
        <v>13.069019010969146</v>
      </c>
      <c r="N112" s="31">
        <f t="shared" si="68"/>
        <v>9.2849616100286614</v>
      </c>
      <c r="O112" s="31">
        <f t="shared" si="68"/>
        <v>1.8569923220057323</v>
      </c>
      <c r="P112" s="32">
        <f t="shared" si="68"/>
        <v>40.3815946789286</v>
      </c>
      <c r="Q112" s="32">
        <f t="shared" si="68"/>
        <v>21.526325548918425</v>
      </c>
      <c r="R112" s="32">
        <f t="shared" si="68"/>
        <v>48.691884652279334</v>
      </c>
      <c r="S112" s="33" t="e">
        <f t="shared" si="69"/>
        <v>#VALUE!</v>
      </c>
      <c r="T112" s="33" t="e">
        <f t="shared" si="69"/>
        <v>#VALUE!</v>
      </c>
      <c r="U112" s="34" t="e">
        <f t="shared" si="70"/>
        <v>#VALUE!</v>
      </c>
      <c r="V112" s="34" t="e">
        <f t="shared" si="70"/>
        <v>#VALUE!</v>
      </c>
      <c r="W112" s="35" t="e">
        <f t="shared" si="70"/>
        <v>#VALUE!</v>
      </c>
      <c r="X112" s="35" t="e">
        <f t="shared" si="70"/>
        <v>#VALUE!</v>
      </c>
      <c r="Y112" t="e">
        <f>NA()</f>
        <v>#N/A</v>
      </c>
      <c r="Z112" s="30">
        <f t="shared" si="58"/>
        <v>20.739385549919774</v>
      </c>
      <c r="AA112" s="30">
        <f t="shared" si="59"/>
        <v>49.309273143630726</v>
      </c>
      <c r="AD112"/>
      <c r="AE112" s="3">
        <v>27</v>
      </c>
      <c r="AG112" s="3">
        <f t="shared" si="60"/>
        <v>19.684082772799449</v>
      </c>
      <c r="AH112" s="29">
        <f t="shared" si="72"/>
        <v>20.746404035218958</v>
      </c>
      <c r="AI112" s="29">
        <f t="shared" si="72"/>
        <v>31.858532317140348</v>
      </c>
      <c r="AJ112" s="29">
        <f t="shared" si="72"/>
        <v>22.657610774284421</v>
      </c>
      <c r="AK112" s="29">
        <f t="shared" si="72"/>
        <v>32.57042025576537</v>
      </c>
      <c r="AL112" s="29">
        <f t="shared" si="72"/>
        <v>9.7930544299436253</v>
      </c>
      <c r="AM112" s="30" t="e">
        <f t="shared" si="62"/>
        <v>#VALUE!</v>
      </c>
      <c r="AN112" s="29">
        <f t="shared" si="71"/>
        <v>8.8828469432081612</v>
      </c>
      <c r="AO112" s="31">
        <f t="shared" si="71"/>
        <v>6.6197467823808109</v>
      </c>
      <c r="AP112" s="31">
        <f t="shared" si="71"/>
        <v>1.3239493564761622</v>
      </c>
      <c r="AQ112" s="32">
        <f t="shared" si="71"/>
        <v>31.338617069515333</v>
      </c>
      <c r="AR112" s="32">
        <f t="shared" si="71"/>
        <v>16.32622971392928</v>
      </c>
      <c r="AS112" s="32">
        <f t="shared" si="71"/>
        <v>35.986348539639479</v>
      </c>
      <c r="AT112" s="33" t="e">
        <f t="shared" si="73"/>
        <v>#VALUE!</v>
      </c>
      <c r="AU112" s="33" t="e">
        <f t="shared" si="73"/>
        <v>#VALUE!</v>
      </c>
      <c r="AV112" s="34" t="e">
        <f t="shared" si="74"/>
        <v>#VALUE!</v>
      </c>
      <c r="AW112" s="34" t="e">
        <f t="shared" si="74"/>
        <v>#VALUE!</v>
      </c>
      <c r="AX112" s="35" t="e">
        <f t="shared" si="74"/>
        <v>#VALUE!</v>
      </c>
      <c r="AY112" s="35" t="e">
        <f t="shared" si="74"/>
        <v>#VALUE!</v>
      </c>
      <c r="AZ112" t="e">
        <f>NA()</f>
        <v>#N/A</v>
      </c>
      <c r="BA112" s="30">
        <f t="shared" si="65"/>
        <v>15.430570150174024</v>
      </c>
      <c r="BB112" s="30">
        <f t="shared" si="66"/>
        <v>42.423823768816256</v>
      </c>
    </row>
    <row r="113" spans="4:54" x14ac:dyDescent="0.25">
      <c r="D113" s="3">
        <v>28</v>
      </c>
      <c r="F113" s="3">
        <v>27</v>
      </c>
      <c r="G113" s="29">
        <f t="shared" si="67"/>
        <v>38.317980955629146</v>
      </c>
      <c r="H113" s="29">
        <f t="shared" si="67"/>
        <v>44.587983210656517</v>
      </c>
      <c r="I113" s="29">
        <f t="shared" si="67"/>
        <v>39.016855928649179</v>
      </c>
      <c r="J113" s="29">
        <f t="shared" si="67"/>
        <v>45.370302186515971</v>
      </c>
      <c r="K113" s="29">
        <f t="shared" si="67"/>
        <v>16.293304240937534</v>
      </c>
      <c r="L113" s="30" t="e">
        <f t="shared" si="57"/>
        <v>#VALUE!</v>
      </c>
      <c r="M113" s="29">
        <f t="shared" si="68"/>
        <v>13.725970073755986</v>
      </c>
      <c r="N113" s="31">
        <f t="shared" si="68"/>
        <v>9.6998506491072796</v>
      </c>
      <c r="O113" s="31">
        <f t="shared" si="68"/>
        <v>1.9399701298214562</v>
      </c>
      <c r="P113" s="32">
        <f t="shared" si="68"/>
        <v>41.705711688558566</v>
      </c>
      <c r="Q113" s="32">
        <f t="shared" si="68"/>
        <v>22.270224961335657</v>
      </c>
      <c r="R113" s="32">
        <f t="shared" si="68"/>
        <v>50.334952517063684</v>
      </c>
      <c r="S113" s="33" t="e">
        <f t="shared" si="69"/>
        <v>#VALUE!</v>
      </c>
      <c r="T113" s="33" t="e">
        <f t="shared" si="69"/>
        <v>#VALUE!</v>
      </c>
      <c r="U113" s="34" t="e">
        <f t="shared" si="70"/>
        <v>#VALUE!</v>
      </c>
      <c r="V113" s="34" t="e">
        <f t="shared" si="70"/>
        <v>#VALUE!</v>
      </c>
      <c r="W113" s="35" t="e">
        <f t="shared" si="70"/>
        <v>#VALUE!</v>
      </c>
      <c r="X113" s="35" t="e">
        <f t="shared" si="70"/>
        <v>#VALUE!</v>
      </c>
      <c r="Y113" t="e">
        <f>NA()</f>
        <v>#N/A</v>
      </c>
      <c r="Z113" s="30">
        <f t="shared" si="58"/>
        <v>21.429838672885435</v>
      </c>
      <c r="AA113" s="30">
        <f t="shared" si="59"/>
        <v>50.214597105825419</v>
      </c>
      <c r="AD113"/>
      <c r="AE113" s="3">
        <v>28</v>
      </c>
      <c r="AG113" s="3">
        <f t="shared" si="60"/>
        <v>20.701379241486222</v>
      </c>
      <c r="AH113" s="29">
        <f t="shared" si="72"/>
        <v>23.153142952236465</v>
      </c>
      <c r="AI113" s="29">
        <f t="shared" si="72"/>
        <v>33.696886207209594</v>
      </c>
      <c r="AJ113" s="29">
        <f t="shared" si="72"/>
        <v>24.876028229840106</v>
      </c>
      <c r="AK113" s="29">
        <f t="shared" si="72"/>
        <v>34.426480740284369</v>
      </c>
      <c r="AL113" s="29">
        <f t="shared" si="72"/>
        <v>10.736377668632141</v>
      </c>
      <c r="AM113" s="30" t="e">
        <f t="shared" si="62"/>
        <v>#VALUE!</v>
      </c>
      <c r="AN113" s="29">
        <f t="shared" si="71"/>
        <v>9.5547600394542744</v>
      </c>
      <c r="AO113" s="31">
        <f t="shared" si="71"/>
        <v>7.051701475794685</v>
      </c>
      <c r="AP113" s="31">
        <f t="shared" si="71"/>
        <v>1.410340295158937</v>
      </c>
      <c r="AQ113" s="32">
        <f t="shared" si="71"/>
        <v>32.873620060029616</v>
      </c>
      <c r="AR113" s="32">
        <f t="shared" si="71"/>
        <v>17.220033337484161</v>
      </c>
      <c r="AS113" s="32">
        <f t="shared" si="71"/>
        <v>38.300008599762585</v>
      </c>
      <c r="AT113" s="33" t="e">
        <f t="shared" si="73"/>
        <v>#VALUE!</v>
      </c>
      <c r="AU113" s="33" t="e">
        <f t="shared" si="73"/>
        <v>#VALUE!</v>
      </c>
      <c r="AV113" s="34" t="e">
        <f t="shared" si="74"/>
        <v>#VALUE!</v>
      </c>
      <c r="AW113" s="34" t="e">
        <f t="shared" si="74"/>
        <v>#VALUE!</v>
      </c>
      <c r="AX113" s="35" t="e">
        <f t="shared" si="74"/>
        <v>#VALUE!</v>
      </c>
      <c r="AY113" s="35" t="e">
        <f t="shared" si="74"/>
        <v>#VALUE!</v>
      </c>
      <c r="AZ113" t="e">
        <f>NA()</f>
        <v>#N/A</v>
      </c>
      <c r="BA113" s="30">
        <f t="shared" si="65"/>
        <v>16.394819147139</v>
      </c>
      <c r="BB113" s="30">
        <f t="shared" si="66"/>
        <v>43.683885883849442</v>
      </c>
    </row>
    <row r="114" spans="4:54" x14ac:dyDescent="0.25">
      <c r="D114" s="3">
        <v>29</v>
      </c>
      <c r="F114" s="3">
        <v>28</v>
      </c>
      <c r="G114" s="29">
        <f t="shared" si="67"/>
        <v>40.643561232195061</v>
      </c>
      <c r="H114" s="29">
        <f t="shared" si="67"/>
        <v>46.227389533251454</v>
      </c>
      <c r="I114" s="29">
        <f t="shared" si="67"/>
        <v>41.25302548255393</v>
      </c>
      <c r="J114" s="29">
        <f t="shared" si="67"/>
        <v>47.00969341793818</v>
      </c>
      <c r="K114" s="29">
        <f t="shared" si="67"/>
        <v>17.096064386198648</v>
      </c>
      <c r="L114" s="30" t="e">
        <f t="shared" si="57"/>
        <v>#VALUE!</v>
      </c>
      <c r="M114" s="29">
        <f t="shared" si="68"/>
        <v>14.378577341923267</v>
      </c>
      <c r="N114" s="31">
        <f t="shared" si="68"/>
        <v>10.111758971406292</v>
      </c>
      <c r="O114" s="31">
        <f t="shared" si="68"/>
        <v>2.022351794281259</v>
      </c>
      <c r="P114" s="32">
        <f t="shared" si="68"/>
        <v>43.000431531268724</v>
      </c>
      <c r="Q114" s="32">
        <f t="shared" si="68"/>
        <v>22.991963672761031</v>
      </c>
      <c r="R114" s="32">
        <f t="shared" si="68"/>
        <v>51.880631485122379</v>
      </c>
      <c r="S114" s="33" t="e">
        <f t="shared" si="69"/>
        <v>#VALUE!</v>
      </c>
      <c r="T114" s="33" t="e">
        <f t="shared" si="69"/>
        <v>#VALUE!</v>
      </c>
      <c r="U114" s="34" t="e">
        <f t="shared" si="70"/>
        <v>#VALUE!</v>
      </c>
      <c r="V114" s="34" t="e">
        <f t="shared" si="70"/>
        <v>#VALUE!</v>
      </c>
      <c r="W114" s="35" t="e">
        <f t="shared" si="70"/>
        <v>#VALUE!</v>
      </c>
      <c r="X114" s="35" t="e">
        <f t="shared" si="70"/>
        <v>#VALUE!</v>
      </c>
      <c r="Y114" t="e">
        <f>NA()</f>
        <v>#N/A</v>
      </c>
      <c r="Z114" s="30">
        <f t="shared" si="58"/>
        <v>22.080657070068135</v>
      </c>
      <c r="AA114" s="30">
        <f t="shared" si="59"/>
        <v>51.076026287364591</v>
      </c>
      <c r="AD114"/>
      <c r="AE114" s="3">
        <v>29</v>
      </c>
      <c r="AG114" s="3">
        <f t="shared" si="60"/>
        <v>21.771250784010444</v>
      </c>
      <c r="AH114" s="29">
        <f t="shared" si="72"/>
        <v>25.724822365023773</v>
      </c>
      <c r="AI114" s="29">
        <f t="shared" si="72"/>
        <v>35.609332529343177</v>
      </c>
      <c r="AJ114" s="29">
        <f t="shared" si="72"/>
        <v>27.244617611217922</v>
      </c>
      <c r="AK114" s="29">
        <f t="shared" si="72"/>
        <v>36.35468774246597</v>
      </c>
      <c r="AL114" s="29">
        <f t="shared" si="72"/>
        <v>11.723226716502092</v>
      </c>
      <c r="AM114" s="30" t="e">
        <f t="shared" si="62"/>
        <v>#VALUE!</v>
      </c>
      <c r="AN114" s="29">
        <f t="shared" si="71"/>
        <v>10.264450798114433</v>
      </c>
      <c r="AO114" s="31">
        <f t="shared" si="71"/>
        <v>7.5056800279165765</v>
      </c>
      <c r="AP114" s="31">
        <f t="shared" si="71"/>
        <v>1.5011360055833156</v>
      </c>
      <c r="AQ114" s="32">
        <f t="shared" si="71"/>
        <v>34.455908952775879</v>
      </c>
      <c r="AR114" s="32">
        <f t="shared" si="71"/>
        <v>18.13770053671665</v>
      </c>
      <c r="AS114" s="32">
        <f t="shared" si="71"/>
        <v>40.626625346266643</v>
      </c>
      <c r="AT114" s="33" t="e">
        <f t="shared" si="73"/>
        <v>#VALUE!</v>
      </c>
      <c r="AU114" s="33" t="e">
        <f t="shared" si="73"/>
        <v>#VALUE!</v>
      </c>
      <c r="AV114" s="34" t="e">
        <f t="shared" si="74"/>
        <v>#VALUE!</v>
      </c>
      <c r="AW114" s="34" t="e">
        <f t="shared" si="74"/>
        <v>#VALUE!</v>
      </c>
      <c r="AX114" s="35" t="e">
        <f t="shared" si="74"/>
        <v>#VALUE!</v>
      </c>
      <c r="AY114" s="35" t="e">
        <f t="shared" si="74"/>
        <v>#VALUE!</v>
      </c>
      <c r="AZ114" t="e">
        <f>NA()</f>
        <v>#N/A</v>
      </c>
      <c r="BA114" s="30">
        <f t="shared" si="65"/>
        <v>17.365152908007808</v>
      </c>
      <c r="BB114" s="30">
        <f t="shared" si="66"/>
        <v>44.942103571022116</v>
      </c>
    </row>
    <row r="115" spans="4:54" x14ac:dyDescent="0.25">
      <c r="D115" s="3">
        <v>30</v>
      </c>
      <c r="F115" s="3">
        <v>29</v>
      </c>
      <c r="G115" s="29">
        <f t="shared" si="67"/>
        <v>42.92126673315969</v>
      </c>
      <c r="H115" s="29">
        <f t="shared" si="67"/>
        <v>47.840016046964841</v>
      </c>
      <c r="I115" s="29">
        <f t="shared" si="67"/>
        <v>43.470526024611935</v>
      </c>
      <c r="J115" s="29">
        <f t="shared" si="67"/>
        <v>48.62020569657782</v>
      </c>
      <c r="K115" s="29">
        <f t="shared" si="67"/>
        <v>17.871174793157248</v>
      </c>
      <c r="L115" s="30" t="e">
        <f t="shared" si="57"/>
        <v>#VALUE!</v>
      </c>
      <c r="M115" s="29">
        <f t="shared" si="68"/>
        <v>15.026060527559284</v>
      </c>
      <c r="N115" s="31">
        <f t="shared" si="68"/>
        <v>10.520394124673977</v>
      </c>
      <c r="O115" s="31">
        <f t="shared" si="68"/>
        <v>2.1040788249347955</v>
      </c>
      <c r="P115" s="32">
        <f t="shared" si="68"/>
        <v>44.265931205245487</v>
      </c>
      <c r="Q115" s="32">
        <f t="shared" si="68"/>
        <v>23.691626195666391</v>
      </c>
      <c r="R115" s="32">
        <f t="shared" si="68"/>
        <v>53.331900359545557</v>
      </c>
      <c r="S115" s="33" t="e">
        <f t="shared" si="69"/>
        <v>#VALUE!</v>
      </c>
      <c r="T115" s="33" t="e">
        <f t="shared" si="69"/>
        <v>#VALUE!</v>
      </c>
      <c r="U115" s="34" t="e">
        <f t="shared" si="70"/>
        <v>#VALUE!</v>
      </c>
      <c r="V115" s="34" t="e">
        <f t="shared" si="70"/>
        <v>#VALUE!</v>
      </c>
      <c r="W115" s="35" t="e">
        <f t="shared" si="70"/>
        <v>#VALUE!</v>
      </c>
      <c r="X115" s="35" t="e">
        <f t="shared" si="70"/>
        <v>#VALUE!</v>
      </c>
      <c r="Y115" t="e">
        <f>NA()</f>
        <v>#N/A</v>
      </c>
      <c r="Z115" s="30">
        <f t="shared" si="58"/>
        <v>22.693014509189609</v>
      </c>
      <c r="AA115" s="30">
        <f t="shared" si="59"/>
        <v>51.895688933881054</v>
      </c>
      <c r="AD115"/>
      <c r="AE115" s="3">
        <v>30</v>
      </c>
      <c r="AG115" s="3">
        <f t="shared" si="60"/>
        <v>22.896414541809357</v>
      </c>
      <c r="AH115" s="29">
        <f t="shared" si="72"/>
        <v>28.453651554053245</v>
      </c>
      <c r="AI115" s="29">
        <f t="shared" si="72"/>
        <v>37.595228461005739</v>
      </c>
      <c r="AJ115" s="29">
        <f t="shared" si="72"/>
        <v>29.763306585614345</v>
      </c>
      <c r="AK115" s="29">
        <f t="shared" si="72"/>
        <v>38.354055345524046</v>
      </c>
      <c r="AL115" s="29">
        <f t="shared" si="72"/>
        <v>12.748614968102725</v>
      </c>
      <c r="AM115" s="30" t="e">
        <f t="shared" si="62"/>
        <v>#VALUE!</v>
      </c>
      <c r="AN115" s="29">
        <f t="shared" si="71"/>
        <v>11.012327294513545</v>
      </c>
      <c r="AO115" s="31">
        <f t="shared" si="71"/>
        <v>7.9820591351253016</v>
      </c>
      <c r="AP115" s="31">
        <f t="shared" si="71"/>
        <v>1.5964118270250605</v>
      </c>
      <c r="AQ115" s="32">
        <f t="shared" si="71"/>
        <v>36.08402054818923</v>
      </c>
      <c r="AR115" s="32">
        <f t="shared" si="71"/>
        <v>19.077103738826111</v>
      </c>
      <c r="AS115" s="32">
        <f t="shared" si="71"/>
        <v>42.950496443860956</v>
      </c>
      <c r="AT115" s="33" t="e">
        <f t="shared" si="73"/>
        <v>#VALUE!</v>
      </c>
      <c r="AU115" s="33" t="e">
        <f t="shared" si="73"/>
        <v>#VALUE!</v>
      </c>
      <c r="AV115" s="34" t="e">
        <f t="shared" si="74"/>
        <v>#VALUE!</v>
      </c>
      <c r="AW115" s="34" t="e">
        <f t="shared" si="74"/>
        <v>#VALUE!</v>
      </c>
      <c r="AX115" s="35" t="e">
        <f t="shared" si="74"/>
        <v>#VALUE!</v>
      </c>
      <c r="AY115" s="35" t="e">
        <f t="shared" si="74"/>
        <v>#VALUE!</v>
      </c>
      <c r="AZ115" t="e">
        <f>NA()</f>
        <v>#N/A</v>
      </c>
      <c r="BA115" s="30">
        <f t="shared" si="65"/>
        <v>18.335386869322026</v>
      </c>
      <c r="BB115" s="30">
        <f t="shared" si="66"/>
        <v>46.195117821612087</v>
      </c>
    </row>
    <row r="116" spans="4:54" x14ac:dyDescent="0.25">
      <c r="D116" s="3">
        <v>31</v>
      </c>
      <c r="F116" s="3">
        <v>30</v>
      </c>
      <c r="G116" s="29">
        <f t="shared" si="67"/>
        <v>45.144802678280179</v>
      </c>
      <c r="H116" s="29">
        <f t="shared" si="67"/>
        <v>49.425373949599603</v>
      </c>
      <c r="I116" s="29">
        <f t="shared" si="67"/>
        <v>45.664767662294913</v>
      </c>
      <c r="J116" s="29">
        <f t="shared" si="67"/>
        <v>50.201427800984369</v>
      </c>
      <c r="K116" s="29">
        <f t="shared" si="67"/>
        <v>18.617577883372952</v>
      </c>
      <c r="L116" s="30" t="e">
        <f t="shared" si="57"/>
        <v>#VALUE!</v>
      </c>
      <c r="M116" s="29">
        <f t="shared" si="68"/>
        <v>15.667716678896523</v>
      </c>
      <c r="N116" s="31">
        <f t="shared" si="68"/>
        <v>10.925493167163875</v>
      </c>
      <c r="O116" s="31">
        <f t="shared" si="68"/>
        <v>2.1850986334327751</v>
      </c>
      <c r="P116" s="32">
        <f t="shared" si="68"/>
        <v>45.502439246513745</v>
      </c>
      <c r="Q116" s="32">
        <f t="shared" si="68"/>
        <v>24.369373173323961</v>
      </c>
      <c r="R116" s="32">
        <f t="shared" si="68"/>
        <v>54.69215896898546</v>
      </c>
      <c r="S116" s="33" t="e">
        <f t="shared" si="69"/>
        <v>#VALUE!</v>
      </c>
      <c r="T116" s="33" t="e">
        <f t="shared" si="69"/>
        <v>#VALUE!</v>
      </c>
      <c r="U116" s="34" t="e">
        <f t="shared" si="70"/>
        <v>#VALUE!</v>
      </c>
      <c r="V116" s="34" t="e">
        <f t="shared" si="70"/>
        <v>#VALUE!</v>
      </c>
      <c r="W116" s="35" t="e">
        <f t="shared" si="70"/>
        <v>#VALUE!</v>
      </c>
      <c r="X116" s="35" t="e">
        <f t="shared" si="70"/>
        <v>#VALUE!</v>
      </c>
      <c r="Y116" t="e">
        <f>NA()</f>
        <v>#N/A</v>
      </c>
      <c r="Z116" s="30">
        <f t="shared" si="58"/>
        <v>23.268246953201889</v>
      </c>
      <c r="AA116" s="30">
        <f t="shared" si="59"/>
        <v>52.675610102669324</v>
      </c>
      <c r="AD116"/>
      <c r="AE116" s="3">
        <v>31</v>
      </c>
      <c r="AG116" s="3">
        <f t="shared" si="60"/>
        <v>24.079728081374313</v>
      </c>
      <c r="AH116" s="29">
        <f t="shared" si="72"/>
        <v>31.328439011419068</v>
      </c>
      <c r="AI116" s="29">
        <f t="shared" si="72"/>
        <v>39.653447419764092</v>
      </c>
      <c r="AJ116" s="29">
        <f t="shared" si="72"/>
        <v>32.43030503754818</v>
      </c>
      <c r="AK116" s="29">
        <f t="shared" si="72"/>
        <v>40.423093368190585</v>
      </c>
      <c r="AL116" s="29">
        <f t="shared" si="72"/>
        <v>13.806584756252875</v>
      </c>
      <c r="AM116" s="30" t="e">
        <f t="shared" si="62"/>
        <v>#VALUE!</v>
      </c>
      <c r="AN116" s="29">
        <f t="shared" si="71"/>
        <v>11.79855420410661</v>
      </c>
      <c r="AO116" s="31">
        <f t="shared" si="71"/>
        <v>8.4811235531247444</v>
      </c>
      <c r="AP116" s="31">
        <f t="shared" si="71"/>
        <v>1.6962247106249488</v>
      </c>
      <c r="AQ116" s="32">
        <f t="shared" si="71"/>
        <v>37.75613244020424</v>
      </c>
      <c r="AR116" s="32">
        <f t="shared" si="71"/>
        <v>20.035802562698713</v>
      </c>
      <c r="AS116" s="32">
        <f t="shared" si="71"/>
        <v>45.255432973462739</v>
      </c>
      <c r="AT116" s="33" t="e">
        <f t="shared" si="73"/>
        <v>#VALUE!</v>
      </c>
      <c r="AU116" s="33" t="e">
        <f t="shared" si="73"/>
        <v>#VALUE!</v>
      </c>
      <c r="AV116" s="34" t="e">
        <f t="shared" si="74"/>
        <v>#VALUE!</v>
      </c>
      <c r="AW116" s="34" t="e">
        <f t="shared" si="74"/>
        <v>#VALUE!</v>
      </c>
      <c r="AX116" s="35" t="e">
        <f t="shared" si="74"/>
        <v>#VALUE!</v>
      </c>
      <c r="AY116" s="35" t="e">
        <f t="shared" si="74"/>
        <v>#VALUE!</v>
      </c>
      <c r="AZ116" t="e">
        <f>NA()</f>
        <v>#N/A</v>
      </c>
      <c r="BA116" s="30">
        <f t="shared" si="65"/>
        <v>19.299115332264993</v>
      </c>
      <c r="BB116" s="30">
        <f t="shared" si="66"/>
        <v>47.439439074938903</v>
      </c>
    </row>
    <row r="117" spans="4:54" x14ac:dyDescent="0.25">
      <c r="D117" s="3">
        <v>32</v>
      </c>
      <c r="F117" s="3">
        <v>31</v>
      </c>
      <c r="G117" s="29">
        <f t="shared" si="67"/>
        <v>47.308970755453146</v>
      </c>
      <c r="H117" s="29">
        <f t="shared" si="67"/>
        <v>50.983078187683461</v>
      </c>
      <c r="I117" s="29">
        <f t="shared" si="67"/>
        <v>47.831660990070091</v>
      </c>
      <c r="J117" s="29">
        <f t="shared" si="67"/>
        <v>51.753053381494567</v>
      </c>
      <c r="K117" s="29">
        <f t="shared" si="67"/>
        <v>19.33457431374449</v>
      </c>
      <c r="L117" s="30" t="e">
        <f t="shared" si="57"/>
        <v>#VALUE!</v>
      </c>
      <c r="M117" s="29">
        <f t="shared" si="68"/>
        <v>16.302914667739191</v>
      </c>
      <c r="N117" s="31">
        <f t="shared" si="68"/>
        <v>11.326820226301276</v>
      </c>
      <c r="O117" s="31">
        <f t="shared" si="68"/>
        <v>2.2653640452602555</v>
      </c>
      <c r="P117" s="32">
        <f t="shared" si="68"/>
        <v>46.710228647191016</v>
      </c>
      <c r="Q117" s="32">
        <f t="shared" si="68"/>
        <v>25.025430343605937</v>
      </c>
      <c r="R117" s="32">
        <f t="shared" si="68"/>
        <v>55.96510956156655</v>
      </c>
      <c r="S117" s="33" t="e">
        <f t="shared" si="69"/>
        <v>#VALUE!</v>
      </c>
      <c r="T117" s="33" t="e">
        <f t="shared" si="69"/>
        <v>#VALUE!</v>
      </c>
      <c r="U117" s="34" t="e">
        <f t="shared" si="70"/>
        <v>#VALUE!</v>
      </c>
      <c r="V117" s="34" t="e">
        <f t="shared" si="70"/>
        <v>#VALUE!</v>
      </c>
      <c r="W117" s="35" t="e">
        <f t="shared" si="70"/>
        <v>#VALUE!</v>
      </c>
      <c r="X117" s="35" t="e">
        <f t="shared" si="70"/>
        <v>#VALUE!</v>
      </c>
      <c r="Y117" t="e">
        <f>NA()</f>
        <v>#N/A</v>
      </c>
      <c r="Z117" s="30">
        <f t="shared" si="58"/>
        <v>23.807808007837028</v>
      </c>
      <c r="AA117" s="30">
        <f t="shared" si="59"/>
        <v>53.417716665789207</v>
      </c>
      <c r="AD117"/>
      <c r="AE117" s="3">
        <v>32</v>
      </c>
      <c r="AG117" s="3">
        <f t="shared" si="60"/>
        <v>25.324196651582223</v>
      </c>
      <c r="AH117" s="29">
        <f t="shared" si="72"/>
        <v>34.334532553751295</v>
      </c>
      <c r="AI117" s="29">
        <f t="shared" si="72"/>
        <v>41.782338430842636</v>
      </c>
      <c r="AJ117" s="29">
        <f t="shared" si="72"/>
        <v>35.241929587554381</v>
      </c>
      <c r="AK117" s="29">
        <f t="shared" si="72"/>
        <v>42.559768866830233</v>
      </c>
      <c r="AL117" s="29">
        <f t="shared" si="72"/>
        <v>14.890273225980668</v>
      </c>
      <c r="AM117" s="30" t="e">
        <f t="shared" si="62"/>
        <v>#VALUE!</v>
      </c>
      <c r="AN117" s="29">
        <f t="shared" si="71"/>
        <v>12.623022116338879</v>
      </c>
      <c r="AO117" s="31">
        <f t="shared" si="71"/>
        <v>9.0030529283065324</v>
      </c>
      <c r="AP117" s="31">
        <f t="shared" si="71"/>
        <v>1.8006105856613066</v>
      </c>
      <c r="AQ117" s="32">
        <f t="shared" si="71"/>
        <v>39.470043638570225</v>
      </c>
      <c r="AR117" s="32">
        <f t="shared" si="71"/>
        <v>21.011045231921504</v>
      </c>
      <c r="AS117" s="32">
        <f t="shared" si="71"/>
        <v>47.52509792399033</v>
      </c>
      <c r="AT117" s="33" t="e">
        <f t="shared" si="73"/>
        <v>#VALUE!</v>
      </c>
      <c r="AU117" s="33" t="e">
        <f t="shared" si="73"/>
        <v>#VALUE!</v>
      </c>
      <c r="AV117" s="34" t="e">
        <f t="shared" si="74"/>
        <v>#VALUE!</v>
      </c>
      <c r="AW117" s="34" t="e">
        <f t="shared" si="74"/>
        <v>#VALUE!</v>
      </c>
      <c r="AX117" s="35" t="e">
        <f t="shared" si="74"/>
        <v>#VALUE!</v>
      </c>
      <c r="AY117" s="35" t="e">
        <f t="shared" si="74"/>
        <v>#VALUE!</v>
      </c>
      <c r="AZ117" t="e">
        <f>NA()</f>
        <v>#N/A</v>
      </c>
      <c r="BA117" s="30">
        <f t="shared" si="65"/>
        <v>20.249836615365165</v>
      </c>
      <c r="BB117" s="30">
        <f t="shared" si="66"/>
        <v>48.671471393731423</v>
      </c>
    </row>
    <row r="118" spans="4:54" x14ac:dyDescent="0.25">
      <c r="D118" s="3">
        <v>33</v>
      </c>
      <c r="F118" s="3">
        <v>32</v>
      </c>
      <c r="G118" s="29">
        <f t="shared" ref="G118:K133" si="75">G46*G$12</f>
        <v>49.409582564273819</v>
      </c>
      <c r="H118" s="29">
        <f t="shared" si="75"/>
        <v>52.512836858730545</v>
      </c>
      <c r="I118" s="29">
        <f t="shared" si="75"/>
        <v>49.967589437226415</v>
      </c>
      <c r="J118" s="29">
        <f t="shared" si="75"/>
        <v>53.274869872367809</v>
      </c>
      <c r="K118" s="29">
        <f t="shared" si="75"/>
        <v>20.021777926796016</v>
      </c>
      <c r="L118" s="30" t="e">
        <f t="shared" si="57"/>
        <v>#VALUE!</v>
      </c>
      <c r="M118" s="29">
        <f t="shared" ref="M118:R133" si="76">M46*M$12</f>
        <v>16.931090031226042</v>
      </c>
      <c r="N118" s="31">
        <f t="shared" si="76"/>
        <v>11.724164288785262</v>
      </c>
      <c r="O118" s="31">
        <f t="shared" si="76"/>
        <v>2.3448328577570523</v>
      </c>
      <c r="P118" s="32">
        <f t="shared" si="76"/>
        <v>47.889610645065851</v>
      </c>
      <c r="Q118" s="32">
        <f t="shared" si="76"/>
        <v>25.660078801636253</v>
      </c>
      <c r="R118" s="32">
        <f t="shared" si="76"/>
        <v>57.154657280230353</v>
      </c>
      <c r="S118" s="33" t="e">
        <f t="shared" ref="S118:T133" si="77">S46</f>
        <v>#VALUE!</v>
      </c>
      <c r="T118" s="33" t="e">
        <f t="shared" si="77"/>
        <v>#VALUE!</v>
      </c>
      <c r="U118" s="34" t="e">
        <f t="shared" ref="U118:X133" si="78">U46*U$12</f>
        <v>#VALUE!</v>
      </c>
      <c r="V118" s="34" t="e">
        <f t="shared" si="78"/>
        <v>#VALUE!</v>
      </c>
      <c r="W118" s="35" t="e">
        <f t="shared" si="78"/>
        <v>#VALUE!</v>
      </c>
      <c r="X118" s="35" t="e">
        <f t="shared" si="78"/>
        <v>#VALUE!</v>
      </c>
      <c r="Y118" t="e">
        <f>NA()</f>
        <v>#N/A</v>
      </c>
      <c r="Z118" s="30">
        <f t="shared" si="58"/>
        <v>24.313231419505453</v>
      </c>
      <c r="AA118" s="30">
        <f t="shared" si="59"/>
        <v>54.1238420705929</v>
      </c>
      <c r="AD118"/>
      <c r="AE118" s="3">
        <v>33</v>
      </c>
      <c r="AG118" s="3">
        <f t="shared" si="60"/>
        <v>26.632980816094239</v>
      </c>
      <c r="AH118" s="29">
        <f t="shared" si="72"/>
        <v>37.453878987157346</v>
      </c>
      <c r="AI118" s="29">
        <f t="shared" si="72"/>
        <v>43.979687365131944</v>
      </c>
      <c r="AJ118" s="29">
        <f t="shared" si="72"/>
        <v>38.192451196287628</v>
      </c>
      <c r="AK118" s="29">
        <f t="shared" si="72"/>
        <v>44.761470198539783</v>
      </c>
      <c r="AL118" s="29">
        <f t="shared" si="72"/>
        <v>15.992015516607726</v>
      </c>
      <c r="AM118" s="30" t="e">
        <f t="shared" si="62"/>
        <v>#VALUE!</v>
      </c>
      <c r="AN118" s="29">
        <f t="shared" ref="AN118:AS133" si="79">AN46*AN$12</f>
        <v>13.485317152555146</v>
      </c>
      <c r="AO118" s="31">
        <f t="shared" si="79"/>
        <v>9.5479081875659428</v>
      </c>
      <c r="AP118" s="31">
        <f t="shared" si="79"/>
        <v>1.9095816375131884</v>
      </c>
      <c r="AQ118" s="32">
        <f t="shared" si="79"/>
        <v>41.223157651801195</v>
      </c>
      <c r="AR118" s="32">
        <f t="shared" si="79"/>
        <v>21.999775583875234</v>
      </c>
      <c r="AS118" s="32">
        <f t="shared" si="79"/>
        <v>49.743369253663246</v>
      </c>
      <c r="AT118" s="33" t="e">
        <f t="shared" si="73"/>
        <v>#VALUE!</v>
      </c>
      <c r="AU118" s="33" t="e">
        <f t="shared" si="73"/>
        <v>#VALUE!</v>
      </c>
      <c r="AV118" s="34" t="e">
        <f t="shared" si="74"/>
        <v>#VALUE!</v>
      </c>
      <c r="AW118" s="34" t="e">
        <f t="shared" si="74"/>
        <v>#VALUE!</v>
      </c>
      <c r="AX118" s="35" t="e">
        <f t="shared" si="74"/>
        <v>#VALUE!</v>
      </c>
      <c r="AY118" s="35" t="e">
        <f t="shared" si="74"/>
        <v>#VALUE!</v>
      </c>
      <c r="AZ118" t="e">
        <f>NA()</f>
        <v>#N/A</v>
      </c>
      <c r="BA118" s="30">
        <f t="shared" si="65"/>
        <v>21.181089012834878</v>
      </c>
      <c r="BB118" s="30">
        <f t="shared" si="66"/>
        <v>49.887540565897311</v>
      </c>
    </row>
    <row r="119" spans="4:54" x14ac:dyDescent="0.25">
      <c r="D119" s="3">
        <v>34</v>
      </c>
      <c r="F119" s="3">
        <v>33</v>
      </c>
      <c r="G119" s="29">
        <f t="shared" si="75"/>
        <v>51.443370614725268</v>
      </c>
      <c r="H119" s="29">
        <f t="shared" si="75"/>
        <v>54.014441712437048</v>
      </c>
      <c r="I119" s="29">
        <f t="shared" si="75"/>
        <v>52.069380865950151</v>
      </c>
      <c r="J119" s="29">
        <f t="shared" si="75"/>
        <v>54.766748568260859</v>
      </c>
      <c r="K119" s="29">
        <f t="shared" si="75"/>
        <v>20.679073625817392</v>
      </c>
      <c r="L119" s="30" t="e">
        <f t="shared" si="57"/>
        <v>#VALUE!</v>
      </c>
      <c r="M119" s="29">
        <f t="shared" si="76"/>
        <v>17.551740146115542</v>
      </c>
      <c r="N119" s="31">
        <f t="shared" si="76"/>
        <v>12.11733719446438</v>
      </c>
      <c r="O119" s="31">
        <f t="shared" si="76"/>
        <v>2.4234674388928759</v>
      </c>
      <c r="P119" s="32">
        <f t="shared" si="76"/>
        <v>49.040929263414206</v>
      </c>
      <c r="Q119" s="32">
        <f t="shared" si="76"/>
        <v>26.273646406398765</v>
      </c>
      <c r="R119" s="32">
        <f t="shared" si="76"/>
        <v>58.264827456209225</v>
      </c>
      <c r="S119" s="33" t="e">
        <f t="shared" si="77"/>
        <v>#VALUE!</v>
      </c>
      <c r="T119" s="33" t="e">
        <f t="shared" si="77"/>
        <v>#VALUE!</v>
      </c>
      <c r="U119" s="34" t="e">
        <f t="shared" si="78"/>
        <v>#VALUE!</v>
      </c>
      <c r="V119" s="34" t="e">
        <f t="shared" si="78"/>
        <v>#VALUE!</v>
      </c>
      <c r="W119" s="35" t="e">
        <f t="shared" si="78"/>
        <v>#VALUE!</v>
      </c>
      <c r="X119" s="35" t="e">
        <f t="shared" si="78"/>
        <v>#VALUE!</v>
      </c>
      <c r="Y119" t="e">
        <f>NA()</f>
        <v>#N/A</v>
      </c>
      <c r="Z119" s="30">
        <f t="shared" si="58"/>
        <v>24.786099784180688</v>
      </c>
      <c r="AA119" s="30">
        <f t="shared" si="59"/>
        <v>54.795730869437342</v>
      </c>
      <c r="AD119"/>
      <c r="AE119" s="3">
        <v>34</v>
      </c>
      <c r="AG119" s="3">
        <f t="shared" si="60"/>
        <v>28.009404480205966</v>
      </c>
      <c r="AH119" s="29">
        <f t="shared" ref="AH119:AL134" si="80">AH47*AH$12</f>
        <v>40.66521562987046</v>
      </c>
      <c r="AI119" s="29">
        <f t="shared" si="80"/>
        <v>46.24268104053521</v>
      </c>
      <c r="AJ119" s="29">
        <f t="shared" si="80"/>
        <v>41.27397447961679</v>
      </c>
      <c r="AK119" s="29">
        <f t="shared" si="80"/>
        <v>47.024974699326613</v>
      </c>
      <c r="AL119" s="29">
        <f t="shared" si="80"/>
        <v>17.103484648407552</v>
      </c>
      <c r="AM119" s="30" t="e">
        <f t="shared" si="62"/>
        <v>#VALUE!</v>
      </c>
      <c r="AN119" s="29">
        <f t="shared" si="79"/>
        <v>14.384691613046614</v>
      </c>
      <c r="AO119" s="31">
        <f t="shared" si="79"/>
        <v>10.115617653411491</v>
      </c>
      <c r="AP119" s="31">
        <f t="shared" si="79"/>
        <v>2.0231235306822981</v>
      </c>
      <c r="AQ119" s="32">
        <f t="shared" si="79"/>
        <v>43.012468685624974</v>
      </c>
      <c r="AR119" s="32">
        <f t="shared" si="79"/>
        <v>22.998646270320581</v>
      </c>
      <c r="AS119" s="32">
        <f t="shared" si="79"/>
        <v>51.894714637987796</v>
      </c>
      <c r="AT119" s="33" t="e">
        <f t="shared" ref="AT119:AU134" si="81">AT47</f>
        <v>#VALUE!</v>
      </c>
      <c r="AU119" s="33" t="e">
        <f t="shared" si="81"/>
        <v>#VALUE!</v>
      </c>
      <c r="AV119" s="34" t="e">
        <f t="shared" ref="AV119:AY134" si="82">AV47*AV$12</f>
        <v>#VALUE!</v>
      </c>
      <c r="AW119" s="34" t="e">
        <f t="shared" si="82"/>
        <v>#VALUE!</v>
      </c>
      <c r="AX119" s="35" t="e">
        <f t="shared" si="82"/>
        <v>#VALUE!</v>
      </c>
      <c r="AY119" s="35" t="e">
        <f t="shared" si="82"/>
        <v>#VALUE!</v>
      </c>
      <c r="AZ119" t="e">
        <f>NA()</f>
        <v>#N/A</v>
      </c>
      <c r="BA119" s="30">
        <f t="shared" si="65"/>
        <v>22.086593142857154</v>
      </c>
      <c r="BB119" s="30">
        <f t="shared" si="66"/>
        <v>51.083926085074431</v>
      </c>
    </row>
    <row r="120" spans="4:54" x14ac:dyDescent="0.25">
      <c r="D120" s="3">
        <v>35</v>
      </c>
      <c r="F120" s="3">
        <v>34</v>
      </c>
      <c r="G120" s="29">
        <f t="shared" si="75"/>
        <v>53.40789933964431</v>
      </c>
      <c r="H120" s="29">
        <f t="shared" si="75"/>
        <v>55.487759616943862</v>
      </c>
      <c r="I120" s="29">
        <f t="shared" si="75"/>
        <v>54.134278923922906</v>
      </c>
      <c r="J120" s="29">
        <f t="shared" si="75"/>
        <v>56.228635723067711</v>
      </c>
      <c r="K120" s="29">
        <f t="shared" si="75"/>
        <v>21.306578461588856</v>
      </c>
      <c r="L120" s="30" t="e">
        <f t="shared" si="57"/>
        <v>#VALUE!</v>
      </c>
      <c r="M120" s="29">
        <f t="shared" si="76"/>
        <v>18.164419715096184</v>
      </c>
      <c r="N120" s="31">
        <f t="shared" si="76"/>
        <v>12.506171810460396</v>
      </c>
      <c r="O120" s="31">
        <f t="shared" si="76"/>
        <v>2.5012343620920792</v>
      </c>
      <c r="P120" s="32">
        <f t="shared" si="76"/>
        <v>50.164556499752898</v>
      </c>
      <c r="Q120" s="32">
        <f t="shared" si="76"/>
        <v>26.866500196963607</v>
      </c>
      <c r="R120" s="32">
        <f t="shared" si="76"/>
        <v>59.29969759404888</v>
      </c>
      <c r="S120" s="33" t="e">
        <f t="shared" si="77"/>
        <v>#VALUE!</v>
      </c>
      <c r="T120" s="33" t="e">
        <f t="shared" si="77"/>
        <v>#VALUE!</v>
      </c>
      <c r="U120" s="34" t="e">
        <f t="shared" si="78"/>
        <v>#VALUE!</v>
      </c>
      <c r="V120" s="34" t="e">
        <f t="shared" si="78"/>
        <v>#VALUE!</v>
      </c>
      <c r="W120" s="35" t="e">
        <f t="shared" si="78"/>
        <v>#VALUE!</v>
      </c>
      <c r="X120" s="35" t="e">
        <f t="shared" si="78"/>
        <v>#VALUE!</v>
      </c>
      <c r="Y120" t="e">
        <f>NA()</f>
        <v>#N/A</v>
      </c>
      <c r="Z120" s="30">
        <f t="shared" si="58"/>
        <v>25.228018685474019</v>
      </c>
      <c r="AA120" s="30">
        <f t="shared" si="59"/>
        <v>55.435043029772537</v>
      </c>
      <c r="AD120"/>
      <c r="AE120" s="3">
        <v>35</v>
      </c>
      <c r="AG120" s="3">
        <f t="shared" si="60"/>
        <v>29.456963332534478</v>
      </c>
      <c r="AH120" s="29">
        <f t="shared" si="80"/>
        <v>43.944399910057371</v>
      </c>
      <c r="AI120" s="29">
        <f t="shared" si="80"/>
        <v>48.567875288020488</v>
      </c>
      <c r="AJ120" s="29">
        <f t="shared" si="80"/>
        <v>44.476357557620702</v>
      </c>
      <c r="AK120" s="29">
        <f t="shared" si="80"/>
        <v>49.346421130471974</v>
      </c>
      <c r="AL120" s="29">
        <f t="shared" si="80"/>
        <v>18.215865405727907</v>
      </c>
      <c r="AM120" s="30" t="e">
        <f t="shared" si="62"/>
        <v>#VALUE!</v>
      </c>
      <c r="AN120" s="29">
        <f t="shared" si="79"/>
        <v>15.320036482680248</v>
      </c>
      <c r="AO120" s="31">
        <f t="shared" si="79"/>
        <v>10.705963088181225</v>
      </c>
      <c r="AP120" s="31">
        <f t="shared" si="79"/>
        <v>2.141192617636245</v>
      </c>
      <c r="AQ120" s="32">
        <f t="shared" si="79"/>
        <v>44.834551654908672</v>
      </c>
      <c r="AR120" s="32">
        <f t="shared" si="79"/>
        <v>24.004038654547038</v>
      </c>
      <c r="AS120" s="32">
        <f t="shared" si="79"/>
        <v>53.964563386854024</v>
      </c>
      <c r="AT120" s="33" t="e">
        <f t="shared" si="81"/>
        <v>#VALUE!</v>
      </c>
      <c r="AU120" s="33" t="e">
        <f t="shared" si="81"/>
        <v>#VALUE!</v>
      </c>
      <c r="AV120" s="34" t="e">
        <f t="shared" si="82"/>
        <v>#VALUE!</v>
      </c>
      <c r="AW120" s="34" t="e">
        <f t="shared" si="82"/>
        <v>#VALUE!</v>
      </c>
      <c r="AX120" s="35" t="e">
        <f t="shared" si="82"/>
        <v>#VALUE!</v>
      </c>
      <c r="AY120" s="35" t="e">
        <f t="shared" si="82"/>
        <v>#VALUE!</v>
      </c>
      <c r="AZ120" t="e">
        <f>NA()</f>
        <v>#N/A</v>
      </c>
      <c r="BA120" s="30">
        <f t="shared" si="65"/>
        <v>22.960395571704659</v>
      </c>
      <c r="BB120" s="30">
        <f t="shared" si="66"/>
        <v>52.256896856922047</v>
      </c>
    </row>
    <row r="121" spans="4:54" x14ac:dyDescent="0.25">
      <c r="D121" s="3">
        <v>36</v>
      </c>
      <c r="F121" s="3">
        <v>35</v>
      </c>
      <c r="G121" s="29">
        <f t="shared" si="75"/>
        <v>55.301478000992176</v>
      </c>
      <c r="H121" s="29">
        <f t="shared" si="75"/>
        <v>56.932724876038385</v>
      </c>
      <c r="I121" s="29">
        <f t="shared" si="75"/>
        <v>56.159914555576798</v>
      </c>
      <c r="J121" s="29">
        <f t="shared" si="75"/>
        <v>57.660544550009504</v>
      </c>
      <c r="K121" s="29">
        <f t="shared" si="75"/>
        <v>21.904606062331585</v>
      </c>
      <c r="L121" s="30" t="e">
        <f t="shared" si="57"/>
        <v>#VALUE!</v>
      </c>
      <c r="M121" s="29">
        <f t="shared" si="76"/>
        <v>18.768736545862872</v>
      </c>
      <c r="N121" s="31">
        <f t="shared" si="76"/>
        <v>12.890520365412151</v>
      </c>
      <c r="O121" s="31">
        <f t="shared" si="76"/>
        <v>2.5781040730824305</v>
      </c>
      <c r="P121" s="32">
        <f t="shared" si="76"/>
        <v>51.260888078263996</v>
      </c>
      <c r="Q121" s="32">
        <f t="shared" si="76"/>
        <v>27.439039701363857</v>
      </c>
      <c r="R121" s="32">
        <f t="shared" si="76"/>
        <v>60.263342087742821</v>
      </c>
      <c r="S121" s="33" t="e">
        <f t="shared" si="77"/>
        <v>#VALUE!</v>
      </c>
      <c r="T121" s="33" t="e">
        <f t="shared" si="77"/>
        <v>#VALUE!</v>
      </c>
      <c r="U121" s="34" t="e">
        <f t="shared" si="78"/>
        <v>#VALUE!</v>
      </c>
      <c r="V121" s="34" t="e">
        <f t="shared" si="78"/>
        <v>#VALUE!</v>
      </c>
      <c r="W121" s="35" t="e">
        <f t="shared" si="78"/>
        <v>#VALUE!</v>
      </c>
      <c r="X121" s="35" t="e">
        <f t="shared" si="78"/>
        <v>#VALUE!</v>
      </c>
      <c r="Y121" t="e">
        <f>NA()</f>
        <v>#N/A</v>
      </c>
      <c r="Z121" s="30">
        <f t="shared" si="58"/>
        <v>25.64059554513868</v>
      </c>
      <c r="AA121" s="30">
        <f t="shared" si="59"/>
        <v>56.043358035254705</v>
      </c>
      <c r="AD121"/>
      <c r="AE121" s="3">
        <v>36</v>
      </c>
      <c r="AG121" s="3">
        <f t="shared" si="60"/>
        <v>30.979333722981732</v>
      </c>
      <c r="AH121" s="29">
        <f t="shared" si="80"/>
        <v>47.264875832133164</v>
      </c>
      <c r="AI121" s="29">
        <f t="shared" si="80"/>
        <v>50.951168181809294</v>
      </c>
      <c r="AJ121" s="29">
        <f t="shared" si="80"/>
        <v>47.787181049565547</v>
      </c>
      <c r="AK121" s="29">
        <f t="shared" si="80"/>
        <v>51.721288130703876</v>
      </c>
      <c r="AL121" s="29">
        <f t="shared" si="80"/>
        <v>19.320057318246622</v>
      </c>
      <c r="AM121" s="30" t="e">
        <f t="shared" si="62"/>
        <v>#VALUE!</v>
      </c>
      <c r="AN121" s="29">
        <f t="shared" si="79"/>
        <v>16.28985672140977</v>
      </c>
      <c r="AO121" s="31">
        <f t="shared" si="79"/>
        <v>11.318565910170403</v>
      </c>
      <c r="AP121" s="31">
        <f t="shared" si="79"/>
        <v>2.2637131820340808</v>
      </c>
      <c r="AQ121" s="32">
        <f t="shared" si="79"/>
        <v>46.685556739097422</v>
      </c>
      <c r="AR121" s="32">
        <f t="shared" si="79"/>
        <v>25.0120897848048</v>
      </c>
      <c r="AS121" s="32">
        <f t="shared" si="79"/>
        <v>55.939660116391877</v>
      </c>
      <c r="AT121" s="33" t="e">
        <f t="shared" si="81"/>
        <v>#VALUE!</v>
      </c>
      <c r="AU121" s="33" t="e">
        <f t="shared" si="81"/>
        <v>#VALUE!</v>
      </c>
      <c r="AV121" s="34" t="e">
        <f t="shared" si="82"/>
        <v>#VALUE!</v>
      </c>
      <c r="AW121" s="34" t="e">
        <f t="shared" si="82"/>
        <v>#VALUE!</v>
      </c>
      <c r="AX121" s="35" t="e">
        <f t="shared" si="82"/>
        <v>#VALUE!</v>
      </c>
      <c r="AY121" s="35" t="e">
        <f t="shared" si="82"/>
        <v>#VALUE!</v>
      </c>
      <c r="AZ121" t="e">
        <f>NA()</f>
        <v>#N/A</v>
      </c>
      <c r="BA121" s="30">
        <f t="shared" si="65"/>
        <v>23.797008131947507</v>
      </c>
      <c r="BB121" s="30">
        <f t="shared" si="66"/>
        <v>53.402750358486678</v>
      </c>
    </row>
    <row r="122" spans="4:54" x14ac:dyDescent="0.25">
      <c r="D122" s="3">
        <v>37</v>
      </c>
      <c r="F122" s="3">
        <v>36</v>
      </c>
      <c r="G122" s="29">
        <f t="shared" si="75"/>
        <v>57.123076884191896</v>
      </c>
      <c r="H122" s="29">
        <f t="shared" si="75"/>
        <v>58.349332299458489</v>
      </c>
      <c r="I122" s="29">
        <f t="shared" si="75"/>
        <v>58.14427799175823</v>
      </c>
      <c r="J122" s="29">
        <f t="shared" si="75"/>
        <v>59.062548019088652</v>
      </c>
      <c r="K122" s="29">
        <f t="shared" si="75"/>
        <v>22.473634421460513</v>
      </c>
      <c r="L122" s="30" t="e">
        <f t="shared" si="57"/>
        <v>#VALUE!</v>
      </c>
      <c r="M122" s="29">
        <f t="shared" si="76"/>
        <v>19.364347604863489</v>
      </c>
      <c r="N122" s="31">
        <f t="shared" si="76"/>
        <v>13.270252926520378</v>
      </c>
      <c r="O122" s="31">
        <f t="shared" si="76"/>
        <v>2.6540505853040761</v>
      </c>
      <c r="P122" s="32">
        <f t="shared" si="76"/>
        <v>52.330339693717477</v>
      </c>
      <c r="Q122" s="32">
        <f t="shared" si="76"/>
        <v>27.991691035920653</v>
      </c>
      <c r="R122" s="32">
        <f t="shared" si="76"/>
        <v>61.159787887473804</v>
      </c>
      <c r="S122" s="33" t="e">
        <f t="shared" si="77"/>
        <v>#VALUE!</v>
      </c>
      <c r="T122" s="33" t="e">
        <f t="shared" si="77"/>
        <v>#VALUE!</v>
      </c>
      <c r="U122" s="34" t="e">
        <f t="shared" si="78"/>
        <v>#VALUE!</v>
      </c>
      <c r="V122" s="34" t="e">
        <f t="shared" si="78"/>
        <v>#VALUE!</v>
      </c>
      <c r="W122" s="35" t="e">
        <f t="shared" si="78"/>
        <v>#VALUE!</v>
      </c>
      <c r="X122" s="35" t="e">
        <f t="shared" si="78"/>
        <v>#VALUE!</v>
      </c>
      <c r="Y122" t="e">
        <f>NA()</f>
        <v>#N/A</v>
      </c>
      <c r="Z122" s="30">
        <f t="shared" si="58"/>
        <v>26.025422537098532</v>
      </c>
      <c r="AA122" s="30">
        <f t="shared" si="59"/>
        <v>56.622178788016157</v>
      </c>
      <c r="AD122"/>
      <c r="AE122" s="3">
        <v>37</v>
      </c>
      <c r="AG122" s="3">
        <f t="shared" si="60"/>
        <v>32.580381999521578</v>
      </c>
      <c r="AH122" s="29">
        <f t="shared" si="80"/>
        <v>50.598267765226382</v>
      </c>
      <c r="AI122" s="29">
        <f t="shared" si="80"/>
        <v>53.387779714908795</v>
      </c>
      <c r="AJ122" s="29">
        <f t="shared" si="80"/>
        <v>51.191774134620829</v>
      </c>
      <c r="AK122" s="29">
        <f t="shared" si="80"/>
        <v>54.144379975494097</v>
      </c>
      <c r="AL122" s="29">
        <f t="shared" si="80"/>
        <v>20.406899729352183</v>
      </c>
      <c r="AM122" s="30" t="e">
        <f t="shared" si="62"/>
        <v>#VALUE!</v>
      </c>
      <c r="AN122" s="29">
        <f t="shared" si="79"/>
        <v>17.292250349478888</v>
      </c>
      <c r="AO122" s="31">
        <f t="shared" si="79"/>
        <v>11.952873864625776</v>
      </c>
      <c r="AP122" s="31">
        <f t="shared" si="79"/>
        <v>2.390574772925155</v>
      </c>
      <c r="AQ122" s="32">
        <f t="shared" si="79"/>
        <v>48.56120922864735</v>
      </c>
      <c r="AR122" s="32">
        <f t="shared" si="79"/>
        <v>26.018726661897102</v>
      </c>
      <c r="AS122" s="32">
        <f t="shared" si="79"/>
        <v>57.808384741142866</v>
      </c>
      <c r="AT122" s="33" t="e">
        <f t="shared" si="81"/>
        <v>#VALUE!</v>
      </c>
      <c r="AU122" s="33" t="e">
        <f t="shared" si="81"/>
        <v>#VALUE!</v>
      </c>
      <c r="AV122" s="34" t="e">
        <f t="shared" si="82"/>
        <v>#VALUE!</v>
      </c>
      <c r="AW122" s="34" t="e">
        <f t="shared" si="82"/>
        <v>#VALUE!</v>
      </c>
      <c r="AX122" s="35" t="e">
        <f t="shared" si="82"/>
        <v>#VALUE!</v>
      </c>
      <c r="AY122" s="35" t="e">
        <f t="shared" si="82"/>
        <v>#VALUE!</v>
      </c>
      <c r="AZ122" t="e">
        <f>NA()</f>
        <v>#N/A</v>
      </c>
      <c r="BA122" s="30">
        <f t="shared" si="65"/>
        <v>24.591537174173645</v>
      </c>
      <c r="BB122" s="30">
        <f t="shared" si="66"/>
        <v>54.517854845884749</v>
      </c>
    </row>
    <row r="123" spans="4:54" x14ac:dyDescent="0.25">
      <c r="D123" s="3">
        <v>38</v>
      </c>
      <c r="F123" s="3">
        <v>37</v>
      </c>
      <c r="G123" s="29">
        <f t="shared" si="75"/>
        <v>58.872247772698508</v>
      </c>
      <c r="H123" s="29">
        <f t="shared" si="75"/>
        <v>59.737630941992279</v>
      </c>
      <c r="I123" s="29">
        <f t="shared" si="75"/>
        <v>60.08569146667697</v>
      </c>
      <c r="J123" s="29">
        <f t="shared" si="75"/>
        <v>60.434772362343423</v>
      </c>
      <c r="K123" s="29">
        <f t="shared" si="75"/>
        <v>23.014276971586995</v>
      </c>
      <c r="L123" s="30" t="e">
        <f t="shared" si="57"/>
        <v>#VALUE!</v>
      </c>
      <c r="M123" s="29">
        <f t="shared" si="76"/>
        <v>19.95095532871386</v>
      </c>
      <c r="N123" s="31">
        <f t="shared" si="76"/>
        <v>13.645256004413003</v>
      </c>
      <c r="O123" s="31">
        <f t="shared" si="76"/>
        <v>2.7290512008826009</v>
      </c>
      <c r="P123" s="32">
        <f t="shared" si="76"/>
        <v>53.373343685478901</v>
      </c>
      <c r="Q123" s="32">
        <f t="shared" si="76"/>
        <v>28.524901705435372</v>
      </c>
      <c r="R123" s="32">
        <f t="shared" si="76"/>
        <v>61.992979519299411</v>
      </c>
      <c r="S123" s="33" t="e">
        <f t="shared" si="77"/>
        <v>#VALUE!</v>
      </c>
      <c r="T123" s="33" t="e">
        <f t="shared" si="77"/>
        <v>#VALUE!</v>
      </c>
      <c r="U123" s="34" t="e">
        <f t="shared" si="78"/>
        <v>#VALUE!</v>
      </c>
      <c r="V123" s="34" t="e">
        <f t="shared" si="78"/>
        <v>#VALUE!</v>
      </c>
      <c r="W123" s="35" t="e">
        <f t="shared" si="78"/>
        <v>#VALUE!</v>
      </c>
      <c r="X123" s="35" t="e">
        <f t="shared" si="78"/>
        <v>#VALUE!</v>
      </c>
      <c r="Y123" t="e">
        <f>NA()</f>
        <v>#N/A</v>
      </c>
      <c r="Z123" s="30">
        <f t="shared" si="58"/>
        <v>26.384062983572612</v>
      </c>
      <c r="AA123" s="30">
        <f t="shared" si="59"/>
        <v>57.17293532173305</v>
      </c>
      <c r="AD123"/>
      <c r="AE123" s="3">
        <v>38</v>
      </c>
      <c r="AG123" s="3">
        <f t="shared" si="60"/>
        <v>34.264174327522724</v>
      </c>
      <c r="AH123" s="29">
        <f t="shared" si="80"/>
        <v>53.915083332365384</v>
      </c>
      <c r="AI123" s="29">
        <f t="shared" si="80"/>
        <v>55.872239260051479</v>
      </c>
      <c r="AJ123" s="29">
        <f t="shared" si="80"/>
        <v>54.673304368559997</v>
      </c>
      <c r="AK123" s="29">
        <f t="shared" si="80"/>
        <v>56.609820980659819</v>
      </c>
      <c r="AL123" s="29">
        <f t="shared" si="80"/>
        <v>21.467410085237152</v>
      </c>
      <c r="AM123" s="30" t="e">
        <f t="shared" si="62"/>
        <v>#VALUE!</v>
      </c>
      <c r="AN123" s="29">
        <f t="shared" si="79"/>
        <v>18.324892400654544</v>
      </c>
      <c r="AO123" s="31">
        <f t="shared" si="79"/>
        <v>12.608148472744995</v>
      </c>
      <c r="AP123" s="31">
        <f t="shared" si="79"/>
        <v>2.5216296945489987</v>
      </c>
      <c r="AQ123" s="32">
        <f t="shared" si="79"/>
        <v>50.456815408911993</v>
      </c>
      <c r="AR123" s="32">
        <f t="shared" si="79"/>
        <v>27.019707820607398</v>
      </c>
      <c r="AS123" s="32">
        <f t="shared" si="79"/>
        <v>59.56102428744596</v>
      </c>
      <c r="AT123" s="33" t="e">
        <f t="shared" si="81"/>
        <v>#VALUE!</v>
      </c>
      <c r="AU123" s="33" t="e">
        <f t="shared" si="81"/>
        <v>#VALUE!</v>
      </c>
      <c r="AV123" s="34" t="e">
        <f t="shared" si="82"/>
        <v>#VALUE!</v>
      </c>
      <c r="AW123" s="34" t="e">
        <f t="shared" si="82"/>
        <v>#VALUE!</v>
      </c>
      <c r="AX123" s="35" t="e">
        <f t="shared" si="82"/>
        <v>#VALUE!</v>
      </c>
      <c r="AY123" s="35" t="e">
        <f t="shared" si="82"/>
        <v>#VALUE!</v>
      </c>
      <c r="AZ123" t="e">
        <f>NA()</f>
        <v>#N/A</v>
      </c>
      <c r="BA123" s="30">
        <f t="shared" si="65"/>
        <v>25.3397971427075</v>
      </c>
      <c r="BB123" s="30">
        <f t="shared" si="66"/>
        <v>55.598694063718128</v>
      </c>
    </row>
    <row r="124" spans="4:54" x14ac:dyDescent="0.25">
      <c r="D124" s="3">
        <v>39</v>
      </c>
      <c r="F124" s="3">
        <v>38</v>
      </c>
      <c r="G124" s="29">
        <f t="shared" si="75"/>
        <v>60.549049366797675</v>
      </c>
      <c r="H124" s="29">
        <f t="shared" si="75"/>
        <v>61.097718438379061</v>
      </c>
      <c r="I124" s="29">
        <f t="shared" si="75"/>
        <v>61.982782851708272</v>
      </c>
      <c r="J124" s="29">
        <f t="shared" si="75"/>
        <v>61.777391209320228</v>
      </c>
      <c r="K124" s="29">
        <f t="shared" si="75"/>
        <v>23.527256811956352</v>
      </c>
      <c r="L124" s="30" t="e">
        <f t="shared" si="57"/>
        <v>#VALUE!</v>
      </c>
      <c r="M124" s="29">
        <f t="shared" si="76"/>
        <v>20.528304177307948</v>
      </c>
      <c r="N124" s="31">
        <f t="shared" si="76"/>
        <v>14.015431272808863</v>
      </c>
      <c r="O124" s="31">
        <f t="shared" si="76"/>
        <v>2.8030862545617725</v>
      </c>
      <c r="P124" s="32">
        <f t="shared" si="76"/>
        <v>54.390346089087657</v>
      </c>
      <c r="Q124" s="32">
        <f t="shared" si="76"/>
        <v>29.03913602550826</v>
      </c>
      <c r="R124" s="32">
        <f t="shared" si="76"/>
        <v>62.766752038549356</v>
      </c>
      <c r="S124" s="33" t="e">
        <f t="shared" si="77"/>
        <v>#VALUE!</v>
      </c>
      <c r="T124" s="33" t="e">
        <f t="shared" si="77"/>
        <v>#VALUE!</v>
      </c>
      <c r="U124" s="34" t="e">
        <f t="shared" si="78"/>
        <v>#VALUE!</v>
      </c>
      <c r="V124" s="34" t="e">
        <f t="shared" si="78"/>
        <v>#VALUE!</v>
      </c>
      <c r="W124" s="35" t="e">
        <f t="shared" si="78"/>
        <v>#VALUE!</v>
      </c>
      <c r="X124" s="35" t="e">
        <f t="shared" si="78"/>
        <v>#VALUE!</v>
      </c>
      <c r="Y124" t="e">
        <f>NA()</f>
        <v>#N/A</v>
      </c>
      <c r="Z124" s="30">
        <f t="shared" si="58"/>
        <v>26.718040716845092</v>
      </c>
      <c r="AA124" s="30">
        <f t="shared" si="59"/>
        <v>57.696988334664418</v>
      </c>
      <c r="AD124"/>
      <c r="AE124" s="3">
        <v>39</v>
      </c>
      <c r="AG124" s="3">
        <f t="shared" si="60"/>
        <v>36.034987016545941</v>
      </c>
      <c r="AH124" s="29">
        <f t="shared" si="80"/>
        <v>57.185498870179565</v>
      </c>
      <c r="AI124" s="29">
        <f t="shared" si="80"/>
        <v>58.398382184756223</v>
      </c>
      <c r="AJ124" s="29">
        <f t="shared" si="80"/>
        <v>58.212936150955024</v>
      </c>
      <c r="AK124" s="29">
        <f t="shared" si="80"/>
        <v>59.111059887992027</v>
      </c>
      <c r="AL124" s="29">
        <f t="shared" si="80"/>
        <v>22.49302515948354</v>
      </c>
      <c r="AM124" s="30" t="e">
        <f t="shared" si="62"/>
        <v>#VALUE!</v>
      </c>
      <c r="AN124" s="29">
        <f t="shared" si="79"/>
        <v>19.385024853098301</v>
      </c>
      <c r="AO124" s="31">
        <f t="shared" si="79"/>
        <v>13.283453620616227</v>
      </c>
      <c r="AP124" s="31">
        <f t="shared" si="79"/>
        <v>2.6566907241232451</v>
      </c>
      <c r="AQ124" s="32">
        <f t="shared" si="79"/>
        <v>52.367275204438862</v>
      </c>
      <c r="AR124" s="32">
        <f t="shared" si="79"/>
        <v>28.010672012217022</v>
      </c>
      <c r="AS124" s="32">
        <f t="shared" si="79"/>
        <v>61.189983923799474</v>
      </c>
      <c r="AT124" s="33" t="e">
        <f t="shared" si="81"/>
        <v>#VALUE!</v>
      </c>
      <c r="AU124" s="33" t="e">
        <f t="shared" si="81"/>
        <v>#VALUE!</v>
      </c>
      <c r="AV124" s="34" t="e">
        <f t="shared" si="82"/>
        <v>#VALUE!</v>
      </c>
      <c r="AW124" s="34" t="e">
        <f t="shared" si="82"/>
        <v>#VALUE!</v>
      </c>
      <c r="AX124" s="35" t="e">
        <f t="shared" si="82"/>
        <v>#VALUE!</v>
      </c>
      <c r="AY124" s="35" t="e">
        <f t="shared" si="82"/>
        <v>#VALUE!</v>
      </c>
      <c r="AZ124" t="e">
        <f>NA()</f>
        <v>#N/A</v>
      </c>
      <c r="BA124" s="30">
        <f t="shared" si="65"/>
        <v>26.038403364888087</v>
      </c>
      <c r="BB124" s="30">
        <f t="shared" si="66"/>
        <v>56.641913761926212</v>
      </c>
    </row>
    <row r="125" spans="4:54" x14ac:dyDescent="0.25">
      <c r="D125" s="3">
        <v>40</v>
      </c>
      <c r="F125" s="3">
        <v>39</v>
      </c>
      <c r="G125" s="29">
        <f t="shared" si="75"/>
        <v>62.153978046725754</v>
      </c>
      <c r="H125" s="29">
        <f t="shared" si="75"/>
        <v>62.429735870525782</v>
      </c>
      <c r="I125" s="29">
        <f t="shared" si="75"/>
        <v>63.834460346195776</v>
      </c>
      <c r="J125" s="29">
        <f t="shared" si="75"/>
        <v>63.090620285262858</v>
      </c>
      <c r="K125" s="29">
        <f t="shared" si="75"/>
        <v>24.013383914979887</v>
      </c>
      <c r="L125" s="30" t="e">
        <f t="shared" si="57"/>
        <v>#VALUE!</v>
      </c>
      <c r="M125" s="29">
        <f t="shared" si="76"/>
        <v>21.096177413617198</v>
      </c>
      <c r="N125" s="31">
        <f t="shared" si="76"/>
        <v>14.380694391607905</v>
      </c>
      <c r="O125" s="31">
        <f t="shared" si="76"/>
        <v>2.8761388783215813</v>
      </c>
      <c r="P125" s="32">
        <f t="shared" si="76"/>
        <v>55.381804020295583</v>
      </c>
      <c r="Q125" s="32">
        <f t="shared" si="76"/>
        <v>29.534871097596714</v>
      </c>
      <c r="R125" s="32">
        <f t="shared" si="76"/>
        <v>63.484810667000026</v>
      </c>
      <c r="S125" s="33" t="e">
        <f t="shared" si="77"/>
        <v>#VALUE!</v>
      </c>
      <c r="T125" s="33" t="e">
        <f t="shared" si="77"/>
        <v>#VALUE!</v>
      </c>
      <c r="U125" s="34" t="e">
        <f t="shared" si="78"/>
        <v>#VALUE!</v>
      </c>
      <c r="V125" s="34" t="e">
        <f t="shared" si="78"/>
        <v>#VALUE!</v>
      </c>
      <c r="W125" s="35" t="e">
        <f t="shared" si="78"/>
        <v>#VALUE!</v>
      </c>
      <c r="X125" s="35" t="e">
        <f t="shared" si="78"/>
        <v>#VALUE!</v>
      </c>
      <c r="Y125" t="e">
        <f>NA()</f>
        <v>#N/A</v>
      </c>
      <c r="Z125" s="30">
        <f t="shared" si="58"/>
        <v>27.028831951375267</v>
      </c>
      <c r="AA125" s="30">
        <f t="shared" si="59"/>
        <v>58.195632551391284</v>
      </c>
      <c r="AD125"/>
      <c r="AE125" s="3">
        <v>40</v>
      </c>
      <c r="AG125" s="3">
        <f t="shared" si="60"/>
        <v>37.897317380842225</v>
      </c>
      <c r="AH125" s="29">
        <f t="shared" si="80"/>
        <v>60.380193748110827</v>
      </c>
      <c r="AI125" s="29">
        <f t="shared" si="80"/>
        <v>60.959356979923051</v>
      </c>
      <c r="AJ125" s="29">
        <f t="shared" si="80"/>
        <v>61.790060381845556</v>
      </c>
      <c r="AK125" s="29">
        <f t="shared" si="80"/>
        <v>61.640885528106757</v>
      </c>
      <c r="AL125" s="29">
        <f t="shared" si="80"/>
        <v>23.475834104994387</v>
      </c>
      <c r="AM125" s="30" t="e">
        <f t="shared" si="62"/>
        <v>#VALUE!</v>
      </c>
      <c r="AN125" s="29">
        <f t="shared" si="79"/>
        <v>20.46945364886141</v>
      </c>
      <c r="AO125" s="31">
        <f t="shared" si="79"/>
        <v>13.977645685721448</v>
      </c>
      <c r="AP125" s="31">
        <f t="shared" si="79"/>
        <v>2.7955291371442899</v>
      </c>
      <c r="AQ125" s="32">
        <f t="shared" si="79"/>
        <v>54.287102256606026</v>
      </c>
      <c r="AR125" s="32">
        <f t="shared" si="79"/>
        <v>28.987193513247036</v>
      </c>
      <c r="AS125" s="32">
        <f t="shared" si="79"/>
        <v>62.689927379867449</v>
      </c>
      <c r="AT125" s="33" t="e">
        <f t="shared" si="81"/>
        <v>#VALUE!</v>
      </c>
      <c r="AU125" s="33" t="e">
        <f t="shared" si="81"/>
        <v>#VALUE!</v>
      </c>
      <c r="AV125" s="34" t="e">
        <f t="shared" si="82"/>
        <v>#VALUE!</v>
      </c>
      <c r="AW125" s="34" t="e">
        <f t="shared" si="82"/>
        <v>#VALUE!</v>
      </c>
      <c r="AX125" s="35" t="e">
        <f t="shared" si="82"/>
        <v>#VALUE!</v>
      </c>
      <c r="AY125" s="35" t="e">
        <f t="shared" si="82"/>
        <v>#VALUE!</v>
      </c>
      <c r="AZ125" t="e">
        <f>NA()</f>
        <v>#N/A</v>
      </c>
      <c r="BA125" s="30">
        <f t="shared" si="65"/>
        <v>26.684839781327948</v>
      </c>
      <c r="BB125" s="30">
        <f t="shared" si="66"/>
        <v>57.644369177213363</v>
      </c>
    </row>
    <row r="126" spans="4:54" x14ac:dyDescent="0.25">
      <c r="D126" s="3">
        <v>41</v>
      </c>
      <c r="F126" s="3">
        <v>40</v>
      </c>
      <c r="G126" s="29">
        <f t="shared" si="75"/>
        <v>63.687904171374093</v>
      </c>
      <c r="H126" s="29">
        <f t="shared" si="75"/>
        <v>63.733863111592484</v>
      </c>
      <c r="I126" s="29">
        <f t="shared" si="75"/>
        <v>65.639888324420582</v>
      </c>
      <c r="J126" s="29">
        <f t="shared" si="75"/>
        <v>64.374712613045091</v>
      </c>
      <c r="K126" s="29">
        <f t="shared" si="75"/>
        <v>24.473535111452787</v>
      </c>
      <c r="L126" s="30" t="e">
        <f t="shared" si="57"/>
        <v>#VALUE!</v>
      </c>
      <c r="M126" s="29">
        <f t="shared" si="76"/>
        <v>21.654394096081813</v>
      </c>
      <c r="N126" s="31">
        <f t="shared" si="76"/>
        <v>14.74097392343351</v>
      </c>
      <c r="O126" s="31">
        <f t="shared" si="76"/>
        <v>2.9481947846867018</v>
      </c>
      <c r="P126" s="32">
        <f t="shared" si="76"/>
        <v>56.348183352648647</v>
      </c>
      <c r="Q126" s="32">
        <f t="shared" si="76"/>
        <v>30.01259327553112</v>
      </c>
      <c r="R126" s="32">
        <f t="shared" si="76"/>
        <v>64.150716021236846</v>
      </c>
      <c r="S126" s="33" t="e">
        <f t="shared" si="77"/>
        <v>#VALUE!</v>
      </c>
      <c r="T126" s="33" t="e">
        <f t="shared" si="77"/>
        <v>#VALUE!</v>
      </c>
      <c r="U126" s="34" t="e">
        <f t="shared" si="78"/>
        <v>#VALUE!</v>
      </c>
      <c r="V126" s="34" t="e">
        <f t="shared" si="78"/>
        <v>#VALUE!</v>
      </c>
      <c r="W126" s="35" t="e">
        <f t="shared" si="78"/>
        <v>#VALUE!</v>
      </c>
      <c r="X126" s="35" t="e">
        <f t="shared" si="78"/>
        <v>#VALUE!</v>
      </c>
      <c r="Y126" t="e">
        <f>NA()</f>
        <v>#N/A</v>
      </c>
      <c r="Z126" s="30">
        <f t="shared" si="58"/>
        <v>27.317859267488654</v>
      </c>
      <c r="AA126" s="30">
        <f t="shared" si="59"/>
        <v>58.670099921561132</v>
      </c>
      <c r="AD126"/>
      <c r="AE126" s="3">
        <v>41</v>
      </c>
      <c r="AG126" s="3">
        <f t="shared" si="60"/>
        <v>39.855895161134171</v>
      </c>
      <c r="AH126" s="29">
        <f t="shared" si="80"/>
        <v>63.471194525420096</v>
      </c>
      <c r="AI126" s="29">
        <f t="shared" si="80"/>
        <v>63.547644206209981</v>
      </c>
      <c r="AJ126" s="29">
        <f t="shared" si="80"/>
        <v>65.382594981121514</v>
      </c>
      <c r="AK126" s="29">
        <f t="shared" si="80"/>
        <v>64.191454962490056</v>
      </c>
      <c r="AL126" s="29">
        <f t="shared" si="80"/>
        <v>24.408792117334169</v>
      </c>
      <c r="AM126" s="30" t="e">
        <f t="shared" si="62"/>
        <v>#VALUE!</v>
      </c>
      <c r="AN126" s="29">
        <f t="shared" si="79"/>
        <v>21.574553871850103</v>
      </c>
      <c r="AO126" s="31">
        <f t="shared" si="79"/>
        <v>14.689365629183234</v>
      </c>
      <c r="AP126" s="31">
        <f t="shared" si="79"/>
        <v>2.9378731258366471</v>
      </c>
      <c r="AQ126" s="32">
        <f t="shared" si="79"/>
        <v>56.210452027122685</v>
      </c>
      <c r="AR126" s="32">
        <f t="shared" si="79"/>
        <v>29.94484330088293</v>
      </c>
      <c r="AS126" s="32">
        <f t="shared" si="79"/>
        <v>64.057840422460814</v>
      </c>
      <c r="AT126" s="33" t="e">
        <f t="shared" si="81"/>
        <v>#VALUE!</v>
      </c>
      <c r="AU126" s="33" t="e">
        <f t="shared" si="81"/>
        <v>#VALUE!</v>
      </c>
      <c r="AV126" s="34" t="e">
        <f t="shared" si="82"/>
        <v>#VALUE!</v>
      </c>
      <c r="AW126" s="34" t="e">
        <f t="shared" si="82"/>
        <v>#VALUE!</v>
      </c>
      <c r="AX126" s="35" t="e">
        <f t="shared" si="82"/>
        <v>#VALUE!</v>
      </c>
      <c r="AY126" s="35" t="e">
        <f t="shared" si="82"/>
        <v>#VALUE!</v>
      </c>
      <c r="AZ126" t="e">
        <f>NA()</f>
        <v>#N/A</v>
      </c>
      <c r="BA126" s="30">
        <f t="shared" si="65"/>
        <v>27.277498482801338</v>
      </c>
      <c r="BB126" s="30">
        <f t="shared" si="66"/>
        <v>58.603172493002774</v>
      </c>
    </row>
    <row r="127" spans="4:54" x14ac:dyDescent="0.25">
      <c r="D127" s="3">
        <v>42</v>
      </c>
      <c r="F127" s="3">
        <v>41</v>
      </c>
      <c r="G127" s="29">
        <f t="shared" si="75"/>
        <v>65.152013941612651</v>
      </c>
      <c r="H127" s="29">
        <f t="shared" si="75"/>
        <v>65.010314598331661</v>
      </c>
      <c r="I127" s="29">
        <f t="shared" si="75"/>
        <v>67.39846440411003</v>
      </c>
      <c r="J127" s="29">
        <f t="shared" si="75"/>
        <v>65.629954167127124</v>
      </c>
      <c r="K127" s="29">
        <f t="shared" si="75"/>
        <v>24.908636639906288</v>
      </c>
      <c r="L127" s="30" t="e">
        <f t="shared" si="57"/>
        <v>#VALUE!</v>
      </c>
      <c r="M127" s="29">
        <f t="shared" si="76"/>
        <v>22.202806270351825</v>
      </c>
      <c r="N127" s="31">
        <f t="shared" si="76"/>
        <v>15.096210334842798</v>
      </c>
      <c r="O127" s="31">
        <f t="shared" si="76"/>
        <v>3.0192420669685598</v>
      </c>
      <c r="P127" s="32">
        <f t="shared" si="76"/>
        <v>57.289956654904024</v>
      </c>
      <c r="Q127" s="32">
        <f t="shared" si="76"/>
        <v>30.472795069254872</v>
      </c>
      <c r="R127" s="32">
        <f t="shared" si="76"/>
        <v>64.767873983545329</v>
      </c>
      <c r="S127" s="33" t="e">
        <f t="shared" si="77"/>
        <v>#VALUE!</v>
      </c>
      <c r="T127" s="33" t="e">
        <f t="shared" si="77"/>
        <v>#VALUE!</v>
      </c>
      <c r="U127" s="34" t="e">
        <f t="shared" si="78"/>
        <v>#VALUE!</v>
      </c>
      <c r="V127" s="34" t="e">
        <f t="shared" si="78"/>
        <v>#VALUE!</v>
      </c>
      <c r="W127" s="35" t="e">
        <f t="shared" si="78"/>
        <v>#VALUE!</v>
      </c>
      <c r="X127" s="35" t="e">
        <f t="shared" si="78"/>
        <v>#VALUE!</v>
      </c>
      <c r="Y127" t="e">
        <f>NA()</f>
        <v>#N/A</v>
      </c>
      <c r="Z127" s="30">
        <f t="shared" si="58"/>
        <v>27.586487359479442</v>
      </c>
      <c r="AA127" s="30">
        <f t="shared" si="59"/>
        <v>59.121562663540963</v>
      </c>
      <c r="AD127"/>
      <c r="AE127" s="3">
        <v>42</v>
      </c>
      <c r="AG127" s="3">
        <f t="shared" si="60"/>
        <v>41.722042020690559</v>
      </c>
      <c r="AH127" s="29">
        <f t="shared" si="80"/>
        <v>66.166567035147949</v>
      </c>
      <c r="AI127" s="29">
        <f t="shared" si="80"/>
        <v>65.91489756816398</v>
      </c>
      <c r="AJ127" s="29">
        <f t="shared" si="80"/>
        <v>68.638874572999399</v>
      </c>
      <c r="AK127" s="29">
        <f t="shared" si="80"/>
        <v>66.518531631601945</v>
      </c>
      <c r="AL127" s="29">
        <f t="shared" si="80"/>
        <v>25.207765893979442</v>
      </c>
      <c r="AM127" s="30" t="e">
        <f t="shared" si="62"/>
        <v>#VALUE!</v>
      </c>
      <c r="AN127" s="29">
        <f t="shared" si="79"/>
        <v>22.592620058708281</v>
      </c>
      <c r="AO127" s="31">
        <f t="shared" si="79"/>
        <v>15.349542884074458</v>
      </c>
      <c r="AP127" s="31">
        <f t="shared" si="79"/>
        <v>3.0699085768148917</v>
      </c>
      <c r="AQ127" s="32">
        <f t="shared" si="79"/>
        <v>57.95492832126898</v>
      </c>
      <c r="AR127" s="32">
        <f t="shared" si="79"/>
        <v>30.794467498015585</v>
      </c>
      <c r="AS127" s="32">
        <f t="shared" si="79"/>
        <v>65.185018847723796</v>
      </c>
      <c r="AT127" s="33" t="e">
        <f t="shared" si="81"/>
        <v>#VALUE!</v>
      </c>
      <c r="AU127" s="33" t="e">
        <f t="shared" si="81"/>
        <v>#VALUE!</v>
      </c>
      <c r="AV127" s="34" t="e">
        <f t="shared" si="82"/>
        <v>#VALUE!</v>
      </c>
      <c r="AW127" s="34" t="e">
        <f t="shared" si="82"/>
        <v>#VALUE!</v>
      </c>
      <c r="AX127" s="35" t="e">
        <f t="shared" si="82"/>
        <v>#VALUE!</v>
      </c>
      <c r="AY127" s="35" t="e">
        <f t="shared" si="82"/>
        <v>#VALUE!</v>
      </c>
      <c r="AZ127" t="e">
        <f>NA()</f>
        <v>#N/A</v>
      </c>
      <c r="BA127" s="30">
        <f t="shared" si="65"/>
        <v>27.768504085987022</v>
      </c>
      <c r="BB127" s="30">
        <f t="shared" si="66"/>
        <v>59.433867234763888</v>
      </c>
    </row>
    <row r="128" spans="4:54" x14ac:dyDescent="0.25">
      <c r="D128" s="3">
        <v>43</v>
      </c>
      <c r="F128" s="3">
        <v>42</v>
      </c>
      <c r="G128" s="29">
        <f t="shared" si="75"/>
        <v>66.547756734000174</v>
      </c>
      <c r="H128" s="29">
        <f t="shared" si="75"/>
        <v>66.259335488899339</v>
      </c>
      <c r="I128" s="29">
        <f t="shared" si="75"/>
        <v>69.109797774180677</v>
      </c>
      <c r="J128" s="29">
        <f t="shared" si="75"/>
        <v>66.856659934012498</v>
      </c>
      <c r="K128" s="29">
        <f t="shared" si="75"/>
        <v>25.319649040438645</v>
      </c>
      <c r="L128" s="30" t="e">
        <f t="shared" si="57"/>
        <v>#VALUE!</v>
      </c>
      <c r="M128" s="29">
        <f t="shared" si="76"/>
        <v>22.741296347939063</v>
      </c>
      <c r="N128" s="31">
        <f t="shared" si="76"/>
        <v>15.446355074439257</v>
      </c>
      <c r="O128" s="31">
        <f t="shared" si="76"/>
        <v>3.0892710148878519</v>
      </c>
      <c r="P128" s="32">
        <f t="shared" si="76"/>
        <v>58.207601358975666</v>
      </c>
      <c r="Q128" s="32">
        <f t="shared" si="76"/>
        <v>30.915972437706067</v>
      </c>
      <c r="R128" s="32">
        <f t="shared" si="76"/>
        <v>65.339529396672319</v>
      </c>
      <c r="S128" s="33" t="e">
        <f t="shared" si="77"/>
        <v>#VALUE!</v>
      </c>
      <c r="T128" s="33" t="e">
        <f t="shared" si="77"/>
        <v>#VALUE!</v>
      </c>
      <c r="U128" s="34" t="e">
        <f t="shared" si="78"/>
        <v>#VALUE!</v>
      </c>
      <c r="V128" s="34" t="e">
        <f t="shared" si="78"/>
        <v>#VALUE!</v>
      </c>
      <c r="W128" s="35" t="e">
        <f t="shared" si="78"/>
        <v>#VALUE!</v>
      </c>
      <c r="X128" s="35" t="e">
        <f t="shared" si="78"/>
        <v>#VALUE!</v>
      </c>
      <c r="Y128" t="e">
        <f>NA()</f>
        <v>#N/A</v>
      </c>
      <c r="Z128" s="30">
        <f t="shared" si="58"/>
        <v>27.836020247507395</v>
      </c>
      <c r="AA128" s="30">
        <f t="shared" si="59"/>
        <v>59.551136160498167</v>
      </c>
      <c r="AD128"/>
      <c r="AE128" s="3">
        <v>43</v>
      </c>
      <c r="AG128" s="3">
        <f t="shared" si="60"/>
        <v>43.450237396356343</v>
      </c>
      <c r="AH128" s="29">
        <f t="shared" si="80"/>
        <v>68.453890050607768</v>
      </c>
      <c r="AI128" s="29">
        <f t="shared" si="80"/>
        <v>68.022538184324205</v>
      </c>
      <c r="AJ128" s="29">
        <f t="shared" si="80"/>
        <v>71.507332790009841</v>
      </c>
      <c r="AK128" s="29">
        <f t="shared" si="80"/>
        <v>68.585675401796436</v>
      </c>
      <c r="AL128" s="29">
        <f t="shared" si="80"/>
        <v>25.8749240323198</v>
      </c>
      <c r="AM128" s="30" t="e">
        <f t="shared" si="62"/>
        <v>#VALUE!</v>
      </c>
      <c r="AN128" s="29">
        <f t="shared" si="79"/>
        <v>23.504428804242057</v>
      </c>
      <c r="AO128" s="31">
        <f t="shared" si="79"/>
        <v>15.945025289777654</v>
      </c>
      <c r="AP128" s="31">
        <f t="shared" si="79"/>
        <v>3.1890050579555309</v>
      </c>
      <c r="AQ128" s="32">
        <f t="shared" si="79"/>
        <v>59.496517055909834</v>
      </c>
      <c r="AR128" s="32">
        <f t="shared" si="79"/>
        <v>31.529452785442214</v>
      </c>
      <c r="AS128" s="32">
        <f t="shared" si="79"/>
        <v>66.093977355742908</v>
      </c>
      <c r="AT128" s="33" t="e">
        <f t="shared" si="81"/>
        <v>#VALUE!</v>
      </c>
      <c r="AU128" s="33" t="e">
        <f t="shared" si="81"/>
        <v>#VALUE!</v>
      </c>
      <c r="AV128" s="34" t="e">
        <f t="shared" si="82"/>
        <v>#VALUE!</v>
      </c>
      <c r="AW128" s="34" t="e">
        <f t="shared" si="82"/>
        <v>#VALUE!</v>
      </c>
      <c r="AX128" s="35" t="e">
        <f t="shared" si="82"/>
        <v>#VALUE!</v>
      </c>
      <c r="AY128" s="35" t="e">
        <f t="shared" si="82"/>
        <v>#VALUE!</v>
      </c>
      <c r="AZ128" t="e">
        <f>NA()</f>
        <v>#N/A</v>
      </c>
      <c r="BA128" s="30">
        <f t="shared" si="65"/>
        <v>28.16649838837662</v>
      </c>
      <c r="BB128" s="30">
        <f t="shared" si="66"/>
        <v>60.137385531971432</v>
      </c>
    </row>
    <row r="129" spans="4:54" x14ac:dyDescent="0.25">
      <c r="D129" s="3">
        <v>44</v>
      </c>
      <c r="F129" s="3">
        <v>43</v>
      </c>
      <c r="G129" s="29">
        <f t="shared" si="75"/>
        <v>67.876797719581603</v>
      </c>
      <c r="H129" s="29">
        <f t="shared" si="75"/>
        <v>67.481198168360621</v>
      </c>
      <c r="I129" s="29">
        <f t="shared" si="75"/>
        <v>70.773688796916346</v>
      </c>
      <c r="J129" s="29">
        <f t="shared" si="75"/>
        <v>68.055170339003396</v>
      </c>
      <c r="K129" s="29">
        <f t="shared" si="75"/>
        <v>25.707554174971904</v>
      </c>
      <c r="L129" s="30" t="e">
        <f t="shared" si="57"/>
        <v>#VALUE!</v>
      </c>
      <c r="M129" s="29">
        <f t="shared" si="76"/>
        <v>23.269774660096733</v>
      </c>
      <c r="N129" s="31">
        <f t="shared" si="76"/>
        <v>15.791369720997348</v>
      </c>
      <c r="O129" s="31">
        <f t="shared" si="76"/>
        <v>3.1582739441994701</v>
      </c>
      <c r="P129" s="32">
        <f t="shared" si="76"/>
        <v>59.101598132839939</v>
      </c>
      <c r="Q129" s="32">
        <f t="shared" si="76"/>
        <v>31.342622428143912</v>
      </c>
      <c r="R129" s="32">
        <f t="shared" si="76"/>
        <v>65.868762880011516</v>
      </c>
      <c r="S129" s="33" t="e">
        <f t="shared" si="77"/>
        <v>#VALUE!</v>
      </c>
      <c r="T129" s="33" t="e">
        <f t="shared" si="77"/>
        <v>#VALUE!</v>
      </c>
      <c r="U129" s="34" t="e">
        <f t="shared" si="78"/>
        <v>#VALUE!</v>
      </c>
      <c r="V129" s="34" t="e">
        <f t="shared" si="78"/>
        <v>#VALUE!</v>
      </c>
      <c r="W129" s="35" t="e">
        <f t="shared" si="78"/>
        <v>#VALUE!</v>
      </c>
      <c r="X129" s="35" t="e">
        <f t="shared" si="78"/>
        <v>#VALUE!</v>
      </c>
      <c r="Y129" t="e">
        <f>NA()</f>
        <v>#N/A</v>
      </c>
      <c r="Z129" s="30">
        <f t="shared" si="58"/>
        <v>28.067699694302476</v>
      </c>
      <c r="AA129" s="30">
        <f t="shared" si="59"/>
        <v>59.959881716064487</v>
      </c>
      <c r="AD129"/>
      <c r="AE129" s="3">
        <v>44</v>
      </c>
      <c r="AG129" s="3">
        <f t="shared" si="60"/>
        <v>45.042693794538543</v>
      </c>
      <c r="AH129" s="29">
        <f t="shared" si="80"/>
        <v>70.392183560261685</v>
      </c>
      <c r="AI129" s="29">
        <f t="shared" si="80"/>
        <v>69.893955826034187</v>
      </c>
      <c r="AJ129" s="29">
        <f t="shared" si="80"/>
        <v>74.025127252525635</v>
      </c>
      <c r="AK129" s="29">
        <f t="shared" si="80"/>
        <v>70.417278467430506</v>
      </c>
      <c r="AL129" s="29">
        <f t="shared" si="80"/>
        <v>26.432272048429304</v>
      </c>
      <c r="AM129" s="30" t="e">
        <f t="shared" si="62"/>
        <v>#VALUE!</v>
      </c>
      <c r="AN129" s="29">
        <f t="shared" si="79"/>
        <v>24.317938507550775</v>
      </c>
      <c r="AO129" s="31">
        <f t="shared" si="79"/>
        <v>16.480074105639883</v>
      </c>
      <c r="AP129" s="31">
        <f t="shared" si="79"/>
        <v>3.2960148211279763</v>
      </c>
      <c r="AQ129" s="32">
        <f t="shared" si="79"/>
        <v>60.856291370076548</v>
      </c>
      <c r="AR129" s="32">
        <f t="shared" si="79"/>
        <v>32.164850945782781</v>
      </c>
      <c r="AS129" s="32">
        <f t="shared" si="79"/>
        <v>66.830024379592487</v>
      </c>
      <c r="AT129" s="33" t="e">
        <f t="shared" si="81"/>
        <v>#VALUE!</v>
      </c>
      <c r="AU129" s="33" t="e">
        <f t="shared" si="81"/>
        <v>#VALUE!</v>
      </c>
      <c r="AV129" s="34" t="e">
        <f t="shared" si="82"/>
        <v>#VALUE!</v>
      </c>
      <c r="AW129" s="34" t="e">
        <f t="shared" si="82"/>
        <v>#VALUE!</v>
      </c>
      <c r="AX129" s="35" t="e">
        <f t="shared" si="82"/>
        <v>#VALUE!</v>
      </c>
      <c r="AY129" s="35" t="e">
        <f t="shared" si="82"/>
        <v>#VALUE!</v>
      </c>
      <c r="AZ129" t="e">
        <f>NA()</f>
        <v>#N/A</v>
      </c>
      <c r="BA129" s="30">
        <f t="shared" si="65"/>
        <v>28.490336251696952</v>
      </c>
      <c r="BB129" s="30">
        <f t="shared" si="66"/>
        <v>60.734273419809227</v>
      </c>
    </row>
    <row r="130" spans="4:54" x14ac:dyDescent="0.25">
      <c r="D130" s="3">
        <v>45</v>
      </c>
      <c r="F130" s="3">
        <v>44</v>
      </c>
      <c r="G130" s="29">
        <f t="shared" si="75"/>
        <v>69.140975517710615</v>
      </c>
      <c r="H130" s="29">
        <f t="shared" si="75"/>
        <v>68.676199068422889</v>
      </c>
      <c r="I130" s="29">
        <f t="shared" si="75"/>
        <v>72.390109881677049</v>
      </c>
      <c r="J130" s="29">
        <f t="shared" si="75"/>
        <v>69.225848003638404</v>
      </c>
      <c r="K130" s="29">
        <f t="shared" si="75"/>
        <v>26.07334416232176</v>
      </c>
      <c r="L130" s="30" t="e">
        <f t="shared" si="57"/>
        <v>#VALUE!</v>
      </c>
      <c r="M130" s="29">
        <f t="shared" si="76"/>
        <v>23.788177175953074</v>
      </c>
      <c r="N130" s="31">
        <f t="shared" si="76"/>
        <v>16.13122519546506</v>
      </c>
      <c r="O130" s="31">
        <f t="shared" si="76"/>
        <v>3.2262450390930124</v>
      </c>
      <c r="P130" s="32">
        <f t="shared" si="76"/>
        <v>59.972429436020242</v>
      </c>
      <c r="Q130" s="32">
        <f t="shared" si="76"/>
        <v>31.753241123949792</v>
      </c>
      <c r="R130" s="32">
        <f t="shared" si="76"/>
        <v>66.358490167754738</v>
      </c>
      <c r="S130" s="33" t="e">
        <f t="shared" si="77"/>
        <v>#VALUE!</v>
      </c>
      <c r="T130" s="33" t="e">
        <f t="shared" si="77"/>
        <v>#VALUE!</v>
      </c>
      <c r="U130" s="34" t="e">
        <f t="shared" si="78"/>
        <v>#VALUE!</v>
      </c>
      <c r="V130" s="34" t="e">
        <f t="shared" si="78"/>
        <v>#VALUE!</v>
      </c>
      <c r="W130" s="35" t="e">
        <f t="shared" si="78"/>
        <v>#VALUE!</v>
      </c>
      <c r="X130" s="35" t="e">
        <f t="shared" si="78"/>
        <v>#VALUE!</v>
      </c>
      <c r="Y130" t="e">
        <f>NA()</f>
        <v>#N/A</v>
      </c>
      <c r="Z130" s="30">
        <f t="shared" si="58"/>
        <v>28.282704604635118</v>
      </c>
      <c r="AA130" s="30">
        <f t="shared" si="59"/>
        <v>60.348809176391171</v>
      </c>
      <c r="AD130"/>
      <c r="AE130" s="3">
        <v>45</v>
      </c>
      <c r="AG130" s="3">
        <f t="shared" si="60"/>
        <v>46.510072666059088</v>
      </c>
      <c r="AH130" s="29">
        <f t="shared" si="80"/>
        <v>72.041739315030313</v>
      </c>
      <c r="AI130" s="29">
        <f t="shared" si="80"/>
        <v>71.559553727709215</v>
      </c>
      <c r="AJ130" s="29">
        <f t="shared" si="80"/>
        <v>76.239504640172825</v>
      </c>
      <c r="AK130" s="29">
        <f t="shared" si="80"/>
        <v>72.044293175446825</v>
      </c>
      <c r="AL130" s="29">
        <f t="shared" si="80"/>
        <v>26.900637948114454</v>
      </c>
      <c r="AM130" s="30" t="e">
        <f t="shared" si="62"/>
        <v>#VALUE!</v>
      </c>
      <c r="AN130" s="29">
        <f t="shared" si="79"/>
        <v>25.044803558719813</v>
      </c>
      <c r="AO130" s="31">
        <f t="shared" si="79"/>
        <v>16.961443731429327</v>
      </c>
      <c r="AP130" s="31">
        <f t="shared" si="79"/>
        <v>3.3922887462858657</v>
      </c>
      <c r="AQ130" s="32">
        <f t="shared" si="79"/>
        <v>62.059425898308547</v>
      </c>
      <c r="AR130" s="32">
        <f t="shared" si="79"/>
        <v>32.716557954031572</v>
      </c>
      <c r="AS130" s="32">
        <f t="shared" si="79"/>
        <v>67.431532330292512</v>
      </c>
      <c r="AT130" s="33" t="e">
        <f t="shared" si="81"/>
        <v>#VALUE!</v>
      </c>
      <c r="AU130" s="33" t="e">
        <f t="shared" si="81"/>
        <v>#VALUE!</v>
      </c>
      <c r="AV130" s="34" t="e">
        <f t="shared" si="82"/>
        <v>#VALUE!</v>
      </c>
      <c r="AW130" s="34" t="e">
        <f t="shared" si="82"/>
        <v>#VALUE!</v>
      </c>
      <c r="AX130" s="35" t="e">
        <f t="shared" si="82"/>
        <v>#VALUE!</v>
      </c>
      <c r="AY130" s="35" t="e">
        <f t="shared" si="82"/>
        <v>#VALUE!</v>
      </c>
      <c r="AZ130" t="e">
        <f>NA()</f>
        <v>#N/A</v>
      </c>
      <c r="BA130" s="30">
        <f t="shared" si="65"/>
        <v>28.75616496922024</v>
      </c>
      <c r="BB130" s="30">
        <f t="shared" si="66"/>
        <v>61.243989064699264</v>
      </c>
    </row>
    <row r="131" spans="4:54" x14ac:dyDescent="0.25">
      <c r="D131" s="3">
        <v>46</v>
      </c>
      <c r="F131" s="3">
        <v>45</v>
      </c>
      <c r="G131" s="29">
        <f t="shared" si="75"/>
        <v>70.342264591304541</v>
      </c>
      <c r="H131" s="29">
        <f t="shared" si="75"/>
        <v>69.844655771661436</v>
      </c>
      <c r="I131" s="29">
        <f t="shared" si="75"/>
        <v>73.959187612833375</v>
      </c>
      <c r="J131" s="29">
        <f t="shared" si="75"/>
        <v>70.369074802167717</v>
      </c>
      <c r="K131" s="29">
        <f t="shared" si="75"/>
        <v>26.418012026269061</v>
      </c>
      <c r="L131" s="30" t="e">
        <f t="shared" si="57"/>
        <v>#VALUE!</v>
      </c>
      <c r="M131" s="29">
        <f t="shared" si="76"/>
        <v>24.296463374593404</v>
      </c>
      <c r="N131" s="31">
        <f t="shared" si="76"/>
        <v>16.4659010313656</v>
      </c>
      <c r="O131" s="31">
        <f t="shared" si="76"/>
        <v>3.2931802062731204</v>
      </c>
      <c r="P131" s="32">
        <f t="shared" si="76"/>
        <v>60.820578237998483</v>
      </c>
      <c r="Q131" s="32">
        <f t="shared" si="76"/>
        <v>32.148321867094886</v>
      </c>
      <c r="R131" s="32">
        <f t="shared" si="76"/>
        <v>66.811463460143727</v>
      </c>
      <c r="S131" s="33" t="e">
        <f t="shared" si="77"/>
        <v>#VALUE!</v>
      </c>
      <c r="T131" s="33" t="e">
        <f t="shared" si="77"/>
        <v>#VALUE!</v>
      </c>
      <c r="U131" s="34" t="e">
        <f t="shared" si="78"/>
        <v>#VALUE!</v>
      </c>
      <c r="V131" s="34" t="e">
        <f t="shared" si="78"/>
        <v>#VALUE!</v>
      </c>
      <c r="W131" s="35" t="e">
        <f t="shared" si="78"/>
        <v>#VALUE!</v>
      </c>
      <c r="X131" s="35" t="e">
        <f t="shared" si="78"/>
        <v>#VALUE!</v>
      </c>
      <c r="Y131" t="e">
        <f>NA()</f>
        <v>#N/A</v>
      </c>
      <c r="Z131" s="30">
        <f t="shared" si="58"/>
        <v>28.482151218081977</v>
      </c>
      <c r="AA131" s="30">
        <f t="shared" si="59"/>
        <v>60.718879425073361</v>
      </c>
      <c r="AD131"/>
      <c r="AE131" s="3">
        <v>46</v>
      </c>
      <c r="AG131" s="3">
        <f t="shared" si="60"/>
        <v>47.862198071214792</v>
      </c>
      <c r="AH131" s="29">
        <f t="shared" si="80"/>
        <v>73.451889635155268</v>
      </c>
      <c r="AI131" s="29">
        <f t="shared" si="80"/>
        <v>73.045371911936257</v>
      </c>
      <c r="AJ131" s="29">
        <f t="shared" si="80"/>
        <v>78.191387979966251</v>
      </c>
      <c r="AK131" s="29">
        <f t="shared" si="80"/>
        <v>73.493117070781437</v>
      </c>
      <c r="AL131" s="29">
        <f t="shared" si="80"/>
        <v>27.296547617255012</v>
      </c>
      <c r="AM131" s="30" t="e">
        <f t="shared" si="62"/>
        <v>#VALUE!</v>
      </c>
      <c r="AN131" s="29">
        <f t="shared" si="79"/>
        <v>25.695275035006951</v>
      </c>
      <c r="AO131" s="31">
        <f t="shared" si="79"/>
        <v>17.395098546961563</v>
      </c>
      <c r="AP131" s="31">
        <f t="shared" si="79"/>
        <v>3.479019709392313</v>
      </c>
      <c r="AQ131" s="32">
        <f t="shared" si="79"/>
        <v>63.127091088853447</v>
      </c>
      <c r="AR131" s="32">
        <f t="shared" si="79"/>
        <v>33.197597015457113</v>
      </c>
      <c r="AS131" s="32">
        <f t="shared" si="79"/>
        <v>67.927383518174352</v>
      </c>
      <c r="AT131" s="33" t="e">
        <f t="shared" si="81"/>
        <v>#VALUE!</v>
      </c>
      <c r="AU131" s="33" t="e">
        <f t="shared" si="81"/>
        <v>#VALUE!</v>
      </c>
      <c r="AV131" s="34" t="e">
        <f t="shared" si="82"/>
        <v>#VALUE!</v>
      </c>
      <c r="AW131" s="34" t="e">
        <f t="shared" si="82"/>
        <v>#VALUE!</v>
      </c>
      <c r="AX131" s="35" t="e">
        <f t="shared" si="82"/>
        <v>#VALUE!</v>
      </c>
      <c r="AY131" s="35" t="e">
        <f t="shared" si="82"/>
        <v>#VALUE!</v>
      </c>
      <c r="AZ131" t="e">
        <f>NA()</f>
        <v>#N/A</v>
      </c>
      <c r="BA131" s="30">
        <f t="shared" si="65"/>
        <v>28.976207541087721</v>
      </c>
      <c r="BB131" s="30">
        <f t="shared" si="66"/>
        <v>61.681873438108205</v>
      </c>
    </row>
    <row r="132" spans="4:54" x14ac:dyDescent="0.25">
      <c r="D132" s="3">
        <v>47</v>
      </c>
      <c r="F132" s="3">
        <v>46</v>
      </c>
      <c r="G132" s="29">
        <f t="shared" si="75"/>
        <v>71.482742063323968</v>
      </c>
      <c r="H132" s="29">
        <f t="shared" si="75"/>
        <v>70.986904373740899</v>
      </c>
      <c r="I132" s="29">
        <f t="shared" si="75"/>
        <v>75.481186103335389</v>
      </c>
      <c r="J132" s="29">
        <f t="shared" si="75"/>
        <v>71.48524918887189</v>
      </c>
      <c r="K132" s="29">
        <f t="shared" si="75"/>
        <v>26.742543866824185</v>
      </c>
      <c r="L132" s="30" t="e">
        <f t="shared" si="57"/>
        <v>#VALUE!</v>
      </c>
      <c r="M132" s="29">
        <f t="shared" si="76"/>
        <v>24.794614261412228</v>
      </c>
      <c r="N132" s="31">
        <f t="shared" si="76"/>
        <v>16.795384698690469</v>
      </c>
      <c r="O132" s="31">
        <f t="shared" si="76"/>
        <v>3.359076939738094</v>
      </c>
      <c r="P132" s="32">
        <f t="shared" si="76"/>
        <v>61.646526882249027</v>
      </c>
      <c r="Q132" s="32">
        <f t="shared" si="76"/>
        <v>32.528353725137279</v>
      </c>
      <c r="R132" s="32">
        <f t="shared" si="76"/>
        <v>67.230274358132419</v>
      </c>
      <c r="S132" s="33" t="e">
        <f t="shared" si="77"/>
        <v>#VALUE!</v>
      </c>
      <c r="T132" s="33" t="e">
        <f t="shared" si="77"/>
        <v>#VALUE!</v>
      </c>
      <c r="U132" s="34" t="e">
        <f t="shared" si="78"/>
        <v>#VALUE!</v>
      </c>
      <c r="V132" s="34" t="e">
        <f t="shared" si="78"/>
        <v>#VALUE!</v>
      </c>
      <c r="W132" s="35" t="e">
        <f t="shared" si="78"/>
        <v>#VALUE!</v>
      </c>
      <c r="X132" s="35" t="e">
        <f t="shared" si="78"/>
        <v>#VALUE!</v>
      </c>
      <c r="Y132" t="e">
        <f>NA()</f>
        <v>#N/A</v>
      </c>
      <c r="Z132" s="30">
        <f t="shared" si="58"/>
        <v>28.667093934167607</v>
      </c>
      <c r="AA132" s="30">
        <f t="shared" si="59"/>
        <v>61.071006757107618</v>
      </c>
      <c r="AD132"/>
      <c r="AE132" s="3">
        <v>47</v>
      </c>
      <c r="AG132" s="3">
        <f t="shared" si="60"/>
        <v>49.108122451584919</v>
      </c>
      <c r="AH132" s="29">
        <f t="shared" si="80"/>
        <v>74.662875425413787</v>
      </c>
      <c r="AI132" s="29">
        <f t="shared" si="80"/>
        <v>74.373739085553098</v>
      </c>
      <c r="AJ132" s="29">
        <f t="shared" si="80"/>
        <v>79.915975641088124</v>
      </c>
      <c r="AK132" s="29">
        <f t="shared" si="80"/>
        <v>74.786297045421492</v>
      </c>
      <c r="AL132" s="29">
        <f t="shared" si="80"/>
        <v>27.633135855014565</v>
      </c>
      <c r="AM132" s="30" t="e">
        <f t="shared" si="62"/>
        <v>#VALUE!</v>
      </c>
      <c r="AN132" s="29">
        <f t="shared" si="79"/>
        <v>26.278329877397272</v>
      </c>
      <c r="AO132" s="31">
        <f t="shared" si="79"/>
        <v>17.786293163765396</v>
      </c>
      <c r="AP132" s="31">
        <f t="shared" si="79"/>
        <v>3.5572586327530793</v>
      </c>
      <c r="AQ132" s="32">
        <f t="shared" si="79"/>
        <v>64.077154691068088</v>
      </c>
      <c r="AR132" s="32">
        <f t="shared" si="79"/>
        <v>33.618679088979874</v>
      </c>
      <c r="AS132" s="32">
        <f t="shared" si="79"/>
        <v>68.339499481616429</v>
      </c>
      <c r="AT132" s="33" t="e">
        <f t="shared" si="81"/>
        <v>#VALUE!</v>
      </c>
      <c r="AU132" s="33" t="e">
        <f t="shared" si="81"/>
        <v>#VALUE!</v>
      </c>
      <c r="AV132" s="34" t="e">
        <f t="shared" si="82"/>
        <v>#VALUE!</v>
      </c>
      <c r="AW132" s="34" t="e">
        <f t="shared" si="82"/>
        <v>#VALUE!</v>
      </c>
      <c r="AX132" s="35" t="e">
        <f t="shared" si="82"/>
        <v>#VALUE!</v>
      </c>
      <c r="AY132" s="35" t="e">
        <f t="shared" si="82"/>
        <v>#VALUE!</v>
      </c>
      <c r="AZ132" t="e">
        <f>NA()</f>
        <v>#N/A</v>
      </c>
      <c r="BA132" s="30">
        <f t="shared" si="65"/>
        <v>29.159791296532823</v>
      </c>
      <c r="BB132" s="30">
        <f t="shared" si="66"/>
        <v>62.060127070334985</v>
      </c>
    </row>
    <row r="133" spans="4:54" x14ac:dyDescent="0.25">
      <c r="D133" s="3">
        <v>48</v>
      </c>
      <c r="F133" s="3">
        <v>47</v>
      </c>
      <c r="G133" s="29">
        <f t="shared" si="75"/>
        <v>72.56455862093685</v>
      </c>
      <c r="H133" s="29">
        <f t="shared" si="75"/>
        <v>72.103297079960882</v>
      </c>
      <c r="I133" s="29">
        <f t="shared" si="75"/>
        <v>76.956491536651171</v>
      </c>
      <c r="J133" s="29">
        <f t="shared" si="75"/>
        <v>72.574783771039705</v>
      </c>
      <c r="K133" s="29">
        <f t="shared" si="75"/>
        <v>27.047912378186759</v>
      </c>
      <c r="L133" s="30" t="e">
        <f t="shared" si="57"/>
        <v>#VALUE!</v>
      </c>
      <c r="M133" s="29">
        <f t="shared" si="76"/>
        <v>25.282630519646741</v>
      </c>
      <c r="N133" s="31">
        <f t="shared" si="76"/>
        <v>17.119670976874648</v>
      </c>
      <c r="O133" s="31">
        <f t="shared" si="76"/>
        <v>3.4239341953749296</v>
      </c>
      <c r="P133" s="32">
        <f t="shared" si="76"/>
        <v>62.45075608061552</v>
      </c>
      <c r="Q133" s="32">
        <f t="shared" si="76"/>
        <v>32.893820175858316</v>
      </c>
      <c r="R133" s="32">
        <f t="shared" si="76"/>
        <v>67.617358020570009</v>
      </c>
      <c r="S133" s="33" t="e">
        <f t="shared" si="77"/>
        <v>#VALUE!</v>
      </c>
      <c r="T133" s="33" t="e">
        <f t="shared" si="77"/>
        <v>#VALUE!</v>
      </c>
      <c r="U133" s="34" t="e">
        <f t="shared" si="78"/>
        <v>#VALUE!</v>
      </c>
      <c r="V133" s="34" t="e">
        <f t="shared" si="78"/>
        <v>#VALUE!</v>
      </c>
      <c r="W133" s="35" t="e">
        <f t="shared" si="78"/>
        <v>#VALUE!</v>
      </c>
      <c r="X133" s="35" t="e">
        <f t="shared" si="78"/>
        <v>#VALUE!</v>
      </c>
      <c r="Y133" t="e">
        <f>NA()</f>
        <v>#N/A</v>
      </c>
      <c r="Z133" s="30">
        <f t="shared" si="58"/>
        <v>28.838526633861125</v>
      </c>
      <c r="AA133" s="30">
        <f t="shared" si="59"/>
        <v>61.406061137747791</v>
      </c>
      <c r="AD133"/>
      <c r="AE133" s="3">
        <v>48</v>
      </c>
      <c r="AG133" s="3">
        <f t="shared" si="60"/>
        <v>50.256187235873128</v>
      </c>
      <c r="AH133" s="29">
        <f t="shared" si="80"/>
        <v>75.707511270960467</v>
      </c>
      <c r="AI133" s="29">
        <f t="shared" si="80"/>
        <v>75.563836673616294</v>
      </c>
      <c r="AJ133" s="29">
        <f t="shared" si="80"/>
        <v>81.443427465568604</v>
      </c>
      <c r="AK133" s="29">
        <f t="shared" si="80"/>
        <v>75.943132104351946</v>
      </c>
      <c r="AL133" s="29">
        <f t="shared" si="80"/>
        <v>27.920876962366716</v>
      </c>
      <c r="AM133" s="30" t="e">
        <f t="shared" si="62"/>
        <v>#VALUE!</v>
      </c>
      <c r="AN133" s="29">
        <f t="shared" si="79"/>
        <v>26.801810934842077</v>
      </c>
      <c r="AO133" s="31">
        <f t="shared" si="79"/>
        <v>18.139652462124953</v>
      </c>
      <c r="AP133" s="31">
        <f t="shared" si="79"/>
        <v>3.6279304924249907</v>
      </c>
      <c r="AQ133" s="32">
        <f t="shared" si="79"/>
        <v>64.924754503188566</v>
      </c>
      <c r="AR133" s="32">
        <f t="shared" si="79"/>
        <v>33.988651327892974</v>
      </c>
      <c r="AS133" s="32">
        <f t="shared" si="79"/>
        <v>68.684662725069785</v>
      </c>
      <c r="AT133" s="33" t="e">
        <f t="shared" si="81"/>
        <v>#VALUE!</v>
      </c>
      <c r="AU133" s="33" t="e">
        <f t="shared" si="81"/>
        <v>#VALUE!</v>
      </c>
      <c r="AV133" s="34" t="e">
        <f t="shared" si="82"/>
        <v>#VALUE!</v>
      </c>
      <c r="AW133" s="34" t="e">
        <f t="shared" si="82"/>
        <v>#VALUE!</v>
      </c>
      <c r="AX133" s="35" t="e">
        <f t="shared" si="82"/>
        <v>#VALUE!</v>
      </c>
      <c r="AY133" s="35" t="e">
        <f t="shared" si="82"/>
        <v>#VALUE!</v>
      </c>
      <c r="AZ133" t="e">
        <f>NA()</f>
        <v>#N/A</v>
      </c>
      <c r="BA133" s="30">
        <f t="shared" si="65"/>
        <v>29.314093488942483</v>
      </c>
      <c r="BB133" s="30">
        <f t="shared" si="66"/>
        <v>62.388532927985814</v>
      </c>
    </row>
    <row r="134" spans="4:54" x14ac:dyDescent="0.25">
      <c r="D134" s="3">
        <v>49</v>
      </c>
      <c r="F134" s="3">
        <v>48</v>
      </c>
      <c r="G134" s="29">
        <f t="shared" ref="G134:K149" si="83">G62*G$12</f>
        <v>73.589913170746073</v>
      </c>
      <c r="H134" s="29">
        <f t="shared" si="83"/>
        <v>73.194200014924704</v>
      </c>
      <c r="I134" s="29">
        <f t="shared" si="83"/>
        <v>78.385597853319368</v>
      </c>
      <c r="J134" s="29">
        <f t="shared" si="83"/>
        <v>73.638103105055009</v>
      </c>
      <c r="K134" s="29">
        <f t="shared" si="83"/>
        <v>27.335071550842262</v>
      </c>
      <c r="L134" s="30" t="e">
        <f t="shared" si="57"/>
        <v>#VALUE!</v>
      </c>
      <c r="M134" s="29">
        <f t="shared" ref="M134:R149" si="84">M62*M$12</f>
        <v>25.760530788557595</v>
      </c>
      <c r="N134" s="31">
        <f t="shared" si="84"/>
        <v>17.438761372882187</v>
      </c>
      <c r="O134" s="31">
        <f t="shared" si="84"/>
        <v>3.4877522745764371</v>
      </c>
      <c r="P134" s="32">
        <f t="shared" si="84"/>
        <v>63.233744024504709</v>
      </c>
      <c r="Q134" s="32">
        <f t="shared" si="84"/>
        <v>33.245197985523838</v>
      </c>
      <c r="R134" s="32">
        <f t="shared" si="84"/>
        <v>67.974998242486691</v>
      </c>
      <c r="S134" s="33" t="e">
        <f t="shared" ref="S134:T149" si="85">S62</f>
        <v>#VALUE!</v>
      </c>
      <c r="T134" s="33" t="e">
        <f t="shared" si="85"/>
        <v>#VALUE!</v>
      </c>
      <c r="U134" s="34" t="e">
        <f t="shared" ref="U134:X149" si="86">U62*U$12</f>
        <v>#VALUE!</v>
      </c>
      <c r="V134" s="34" t="e">
        <f t="shared" si="86"/>
        <v>#VALUE!</v>
      </c>
      <c r="W134" s="35" t="e">
        <f t="shared" si="86"/>
        <v>#VALUE!</v>
      </c>
      <c r="X134" s="35" t="e">
        <f t="shared" si="86"/>
        <v>#VALUE!</v>
      </c>
      <c r="Y134" t="e">
        <f>NA()</f>
        <v>#N/A</v>
      </c>
      <c r="Z134" s="30">
        <f t="shared" si="58"/>
        <v>28.997384383018503</v>
      </c>
      <c r="AA134" s="30">
        <f t="shared" si="59"/>
        <v>61.724870351839826</v>
      </c>
      <c r="AD134"/>
      <c r="AE134" s="3">
        <v>49</v>
      </c>
      <c r="AG134" s="3">
        <f t="shared" si="60"/>
        <v>51.314078685538149</v>
      </c>
      <c r="AH134" s="29">
        <f t="shared" si="80"/>
        <v>76.612595824075214</v>
      </c>
      <c r="AI134" s="29">
        <f t="shared" si="80"/>
        <v>76.632180007581738</v>
      </c>
      <c r="AJ134" s="29">
        <f t="shared" si="80"/>
        <v>82.799543449770965</v>
      </c>
      <c r="AK134" s="29">
        <f t="shared" si="80"/>
        <v>76.980183200507298</v>
      </c>
      <c r="AL134" s="29">
        <f t="shared" si="80"/>
        <v>28.168159952511623</v>
      </c>
      <c r="AM134" s="30" t="e">
        <f t="shared" si="62"/>
        <v>#VALUE!</v>
      </c>
      <c r="AN134" s="29">
        <f t="shared" ref="AN134:AS149" si="87">AN62*AN$12</f>
        <v>27.272564039351966</v>
      </c>
      <c r="AO134" s="31">
        <f t="shared" si="87"/>
        <v>18.459246959019673</v>
      </c>
      <c r="AP134" s="31">
        <f t="shared" si="87"/>
        <v>3.691849391803935</v>
      </c>
      <c r="AQ134" s="32">
        <f t="shared" si="87"/>
        <v>65.682765439886111</v>
      </c>
      <c r="AR134" s="32">
        <f t="shared" si="87"/>
        <v>34.31485460003465</v>
      </c>
      <c r="AS134" s="32">
        <f t="shared" si="87"/>
        <v>68.975833318053319</v>
      </c>
      <c r="AT134" s="33" t="e">
        <f t="shared" si="81"/>
        <v>#VALUE!</v>
      </c>
      <c r="AU134" s="33" t="e">
        <f t="shared" si="81"/>
        <v>#VALUE!</v>
      </c>
      <c r="AV134" s="34" t="e">
        <f t="shared" si="82"/>
        <v>#VALUE!</v>
      </c>
      <c r="AW134" s="34" t="e">
        <f t="shared" si="82"/>
        <v>#VALUE!</v>
      </c>
      <c r="AX134" s="35" t="e">
        <f t="shared" si="82"/>
        <v>#VALUE!</v>
      </c>
      <c r="AY134" s="35" t="e">
        <f t="shared" si="82"/>
        <v>#VALUE!</v>
      </c>
      <c r="AZ134" t="e">
        <f>NA()</f>
        <v>#N/A</v>
      </c>
      <c r="BA134" s="30">
        <f t="shared" si="65"/>
        <v>29.44468343779895</v>
      </c>
      <c r="BB134" s="30">
        <f t="shared" si="66"/>
        <v>62.674996600384219</v>
      </c>
    </row>
    <row r="135" spans="4:54" x14ac:dyDescent="0.25">
      <c r="D135" s="3">
        <v>50</v>
      </c>
      <c r="F135" s="3">
        <v>49</v>
      </c>
      <c r="G135" s="29">
        <f t="shared" si="83"/>
        <v>74.561030913134104</v>
      </c>
      <c r="H135" s="29">
        <f t="shared" si="83"/>
        <v>74.259991226298837</v>
      </c>
      <c r="I135" s="29">
        <f t="shared" si="83"/>
        <v>79.769093533680703</v>
      </c>
      <c r="J135" s="29">
        <f t="shared" si="83"/>
        <v>74.675641695355949</v>
      </c>
      <c r="K135" s="29">
        <f t="shared" si="83"/>
        <v>27.604952409295084</v>
      </c>
      <c r="L135" s="30" t="e">
        <f t="shared" si="57"/>
        <v>#VALUE!</v>
      </c>
      <c r="M135" s="29">
        <f t="shared" si="84"/>
        <v>26.228350060243876</v>
      </c>
      <c r="N135" s="31">
        <f t="shared" si="84"/>
        <v>17.752663580815391</v>
      </c>
      <c r="O135" s="31">
        <f t="shared" si="84"/>
        <v>3.5505327161630782</v>
      </c>
      <c r="P135" s="32">
        <f t="shared" si="84"/>
        <v>63.995965600895914</v>
      </c>
      <c r="Q135" s="32">
        <f t="shared" si="84"/>
        <v>33.582956259309235</v>
      </c>
      <c r="R135" s="32">
        <f t="shared" si="84"/>
        <v>68.305333204226997</v>
      </c>
      <c r="S135" s="33" t="e">
        <f t="shared" si="85"/>
        <v>#VALUE!</v>
      </c>
      <c r="T135" s="33" t="e">
        <f t="shared" si="85"/>
        <v>#VALUE!</v>
      </c>
      <c r="U135" s="34" t="e">
        <f t="shared" si="86"/>
        <v>#VALUE!</v>
      </c>
      <c r="V135" s="34" t="e">
        <f t="shared" si="86"/>
        <v>#VALUE!</v>
      </c>
      <c r="W135" s="35" t="e">
        <f t="shared" si="86"/>
        <v>#VALUE!</v>
      </c>
      <c r="X135" s="35" t="e">
        <f t="shared" si="86"/>
        <v>#VALUE!</v>
      </c>
      <c r="Y135" t="e">
        <f>NA()</f>
        <v>#N/A</v>
      </c>
      <c r="Z135" s="30">
        <f t="shared" si="58"/>
        <v>29.144545422039549</v>
      </c>
      <c r="AA135" s="30">
        <f t="shared" si="59"/>
        <v>62.028222048945807</v>
      </c>
      <c r="AD135"/>
      <c r="AE135" s="3">
        <v>50</v>
      </c>
      <c r="AG135" s="3">
        <f t="shared" si="60"/>
        <v>52.288879354098157</v>
      </c>
      <c r="AH135" s="29">
        <f t="shared" ref="AH135:AL150" si="88">AH63*AH$12</f>
        <v>77.400073393179682</v>
      </c>
      <c r="AI135" s="29">
        <f t="shared" si="88"/>
        <v>77.59302542400242</v>
      </c>
      <c r="AJ135" s="29">
        <f t="shared" si="88"/>
        <v>84.006390015386316</v>
      </c>
      <c r="AK135" s="29">
        <f t="shared" si="88"/>
        <v>77.911701481789251</v>
      </c>
      <c r="AL135" s="29">
        <f t="shared" si="88"/>
        <v>28.381737133948405</v>
      </c>
      <c r="AM135" s="30" t="e">
        <f t="shared" si="62"/>
        <v>#VALUE!</v>
      </c>
      <c r="AN135" s="29">
        <f t="shared" si="87"/>
        <v>27.696565271891199</v>
      </c>
      <c r="AO135" s="31">
        <f t="shared" si="87"/>
        <v>18.748661488395918</v>
      </c>
      <c r="AP135" s="31">
        <f t="shared" si="87"/>
        <v>3.7497322976791834</v>
      </c>
      <c r="AQ135" s="32">
        <f t="shared" si="87"/>
        <v>66.362180600629998</v>
      </c>
      <c r="AR135" s="32">
        <f t="shared" si="87"/>
        <v>34.603408308166529</v>
      </c>
      <c r="AS135" s="32">
        <f t="shared" si="87"/>
        <v>69.223105567751375</v>
      </c>
      <c r="AT135" s="33" t="e">
        <f t="shared" ref="AT135:AU150" si="89">AT63</f>
        <v>#VALUE!</v>
      </c>
      <c r="AU135" s="33" t="e">
        <f t="shared" si="89"/>
        <v>#VALUE!</v>
      </c>
      <c r="AV135" s="34" t="e">
        <f t="shared" ref="AV135:AY150" si="90">AV63*AV$12</f>
        <v>#VALUE!</v>
      </c>
      <c r="AW135" s="34" t="e">
        <f t="shared" si="90"/>
        <v>#VALUE!</v>
      </c>
      <c r="AX135" s="35" t="e">
        <f t="shared" si="90"/>
        <v>#VALUE!</v>
      </c>
      <c r="AY135" s="35" t="e">
        <f t="shared" si="90"/>
        <v>#VALUE!</v>
      </c>
      <c r="AZ135" t="e">
        <f>NA()</f>
        <v>#N/A</v>
      </c>
      <c r="BA135" s="30">
        <f t="shared" si="65"/>
        <v>29.555918747630148</v>
      </c>
      <c r="BB135" s="30">
        <f t="shared" si="66"/>
        <v>62.925953685469125</v>
      </c>
    </row>
    <row r="136" spans="4:54" x14ac:dyDescent="0.25">
      <c r="D136" s="3">
        <v>51</v>
      </c>
      <c r="F136" s="3">
        <v>50</v>
      </c>
      <c r="G136" s="29">
        <f t="shared" si="83"/>
        <v>75.480144514160244</v>
      </c>
      <c r="H136" s="29">
        <f t="shared" si="83"/>
        <v>75.301058865539716</v>
      </c>
      <c r="I136" s="29">
        <f t="shared" si="83"/>
        <v>81.107649425174387</v>
      </c>
      <c r="J136" s="29">
        <f t="shared" si="83"/>
        <v>75.687842178067356</v>
      </c>
      <c r="K136" s="29">
        <f t="shared" si="83"/>
        <v>27.858459650745022</v>
      </c>
      <c r="L136" s="30" t="e">
        <f t="shared" si="57"/>
        <v>#VALUE!</v>
      </c>
      <c r="M136" s="29">
        <f t="shared" si="84"/>
        <v>26.686138187568915</v>
      </c>
      <c r="N136" s="31">
        <f t="shared" si="84"/>
        <v>18.061390979800734</v>
      </c>
      <c r="O136" s="31">
        <f t="shared" si="84"/>
        <v>3.6122781959601467</v>
      </c>
      <c r="P136" s="32">
        <f t="shared" si="84"/>
        <v>64.737891702492931</v>
      </c>
      <c r="Q136" s="32">
        <f t="shared" si="84"/>
        <v>33.907555644696345</v>
      </c>
      <c r="R136" s="32">
        <f t="shared" si="84"/>
        <v>68.610361684993265</v>
      </c>
      <c r="S136" s="33" t="e">
        <f t="shared" si="85"/>
        <v>#VALUE!</v>
      </c>
      <c r="T136" s="33" t="e">
        <f t="shared" si="85"/>
        <v>#VALUE!</v>
      </c>
      <c r="U136" s="34" t="e">
        <f t="shared" si="86"/>
        <v>#VALUE!</v>
      </c>
      <c r="V136" s="34" t="e">
        <f t="shared" si="86"/>
        <v>#VALUE!</v>
      </c>
      <c r="W136" s="35" t="e">
        <f t="shared" si="86"/>
        <v>#VALUE!</v>
      </c>
      <c r="X136" s="35" t="e">
        <f t="shared" si="86"/>
        <v>#VALUE!</v>
      </c>
      <c r="Y136" t="e">
        <f>NA()</f>
        <v>#N/A</v>
      </c>
      <c r="Z136" s="30">
        <f t="shared" si="58"/>
        <v>29.280833362086859</v>
      </c>
      <c r="AA136" s="30">
        <f t="shared" si="59"/>
        <v>62.316865689309665</v>
      </c>
      <c r="AD136"/>
      <c r="AE136" s="3">
        <v>51</v>
      </c>
      <c r="AG136" s="3">
        <f t="shared" si="60"/>
        <v>53.187115504627528</v>
      </c>
      <c r="AH136" s="29">
        <f t="shared" si="88"/>
        <v>78.087975490461019</v>
      </c>
      <c r="AI136" s="29">
        <f t="shared" si="88"/>
        <v>78.458713047036468</v>
      </c>
      <c r="AJ136" s="29">
        <f t="shared" si="88"/>
        <v>85.082856105229894</v>
      </c>
      <c r="AK136" s="29">
        <f t="shared" si="88"/>
        <v>78.749986655514235</v>
      </c>
      <c r="AL136" s="29">
        <f t="shared" si="88"/>
        <v>28.56707246226334</v>
      </c>
      <c r="AM136" s="30" t="e">
        <f t="shared" si="62"/>
        <v>#VALUE!</v>
      </c>
      <c r="AN136" s="29">
        <f t="shared" si="87"/>
        <v>28.079035546416428</v>
      </c>
      <c r="AO136" s="31">
        <f t="shared" si="87"/>
        <v>19.011056541090305</v>
      </c>
      <c r="AP136" s="31">
        <f t="shared" si="87"/>
        <v>3.8022113082180611</v>
      </c>
      <c r="AQ136" s="32">
        <f t="shared" si="87"/>
        <v>66.972422666146699</v>
      </c>
      <c r="AR136" s="32">
        <f t="shared" si="87"/>
        <v>34.859437525139583</v>
      </c>
      <c r="AS136" s="32">
        <f t="shared" si="87"/>
        <v>69.434407736306497</v>
      </c>
      <c r="AT136" s="33" t="e">
        <f t="shared" si="89"/>
        <v>#VALUE!</v>
      </c>
      <c r="AU136" s="33" t="e">
        <f t="shared" si="89"/>
        <v>#VALUE!</v>
      </c>
      <c r="AV136" s="34" t="e">
        <f t="shared" si="90"/>
        <v>#VALUE!</v>
      </c>
      <c r="AW136" s="34" t="e">
        <f t="shared" si="90"/>
        <v>#VALUE!</v>
      </c>
      <c r="AX136" s="35" t="e">
        <f t="shared" si="90"/>
        <v>#VALUE!</v>
      </c>
      <c r="AY136" s="35" t="e">
        <f t="shared" si="90"/>
        <v>#VALUE!</v>
      </c>
      <c r="AZ136" t="e">
        <f>NA()</f>
        <v>#N/A</v>
      </c>
      <c r="BA136" s="30">
        <f t="shared" si="65"/>
        <v>29.651236699801519</v>
      </c>
      <c r="BB136" s="30">
        <f t="shared" si="66"/>
        <v>63.146679710059395</v>
      </c>
    </row>
    <row r="137" spans="4:54" x14ac:dyDescent="0.25">
      <c r="D137" s="3">
        <v>52</v>
      </c>
      <c r="F137" s="3">
        <v>51</v>
      </c>
      <c r="G137" s="29">
        <f t="shared" si="83"/>
        <v>76.349478067885101</v>
      </c>
      <c r="H137" s="29">
        <f t="shared" si="83"/>
        <v>76.317799530151092</v>
      </c>
      <c r="I137" s="29">
        <f t="shared" si="83"/>
        <v>82.402007560639476</v>
      </c>
      <c r="J137" s="29">
        <f t="shared" si="83"/>
        <v>76.675153672906646</v>
      </c>
      <c r="K137" s="29">
        <f t="shared" si="83"/>
        <v>28.096469063306447</v>
      </c>
      <c r="L137" s="30" t="e">
        <f t="shared" si="57"/>
        <v>#VALUE!</v>
      </c>
      <c r="M137" s="29">
        <f t="shared" si="84"/>
        <v>27.133958496133978</v>
      </c>
      <c r="N137" s="31">
        <f t="shared" si="84"/>
        <v>18.364962167205608</v>
      </c>
      <c r="O137" s="31">
        <f t="shared" si="84"/>
        <v>3.6729924334411215</v>
      </c>
      <c r="P137" s="32">
        <f t="shared" si="84"/>
        <v>65.459988622507097</v>
      </c>
      <c r="Q137" s="32">
        <f t="shared" si="84"/>
        <v>34.219447670671087</v>
      </c>
      <c r="R137" s="32">
        <f t="shared" si="84"/>
        <v>68.891949571724552</v>
      </c>
      <c r="S137" s="33" t="e">
        <f t="shared" si="85"/>
        <v>#VALUE!</v>
      </c>
      <c r="T137" s="33" t="e">
        <f t="shared" si="85"/>
        <v>#VALUE!</v>
      </c>
      <c r="U137" s="34" t="e">
        <f t="shared" si="86"/>
        <v>#VALUE!</v>
      </c>
      <c r="V137" s="34" t="e">
        <f t="shared" si="86"/>
        <v>#VALUE!</v>
      </c>
      <c r="W137" s="35" t="e">
        <f t="shared" si="86"/>
        <v>#VALUE!</v>
      </c>
      <c r="X137" s="35" t="e">
        <f t="shared" si="86"/>
        <v>#VALUE!</v>
      </c>
      <c r="Y137" t="e">
        <f>NA()</f>
        <v>#N/A</v>
      </c>
      <c r="Z137" s="30">
        <f t="shared" si="58"/>
        <v>29.407019522000539</v>
      </c>
      <c r="AA137" s="30">
        <f t="shared" si="59"/>
        <v>62.591514395472679</v>
      </c>
      <c r="AD137"/>
      <c r="AE137" s="3">
        <v>52</v>
      </c>
      <c r="AG137" s="3">
        <f t="shared" si="60"/>
        <v>54.014800802904645</v>
      </c>
      <c r="AH137" s="29">
        <f t="shared" si="88"/>
        <v>78.691177267672387</v>
      </c>
      <c r="AI137" s="29">
        <f t="shared" si="88"/>
        <v>79.239954721711314</v>
      </c>
      <c r="AJ137" s="29">
        <f t="shared" si="88"/>
        <v>86.045135731232989</v>
      </c>
      <c r="AK137" s="29">
        <f t="shared" si="88"/>
        <v>79.505686374021138</v>
      </c>
      <c r="AL137" s="29">
        <f t="shared" si="88"/>
        <v>28.728611805725922</v>
      </c>
      <c r="AM137" s="30" t="e">
        <f t="shared" si="62"/>
        <v>#VALUE!</v>
      </c>
      <c r="AN137" s="29">
        <f t="shared" si="87"/>
        <v>28.424541833128018</v>
      </c>
      <c r="AO137" s="31">
        <f t="shared" si="87"/>
        <v>19.24922235317333</v>
      </c>
      <c r="AP137" s="31">
        <f t="shared" si="87"/>
        <v>3.8498444706346659</v>
      </c>
      <c r="AQ137" s="32">
        <f t="shared" si="87"/>
        <v>67.521598951648883</v>
      </c>
      <c r="AR137" s="32">
        <f t="shared" si="87"/>
        <v>35.08725452235096</v>
      </c>
      <c r="AS137" s="32">
        <f t="shared" si="87"/>
        <v>69.616017531450453</v>
      </c>
      <c r="AT137" s="33" t="e">
        <f t="shared" si="89"/>
        <v>#VALUE!</v>
      </c>
      <c r="AU137" s="33" t="e">
        <f t="shared" si="89"/>
        <v>#VALUE!</v>
      </c>
      <c r="AV137" s="34" t="e">
        <f t="shared" si="90"/>
        <v>#VALUE!</v>
      </c>
      <c r="AW137" s="34" t="e">
        <f t="shared" si="90"/>
        <v>#VALUE!</v>
      </c>
      <c r="AX137" s="35" t="e">
        <f t="shared" si="90"/>
        <v>#VALUE!</v>
      </c>
      <c r="AY137" s="35" t="e">
        <f t="shared" si="90"/>
        <v>#VALUE!</v>
      </c>
      <c r="AZ137" t="e">
        <f>NA()</f>
        <v>#N/A</v>
      </c>
      <c r="BA137" s="30">
        <f t="shared" si="65"/>
        <v>29.733370043033329</v>
      </c>
      <c r="BB137" s="30">
        <f t="shared" si="66"/>
        <v>63.341527861560749</v>
      </c>
    </row>
    <row r="138" spans="4:54" x14ac:dyDescent="0.25">
      <c r="D138" s="3">
        <v>53</v>
      </c>
      <c r="F138" s="3">
        <v>52</v>
      </c>
      <c r="G138" s="29">
        <f t="shared" si="83"/>
        <v>77.171233559164477</v>
      </c>
      <c r="H138" s="29">
        <f t="shared" si="83"/>
        <v>77.310616753528208</v>
      </c>
      <c r="I138" s="29">
        <f t="shared" si="83"/>
        <v>83.652970913117628</v>
      </c>
      <c r="J138" s="29">
        <f t="shared" si="83"/>
        <v>77.638030288558809</v>
      </c>
      <c r="K138" s="29">
        <f t="shared" si="83"/>
        <v>28.319825614972121</v>
      </c>
      <c r="L138" s="30" t="e">
        <f t="shared" si="57"/>
        <v>#VALUE!</v>
      </c>
      <c r="M138" s="29">
        <f t="shared" si="84"/>
        <v>27.571886493669385</v>
      </c>
      <c r="N138" s="31">
        <f t="shared" si="84"/>
        <v>18.663400524507498</v>
      </c>
      <c r="O138" s="31">
        <f t="shared" si="84"/>
        <v>3.7326801049014997</v>
      </c>
      <c r="P138" s="32">
        <f t="shared" si="84"/>
        <v>66.162717525578415</v>
      </c>
      <c r="Q138" s="32">
        <f t="shared" si="84"/>
        <v>34.519074207352233</v>
      </c>
      <c r="R138" s="32">
        <f t="shared" si="84"/>
        <v>69.15183652596437</v>
      </c>
      <c r="S138" s="33" t="e">
        <f t="shared" si="85"/>
        <v>#VALUE!</v>
      </c>
      <c r="T138" s="33" t="e">
        <f t="shared" si="85"/>
        <v>#VALUE!</v>
      </c>
      <c r="U138" s="34" t="e">
        <f t="shared" si="86"/>
        <v>#VALUE!</v>
      </c>
      <c r="V138" s="34" t="e">
        <f t="shared" si="86"/>
        <v>#VALUE!</v>
      </c>
      <c r="W138" s="35" t="e">
        <f t="shared" si="86"/>
        <v>#VALUE!</v>
      </c>
      <c r="X138" s="35" t="e">
        <f t="shared" si="86"/>
        <v>#VALUE!</v>
      </c>
      <c r="Y138" t="e">
        <f>NA()</f>
        <v>#N/A</v>
      </c>
      <c r="Z138" s="30">
        <f t="shared" si="58"/>
        <v>29.523825351819458</v>
      </c>
      <c r="AA138" s="30">
        <f t="shared" si="59"/>
        <v>62.8528467141128</v>
      </c>
      <c r="AD138"/>
      <c r="AE138" s="3">
        <v>53</v>
      </c>
      <c r="AG138" s="3">
        <f t="shared" si="60"/>
        <v>54.777476578735246</v>
      </c>
      <c r="AH138" s="29">
        <f t="shared" si="88"/>
        <v>79.222002502435657</v>
      </c>
      <c r="AI138" s="29">
        <f t="shared" si="88"/>
        <v>79.946075676132978</v>
      </c>
      <c r="AJ138" s="29">
        <f t="shared" si="88"/>
        <v>86.907140768938547</v>
      </c>
      <c r="AK138" s="29">
        <f t="shared" si="88"/>
        <v>80.188046285830566</v>
      </c>
      <c r="AL138" s="29">
        <f t="shared" si="88"/>
        <v>28.869992882477309</v>
      </c>
      <c r="AM138" s="30" t="e">
        <f t="shared" si="62"/>
        <v>#VALUE!</v>
      </c>
      <c r="AN138" s="29">
        <f t="shared" si="87"/>
        <v>28.737085501142221</v>
      </c>
      <c r="AO138" s="31">
        <f t="shared" si="87"/>
        <v>19.465626209495426</v>
      </c>
      <c r="AP138" s="31">
        <f t="shared" si="87"/>
        <v>3.8931252418990856</v>
      </c>
      <c r="AQ138" s="32">
        <f t="shared" si="87"/>
        <v>68.016710898326309</v>
      </c>
      <c r="AR138" s="32">
        <f t="shared" si="87"/>
        <v>35.290504277284469</v>
      </c>
      <c r="AS138" s="32">
        <f t="shared" si="87"/>
        <v>69.772944761497243</v>
      </c>
      <c r="AT138" s="33" t="e">
        <f t="shared" si="89"/>
        <v>#VALUE!</v>
      </c>
      <c r="AU138" s="33" t="e">
        <f t="shared" si="89"/>
        <v>#VALUE!</v>
      </c>
      <c r="AV138" s="34" t="e">
        <f t="shared" si="90"/>
        <v>#VALUE!</v>
      </c>
      <c r="AW138" s="34" t="e">
        <f t="shared" si="90"/>
        <v>#VALUE!</v>
      </c>
      <c r="AX138" s="35" t="e">
        <f t="shared" si="90"/>
        <v>#VALUE!</v>
      </c>
      <c r="AY138" s="35" t="e">
        <f t="shared" si="90"/>
        <v>#VALUE!</v>
      </c>
      <c r="AZ138" t="e">
        <f>NA()</f>
        <v>#N/A</v>
      </c>
      <c r="BA138" s="30">
        <f t="shared" si="65"/>
        <v>29.804507967262833</v>
      </c>
      <c r="BB138" s="30">
        <f t="shared" si="66"/>
        <v>63.514112786144096</v>
      </c>
    </row>
    <row r="139" spans="4:54" x14ac:dyDescent="0.25">
      <c r="D139" s="3">
        <v>54</v>
      </c>
      <c r="F139" s="3">
        <v>53</v>
      </c>
      <c r="G139" s="29">
        <f t="shared" si="83"/>
        <v>77.947579555808375</v>
      </c>
      <c r="H139" s="29">
        <f t="shared" si="83"/>
        <v>78.279919629771257</v>
      </c>
      <c r="I139" s="29">
        <f t="shared" si="83"/>
        <v>84.861394032527329</v>
      </c>
      <c r="J139" s="29">
        <f t="shared" si="83"/>
        <v>78.576929768132175</v>
      </c>
      <c r="K139" s="29">
        <f t="shared" si="83"/>
        <v>28.529342116323203</v>
      </c>
      <c r="L139" s="30" t="e">
        <f t="shared" si="57"/>
        <v>#VALUE!</v>
      </c>
      <c r="M139" s="29">
        <f t="shared" si="84"/>
        <v>28.000008670619323</v>
      </c>
      <c r="N139" s="31">
        <f t="shared" si="84"/>
        <v>18.956733813375273</v>
      </c>
      <c r="O139" s="31">
        <f t="shared" si="84"/>
        <v>3.7913467626750545</v>
      </c>
      <c r="P139" s="32">
        <f t="shared" si="84"/>
        <v>66.846533987237621</v>
      </c>
      <c r="Q139" s="32">
        <f t="shared" si="84"/>
        <v>34.806867032289752</v>
      </c>
      <c r="R139" s="32">
        <f t="shared" si="84"/>
        <v>69.391642698200712</v>
      </c>
      <c r="S139" s="33" t="e">
        <f t="shared" si="85"/>
        <v>#VALUE!</v>
      </c>
      <c r="T139" s="33" t="e">
        <f t="shared" si="85"/>
        <v>#VALUE!</v>
      </c>
      <c r="U139" s="34" t="e">
        <f t="shared" si="86"/>
        <v>#VALUE!</v>
      </c>
      <c r="V139" s="34" t="e">
        <f t="shared" si="86"/>
        <v>#VALUE!</v>
      </c>
      <c r="W139" s="35" t="e">
        <f t="shared" si="86"/>
        <v>#VALUE!</v>
      </c>
      <c r="X139" s="35" t="e">
        <f t="shared" si="86"/>
        <v>#VALUE!</v>
      </c>
      <c r="Y139" t="e">
        <f>NA()</f>
        <v>#N/A</v>
      </c>
      <c r="Z139" s="30">
        <f t="shared" si="58"/>
        <v>29.631924898844279</v>
      </c>
      <c r="AA139" s="30">
        <f t="shared" si="59"/>
        <v>63.101508292461133</v>
      </c>
      <c r="AD139"/>
      <c r="AE139" s="3">
        <v>54</v>
      </c>
      <c r="AG139" s="3">
        <f t="shared" si="60"/>
        <v>55.4802489249997</v>
      </c>
      <c r="AH139" s="29">
        <f t="shared" si="88"/>
        <v>79.690706653734082</v>
      </c>
      <c r="AI139" s="29">
        <f t="shared" si="88"/>
        <v>80.585217404870946</v>
      </c>
      <c r="AJ139" s="29">
        <f t="shared" si="88"/>
        <v>87.680850952736733</v>
      </c>
      <c r="AK139" s="29">
        <f t="shared" si="88"/>
        <v>80.805119035245468</v>
      </c>
      <c r="AL139" s="29">
        <f t="shared" si="88"/>
        <v>28.994208762418069</v>
      </c>
      <c r="AM139" s="30" t="e">
        <f t="shared" si="62"/>
        <v>#VALUE!</v>
      </c>
      <c r="AN139" s="29">
        <f t="shared" si="87"/>
        <v>29.020178821929029</v>
      </c>
      <c r="AO139" s="31">
        <f t="shared" si="87"/>
        <v>19.662453597763285</v>
      </c>
      <c r="AP139" s="31">
        <f t="shared" si="87"/>
        <v>3.9324907195526571</v>
      </c>
      <c r="AQ139" s="32">
        <f t="shared" si="87"/>
        <v>68.463826681047109</v>
      </c>
      <c r="AR139" s="32">
        <f t="shared" si="87"/>
        <v>35.472281511321739</v>
      </c>
      <c r="AS139" s="32">
        <f t="shared" si="87"/>
        <v>69.909217582096261</v>
      </c>
      <c r="AT139" s="33" t="e">
        <f t="shared" si="89"/>
        <v>#VALUE!</v>
      </c>
      <c r="AU139" s="33" t="e">
        <f t="shared" si="89"/>
        <v>#VALUE!</v>
      </c>
      <c r="AV139" s="34" t="e">
        <f t="shared" si="90"/>
        <v>#VALUE!</v>
      </c>
      <c r="AW139" s="34" t="e">
        <f t="shared" si="90"/>
        <v>#VALUE!</v>
      </c>
      <c r="AX139" s="35" t="e">
        <f t="shared" si="90"/>
        <v>#VALUE!</v>
      </c>
      <c r="AY139" s="35" t="e">
        <f t="shared" si="90"/>
        <v>#VALUE!</v>
      </c>
      <c r="AZ139" t="e">
        <f>NA()</f>
        <v>#N/A</v>
      </c>
      <c r="BA139" s="30">
        <f t="shared" si="65"/>
        <v>29.86641708286011</v>
      </c>
      <c r="BB139" s="30">
        <f t="shared" si="66"/>
        <v>63.667453757261221</v>
      </c>
    </row>
    <row r="140" spans="4:54" x14ac:dyDescent="0.25">
      <c r="D140" s="3">
        <v>55</v>
      </c>
      <c r="F140" s="3">
        <v>54</v>
      </c>
      <c r="G140" s="29">
        <f t="shared" si="83"/>
        <v>78.680641878716216</v>
      </c>
      <c r="H140" s="29">
        <f t="shared" si="83"/>
        <v>79.226121562030727</v>
      </c>
      <c r="I140" s="29">
        <f t="shared" si="83"/>
        <v>86.028174510099518</v>
      </c>
      <c r="J140" s="29">
        <f t="shared" si="83"/>
        <v>79.492312262567111</v>
      </c>
      <c r="K140" s="29">
        <f t="shared" si="83"/>
        <v>28.725798370922082</v>
      </c>
      <c r="L140" s="30" t="e">
        <f t="shared" si="57"/>
        <v>#VALUE!</v>
      </c>
      <c r="M140" s="29">
        <f t="shared" si="84"/>
        <v>28.418421386078492</v>
      </c>
      <c r="N140" s="31">
        <f t="shared" si="84"/>
        <v>19.244993799735347</v>
      </c>
      <c r="O140" s="31">
        <f t="shared" si="84"/>
        <v>3.8489987599470696</v>
      </c>
      <c r="P140" s="32">
        <f t="shared" si="84"/>
        <v>67.511887595101115</v>
      </c>
      <c r="Q140" s="32">
        <f t="shared" si="84"/>
        <v>35.083247491108175</v>
      </c>
      <c r="R140" s="32">
        <f t="shared" si="84"/>
        <v>69.612875401753641</v>
      </c>
      <c r="S140" s="33" t="e">
        <f t="shared" si="85"/>
        <v>#VALUE!</v>
      </c>
      <c r="T140" s="33" t="e">
        <f t="shared" si="85"/>
        <v>#VALUE!</v>
      </c>
      <c r="U140" s="34" t="e">
        <f t="shared" si="86"/>
        <v>#VALUE!</v>
      </c>
      <c r="V140" s="34" t="e">
        <f t="shared" si="86"/>
        <v>#VALUE!</v>
      </c>
      <c r="W140" s="35" t="e">
        <f t="shared" si="86"/>
        <v>#VALUE!</v>
      </c>
      <c r="X140" s="35" t="e">
        <f t="shared" si="86"/>
        <v>#VALUE!</v>
      </c>
      <c r="Y140" t="e">
        <f>NA()</f>
        <v>#N/A</v>
      </c>
      <c r="Z140" s="30">
        <f t="shared" si="58"/>
        <v>29.731947280676309</v>
      </c>
      <c r="AA140" s="30">
        <f t="shared" si="59"/>
        <v>63.33811347343697</v>
      </c>
      <c r="AD140"/>
      <c r="AE140" s="3">
        <v>55</v>
      </c>
      <c r="AG140" s="3">
        <f t="shared" si="60"/>
        <v>56.127822882801333</v>
      </c>
      <c r="AH140" s="29">
        <f t="shared" si="88"/>
        <v>80.10586265096704</v>
      </c>
      <c r="AI140" s="29">
        <f t="shared" si="88"/>
        <v>81.164508175397486</v>
      </c>
      <c r="AJ140" s="29">
        <f t="shared" si="88"/>
        <v>88.376609023873783</v>
      </c>
      <c r="AK140" s="29">
        <f t="shared" si="88"/>
        <v>81.363939198731131</v>
      </c>
      <c r="AL140" s="29">
        <f t="shared" si="88"/>
        <v>29.103735655763312</v>
      </c>
      <c r="AM140" s="30" t="e">
        <f t="shared" si="62"/>
        <v>#VALUE!</v>
      </c>
      <c r="AN140" s="29">
        <f t="shared" si="87"/>
        <v>29.276910896187434</v>
      </c>
      <c r="AO140" s="31">
        <f t="shared" si="87"/>
        <v>19.841643898690698</v>
      </c>
      <c r="AP140" s="31">
        <f t="shared" si="87"/>
        <v>3.9683287797381395</v>
      </c>
      <c r="AQ140" s="32">
        <f t="shared" si="87"/>
        <v>68.868223901200778</v>
      </c>
      <c r="AR140" s="32">
        <f t="shared" si="87"/>
        <v>35.635225184659845</v>
      </c>
      <c r="AS140" s="32">
        <f t="shared" si="87"/>
        <v>70.028098279722983</v>
      </c>
      <c r="AT140" s="33" t="e">
        <f t="shared" si="89"/>
        <v>#VALUE!</v>
      </c>
      <c r="AU140" s="33" t="e">
        <f t="shared" si="89"/>
        <v>#VALUE!</v>
      </c>
      <c r="AV140" s="34" t="e">
        <f t="shared" si="90"/>
        <v>#VALUE!</v>
      </c>
      <c r="AW140" s="34" t="e">
        <f t="shared" si="90"/>
        <v>#VALUE!</v>
      </c>
      <c r="AX140" s="35" t="e">
        <f t="shared" si="90"/>
        <v>#VALUE!</v>
      </c>
      <c r="AY140" s="35" t="e">
        <f t="shared" si="90"/>
        <v>#VALUE!</v>
      </c>
      <c r="AZ140" t="e">
        <f>NA()</f>
        <v>#N/A</v>
      </c>
      <c r="BA140" s="30">
        <f t="shared" si="65"/>
        <v>29.920533022222759</v>
      </c>
      <c r="BB140" s="30">
        <f t="shared" si="66"/>
        <v>63.804086994333815</v>
      </c>
    </row>
    <row r="141" spans="4:54" x14ac:dyDescent="0.25">
      <c r="D141" s="3">
        <v>56</v>
      </c>
      <c r="F141" s="3">
        <v>55</v>
      </c>
      <c r="G141" s="29">
        <f t="shared" si="83"/>
        <v>79.372496018554301</v>
      </c>
      <c r="H141" s="29">
        <f t="shared" si="83"/>
        <v>80.149639124001268</v>
      </c>
      <c r="I141" s="29">
        <f t="shared" si="83"/>
        <v>87.154245217500289</v>
      </c>
      <c r="J141" s="29">
        <f t="shared" si="83"/>
        <v>80.384639220996405</v>
      </c>
      <c r="K141" s="29">
        <f t="shared" si="83"/>
        <v>28.909940737374761</v>
      </c>
      <c r="L141" s="30" t="e">
        <f t="shared" si="57"/>
        <v>#VALUE!</v>
      </c>
      <c r="M141" s="29">
        <f t="shared" si="84"/>
        <v>28.827229833598174</v>
      </c>
      <c r="N141" s="31">
        <f t="shared" si="84"/>
        <v>19.528215903785675</v>
      </c>
      <c r="O141" s="31">
        <f t="shared" si="84"/>
        <v>3.905643180757135</v>
      </c>
      <c r="P141" s="32">
        <f t="shared" si="84"/>
        <v>68.159221605688955</v>
      </c>
      <c r="Q141" s="32">
        <f t="shared" si="84"/>
        <v>35.348626241456074</v>
      </c>
      <c r="R141" s="32">
        <f t="shared" si="84"/>
        <v>69.816935677228486</v>
      </c>
      <c r="S141" s="33" t="e">
        <f t="shared" si="85"/>
        <v>#VALUE!</v>
      </c>
      <c r="T141" s="33" t="e">
        <f t="shared" si="85"/>
        <v>#VALUE!</v>
      </c>
      <c r="U141" s="34" t="e">
        <f t="shared" si="86"/>
        <v>#VALUE!</v>
      </c>
      <c r="V141" s="34" t="e">
        <f t="shared" si="86"/>
        <v>#VALUE!</v>
      </c>
      <c r="W141" s="35" t="e">
        <f t="shared" si="86"/>
        <v>#VALUE!</v>
      </c>
      <c r="X141" s="35" t="e">
        <f t="shared" si="86"/>
        <v>#VALUE!</v>
      </c>
      <c r="Y141" t="e">
        <f>NA()</f>
        <v>#N/A</v>
      </c>
      <c r="Z141" s="30">
        <f t="shared" si="58"/>
        <v>29.824479136846445</v>
      </c>
      <c r="AA141" s="30">
        <f t="shared" si="59"/>
        <v>63.563246813442525</v>
      </c>
      <c r="AD141"/>
      <c r="AE141" s="3">
        <v>56</v>
      </c>
      <c r="AG141" s="3">
        <f t="shared" si="60"/>
        <v>56.724533941584319</v>
      </c>
      <c r="AH141" s="29">
        <f t="shared" si="88"/>
        <v>80.474669470692248</v>
      </c>
      <c r="AI141" s="29">
        <f t="shared" si="88"/>
        <v>81.690206554035811</v>
      </c>
      <c r="AJ141" s="29">
        <f t="shared" si="88"/>
        <v>89.00336886715013</v>
      </c>
      <c r="AK141" s="29">
        <f t="shared" si="88"/>
        <v>81.870669989865604</v>
      </c>
      <c r="AL141" s="29">
        <f t="shared" si="88"/>
        <v>29.200633203283139</v>
      </c>
      <c r="AM141" s="30" t="e">
        <f t="shared" si="62"/>
        <v>#VALUE!</v>
      </c>
      <c r="AN141" s="29">
        <f t="shared" si="87"/>
        <v>29.510004300751767</v>
      </c>
      <c r="AO141" s="31">
        <f t="shared" si="87"/>
        <v>20.004921283571292</v>
      </c>
      <c r="AP141" s="31">
        <f t="shared" si="87"/>
        <v>4.0009842567142586</v>
      </c>
      <c r="AQ141" s="32">
        <f t="shared" si="87"/>
        <v>69.234507958328535</v>
      </c>
      <c r="AR141" s="32">
        <f t="shared" si="87"/>
        <v>35.78159509475325</v>
      </c>
      <c r="AS141" s="32">
        <f t="shared" si="87"/>
        <v>70.132247179038188</v>
      </c>
      <c r="AT141" s="33" t="e">
        <f t="shared" si="89"/>
        <v>#VALUE!</v>
      </c>
      <c r="AU141" s="33" t="e">
        <f t="shared" si="89"/>
        <v>#VALUE!</v>
      </c>
      <c r="AV141" s="34" t="e">
        <f t="shared" si="90"/>
        <v>#VALUE!</v>
      </c>
      <c r="AW141" s="34" t="e">
        <f t="shared" si="90"/>
        <v>#VALUE!</v>
      </c>
      <c r="AX141" s="35" t="e">
        <f t="shared" si="90"/>
        <v>#VALUE!</v>
      </c>
      <c r="AY141" s="35" t="e">
        <f t="shared" si="90"/>
        <v>#VALUE!</v>
      </c>
      <c r="AZ141" t="e">
        <f>NA()</f>
        <v>#N/A</v>
      </c>
      <c r="BA141" s="30">
        <f t="shared" si="65"/>
        <v>29.968030310766068</v>
      </c>
      <c r="BB141" s="30">
        <f t="shared" si="66"/>
        <v>63.926154380533255</v>
      </c>
    </row>
    <row r="142" spans="4:54" x14ac:dyDescent="0.25">
      <c r="D142" s="3">
        <v>57</v>
      </c>
      <c r="F142" s="3">
        <v>56</v>
      </c>
      <c r="G142" s="29">
        <f t="shared" si="83"/>
        <v>80.025161087258709</v>
      </c>
      <c r="H142" s="29">
        <f t="shared" si="83"/>
        <v>81.050891025122198</v>
      </c>
      <c r="I142" s="29">
        <f t="shared" si="83"/>
        <v>88.240567268999953</v>
      </c>
      <c r="J142" s="29">
        <f t="shared" si="83"/>
        <v>81.254372388062308</v>
      </c>
      <c r="K142" s="29">
        <f t="shared" si="83"/>
        <v>29.082482036214163</v>
      </c>
      <c r="L142" s="30" t="e">
        <f t="shared" si="57"/>
        <v>#VALUE!</v>
      </c>
      <c r="M142" s="29">
        <f t="shared" si="84"/>
        <v>29.226547081716181</v>
      </c>
      <c r="N142" s="31">
        <f t="shared" si="84"/>
        <v>19.806438874091924</v>
      </c>
      <c r="O142" s="31">
        <f t="shared" si="84"/>
        <v>3.9612877748183846</v>
      </c>
      <c r="P142" s="32">
        <f t="shared" si="84"/>
        <v>68.788972651373243</v>
      </c>
      <c r="Q142" s="32">
        <f t="shared" si="84"/>
        <v>35.603403070373474</v>
      </c>
      <c r="R142" s="32">
        <f t="shared" si="84"/>
        <v>70.005124694361768</v>
      </c>
      <c r="S142" s="33" t="e">
        <f t="shared" si="85"/>
        <v>#VALUE!</v>
      </c>
      <c r="T142" s="33" t="e">
        <f t="shared" si="85"/>
        <v>#VALUE!</v>
      </c>
      <c r="U142" s="34" t="e">
        <f t="shared" si="86"/>
        <v>#VALUE!</v>
      </c>
      <c r="V142" s="34" t="e">
        <f t="shared" si="86"/>
        <v>#VALUE!</v>
      </c>
      <c r="W142" s="35" t="e">
        <f t="shared" si="86"/>
        <v>#VALUE!</v>
      </c>
      <c r="X142" s="35" t="e">
        <f t="shared" si="86"/>
        <v>#VALUE!</v>
      </c>
      <c r="Y142" t="e">
        <f>NA()</f>
        <v>#N/A</v>
      </c>
      <c r="Z142" s="30">
        <f t="shared" si="58"/>
        <v>29.910067036689178</v>
      </c>
      <c r="AA142" s="30">
        <f t="shared" si="59"/>
        <v>63.777464526567037</v>
      </c>
      <c r="AD142"/>
      <c r="AE142" s="3">
        <v>57</v>
      </c>
      <c r="AG142" s="3">
        <f t="shared" si="60"/>
        <v>57.274377065113654</v>
      </c>
      <c r="AH142" s="29">
        <f t="shared" si="88"/>
        <v>80.803199548019762</v>
      </c>
      <c r="AI142" s="29">
        <f t="shared" si="88"/>
        <v>82.167822461903</v>
      </c>
      <c r="AJ142" s="29">
        <f t="shared" si="88"/>
        <v>89.568903829675591</v>
      </c>
      <c r="AK142" s="29">
        <f t="shared" si="88"/>
        <v>82.330726566853457</v>
      </c>
      <c r="AL142" s="29">
        <f t="shared" si="88"/>
        <v>29.286623542212833</v>
      </c>
      <c r="AM142" s="30" t="e">
        <f t="shared" si="62"/>
        <v>#VALUE!</v>
      </c>
      <c r="AN142" s="29">
        <f t="shared" si="87"/>
        <v>29.721863688062793</v>
      </c>
      <c r="AO142" s="31">
        <f t="shared" si="87"/>
        <v>20.153821443721984</v>
      </c>
      <c r="AP142" s="31">
        <f t="shared" si="87"/>
        <v>4.0307642887443969</v>
      </c>
      <c r="AQ142" s="32">
        <f t="shared" si="87"/>
        <v>69.566710593400842</v>
      </c>
      <c r="AR142" s="32">
        <f t="shared" si="87"/>
        <v>35.913334222568658</v>
      </c>
      <c r="AS142" s="32">
        <f t="shared" si="87"/>
        <v>70.223848076362984</v>
      </c>
      <c r="AT142" s="33" t="e">
        <f t="shared" si="89"/>
        <v>#VALUE!</v>
      </c>
      <c r="AU142" s="33" t="e">
        <f t="shared" si="89"/>
        <v>#VALUE!</v>
      </c>
      <c r="AV142" s="34" t="e">
        <f t="shared" si="90"/>
        <v>#VALUE!</v>
      </c>
      <c r="AW142" s="34" t="e">
        <f t="shared" si="90"/>
        <v>#VALUE!</v>
      </c>
      <c r="AX142" s="35" t="e">
        <f t="shared" si="90"/>
        <v>#VALUE!</v>
      </c>
      <c r="AY142" s="35" t="e">
        <f t="shared" si="90"/>
        <v>#VALUE!</v>
      </c>
      <c r="AZ142" t="e">
        <f>NA()</f>
        <v>#N/A</v>
      </c>
      <c r="BA142" s="30">
        <f t="shared" si="65"/>
        <v>30.00987604920104</v>
      </c>
      <c r="BB142" s="30">
        <f t="shared" si="66"/>
        <v>64.035473995195375</v>
      </c>
    </row>
    <row r="143" spans="4:54" x14ac:dyDescent="0.25">
      <c r="D143" s="3">
        <v>58</v>
      </c>
      <c r="F143" s="3">
        <v>57</v>
      </c>
      <c r="G143" s="29">
        <f t="shared" si="83"/>
        <v>80.64059511177912</v>
      </c>
      <c r="H143" s="29">
        <f t="shared" si="83"/>
        <v>81.930297170888778</v>
      </c>
      <c r="I143" s="29">
        <f t="shared" si="83"/>
        <v>89.288123656782588</v>
      </c>
      <c r="J143" s="29">
        <f t="shared" si="83"/>
        <v>82.101972899098229</v>
      </c>
      <c r="K143" s="29">
        <f t="shared" si="83"/>
        <v>29.244101743064071</v>
      </c>
      <c r="L143" s="30" t="e">
        <f t="shared" si="57"/>
        <v>#VALUE!</v>
      </c>
      <c r="M143" s="29">
        <f t="shared" si="84"/>
        <v>29.616493184382836</v>
      </c>
      <c r="N143" s="31">
        <f t="shared" si="84"/>
        <v>20.079704484054023</v>
      </c>
      <c r="O143" s="31">
        <f t="shared" si="84"/>
        <v>4.0159408968108048</v>
      </c>
      <c r="P143" s="32">
        <f t="shared" si="84"/>
        <v>69.401570492513713</v>
      </c>
      <c r="Q143" s="32">
        <f t="shared" si="84"/>
        <v>35.847966776220673</v>
      </c>
      <c r="R143" s="32">
        <f t="shared" si="84"/>
        <v>70.178649951217309</v>
      </c>
      <c r="S143" s="33" t="e">
        <f t="shared" si="85"/>
        <v>#VALUE!</v>
      </c>
      <c r="T143" s="33" t="e">
        <f t="shared" si="85"/>
        <v>#VALUE!</v>
      </c>
      <c r="U143" s="34" t="e">
        <f t="shared" si="86"/>
        <v>#VALUE!</v>
      </c>
      <c r="V143" s="34" t="e">
        <f t="shared" si="86"/>
        <v>#VALUE!</v>
      </c>
      <c r="W143" s="35" t="e">
        <f t="shared" si="86"/>
        <v>#VALUE!</v>
      </c>
      <c r="X143" s="35" t="e">
        <f t="shared" si="86"/>
        <v>#VALUE!</v>
      </c>
      <c r="Y143" t="e">
        <f>NA()</f>
        <v>#N/A</v>
      </c>
      <c r="Z143" s="30">
        <f t="shared" si="58"/>
        <v>29.989219826177614</v>
      </c>
      <c r="AA143" s="30">
        <f t="shared" si="59"/>
        <v>63.981295858768483</v>
      </c>
      <c r="AD143"/>
      <c r="AE143" s="3">
        <v>58</v>
      </c>
      <c r="AG143" s="3">
        <f t="shared" si="60"/>
        <v>57.78103343764532</v>
      </c>
      <c r="AH143" s="29">
        <f t="shared" si="88"/>
        <v>81.09659774383492</v>
      </c>
      <c r="AI143" s="29">
        <f t="shared" si="88"/>
        <v>82.602219511237791</v>
      </c>
      <c r="AJ143" s="29">
        <f t="shared" si="88"/>
        <v>90.079981568206122</v>
      </c>
      <c r="AK143" s="29">
        <f t="shared" si="88"/>
        <v>82.748879933688912</v>
      </c>
      <c r="AL143" s="29">
        <f t="shared" si="88"/>
        <v>29.363153936451777</v>
      </c>
      <c r="AM143" s="30" t="e">
        <f t="shared" si="62"/>
        <v>#VALUE!</v>
      </c>
      <c r="AN143" s="29">
        <f t="shared" si="87"/>
        <v>29.914617460554481</v>
      </c>
      <c r="AO143" s="31">
        <f t="shared" si="87"/>
        <v>20.289714715063052</v>
      </c>
      <c r="AP143" s="31">
        <f t="shared" si="87"/>
        <v>4.0579429430126108</v>
      </c>
      <c r="AQ143" s="32">
        <f t="shared" si="87"/>
        <v>69.86837221789547</v>
      </c>
      <c r="AR143" s="32">
        <f t="shared" si="87"/>
        <v>36.032119689443768</v>
      </c>
      <c r="AS143" s="32">
        <f t="shared" si="87"/>
        <v>70.304704929069928</v>
      </c>
      <c r="AT143" s="33" t="e">
        <f t="shared" si="89"/>
        <v>#VALUE!</v>
      </c>
      <c r="AU143" s="33" t="e">
        <f t="shared" si="89"/>
        <v>#VALUE!</v>
      </c>
      <c r="AV143" s="34" t="e">
        <f t="shared" si="90"/>
        <v>#VALUE!</v>
      </c>
      <c r="AW143" s="34" t="e">
        <f t="shared" si="90"/>
        <v>#VALUE!</v>
      </c>
      <c r="AX143" s="35" t="e">
        <f t="shared" si="90"/>
        <v>#VALUE!</v>
      </c>
      <c r="AY143" s="35" t="e">
        <f t="shared" si="90"/>
        <v>#VALUE!</v>
      </c>
      <c r="AZ143" t="e">
        <f>NA()</f>
        <v>#N/A</v>
      </c>
      <c r="BA143" s="30">
        <f t="shared" si="65"/>
        <v>30.046871449747666</v>
      </c>
      <c r="BB143" s="30">
        <f t="shared" si="66"/>
        <v>64.133596537365548</v>
      </c>
    </row>
    <row r="144" spans="4:54" x14ac:dyDescent="0.25">
      <c r="D144" s="3">
        <v>59</v>
      </c>
      <c r="F144" s="3">
        <v>58</v>
      </c>
      <c r="G144" s="29">
        <f t="shared" si="83"/>
        <v>81.220691495785132</v>
      </c>
      <c r="H144" s="29">
        <f t="shared" si="83"/>
        <v>82.788277810435886</v>
      </c>
      <c r="I144" s="29">
        <f t="shared" si="83"/>
        <v>90.297913511447092</v>
      </c>
      <c r="J144" s="29">
        <f t="shared" si="83"/>
        <v>82.927900464893114</v>
      </c>
      <c r="K144" s="29">
        <f t="shared" si="83"/>
        <v>29.39544641702993</v>
      </c>
      <c r="L144" s="30" t="e">
        <f t="shared" si="57"/>
        <v>#VALUE!</v>
      </c>
      <c r="M144" s="29">
        <f t="shared" si="84"/>
        <v>29.997194356752399</v>
      </c>
      <c r="N144" s="31">
        <f t="shared" si="84"/>
        <v>20.348057249170019</v>
      </c>
      <c r="O144" s="31">
        <f t="shared" si="84"/>
        <v>4.069611449834003</v>
      </c>
      <c r="P144" s="32">
        <f t="shared" si="84"/>
        <v>69.997437810324641</v>
      </c>
      <c r="Q144" s="32">
        <f t="shared" si="84"/>
        <v>36.082695107236333</v>
      </c>
      <c r="R144" s="32">
        <f t="shared" si="84"/>
        <v>70.338631241537371</v>
      </c>
      <c r="S144" s="33" t="e">
        <f t="shared" si="85"/>
        <v>#VALUE!</v>
      </c>
      <c r="T144" s="33" t="e">
        <f t="shared" si="85"/>
        <v>#VALUE!</v>
      </c>
      <c r="U144" s="34" t="e">
        <f t="shared" si="86"/>
        <v>#VALUE!</v>
      </c>
      <c r="V144" s="34" t="e">
        <f t="shared" si="86"/>
        <v>#VALUE!</v>
      </c>
      <c r="W144" s="35" t="e">
        <f t="shared" si="86"/>
        <v>#VALUE!</v>
      </c>
      <c r="X144" s="35" t="e">
        <f t="shared" si="86"/>
        <v>#VALUE!</v>
      </c>
      <c r="Y144" t="e">
        <f>NA()</f>
        <v>#N/A</v>
      </c>
      <c r="Z144" s="30">
        <f t="shared" si="58"/>
        <v>30.062410900657113</v>
      </c>
      <c r="AA144" s="30">
        <f t="shared" si="59"/>
        <v>64.175244395427868</v>
      </c>
      <c r="AD144"/>
      <c r="AE144" s="3">
        <v>59</v>
      </c>
      <c r="AG144" s="3">
        <f t="shared" si="60"/>
        <v>58.247895109351262</v>
      </c>
      <c r="AH144" s="29">
        <f t="shared" si="88"/>
        <v>81.3592419007568</v>
      </c>
      <c r="AI144" s="29">
        <f t="shared" si="88"/>
        <v>82.997701731149803</v>
      </c>
      <c r="AJ144" s="29">
        <f t="shared" si="88"/>
        <v>90.542510890800344</v>
      </c>
      <c r="AK144" s="29">
        <f t="shared" si="88"/>
        <v>83.12934472330015</v>
      </c>
      <c r="AL144" s="29">
        <f t="shared" si="88"/>
        <v>29.43144663005878</v>
      </c>
      <c r="AM144" s="30" t="e">
        <f t="shared" si="62"/>
        <v>#VALUE!</v>
      </c>
      <c r="AN144" s="29">
        <f t="shared" si="87"/>
        <v>30.090153515464579</v>
      </c>
      <c r="AO144" s="31">
        <f t="shared" si="87"/>
        <v>20.413826096083881</v>
      </c>
      <c r="AP144" s="31">
        <f t="shared" si="87"/>
        <v>4.0827652192167765</v>
      </c>
      <c r="AQ144" s="32">
        <f t="shared" si="87"/>
        <v>70.142610942023509</v>
      </c>
      <c r="AR144" s="32">
        <f t="shared" si="87"/>
        <v>36.1394045786855</v>
      </c>
      <c r="AS144" s="32">
        <f t="shared" si="87"/>
        <v>70.37631691412264</v>
      </c>
      <c r="AT144" s="33" t="e">
        <f t="shared" si="89"/>
        <v>#VALUE!</v>
      </c>
      <c r="AU144" s="33" t="e">
        <f t="shared" si="89"/>
        <v>#VALUE!</v>
      </c>
      <c r="AV144" s="34" t="e">
        <f t="shared" si="90"/>
        <v>#VALUE!</v>
      </c>
      <c r="AW144" s="34" t="e">
        <f t="shared" si="90"/>
        <v>#VALUE!</v>
      </c>
      <c r="AX144" s="35" t="e">
        <f t="shared" si="90"/>
        <v>#VALUE!</v>
      </c>
      <c r="AY144" s="35" t="e">
        <f t="shared" si="90"/>
        <v>#VALUE!</v>
      </c>
      <c r="AZ144" t="e">
        <f>NA()</f>
        <v>#N/A</v>
      </c>
      <c r="BA144" s="30">
        <f t="shared" si="65"/>
        <v>30.079684195214679</v>
      </c>
      <c r="BB144" s="30">
        <f t="shared" si="66"/>
        <v>64.221850731232493</v>
      </c>
    </row>
    <row r="145" spans="1:54" x14ac:dyDescent="0.25">
      <c r="D145" s="3">
        <v>60</v>
      </c>
      <c r="F145" s="3">
        <v>59</v>
      </c>
      <c r="G145" s="29">
        <f t="shared" si="83"/>
        <v>81.767276492361333</v>
      </c>
      <c r="H145" s="29">
        <f t="shared" si="83"/>
        <v>83.625252764239136</v>
      </c>
      <c r="I145" s="29">
        <f t="shared" si="83"/>
        <v>91.270946941864182</v>
      </c>
      <c r="J145" s="29">
        <f t="shared" si="83"/>
        <v>83.732612638487637</v>
      </c>
      <c r="K145" s="29">
        <f t="shared" si="83"/>
        <v>29.537130319976349</v>
      </c>
      <c r="L145" s="30" t="e">
        <f t="shared" si="57"/>
        <v>#VALUE!</v>
      </c>
      <c r="M145" s="29">
        <f t="shared" si="84"/>
        <v>30.368782212089897</v>
      </c>
      <c r="N145" s="31">
        <f t="shared" si="84"/>
        <v>20.611544163649953</v>
      </c>
      <c r="O145" s="31">
        <f t="shared" si="84"/>
        <v>4.1223088327299902</v>
      </c>
      <c r="P145" s="32">
        <f t="shared" si="84"/>
        <v>70.576990036452685</v>
      </c>
      <c r="Q145" s="32">
        <f t="shared" si="84"/>
        <v>36.30795474962288</v>
      </c>
      <c r="R145" s="32">
        <f t="shared" si="84"/>
        <v>70.486106369963295</v>
      </c>
      <c r="S145" s="33" t="e">
        <f t="shared" si="85"/>
        <v>#VALUE!</v>
      </c>
      <c r="T145" s="33" t="e">
        <f t="shared" si="85"/>
        <v>#VALUE!</v>
      </c>
      <c r="U145" s="34" t="e">
        <f t="shared" si="86"/>
        <v>#VALUE!</v>
      </c>
      <c r="V145" s="34" t="e">
        <f t="shared" si="86"/>
        <v>#VALUE!</v>
      </c>
      <c r="W145" s="35" t="e">
        <f t="shared" si="86"/>
        <v>#VALUE!</v>
      </c>
      <c r="X145" s="35" t="e">
        <f t="shared" si="86"/>
        <v>#VALUE!</v>
      </c>
      <c r="Y145" t="e">
        <f>NA()</f>
        <v>#N/A</v>
      </c>
      <c r="Z145" s="30">
        <f t="shared" si="58"/>
        <v>30.130080393918249</v>
      </c>
      <c r="AA145" s="30">
        <f t="shared" si="59"/>
        <v>64.359789305506482</v>
      </c>
      <c r="AD145"/>
      <c r="AE145" s="3">
        <v>60</v>
      </c>
      <c r="AG145" s="3">
        <f t="shared" si="60"/>
        <v>58.678087706000106</v>
      </c>
      <c r="AH145" s="29">
        <f t="shared" si="88"/>
        <v>81.59487288168414</v>
      </c>
      <c r="AI145" s="29">
        <f t="shared" si="88"/>
        <v>83.358087256351126</v>
      </c>
      <c r="AJ145" s="29">
        <f t="shared" si="88"/>
        <v>90.961665228293768</v>
      </c>
      <c r="AK145" s="29">
        <f t="shared" si="88"/>
        <v>83.47585356993288</v>
      </c>
      <c r="AL145" s="29">
        <f t="shared" si="88"/>
        <v>29.492538726335287</v>
      </c>
      <c r="AM145" s="30" t="e">
        <f t="shared" si="62"/>
        <v>#VALUE!</v>
      </c>
      <c r="AN145" s="29">
        <f t="shared" si="87"/>
        <v>30.250149928239509</v>
      </c>
      <c r="AO145" s="31">
        <f t="shared" si="87"/>
        <v>20.527252594283105</v>
      </c>
      <c r="AP145" s="31">
        <f t="shared" si="87"/>
        <v>4.105450518856621</v>
      </c>
      <c r="AQ145" s="32">
        <f t="shared" si="87"/>
        <v>70.39218065634175</v>
      </c>
      <c r="AR145" s="32">
        <f t="shared" si="87"/>
        <v>36.236452401873144</v>
      </c>
      <c r="AS145" s="32">
        <f t="shared" si="87"/>
        <v>70.439937092839742</v>
      </c>
      <c r="AT145" s="33" t="e">
        <f t="shared" si="89"/>
        <v>#VALUE!</v>
      </c>
      <c r="AU145" s="33" t="e">
        <f t="shared" si="89"/>
        <v>#VALUE!</v>
      </c>
      <c r="AV145" s="34" t="e">
        <f t="shared" si="90"/>
        <v>#VALUE!</v>
      </c>
      <c r="AW145" s="34" t="e">
        <f t="shared" si="90"/>
        <v>#VALUE!</v>
      </c>
      <c r="AX145" s="35" t="e">
        <f t="shared" si="90"/>
        <v>#VALUE!</v>
      </c>
      <c r="AY145" s="35" t="e">
        <f t="shared" si="90"/>
        <v>#VALUE!</v>
      </c>
      <c r="AZ145" t="e">
        <f>NA()</f>
        <v>#N/A</v>
      </c>
      <c r="BA145" s="30">
        <f t="shared" si="65"/>
        <v>30.108873816230606</v>
      </c>
      <c r="BB145" s="30">
        <f t="shared" si="66"/>
        <v>64.301380073066142</v>
      </c>
    </row>
    <row r="146" spans="1:54" x14ac:dyDescent="0.25">
      <c r="D146" s="3">
        <v>61</v>
      </c>
      <c r="F146" s="3">
        <v>60</v>
      </c>
      <c r="G146" s="29">
        <f t="shared" si="83"/>
        <v>82.282107546928685</v>
      </c>
      <c r="H146" s="29">
        <f t="shared" si="83"/>
        <v>84.441640725395231</v>
      </c>
      <c r="I146" s="29">
        <f t="shared" si="83"/>
        <v>92.208240410764645</v>
      </c>
      <c r="J146" s="29">
        <f t="shared" si="83"/>
        <v>84.516564157107652</v>
      </c>
      <c r="K146" s="29">
        <f t="shared" si="83"/>
        <v>29.669736188343464</v>
      </c>
      <c r="L146" s="30" t="e">
        <f t="shared" si="57"/>
        <v>#VALUE!</v>
      </c>
      <c r="M146" s="29">
        <f t="shared" si="84"/>
        <v>30.731393055805867</v>
      </c>
      <c r="N146" s="31">
        <f t="shared" si="84"/>
        <v>20.870214455045829</v>
      </c>
      <c r="O146" s="31">
        <f t="shared" si="84"/>
        <v>4.174042891009166</v>
      </c>
      <c r="P146" s="32">
        <f t="shared" si="84"/>
        <v>71.14063521563358</v>
      </c>
      <c r="Q146" s="32">
        <f t="shared" si="84"/>
        <v>36.524101358801992</v>
      </c>
      <c r="R146" s="32">
        <f t="shared" si="84"/>
        <v>70.62203660210713</v>
      </c>
      <c r="S146" s="33" t="e">
        <f t="shared" si="85"/>
        <v>#VALUE!</v>
      </c>
      <c r="T146" s="33" t="e">
        <f t="shared" si="85"/>
        <v>#VALUE!</v>
      </c>
      <c r="U146" s="34" t="e">
        <f t="shared" si="86"/>
        <v>#VALUE!</v>
      </c>
      <c r="V146" s="34" t="e">
        <f t="shared" si="86"/>
        <v>#VALUE!</v>
      </c>
      <c r="W146" s="35" t="e">
        <f t="shared" si="86"/>
        <v>#VALUE!</v>
      </c>
      <c r="X146" s="35" t="e">
        <f t="shared" si="86"/>
        <v>#VALUE!</v>
      </c>
      <c r="Y146" t="e">
        <f>NA()</f>
        <v>#N/A</v>
      </c>
      <c r="Z146" s="30">
        <f t="shared" si="58"/>
        <v>30.192637276941152</v>
      </c>
      <c r="AA146" s="30">
        <f t="shared" si="59"/>
        <v>64.535386525379963</v>
      </c>
      <c r="AD146"/>
      <c r="AE146" s="3">
        <v>61</v>
      </c>
      <c r="AG146" s="3">
        <f t="shared" si="60"/>
        <v>59.074491354933706</v>
      </c>
      <c r="AH146" s="29">
        <f t="shared" si="88"/>
        <v>81.806700298573347</v>
      </c>
      <c r="AI146" s="29">
        <f t="shared" si="88"/>
        <v>83.686771108345823</v>
      </c>
      <c r="AJ146" s="29">
        <f t="shared" si="88"/>
        <v>91.341986628152341</v>
      </c>
      <c r="AK146" s="29">
        <f t="shared" si="88"/>
        <v>83.791720300023471</v>
      </c>
      <c r="AL146" s="29">
        <f t="shared" si="88"/>
        <v>29.547314245317789</v>
      </c>
      <c r="AM146" s="30" t="e">
        <f t="shared" si="62"/>
        <v>#VALUE!</v>
      </c>
      <c r="AN146" s="29">
        <f t="shared" si="87"/>
        <v>30.396101323201222</v>
      </c>
      <c r="AO146" s="31">
        <f t="shared" si="87"/>
        <v>20.630978277738109</v>
      </c>
      <c r="AP146" s="31">
        <f t="shared" si="87"/>
        <v>4.1261956555476216</v>
      </c>
      <c r="AQ146" s="32">
        <f t="shared" si="87"/>
        <v>70.619520074393762</v>
      </c>
      <c r="AR146" s="32">
        <f t="shared" si="87"/>
        <v>36.324365619926468</v>
      </c>
      <c r="AS146" s="32">
        <f t="shared" si="87"/>
        <v>70.496618564766976</v>
      </c>
      <c r="AT146" s="33" t="e">
        <f t="shared" si="89"/>
        <v>#VALUE!</v>
      </c>
      <c r="AU146" s="33" t="e">
        <f t="shared" si="89"/>
        <v>#VALUE!</v>
      </c>
      <c r="AV146" s="34" t="e">
        <f t="shared" si="90"/>
        <v>#VALUE!</v>
      </c>
      <c r="AW146" s="34" t="e">
        <f t="shared" si="90"/>
        <v>#VALUE!</v>
      </c>
      <c r="AX146" s="35" t="e">
        <f t="shared" si="90"/>
        <v>#VALUE!</v>
      </c>
      <c r="AY146" s="35" t="e">
        <f t="shared" si="90"/>
        <v>#VALUE!</v>
      </c>
      <c r="AZ146" t="e">
        <f>NA()</f>
        <v>#N/A</v>
      </c>
      <c r="BA146" s="30">
        <f t="shared" si="65"/>
        <v>30.13491172092057</v>
      </c>
      <c r="BB146" s="30">
        <f t="shared" si="66"/>
        <v>64.373172733036597</v>
      </c>
    </row>
    <row r="147" spans="1:54" x14ac:dyDescent="0.25">
      <c r="D147" s="3">
        <v>62</v>
      </c>
      <c r="F147" s="3">
        <v>61</v>
      </c>
      <c r="G147" s="29">
        <f t="shared" si="83"/>
        <v>82.766872384685811</v>
      </c>
      <c r="H147" s="29">
        <f t="shared" si="83"/>
        <v>85.23785862849779</v>
      </c>
      <c r="I147" s="29">
        <f t="shared" si="83"/>
        <v>93.110812604703483</v>
      </c>
      <c r="J147" s="29">
        <f t="shared" si="83"/>
        <v>85.280206352935835</v>
      </c>
      <c r="K147" s="29">
        <f t="shared" si="83"/>
        <v>29.793816124481364</v>
      </c>
      <c r="L147" s="30" t="e">
        <f t="shared" si="57"/>
        <v>#VALUE!</v>
      </c>
      <c r="M147" s="29">
        <f t="shared" si="84"/>
        <v>31.085167232878735</v>
      </c>
      <c r="N147" s="31">
        <f t="shared" si="84"/>
        <v>21.124119355667041</v>
      </c>
      <c r="O147" s="31">
        <f t="shared" si="84"/>
        <v>4.2248238711334087</v>
      </c>
      <c r="P147" s="32">
        <f t="shared" si="84"/>
        <v>71.688773898143324</v>
      </c>
      <c r="Q147" s="32">
        <f t="shared" si="84"/>
        <v>36.731479628152314</v>
      </c>
      <c r="R147" s="32">
        <f t="shared" si="84"/>
        <v>70.747311842340338</v>
      </c>
      <c r="S147" s="33" t="e">
        <f t="shared" si="85"/>
        <v>#VALUE!</v>
      </c>
      <c r="T147" s="33" t="e">
        <f t="shared" si="85"/>
        <v>#VALUE!</v>
      </c>
      <c r="U147" s="34" t="e">
        <f t="shared" si="86"/>
        <v>#VALUE!</v>
      </c>
      <c r="V147" s="34" t="e">
        <f t="shared" si="86"/>
        <v>#VALUE!</v>
      </c>
      <c r="W147" s="35" t="e">
        <f t="shared" si="86"/>
        <v>#VALUE!</v>
      </c>
      <c r="X147" s="35" t="e">
        <f t="shared" si="86"/>
        <v>#VALUE!</v>
      </c>
      <c r="Y147" t="e">
        <f>NA()</f>
        <v>#N/A</v>
      </c>
      <c r="Z147" s="30">
        <f t="shared" si="58"/>
        <v>30.250461362014981</v>
      </c>
      <c r="AA147" s="30">
        <f t="shared" si="59"/>
        <v>64.702469885274098</v>
      </c>
      <c r="AD147"/>
      <c r="AE147" s="3">
        <v>62</v>
      </c>
      <c r="AG147" s="3">
        <f t="shared" si="60"/>
        <v>59.439759967438754</v>
      </c>
      <c r="AH147" s="29">
        <f t="shared" si="88"/>
        <v>81.997488816892371</v>
      </c>
      <c r="AI147" s="29">
        <f t="shared" si="88"/>
        <v>83.986778831776292</v>
      </c>
      <c r="AJ147" s="29">
        <f t="shared" si="88"/>
        <v>91.687473518616642</v>
      </c>
      <c r="AK147" s="29">
        <f t="shared" si="88"/>
        <v>84.079893778754339</v>
      </c>
      <c r="AL147" s="29">
        <f t="shared" si="88"/>
        <v>29.596530019585714</v>
      </c>
      <c r="AM147" s="30" t="e">
        <f t="shared" si="62"/>
        <v>#VALUE!</v>
      </c>
      <c r="AN147" s="29">
        <f t="shared" si="87"/>
        <v>30.529341572256218</v>
      </c>
      <c r="AO147" s="31">
        <f t="shared" si="87"/>
        <v>20.725887355975203</v>
      </c>
      <c r="AP147" s="31">
        <f t="shared" si="87"/>
        <v>4.1451774711950407</v>
      </c>
      <c r="AQ147" s="32">
        <f t="shared" si="87"/>
        <v>70.826794286657602</v>
      </c>
      <c r="AR147" s="32">
        <f t="shared" si="87"/>
        <v>36.404109339826476</v>
      </c>
      <c r="AS147" s="32">
        <f t="shared" si="87"/>
        <v>70.547251009492001</v>
      </c>
      <c r="AT147" s="33" t="e">
        <f t="shared" si="89"/>
        <v>#VALUE!</v>
      </c>
      <c r="AU147" s="33" t="e">
        <f t="shared" si="89"/>
        <v>#VALUE!</v>
      </c>
      <c r="AV147" s="34" t="e">
        <f t="shared" si="90"/>
        <v>#VALUE!</v>
      </c>
      <c r="AW147" s="34" t="e">
        <f t="shared" si="90"/>
        <v>#VALUE!</v>
      </c>
      <c r="AX147" s="35" t="e">
        <f t="shared" si="90"/>
        <v>#VALUE!</v>
      </c>
      <c r="AY147" s="35" t="e">
        <f t="shared" si="90"/>
        <v>#VALUE!</v>
      </c>
      <c r="AZ147" t="e">
        <f>NA()</f>
        <v>#N/A</v>
      </c>
      <c r="BA147" s="30">
        <f t="shared" si="65"/>
        <v>30.158197101884593</v>
      </c>
      <c r="BB147" s="30">
        <f t="shared" si="66"/>
        <v>64.438086014355804</v>
      </c>
    </row>
    <row r="148" spans="1:54" x14ac:dyDescent="0.25">
      <c r="D148" s="3">
        <v>63</v>
      </c>
      <c r="F148" s="3">
        <v>62</v>
      </c>
      <c r="G148" s="29">
        <f t="shared" si="83"/>
        <v>83.223188730753805</v>
      </c>
      <c r="H148" s="29">
        <f t="shared" si="83"/>
        <v>86.014321080630708</v>
      </c>
      <c r="I148" s="29">
        <f t="shared" si="83"/>
        <v>93.97968075933089</v>
      </c>
      <c r="J148" s="29">
        <f t="shared" si="83"/>
        <v>86.023986626959086</v>
      </c>
      <c r="K148" s="29">
        <f t="shared" si="83"/>
        <v>29.909892579197304</v>
      </c>
      <c r="L148" s="30" t="e">
        <f t="shared" si="57"/>
        <v>#VALUE!</v>
      </c>
      <c r="M148" s="29">
        <f t="shared" si="84"/>
        <v>31.430248525156898</v>
      </c>
      <c r="N148" s="31">
        <f t="shared" si="84"/>
        <v>21.373311889644452</v>
      </c>
      <c r="O148" s="31">
        <f t="shared" si="84"/>
        <v>4.274662377928891</v>
      </c>
      <c r="P148" s="32">
        <f t="shared" si="84"/>
        <v>72.221799059070975</v>
      </c>
      <c r="Q148" s="32">
        <f t="shared" si="84"/>
        <v>36.930423390142664</v>
      </c>
      <c r="R148" s="32">
        <f t="shared" si="84"/>
        <v>70.86275553688516</v>
      </c>
      <c r="S148" s="33" t="e">
        <f t="shared" si="85"/>
        <v>#VALUE!</v>
      </c>
      <c r="T148" s="33" t="e">
        <f t="shared" si="85"/>
        <v>#VALUE!</v>
      </c>
      <c r="U148" s="34" t="e">
        <f t="shared" si="86"/>
        <v>#VALUE!</v>
      </c>
      <c r="V148" s="34" t="e">
        <f t="shared" si="86"/>
        <v>#VALUE!</v>
      </c>
      <c r="W148" s="35" t="e">
        <f t="shared" si="86"/>
        <v>#VALUE!</v>
      </c>
      <c r="X148" s="35" t="e">
        <f t="shared" si="86"/>
        <v>#VALUE!</v>
      </c>
      <c r="Y148" t="e">
        <f>NA()</f>
        <v>#N/A</v>
      </c>
      <c r="Z148" s="30">
        <f t="shared" si="58"/>
        <v>30.303905209867033</v>
      </c>
      <c r="AA148" s="30">
        <f t="shared" si="59"/>
        <v>64.861452181085113</v>
      </c>
      <c r="AD148"/>
      <c r="AE148" s="3">
        <v>63</v>
      </c>
      <c r="AG148" s="3">
        <f t="shared" si="60"/>
        <v>59.776339006608282</v>
      </c>
      <c r="AH148" s="29">
        <f t="shared" si="88"/>
        <v>82.169628887116502</v>
      </c>
      <c r="AI148" s="29">
        <f t="shared" si="88"/>
        <v>84.260812446417802</v>
      </c>
      <c r="AJ148" s="29">
        <f t="shared" si="88"/>
        <v>92.001654942433277</v>
      </c>
      <c r="AK148" s="29">
        <f t="shared" si="88"/>
        <v>84.34300392839701</v>
      </c>
      <c r="AL148" s="29">
        <f t="shared" si="88"/>
        <v>29.640836713366184</v>
      </c>
      <c r="AM148" s="30" t="e">
        <f t="shared" si="62"/>
        <v>#VALUE!</v>
      </c>
      <c r="AN148" s="29">
        <f t="shared" si="87"/>
        <v>30.651063367355604</v>
      </c>
      <c r="AO148" s="31">
        <f t="shared" si="87"/>
        <v>20.812775568064389</v>
      </c>
      <c r="AP148" s="31">
        <f t="shared" si="87"/>
        <v>4.1625551136128776</v>
      </c>
      <c r="AQ148" s="32">
        <f t="shared" si="87"/>
        <v>71.015930089483788</v>
      </c>
      <c r="AR148" s="32">
        <f t="shared" si="87"/>
        <v>36.476531081214901</v>
      </c>
      <c r="AS148" s="32">
        <f t="shared" si="87"/>
        <v>70.592589795305301</v>
      </c>
      <c r="AT148" s="33" t="e">
        <f t="shared" si="89"/>
        <v>#VALUE!</v>
      </c>
      <c r="AU148" s="33" t="e">
        <f t="shared" si="89"/>
        <v>#VALUE!</v>
      </c>
      <c r="AV148" s="34" t="e">
        <f t="shared" si="90"/>
        <v>#VALUE!</v>
      </c>
      <c r="AW148" s="34" t="e">
        <f t="shared" si="90"/>
        <v>#VALUE!</v>
      </c>
      <c r="AX148" s="35" t="e">
        <f t="shared" si="90"/>
        <v>#VALUE!</v>
      </c>
      <c r="AY148" s="35" t="e">
        <f t="shared" si="90"/>
        <v>#VALUE!</v>
      </c>
      <c r="AZ148" t="e">
        <f>NA()</f>
        <v>#N/A</v>
      </c>
      <c r="BA148" s="30">
        <f t="shared" si="65"/>
        <v>30.179069644542754</v>
      </c>
      <c r="BB148" s="30">
        <f t="shared" si="66"/>
        <v>64.496866460973607</v>
      </c>
    </row>
    <row r="149" spans="1:54" x14ac:dyDescent="0.25">
      <c r="D149" s="3">
        <v>64</v>
      </c>
      <c r="F149" s="3">
        <v>63</v>
      </c>
      <c r="G149" s="29">
        <f t="shared" si="83"/>
        <v>83.652604563942717</v>
      </c>
      <c r="H149" s="29">
        <f t="shared" si="83"/>
        <v>86.771439849455192</v>
      </c>
      <c r="I149" s="29">
        <f t="shared" si="83"/>
        <v>94.81585740317702</v>
      </c>
      <c r="J149" s="29">
        <f t="shared" si="83"/>
        <v>86.748347980617041</v>
      </c>
      <c r="K149" s="29">
        <f t="shared" si="83"/>
        <v>30.01845940137105</v>
      </c>
      <c r="L149" s="30" t="e">
        <f t="shared" si="57"/>
        <v>#VALUE!</v>
      </c>
      <c r="M149" s="29">
        <f t="shared" si="84"/>
        <v>31.766783595250374</v>
      </c>
      <c r="N149" s="31">
        <f t="shared" si="84"/>
        <v>21.617846674591583</v>
      </c>
      <c r="O149" s="31">
        <f t="shared" si="84"/>
        <v>4.3235693349183171</v>
      </c>
      <c r="P149" s="32">
        <f t="shared" si="84"/>
        <v>72.740096041719781</v>
      </c>
      <c r="Q149" s="32">
        <f t="shared" si="84"/>
        <v>37.121255745314478</v>
      </c>
      <c r="R149" s="32">
        <f t="shared" si="84"/>
        <v>70.969129303540171</v>
      </c>
      <c r="S149" s="33" t="e">
        <f t="shared" si="85"/>
        <v>#VALUE!</v>
      </c>
      <c r="T149" s="33" t="e">
        <f t="shared" si="85"/>
        <v>#VALUE!</v>
      </c>
      <c r="U149" s="34" t="e">
        <f t="shared" si="86"/>
        <v>#VALUE!</v>
      </c>
      <c r="V149" s="34" t="e">
        <f t="shared" si="86"/>
        <v>#VALUE!</v>
      </c>
      <c r="W149" s="35" t="e">
        <f t="shared" si="86"/>
        <v>#VALUE!</v>
      </c>
      <c r="X149" s="35" t="e">
        <f t="shared" si="86"/>
        <v>#VALUE!</v>
      </c>
      <c r="Y149" t="e">
        <f>NA()</f>
        <v>#N/A</v>
      </c>
      <c r="Z149" s="30">
        <f t="shared" si="58"/>
        <v>30.353295938994943</v>
      </c>
      <c r="AA149" s="30">
        <f t="shared" si="59"/>
        <v>65.012726194232513</v>
      </c>
      <c r="AD149"/>
      <c r="AE149" s="3">
        <v>64</v>
      </c>
      <c r="AG149" s="3">
        <f t="shared" si="60"/>
        <v>60.086481859648281</v>
      </c>
      <c r="AH149" s="29">
        <f t="shared" si="88"/>
        <v>82.325194946526452</v>
      </c>
      <c r="AI149" s="29">
        <f t="shared" si="88"/>
        <v>84.511289926573326</v>
      </c>
      <c r="AJ149" s="29">
        <f t="shared" si="88"/>
        <v>92.28765349842466</v>
      </c>
      <c r="AK149" s="29">
        <f t="shared" si="88"/>
        <v>84.58340117169395</v>
      </c>
      <c r="AL149" s="29">
        <f t="shared" si="88"/>
        <v>29.680795963897079</v>
      </c>
      <c r="AM149" s="30" t="e">
        <f t="shared" si="62"/>
        <v>#VALUE!</v>
      </c>
      <c r="AN149" s="29">
        <f t="shared" si="87"/>
        <v>30.762335129956309</v>
      </c>
      <c r="AO149" s="31">
        <f t="shared" si="87"/>
        <v>20.892360115629319</v>
      </c>
      <c r="AP149" s="31">
        <f t="shared" si="87"/>
        <v>4.1784720231258641</v>
      </c>
      <c r="AQ149" s="32">
        <f t="shared" si="87"/>
        <v>71.188646122288716</v>
      </c>
      <c r="AR149" s="32">
        <f t="shared" si="87"/>
        <v>36.542377328905062</v>
      </c>
      <c r="AS149" s="32">
        <f t="shared" si="87"/>
        <v>70.633279303361576</v>
      </c>
      <c r="AT149" s="33" t="e">
        <f t="shared" si="89"/>
        <v>#VALUE!</v>
      </c>
      <c r="AU149" s="33" t="e">
        <f t="shared" si="89"/>
        <v>#VALUE!</v>
      </c>
      <c r="AV149" s="34" t="e">
        <f t="shared" si="90"/>
        <v>#VALUE!</v>
      </c>
      <c r="AW149" s="34" t="e">
        <f t="shared" si="90"/>
        <v>#VALUE!</v>
      </c>
      <c r="AX149" s="35" t="e">
        <f t="shared" si="90"/>
        <v>#VALUE!</v>
      </c>
      <c r="AY149" s="35" t="e">
        <f t="shared" si="90"/>
        <v>#VALUE!</v>
      </c>
      <c r="AZ149" t="e">
        <f>NA()</f>
        <v>#N/A</v>
      </c>
      <c r="BA149" s="30">
        <f t="shared" si="65"/>
        <v>30.197819738497053</v>
      </c>
      <c r="BB149" s="30">
        <f t="shared" si="66"/>
        <v>64.550166467864528</v>
      </c>
    </row>
    <row r="150" spans="1:54" x14ac:dyDescent="0.25">
      <c r="D150" s="3">
        <v>65</v>
      </c>
      <c r="F150" s="3">
        <v>64</v>
      </c>
      <c r="G150" s="29">
        <f t="shared" ref="G150:K156" si="91">G78*G$12</f>
        <v>84.056598816669705</v>
      </c>
      <c r="H150" s="29">
        <f t="shared" si="91"/>
        <v>87.509623403782342</v>
      </c>
      <c r="I150" s="29">
        <f t="shared" si="91"/>
        <v>95.62034748540016</v>
      </c>
      <c r="J150" s="29">
        <f t="shared" si="91"/>
        <v>87.453728600418273</v>
      </c>
      <c r="K150" s="29">
        <f t="shared" si="91"/>
        <v>30.119982934151288</v>
      </c>
      <c r="L150" s="30" t="e">
        <f t="shared" si="57"/>
        <v>#VALUE!</v>
      </c>
      <c r="M150" s="29">
        <f t="shared" ref="M150:R156" si="92">M78*M$12</f>
        <v>32.094921473926796</v>
      </c>
      <c r="N150" s="31">
        <f t="shared" si="92"/>
        <v>21.857779736889434</v>
      </c>
      <c r="O150" s="31">
        <f t="shared" si="92"/>
        <v>4.3715559473778871</v>
      </c>
      <c r="P150" s="32">
        <f t="shared" si="92"/>
        <v>73.244042522695224</v>
      </c>
      <c r="Q150" s="32">
        <f t="shared" si="92"/>
        <v>37.304289215053615</v>
      </c>
      <c r="R150" s="32">
        <f t="shared" si="92"/>
        <v>71.067137292302831</v>
      </c>
      <c r="S150" s="33" t="e">
        <f t="shared" ref="S150:T156" si="93">S78</f>
        <v>#VALUE!</v>
      </c>
      <c r="T150" s="33" t="e">
        <f t="shared" si="93"/>
        <v>#VALUE!</v>
      </c>
      <c r="U150" s="34" t="e">
        <f t="shared" ref="U150:X156" si="94">U78*U$12</f>
        <v>#VALUE!</v>
      </c>
      <c r="V150" s="34" t="e">
        <f t="shared" si="94"/>
        <v>#VALUE!</v>
      </c>
      <c r="W150" s="35" t="e">
        <f t="shared" si="94"/>
        <v>#VALUE!</v>
      </c>
      <c r="X150" s="35" t="e">
        <f t="shared" si="94"/>
        <v>#VALUE!</v>
      </c>
      <c r="Y150" t="e">
        <f>NA()</f>
        <v>#N/A</v>
      </c>
      <c r="Z150" s="30">
        <f t="shared" si="58"/>
        <v>30.398936937641398</v>
      </c>
      <c r="AA150" s="30">
        <f t="shared" si="59"/>
        <v>65.156665662064341</v>
      </c>
      <c r="AD150"/>
      <c r="AE150" s="3">
        <v>65</v>
      </c>
      <c r="AG150" s="3">
        <f t="shared" si="60"/>
        <v>60.372264924241762</v>
      </c>
      <c r="AH150" s="29">
        <f t="shared" si="88"/>
        <v>82.465993502721304</v>
      </c>
      <c r="AI150" s="29">
        <f t="shared" si="88"/>
        <v>84.740379214937619</v>
      </c>
      <c r="AJ150" s="29">
        <f t="shared" si="88"/>
        <v>92.548238844891173</v>
      </c>
      <c r="AK150" s="29">
        <f t="shared" si="88"/>
        <v>84.803190338267854</v>
      </c>
      <c r="AL150" s="29">
        <f t="shared" si="88"/>
        <v>29.716894425057106</v>
      </c>
      <c r="AM150" s="30" t="e">
        <f t="shared" si="62"/>
        <v>#VALUE!</v>
      </c>
      <c r="AN150" s="29">
        <f t="shared" ref="AN150:AS156" si="95">AN78*AN$12</f>
        <v>30.864115649975155</v>
      </c>
      <c r="AO150" s="31">
        <f t="shared" si="95"/>
        <v>20.965288343766485</v>
      </c>
      <c r="AP150" s="31">
        <f t="shared" si="95"/>
        <v>4.1930576687532977</v>
      </c>
      <c r="AQ150" s="32">
        <f t="shared" si="95"/>
        <v>71.34647866051337</v>
      </c>
      <c r="AR150" s="32">
        <f t="shared" si="95"/>
        <v>36.602307446788892</v>
      </c>
      <c r="AS150" s="32">
        <f t="shared" si="95"/>
        <v>70.669871722853415</v>
      </c>
      <c r="AT150" s="33" t="e">
        <f t="shared" si="89"/>
        <v>#VALUE!</v>
      </c>
      <c r="AU150" s="33" t="e">
        <f t="shared" si="89"/>
        <v>#VALUE!</v>
      </c>
      <c r="AV150" s="34" t="e">
        <f t="shared" si="90"/>
        <v>#VALUE!</v>
      </c>
      <c r="AW150" s="34" t="e">
        <f t="shared" si="90"/>
        <v>#VALUE!</v>
      </c>
      <c r="AX150" s="35" t="e">
        <f t="shared" si="90"/>
        <v>#VALUE!</v>
      </c>
      <c r="AY150" s="35" t="e">
        <f t="shared" si="90"/>
        <v>#VALUE!</v>
      </c>
      <c r="AZ150" t="e">
        <f>NA()</f>
        <v>#N/A</v>
      </c>
      <c r="BA150" s="30">
        <f t="shared" si="65"/>
        <v>30.214696728035026</v>
      </c>
      <c r="BB150" s="30">
        <f t="shared" si="66"/>
        <v>64.598558066045527</v>
      </c>
    </row>
    <row r="151" spans="1:54" x14ac:dyDescent="0.25">
      <c r="D151" s="3">
        <v>66</v>
      </c>
      <c r="F151" s="3">
        <v>65</v>
      </c>
      <c r="G151" s="29">
        <f t="shared" si="91"/>
        <v>84.436582444097013</v>
      </c>
      <c r="H151" s="29">
        <f t="shared" si="91"/>
        <v>88.229276502399102</v>
      </c>
      <c r="I151" s="29">
        <f t="shared" si="91"/>
        <v>96.394145855138603</v>
      </c>
      <c r="J151" s="29">
        <f t="shared" si="91"/>
        <v>88.140561491092768</v>
      </c>
      <c r="K151" s="29">
        <f t="shared" si="91"/>
        <v>30.214903140449547</v>
      </c>
      <c r="L151" s="30" t="e">
        <f t="shared" ref="L151:L156" si="96">Z151+L235*(AA151-Z151)</f>
        <v>#VALUE!</v>
      </c>
      <c r="M151" s="29">
        <f t="shared" si="92"/>
        <v>32.414813088119168</v>
      </c>
      <c r="N151" s="31">
        <f t="shared" si="92"/>
        <v>22.09316833969239</v>
      </c>
      <c r="O151" s="31">
        <f t="shared" si="92"/>
        <v>4.4186336679384786</v>
      </c>
      <c r="P151" s="32">
        <f t="shared" si="92"/>
        <v>73.734008496464369</v>
      </c>
      <c r="Q151" s="32">
        <f t="shared" si="92"/>
        <v>37.47982591452805</v>
      </c>
      <c r="R151" s="32">
        <f t="shared" si="92"/>
        <v>71.157430283409084</v>
      </c>
      <c r="S151" s="33" t="e">
        <f t="shared" si="93"/>
        <v>#VALUE!</v>
      </c>
      <c r="T151" s="33" t="e">
        <f t="shared" si="93"/>
        <v>#VALUE!</v>
      </c>
      <c r="U151" s="34" t="e">
        <f t="shared" si="94"/>
        <v>#VALUE!</v>
      </c>
      <c r="V151" s="34" t="e">
        <f t="shared" si="94"/>
        <v>#VALUE!</v>
      </c>
      <c r="W151" s="35" t="e">
        <f t="shared" si="94"/>
        <v>#VALUE!</v>
      </c>
      <c r="X151" s="35" t="e">
        <f t="shared" si="94"/>
        <v>#VALUE!</v>
      </c>
      <c r="Y151" t="e">
        <f>NA()</f>
        <v>#N/A</v>
      </c>
      <c r="Z151" s="30">
        <f t="shared" ref="Z151:Z156" si="97">Z79*Z$12</f>
        <v>30.441109479833667</v>
      </c>
      <c r="AA151" s="30">
        <f t="shared" ref="AA151:AA156" si="98">AA79*($AM$166/0.778237)</f>
        <v>65.293626201212092</v>
      </c>
      <c r="AD151"/>
      <c r="AE151" s="3">
        <v>66</v>
      </c>
      <c r="AG151" s="3">
        <f t="shared" ref="AG151:AG156" si="99">AE79</f>
        <v>60.635601509972815</v>
      </c>
      <c r="AH151" s="29">
        <f t="shared" ref="AH151:AL156" si="100">AH79*AH$12</f>
        <v>82.593603015525673</v>
      </c>
      <c r="AI151" s="29">
        <f t="shared" si="100"/>
        <v>84.950027609484295</v>
      </c>
      <c r="AJ151" s="29">
        <f t="shared" si="100"/>
        <v>92.785873300290419</v>
      </c>
      <c r="AK151" s="29">
        <f t="shared" si="100"/>
        <v>85.004259895600839</v>
      </c>
      <c r="AL151" s="29">
        <f t="shared" si="100"/>
        <v>29.749555325020083</v>
      </c>
      <c r="AM151" s="30" t="e">
        <f t="shared" ref="AM151:AM156" si="101">BA151+AM235*(BB151-BA151)</f>
        <v>#VALUE!</v>
      </c>
      <c r="AN151" s="29">
        <f t="shared" si="95"/>
        <v>30.957266786447477</v>
      </c>
      <c r="AO151" s="31">
        <f t="shared" si="95"/>
        <v>21.032145343124053</v>
      </c>
      <c r="AP151" s="31">
        <f t="shared" si="95"/>
        <v>4.2064290686248107</v>
      </c>
      <c r="AQ151" s="32">
        <f t="shared" si="95"/>
        <v>71.490803761681349</v>
      </c>
      <c r="AR151" s="32">
        <f t="shared" si="95"/>
        <v>36.656905417391229</v>
      </c>
      <c r="AS151" s="32">
        <f t="shared" si="95"/>
        <v>70.702842279321004</v>
      </c>
      <c r="AT151" s="33" t="e">
        <f t="shared" ref="AT151:AU156" si="102">AT79</f>
        <v>#VALUE!</v>
      </c>
      <c r="AU151" s="33" t="e">
        <f t="shared" si="102"/>
        <v>#VALUE!</v>
      </c>
      <c r="AV151" s="34" t="e">
        <f t="shared" ref="AV151:AY156" si="103">AV79*AV$12</f>
        <v>#VALUE!</v>
      </c>
      <c r="AW151" s="34" t="e">
        <f t="shared" si="103"/>
        <v>#VALUE!</v>
      </c>
      <c r="AX151" s="35" t="e">
        <f t="shared" si="103"/>
        <v>#VALUE!</v>
      </c>
      <c r="AY151" s="35" t="e">
        <f t="shared" si="103"/>
        <v>#VALUE!</v>
      </c>
      <c r="AZ151" t="e">
        <f>NA()</f>
        <v>#N/A</v>
      </c>
      <c r="BA151" s="30">
        <f t="shared" ref="BA151:BA156" si="104">BA79*BA$12</f>
        <v>30.229915613932668</v>
      </c>
      <c r="BB151" s="30">
        <f t="shared" ref="BB151:BB156" si="105">BB79*($AM$166/0.778237)</f>
        <v>64.642544414152084</v>
      </c>
    </row>
    <row r="152" spans="1:54" x14ac:dyDescent="0.25">
      <c r="D152" s="3">
        <v>67</v>
      </c>
      <c r="F152" s="3">
        <v>66</v>
      </c>
      <c r="G152" s="29">
        <f t="shared" si="91"/>
        <v>84.793899795079469</v>
      </c>
      <c r="H152" s="29">
        <f t="shared" si="91"/>
        <v>88.930799827257886</v>
      </c>
      <c r="I152" s="29">
        <f t="shared" si="91"/>
        <v>97.138235062229313</v>
      </c>
      <c r="J152" s="29">
        <f t="shared" si="91"/>
        <v>88.809274153214787</v>
      </c>
      <c r="K152" s="29">
        <f t="shared" si="91"/>
        <v>30.303634743246615</v>
      </c>
      <c r="L152" s="30" t="e">
        <f t="shared" si="96"/>
        <v>#VALUE!</v>
      </c>
      <c r="M152" s="29">
        <f t="shared" si="92"/>
        <v>32.726610826833216</v>
      </c>
      <c r="N152" s="31">
        <f t="shared" si="92"/>
        <v>22.324070822818435</v>
      </c>
      <c r="O152" s="31">
        <f t="shared" si="92"/>
        <v>4.4648141645636876</v>
      </c>
      <c r="P152" s="32">
        <f t="shared" si="92"/>
        <v>74.210356277375524</v>
      </c>
      <c r="Q152" s="32">
        <f t="shared" si="92"/>
        <v>37.648157742561807</v>
      </c>
      <c r="R152" s="32">
        <f t="shared" si="92"/>
        <v>71.240609531005205</v>
      </c>
      <c r="S152" s="33" t="e">
        <f t="shared" si="93"/>
        <v>#VALUE!</v>
      </c>
      <c r="T152" s="33" t="e">
        <f t="shared" si="93"/>
        <v>#VALUE!</v>
      </c>
      <c r="U152" s="34" t="e">
        <f t="shared" si="94"/>
        <v>#VALUE!</v>
      </c>
      <c r="V152" s="34" t="e">
        <f t="shared" si="94"/>
        <v>#VALUE!</v>
      </c>
      <c r="W152" s="35" t="e">
        <f t="shared" si="94"/>
        <v>#VALUE!</v>
      </c>
      <c r="X152" s="35" t="e">
        <f t="shared" si="94"/>
        <v>#VALUE!</v>
      </c>
      <c r="Y152" t="e">
        <f>NA()</f>
        <v>#N/A</v>
      </c>
      <c r="Z152" s="30">
        <f t="shared" si="97"/>
        <v>30.480074247673837</v>
      </c>
      <c r="AA152" s="30">
        <f t="shared" si="98"/>
        <v>65.423946186176607</v>
      </c>
      <c r="AD152"/>
      <c r="AE152" s="3">
        <v>67</v>
      </c>
      <c r="AG152" s="3">
        <f t="shared" si="99"/>
        <v>60.87825464788051</v>
      </c>
      <c r="AH152" s="29">
        <f t="shared" si="100"/>
        <v>82.709407105787363</v>
      </c>
      <c r="AI152" s="29">
        <f t="shared" si="100"/>
        <v>85.141987223061548</v>
      </c>
      <c r="AJ152" s="29">
        <f t="shared" si="100"/>
        <v>93.00275081344634</v>
      </c>
      <c r="AK152" s="29">
        <f t="shared" si="100"/>
        <v>85.188307221301059</v>
      </c>
      <c r="AL152" s="29">
        <f t="shared" si="100"/>
        <v>29.779148019877205</v>
      </c>
      <c r="AM152" s="30" t="e">
        <f t="shared" si="101"/>
        <v>#VALUE!</v>
      </c>
      <c r="AN152" s="29">
        <f t="shared" si="95"/>
        <v>31.042564511001718</v>
      </c>
      <c r="AO152" s="31">
        <f t="shared" si="95"/>
        <v>21.093460620998709</v>
      </c>
      <c r="AP152" s="31">
        <f t="shared" si="95"/>
        <v>4.2186921241997419</v>
      </c>
      <c r="AQ152" s="32">
        <f t="shared" si="95"/>
        <v>71.622856340121942</v>
      </c>
      <c r="AR152" s="32">
        <f t="shared" si="95"/>
        <v>36.706689782979659</v>
      </c>
      <c r="AS152" s="32">
        <f t="shared" si="95"/>
        <v>70.732601637880435</v>
      </c>
      <c r="AT152" s="33" t="e">
        <f t="shared" si="102"/>
        <v>#VALUE!</v>
      </c>
      <c r="AU152" s="33" t="e">
        <f t="shared" si="102"/>
        <v>#VALUE!</v>
      </c>
      <c r="AV152" s="34" t="e">
        <f t="shared" si="103"/>
        <v>#VALUE!</v>
      </c>
      <c r="AW152" s="34" t="e">
        <f t="shared" si="103"/>
        <v>#VALUE!</v>
      </c>
      <c r="AX152" s="35" t="e">
        <f t="shared" si="103"/>
        <v>#VALUE!</v>
      </c>
      <c r="AY152" s="35" t="e">
        <f t="shared" si="103"/>
        <v>#VALUE!</v>
      </c>
      <c r="AZ152" t="e">
        <f>NA()</f>
        <v>#N/A</v>
      </c>
      <c r="BA152" s="30">
        <f t="shared" si="104"/>
        <v>30.24366252529342</v>
      </c>
      <c r="BB152" s="30">
        <f t="shared" si="105"/>
        <v>64.682569419548699</v>
      </c>
    </row>
    <row r="153" spans="1:54" x14ac:dyDescent="0.25">
      <c r="D153" s="3">
        <v>68</v>
      </c>
      <c r="F153" s="3">
        <v>67</v>
      </c>
      <c r="G153" s="29">
        <f t="shared" si="91"/>
        <v>85.129830226078695</v>
      </c>
      <c r="H153" s="29">
        <f t="shared" si="91"/>
        <v>89.614589657453152</v>
      </c>
      <c r="I153" s="29">
        <f t="shared" si="91"/>
        <v>97.853583451104811</v>
      </c>
      <c r="J153" s="29">
        <f t="shared" si="91"/>
        <v>89.460288301562073</v>
      </c>
      <c r="K153" s="29">
        <f t="shared" si="91"/>
        <v>30.386568368661191</v>
      </c>
      <c r="L153" s="30" t="e">
        <f t="shared" si="96"/>
        <v>#VALUE!</v>
      </c>
      <c r="M153" s="29">
        <f t="shared" si="92"/>
        <v>33.03046814241231</v>
      </c>
      <c r="N153" s="31">
        <f t="shared" si="92"/>
        <v>22.550546453745767</v>
      </c>
      <c r="O153" s="31">
        <f t="shared" si="92"/>
        <v>4.5101092907491536</v>
      </c>
      <c r="P153" s="32">
        <f t="shared" si="92"/>
        <v>74.673440517311633</v>
      </c>
      <c r="Q153" s="32">
        <f t="shared" si="92"/>
        <v>37.809566585568632</v>
      </c>
      <c r="R153" s="32">
        <f t="shared" si="92"/>
        <v>71.317230361905544</v>
      </c>
      <c r="S153" s="33" t="e">
        <f t="shared" si="93"/>
        <v>#VALUE!</v>
      </c>
      <c r="T153" s="33" t="e">
        <f t="shared" si="93"/>
        <v>#VALUE!</v>
      </c>
      <c r="U153" s="34" t="e">
        <f t="shared" si="94"/>
        <v>#VALUE!</v>
      </c>
      <c r="V153" s="34" t="e">
        <f t="shared" si="94"/>
        <v>#VALUE!</v>
      </c>
      <c r="W153" s="35" t="e">
        <f t="shared" si="94"/>
        <v>#VALUE!</v>
      </c>
      <c r="X153" s="35" t="e">
        <f t="shared" si="94"/>
        <v>#VALUE!</v>
      </c>
      <c r="Y153" t="e">
        <f>NA()</f>
        <v>#N/A</v>
      </c>
      <c r="Z153" s="30">
        <f t="shared" si="97"/>
        <v>30.516072762646658</v>
      </c>
      <c r="AA153" s="30">
        <f t="shared" si="98"/>
        <v>65.547947585315569</v>
      </c>
      <c r="AD153"/>
      <c r="AE153" s="3">
        <v>68</v>
      </c>
      <c r="AG153" s="3">
        <f t="shared" si="99"/>
        <v>61.101848893902165</v>
      </c>
      <c r="AH153" s="29">
        <f t="shared" si="100"/>
        <v>82.814622314209132</v>
      </c>
      <c r="AI153" s="29">
        <f t="shared" si="100"/>
        <v>85.317837100793753</v>
      </c>
      <c r="AJ153" s="29">
        <f t="shared" si="100"/>
        <v>93.200830358496191</v>
      </c>
      <c r="AK153" s="29">
        <f t="shared" si="100"/>
        <v>85.356860514310242</v>
      </c>
      <c r="AL153" s="29">
        <f t="shared" si="100"/>
        <v>29.805995924593994</v>
      </c>
      <c r="AM153" s="30" t="e">
        <f t="shared" si="101"/>
        <v>#VALUE!</v>
      </c>
      <c r="AN153" s="29">
        <f t="shared" si="95"/>
        <v>31.120708532082499</v>
      </c>
      <c r="AO153" s="31">
        <f t="shared" si="95"/>
        <v>21.149713967687877</v>
      </c>
      <c r="AP153" s="31">
        <f t="shared" si="95"/>
        <v>4.2299427935375755</v>
      </c>
      <c r="AQ153" s="32">
        <f t="shared" si="95"/>
        <v>71.743746646896767</v>
      </c>
      <c r="AR153" s="32">
        <f t="shared" si="95"/>
        <v>36.752122093723976</v>
      </c>
      <c r="AS153" s="32">
        <f t="shared" si="95"/>
        <v>70.759506056640504</v>
      </c>
      <c r="AT153" s="33" t="e">
        <f t="shared" si="102"/>
        <v>#VALUE!</v>
      </c>
      <c r="AU153" s="33" t="e">
        <f t="shared" si="102"/>
        <v>#VALUE!</v>
      </c>
      <c r="AV153" s="34" t="e">
        <f t="shared" si="103"/>
        <v>#VALUE!</v>
      </c>
      <c r="AW153" s="34" t="e">
        <f t="shared" si="103"/>
        <v>#VALUE!</v>
      </c>
      <c r="AX153" s="35" t="e">
        <f t="shared" si="103"/>
        <v>#VALUE!</v>
      </c>
      <c r="AY153" s="35" t="e">
        <f t="shared" si="103"/>
        <v>#VALUE!</v>
      </c>
      <c r="AZ153" t="e">
        <f>NA()</f>
        <v>#N/A</v>
      </c>
      <c r="BA153" s="30">
        <f t="shared" si="104"/>
        <v>30.256099209331893</v>
      </c>
      <c r="BB153" s="30">
        <f t="shared" si="105"/>
        <v>64.719025827045101</v>
      </c>
    </row>
    <row r="154" spans="1:54" x14ac:dyDescent="0.25">
      <c r="D154" s="3">
        <v>69</v>
      </c>
      <c r="F154" s="3">
        <v>68</v>
      </c>
      <c r="G154" s="29">
        <f t="shared" si="91"/>
        <v>85.445589906883228</v>
      </c>
      <c r="H154" s="29">
        <f t="shared" si="91"/>
        <v>90.281037580693408</v>
      </c>
      <c r="I154" s="29">
        <f t="shared" si="91"/>
        <v>98.541143521642709</v>
      </c>
      <c r="J154" s="29">
        <f t="shared" si="91"/>
        <v>90.094019620782234</v>
      </c>
      <c r="K154" s="29">
        <f t="shared" si="91"/>
        <v>30.464071681843251</v>
      </c>
      <c r="L154" s="30" t="e">
        <f t="shared" si="96"/>
        <v>#VALUE!</v>
      </c>
      <c r="M154" s="29">
        <f t="shared" si="92"/>
        <v>33.326539184776827</v>
      </c>
      <c r="N154" s="31">
        <f t="shared" si="92"/>
        <v>22.772655288993587</v>
      </c>
      <c r="O154" s="31">
        <f t="shared" si="92"/>
        <v>4.5545310577987177</v>
      </c>
      <c r="P154" s="32">
        <f t="shared" si="92"/>
        <v>75.123608237316716</v>
      </c>
      <c r="Q154" s="32">
        <f t="shared" si="92"/>
        <v>37.96432453298722</v>
      </c>
      <c r="R154" s="32">
        <f t="shared" si="92"/>
        <v>71.387805539747106</v>
      </c>
      <c r="S154" s="33" t="e">
        <f t="shared" si="93"/>
        <v>#VALUE!</v>
      </c>
      <c r="T154" s="33" t="e">
        <f t="shared" si="93"/>
        <v>#VALUE!</v>
      </c>
      <c r="U154" s="34" t="e">
        <f t="shared" si="94"/>
        <v>#VALUE!</v>
      </c>
      <c r="V154" s="34" t="e">
        <f t="shared" si="94"/>
        <v>#VALUE!</v>
      </c>
      <c r="W154" s="35" t="e">
        <f t="shared" si="94"/>
        <v>#VALUE!</v>
      </c>
      <c r="X154" s="35" t="e">
        <f t="shared" si="94"/>
        <v>#VALUE!</v>
      </c>
      <c r="Y154" t="e">
        <f>NA()</f>
        <v>#N/A</v>
      </c>
      <c r="Z154" s="30">
        <f t="shared" si="97"/>
        <v>30.549328729140868</v>
      </c>
      <c r="AA154" s="30">
        <f t="shared" si="98"/>
        <v>65.665936756298109</v>
      </c>
      <c r="AD154"/>
      <c r="AE154" s="3">
        <v>69</v>
      </c>
      <c r="AG154" s="3">
        <f t="shared" si="99"/>
        <v>61.307881205229648</v>
      </c>
      <c r="AH154" s="29">
        <f t="shared" si="100"/>
        <v>82.910321392466244</v>
      </c>
      <c r="AI154" s="29">
        <f t="shared" si="100"/>
        <v>85.479002485681875</v>
      </c>
      <c r="AJ154" s="29">
        <f t="shared" si="100"/>
        <v>93.381864630950844</v>
      </c>
      <c r="AK154" s="29">
        <f t="shared" si="100"/>
        <v>85.511297844638179</v>
      </c>
      <c r="AL154" s="29">
        <f t="shared" si="100"/>
        <v>29.830383124411991</v>
      </c>
      <c r="AM154" s="30" t="e">
        <f t="shared" si="101"/>
        <v>#VALUE!</v>
      </c>
      <c r="AN154" s="29">
        <f t="shared" si="95"/>
        <v>31.192330701443396</v>
      </c>
      <c r="AO154" s="31">
        <f t="shared" si="95"/>
        <v>21.201340625957378</v>
      </c>
      <c r="AP154" s="31">
        <f t="shared" si="95"/>
        <v>4.2402681251914753</v>
      </c>
      <c r="AQ154" s="32">
        <f t="shared" si="95"/>
        <v>71.854474550692686</v>
      </c>
      <c r="AR154" s="32">
        <f t="shared" si="95"/>
        <v>36.793614112074813</v>
      </c>
      <c r="AS154" s="32">
        <f t="shared" si="95"/>
        <v>70.783865738984844</v>
      </c>
      <c r="AT154" s="33" t="e">
        <f t="shared" si="102"/>
        <v>#VALUE!</v>
      </c>
      <c r="AU154" s="33" t="e">
        <f t="shared" si="102"/>
        <v>#VALUE!</v>
      </c>
      <c r="AV154" s="34" t="e">
        <f t="shared" si="103"/>
        <v>#VALUE!</v>
      </c>
      <c r="AW154" s="34" t="e">
        <f t="shared" si="103"/>
        <v>#VALUE!</v>
      </c>
      <c r="AX154" s="35" t="e">
        <f t="shared" si="103"/>
        <v>#VALUE!</v>
      </c>
      <c r="AY154" s="35" t="e">
        <f t="shared" si="103"/>
        <v>#VALUE!</v>
      </c>
      <c r="AZ154" t="e">
        <f>NA()</f>
        <v>#N/A</v>
      </c>
      <c r="BA154" s="30">
        <f t="shared" si="104"/>
        <v>30.267366732995562</v>
      </c>
      <c r="BB154" s="30">
        <f t="shared" si="105"/>
        <v>64.752262046714677</v>
      </c>
    </row>
    <row r="155" spans="1:54" x14ac:dyDescent="0.25">
      <c r="D155" s="3">
        <v>70</v>
      </c>
      <c r="F155" s="3">
        <v>69</v>
      </c>
      <c r="G155" s="29">
        <f t="shared" si="91"/>
        <v>85.742333773836123</v>
      </c>
      <c r="H155" s="29">
        <f t="shared" si="91"/>
        <v>90.930530239236532</v>
      </c>
      <c r="I155" s="29">
        <f t="shared" si="91"/>
        <v>99.201850532615012</v>
      </c>
      <c r="J155" s="29">
        <f t="shared" si="91"/>
        <v>90.710877555213486</v>
      </c>
      <c r="K155" s="29">
        <f t="shared" si="91"/>
        <v>30.536490507580986</v>
      </c>
      <c r="L155" s="30" t="e">
        <f t="shared" si="96"/>
        <v>#VALUE!</v>
      </c>
      <c r="M155" s="29">
        <f t="shared" si="92"/>
        <v>33.614978466405269</v>
      </c>
      <c r="N155" s="31">
        <f t="shared" si="92"/>
        <v>22.990458045214666</v>
      </c>
      <c r="O155" s="31">
        <f t="shared" si="92"/>
        <v>4.5980916090429336</v>
      </c>
      <c r="P155" s="32">
        <f t="shared" si="92"/>
        <v>75.561198871686656</v>
      </c>
      <c r="Q155" s="32">
        <f t="shared" si="92"/>
        <v>38.112694101946055</v>
      </c>
      <c r="R155" s="32">
        <f t="shared" si="92"/>
        <v>71.452808405406742</v>
      </c>
      <c r="S155" s="33" t="e">
        <f t="shared" si="93"/>
        <v>#VALUE!</v>
      </c>
      <c r="T155" s="33" t="e">
        <f t="shared" si="93"/>
        <v>#VALUE!</v>
      </c>
      <c r="U155" s="34" t="e">
        <f t="shared" si="94"/>
        <v>#VALUE!</v>
      </c>
      <c r="V155" s="34" t="e">
        <f t="shared" si="94"/>
        <v>#VALUE!</v>
      </c>
      <c r="W155" s="35" t="e">
        <f t="shared" si="94"/>
        <v>#VALUE!</v>
      </c>
      <c r="X155" s="35" t="e">
        <f t="shared" si="94"/>
        <v>#VALUE!</v>
      </c>
      <c r="Y155" t="e">
        <f>NA()</f>
        <v>#N/A</v>
      </c>
      <c r="Z155" s="30">
        <f t="shared" si="97"/>
        <v>30.580049293684752</v>
      </c>
      <c r="AA155" s="30">
        <f t="shared" si="98"/>
        <v>65.7782052029916</v>
      </c>
      <c r="AD155"/>
      <c r="AE155" s="3">
        <v>70</v>
      </c>
      <c r="AG155" s="3">
        <f t="shared" si="99"/>
        <v>61.497730962395757</v>
      </c>
      <c r="AH155" s="29">
        <f t="shared" si="100"/>
        <v>82.997452918235751</v>
      </c>
      <c r="AI155" s="29">
        <f t="shared" si="100"/>
        <v>85.626771644385812</v>
      </c>
      <c r="AJ155" s="29">
        <f t="shared" si="100"/>
        <v>93.54742477390586</v>
      </c>
      <c r="AK155" s="29">
        <f t="shared" si="100"/>
        <v>85.652863760271629</v>
      </c>
      <c r="AL155" s="29">
        <f t="shared" si="100"/>
        <v>29.852559908652733</v>
      </c>
      <c r="AM155" s="30" t="e">
        <f t="shared" si="101"/>
        <v>#VALUE!</v>
      </c>
      <c r="AN155" s="29">
        <f t="shared" si="95"/>
        <v>31.258002373761631</v>
      </c>
      <c r="AO155" s="31">
        <f t="shared" si="95"/>
        <v>21.248735855877651</v>
      </c>
      <c r="AP155" s="31">
        <f t="shared" si="95"/>
        <v>4.2497471711755299</v>
      </c>
      <c r="AQ155" s="32">
        <f t="shared" si="95"/>
        <v>71.955941949360039</v>
      </c>
      <c r="AR155" s="32">
        <f t="shared" si="95"/>
        <v>36.831533977314074</v>
      </c>
      <c r="AS155" s="32">
        <f t="shared" si="95"/>
        <v>70.805951736586024</v>
      </c>
      <c r="AT155" s="33" t="e">
        <f t="shared" si="102"/>
        <v>#VALUE!</v>
      </c>
      <c r="AU155" s="33" t="e">
        <f t="shared" si="102"/>
        <v>#VALUE!</v>
      </c>
      <c r="AV155" s="34" t="e">
        <f t="shared" si="103"/>
        <v>#VALUE!</v>
      </c>
      <c r="AW155" s="34" t="e">
        <f t="shared" si="103"/>
        <v>#VALUE!</v>
      </c>
      <c r="AX155" s="35" t="e">
        <f t="shared" si="103"/>
        <v>#VALUE!</v>
      </c>
      <c r="AY155" s="35" t="e">
        <f t="shared" si="103"/>
        <v>#VALUE!</v>
      </c>
      <c r="AZ155" t="e">
        <f>NA()</f>
        <v>#N/A</v>
      </c>
      <c r="BA155" s="30">
        <f t="shared" si="104"/>
        <v>30.277588548886232</v>
      </c>
      <c r="BB155" s="30">
        <f t="shared" si="105"/>
        <v>64.782587939847247</v>
      </c>
    </row>
    <row r="156" spans="1:54" x14ac:dyDescent="0.25">
      <c r="D156" s="3">
        <v>71</v>
      </c>
      <c r="F156" s="3">
        <v>70</v>
      </c>
      <c r="G156" s="29">
        <f t="shared" si="91"/>
        <v>86.021157592384355</v>
      </c>
      <c r="H156" s="29">
        <f t="shared" si="91"/>
        <v>91.563449107496282</v>
      </c>
      <c r="I156" s="29">
        <f t="shared" si="91"/>
        <v>99.836621325166661</v>
      </c>
      <c r="J156" s="29">
        <f t="shared" si="91"/>
        <v>91.311265129959907</v>
      </c>
      <c r="K156" s="29">
        <f t="shared" si="91"/>
        <v>30.604149929083572</v>
      </c>
      <c r="L156" s="30" t="e">
        <f t="shared" si="96"/>
        <v>#VALUE!</v>
      </c>
      <c r="M156" s="29">
        <f t="shared" si="92"/>
        <v>33.895940555964415</v>
      </c>
      <c r="N156" s="31">
        <f t="shared" si="92"/>
        <v>23.204015979373946</v>
      </c>
      <c r="O156" s="31">
        <f t="shared" si="92"/>
        <v>4.6408031958747884</v>
      </c>
      <c r="P156" s="32">
        <f t="shared" si="92"/>
        <v>75.986544323150923</v>
      </c>
      <c r="Q156" s="32">
        <f t="shared" si="92"/>
        <v>38.254928469143103</v>
      </c>
      <c r="R156" s="32">
        <f t="shared" si="92"/>
        <v>71.512675804850389</v>
      </c>
      <c r="S156" s="33" t="e">
        <f t="shared" si="93"/>
        <v>#VALUE!</v>
      </c>
      <c r="T156" s="33" t="e">
        <f t="shared" si="93"/>
        <v>#VALUE!</v>
      </c>
      <c r="U156" s="34" t="e">
        <f t="shared" si="94"/>
        <v>#VALUE!</v>
      </c>
      <c r="V156" s="34" t="e">
        <f t="shared" si="94"/>
        <v>#VALUE!</v>
      </c>
      <c r="W156" s="35" t="e">
        <f t="shared" si="94"/>
        <v>#VALUE!</v>
      </c>
      <c r="X156" s="35" t="e">
        <f t="shared" si="94"/>
        <v>#VALUE!</v>
      </c>
      <c r="Y156" t="e">
        <f>NA()</f>
        <v>#N/A</v>
      </c>
      <c r="Z156" s="30">
        <f t="shared" si="97"/>
        <v>30.608426223598709</v>
      </c>
      <c r="AA156" s="30">
        <f t="shared" si="98"/>
        <v>65.88503029565058</v>
      </c>
      <c r="AD156"/>
      <c r="AE156" s="3">
        <v>71</v>
      </c>
      <c r="AG156" s="3">
        <f t="shared" si="99"/>
        <v>61.672669204188026</v>
      </c>
      <c r="AH156" s="29">
        <f t="shared" si="100"/>
        <v>83.07685787442027</v>
      </c>
      <c r="AI156" s="29">
        <f t="shared" si="100"/>
        <v>85.762310600126156</v>
      </c>
      <c r="AJ156" s="29">
        <f t="shared" si="100"/>
        <v>93.698921741987604</v>
      </c>
      <c r="AK156" s="29">
        <f t="shared" si="100"/>
        <v>85.782683802963845</v>
      </c>
      <c r="AL156" s="29">
        <f t="shared" si="100"/>
        <v>29.87274742089032</v>
      </c>
      <c r="AM156" s="30" t="e">
        <f t="shared" si="101"/>
        <v>#VALUE!</v>
      </c>
      <c r="AN156" s="29">
        <f t="shared" si="95"/>
        <v>31.318240864405361</v>
      </c>
      <c r="AO156" s="31">
        <f t="shared" si="95"/>
        <v>21.292258974031679</v>
      </c>
      <c r="AP156" s="31">
        <f t="shared" si="95"/>
        <v>4.2584517948063354</v>
      </c>
      <c r="AQ156" s="32">
        <f t="shared" si="95"/>
        <v>72.04896358754867</v>
      </c>
      <c r="AR156" s="32">
        <f t="shared" si="95"/>
        <v>36.866211497803249</v>
      </c>
      <c r="AS156" s="32">
        <f t="shared" si="95"/>
        <v>70.826001680560722</v>
      </c>
      <c r="AT156" s="33" t="e">
        <f t="shared" si="102"/>
        <v>#VALUE!</v>
      </c>
      <c r="AU156" s="33" t="e">
        <f t="shared" si="102"/>
        <v>#VALUE!</v>
      </c>
      <c r="AV156" s="34" t="e">
        <f t="shared" si="103"/>
        <v>#VALUE!</v>
      </c>
      <c r="AW156" s="34" t="e">
        <f t="shared" si="103"/>
        <v>#VALUE!</v>
      </c>
      <c r="AX156" s="35" t="e">
        <f t="shared" si="103"/>
        <v>#VALUE!</v>
      </c>
      <c r="AY156" s="35" t="e">
        <f t="shared" si="103"/>
        <v>#VALUE!</v>
      </c>
      <c r="AZ156" t="e">
        <f>NA()</f>
        <v>#N/A</v>
      </c>
      <c r="BA156" s="30">
        <f t="shared" si="104"/>
        <v>30.286873045988294</v>
      </c>
      <c r="BB156" s="30">
        <f t="shared" si="105"/>
        <v>64.81027974052067</v>
      </c>
    </row>
    <row r="157" spans="1:54" x14ac:dyDescent="0.25">
      <c r="AD157"/>
    </row>
    <row r="158" spans="1:54" x14ac:dyDescent="0.25">
      <c r="A158" t="s">
        <v>39</v>
      </c>
      <c r="B158" s="11">
        <f>Settings!J6</f>
        <v>91.5</v>
      </c>
      <c r="F158" s="3" t="s">
        <v>33</v>
      </c>
      <c r="G158" s="29"/>
      <c r="H158" s="29"/>
      <c r="I158" s="29"/>
      <c r="J158" s="29"/>
      <c r="K158" s="29"/>
      <c r="L158" s="30"/>
      <c r="M158" s="28">
        <f>2*(1-EXP(-0.104*(B158-70)))</f>
        <v>1.7862296175970025</v>
      </c>
      <c r="N158" s="31"/>
      <c r="O158" s="31"/>
      <c r="P158" s="32">
        <f>4*(1-EXP(-0.025*P11))</f>
        <v>3.3865801326202862</v>
      </c>
      <c r="Q158" s="32">
        <f>10*(1-EXP(-0.013*Q11))</f>
        <v>6.2280764643684305</v>
      </c>
      <c r="R158" s="32">
        <f>12*(1-EXP(-0.0166*R11))</f>
        <v>8.5447091024307582</v>
      </c>
      <c r="S158" s="33"/>
      <c r="T158" s="33"/>
      <c r="U158" s="34"/>
      <c r="V158" s="34"/>
      <c r="W158" s="35"/>
      <c r="X158" s="35"/>
      <c r="AB158" t="s">
        <v>39</v>
      </c>
      <c r="AC158" s="11">
        <f>B158</f>
        <v>91.5</v>
      </c>
      <c r="AD158"/>
      <c r="AG158" s="3" t="s">
        <v>33</v>
      </c>
      <c r="AH158" s="29"/>
      <c r="AI158" s="29"/>
      <c r="AJ158" s="29"/>
      <c r="AK158" s="29"/>
      <c r="AL158" s="29"/>
      <c r="AM158" s="30"/>
      <c r="AN158" s="28">
        <f>2*(1-EXP(-0.104*(AC158-70)))</f>
        <v>1.7862296175970025</v>
      </c>
      <c r="AO158" s="31"/>
      <c r="AP158" s="31"/>
      <c r="AQ158" s="32">
        <f>4*(1-EXP(-0.025*AQ11))</f>
        <v>3.3865801326202862</v>
      </c>
      <c r="AR158" s="32">
        <f>10*(1-EXP(-0.013*AR11))</f>
        <v>6.2280764643684305</v>
      </c>
      <c r="AS158" s="32">
        <f>12*(1-EXP(-0.0166*AS11))</f>
        <v>8.5447091024307582</v>
      </c>
      <c r="AT158" s="33"/>
      <c r="AU158" s="33"/>
      <c r="AV158" s="34"/>
      <c r="AW158" s="34"/>
      <c r="AX158" s="35"/>
      <c r="AY158" s="35"/>
    </row>
    <row r="159" spans="1:54" x14ac:dyDescent="0.25">
      <c r="A159" t="s">
        <v>22</v>
      </c>
      <c r="B159" s="11">
        <f>Settings!I6</f>
        <v>75</v>
      </c>
      <c r="F159" s="3" t="s">
        <v>34</v>
      </c>
      <c r="G159" s="29"/>
      <c r="H159" s="29"/>
      <c r="I159" s="29"/>
      <c r="J159" s="29"/>
      <c r="K159" s="29"/>
      <c r="L159" s="30"/>
      <c r="M159" s="28">
        <f>1.5*(1-EXP(-0.0201*M11))</f>
        <v>1.1678055842645942</v>
      </c>
      <c r="N159" s="31"/>
      <c r="O159" s="31"/>
      <c r="P159" s="32">
        <f>4*(1-EXP(-0.034*P11))</f>
        <v>3.6876733359953873</v>
      </c>
      <c r="Q159" s="32">
        <f>6*(1-EXP(-0.06*Q11))</f>
        <v>5.9333460207705464</v>
      </c>
      <c r="R159" s="32">
        <f>20*(1-EXP(-0.021*R11))</f>
        <v>15.85984894637695</v>
      </c>
      <c r="S159" s="33"/>
      <c r="T159" s="33"/>
      <c r="U159" s="34"/>
      <c r="V159" s="34"/>
      <c r="W159" s="35"/>
      <c r="X159" s="35"/>
      <c r="AB159" t="s">
        <v>22</v>
      </c>
      <c r="AC159" s="11">
        <f>B159</f>
        <v>75</v>
      </c>
      <c r="AD159"/>
      <c r="AG159" s="3" t="s">
        <v>34</v>
      </c>
      <c r="AH159" s="29"/>
      <c r="AI159" s="29"/>
      <c r="AJ159" s="29"/>
      <c r="AK159" s="29"/>
      <c r="AL159" s="29"/>
      <c r="AM159" s="30"/>
      <c r="AN159" s="28">
        <f>1.5*(1-EXP(-0.0201*AN11))</f>
        <v>1.1678055842645942</v>
      </c>
      <c r="AO159" s="31"/>
      <c r="AP159" s="31"/>
      <c r="AQ159" s="32">
        <f>4*(1-EXP(-0.034*AQ11))</f>
        <v>3.6876733359953873</v>
      </c>
      <c r="AR159" s="32">
        <f>6*(1-EXP(-0.06*AR11))</f>
        <v>5.9333460207705464</v>
      </c>
      <c r="AS159" s="32">
        <f>20*(1-EXP(-0.021*AS11))</f>
        <v>15.85984894637695</v>
      </c>
      <c r="AT159" s="33"/>
      <c r="AU159" s="33"/>
      <c r="AV159" s="34"/>
      <c r="AW159" s="34"/>
      <c r="AX159" s="35"/>
      <c r="AY159" s="35"/>
    </row>
    <row r="160" spans="1:54" x14ac:dyDescent="0.25">
      <c r="A160" t="s">
        <v>50</v>
      </c>
      <c r="B160" s="11">
        <f>Settings!H6</f>
        <v>90</v>
      </c>
      <c r="F160" s="3" t="s">
        <v>32</v>
      </c>
      <c r="G160" s="29">
        <f>IF(B158&gt;84, 0.75+0.75*(1-EXP(-0.23*(B158-84)))^0.5, 0.75-0.75*(1-EXP(0.23*(B158-84)))^0.5)</f>
        <v>1.4299100369738225</v>
      </c>
      <c r="H160" s="29">
        <f>5*(1-EXP(-0.0115*H11))</f>
        <v>2.8894725080391725</v>
      </c>
      <c r="I160" s="29">
        <f>5*(1-EXP(-0.0164*I11))^2.24</f>
        <v>2.3048486128566585</v>
      </c>
      <c r="J160" s="29">
        <f>5*(1-EXP(-0.0164*J11))^2.24</f>
        <v>2.3048486128566585</v>
      </c>
      <c r="K160" s="29">
        <f>5*(1-EXP(-0.0149*K11))^2.48</f>
        <v>1.8719441759047695</v>
      </c>
      <c r="L160" s="30">
        <f>5*(1-EXP(-0.0149*L11))^2.48</f>
        <v>1.8719441759047695</v>
      </c>
      <c r="M160" s="28">
        <f>M158+M159</f>
        <v>2.954035201861597</v>
      </c>
      <c r="N160" s="31">
        <f>1.5*(1-EXP(-0.0183*N11))</f>
        <v>1.1197912716347349</v>
      </c>
      <c r="O160" s="31">
        <f>1.5*(1-EXP(-0.0183*O11))</f>
        <v>1.1197912716347349</v>
      </c>
      <c r="P160" s="32">
        <f>P158+P159</f>
        <v>7.0742534686156731</v>
      </c>
      <c r="Q160" s="32">
        <f>Q158+Q159</f>
        <v>12.161422485138978</v>
      </c>
      <c r="R160" s="32">
        <f>R158+R159</f>
        <v>24.404558048807708</v>
      </c>
      <c r="S160" s="33">
        <f>B161/10</f>
        <v>0.35</v>
      </c>
      <c r="T160" s="33">
        <f>B161/10</f>
        <v>0.35</v>
      </c>
      <c r="U160" s="34" t="e">
        <f>($C$5/100*$H$160)+((100-$C$5)/100*$N$160)</f>
        <v>#VALUE!</v>
      </c>
      <c r="V160" s="34" t="e">
        <f>($C$5/100*$H$160)+((100-$C$5)/100*$N$160)</f>
        <v>#VALUE!</v>
      </c>
      <c r="W160" s="35">
        <f>5*(1-EXP(-0.0115*W11))</f>
        <v>2.8894725080391725</v>
      </c>
      <c r="X160" s="35">
        <f>5*(1-EXP(-0.0115*X11))</f>
        <v>2.8894725080391725</v>
      </c>
      <c r="AB160" t="s">
        <v>50</v>
      </c>
      <c r="AC160" s="11">
        <f>B160</f>
        <v>90</v>
      </c>
      <c r="AD160"/>
      <c r="AG160" s="3" t="s">
        <v>32</v>
      </c>
      <c r="AH160" s="29">
        <f>IF(AC158&gt;84, 0.75+0.75*(1-EXP(-0.23*(AC158-84)))^0.5, 0.75-0.75*(1-EXP(0.23*(AC158-84)))^0.5)</f>
        <v>1.4299100369738225</v>
      </c>
      <c r="AI160" s="29">
        <f>5*(1-EXP(-0.0115*AI11))</f>
        <v>2.8894725080391725</v>
      </c>
      <c r="AJ160" s="29">
        <f>5*(1-EXP(-0.0164*AJ11))^2.24</f>
        <v>2.3048486128566585</v>
      </c>
      <c r="AK160" s="29">
        <f>5*(1-EXP(-0.0164*AK11))^2.24</f>
        <v>2.3048486128566585</v>
      </c>
      <c r="AL160" s="29">
        <f>5*(1-EXP(-0.0149*AL11))^2.48</f>
        <v>1.8719441759047695</v>
      </c>
      <c r="AM160" s="30">
        <f>5*(1-EXP(-0.0149*AM11))^2.48</f>
        <v>1.8719441759047695</v>
      </c>
      <c r="AN160" s="28">
        <f>AN158+AN159</f>
        <v>2.954035201861597</v>
      </c>
      <c r="AO160" s="31">
        <f>1.5*(1-EXP(-0.0183*AO11))</f>
        <v>1.1197912716347349</v>
      </c>
      <c r="AP160" s="31">
        <f>1.5*(1-EXP(-0.0183*AP11))</f>
        <v>1.1197912716347349</v>
      </c>
      <c r="AQ160" s="32">
        <f>AQ158+AQ159</f>
        <v>7.0742534686156731</v>
      </c>
      <c r="AR160" s="32">
        <f>AR158+AR159</f>
        <v>12.161422485138978</v>
      </c>
      <c r="AS160" s="32">
        <f>AS158+AS159</f>
        <v>24.404558048807708</v>
      </c>
      <c r="AT160" s="33">
        <f>AC161/10</f>
        <v>0.35</v>
      </c>
      <c r="AU160" s="33">
        <f>AC161/10</f>
        <v>0.35</v>
      </c>
      <c r="AV160" s="34" t="e">
        <f>($C$5/100*$H$160)+((100-$C$5)/100*$N$160)</f>
        <v>#VALUE!</v>
      </c>
      <c r="AW160" s="34" t="e">
        <f>($C$5/100*$H$160)+((100-$C$5)/100*$N$160)</f>
        <v>#VALUE!</v>
      </c>
      <c r="AX160" s="35">
        <f>5*(1-EXP(-0.0115*AX11))</f>
        <v>2.8894725080391725</v>
      </c>
      <c r="AY160" s="35">
        <f>5*(1-EXP(-0.0115*AY11))</f>
        <v>2.8894725080391725</v>
      </c>
    </row>
    <row r="161" spans="1:51" x14ac:dyDescent="0.25">
      <c r="A161" t="s">
        <v>41</v>
      </c>
      <c r="B161" s="11">
        <f>Settings!K6</f>
        <v>3.5</v>
      </c>
      <c r="G161" s="29"/>
      <c r="H161" s="29"/>
      <c r="I161" s="29"/>
      <c r="J161" s="29"/>
      <c r="K161" s="29"/>
      <c r="L161" s="30"/>
      <c r="M161" s="28"/>
      <c r="N161" s="31"/>
      <c r="O161" s="31"/>
      <c r="P161" s="32"/>
      <c r="Q161" s="32"/>
      <c r="R161" s="32"/>
      <c r="S161" s="33"/>
      <c r="T161" s="33"/>
      <c r="U161" s="34"/>
      <c r="V161" s="34"/>
      <c r="W161" s="35"/>
      <c r="X161" s="35"/>
      <c r="AB161" t="s">
        <v>41</v>
      </c>
      <c r="AC161" s="11">
        <f>B161</f>
        <v>3.5</v>
      </c>
      <c r="AD161"/>
      <c r="AH161" s="29"/>
      <c r="AI161" s="29"/>
      <c r="AJ161" s="29"/>
      <c r="AK161" s="29"/>
      <c r="AL161" s="29"/>
      <c r="AM161" s="30"/>
      <c r="AN161" s="28"/>
      <c r="AO161" s="31"/>
      <c r="AP161" s="31"/>
      <c r="AQ161" s="32"/>
      <c r="AR161" s="32"/>
      <c r="AS161" s="32"/>
      <c r="AT161" s="33"/>
      <c r="AU161" s="33"/>
      <c r="AV161" s="34"/>
      <c r="AW161" s="34"/>
      <c r="AX161" s="35"/>
      <c r="AY161" s="35"/>
    </row>
    <row r="162" spans="1:51" x14ac:dyDescent="0.25">
      <c r="A162" t="s">
        <v>55</v>
      </c>
      <c r="B162" s="11" t="str">
        <f>C5</f>
        <v/>
      </c>
      <c r="F162" s="3" t="s">
        <v>36</v>
      </c>
      <c r="G162" s="29">
        <v>2</v>
      </c>
      <c r="H162" s="29">
        <v>3</v>
      </c>
      <c r="I162" s="29">
        <v>8</v>
      </c>
      <c r="J162" s="29">
        <v>4</v>
      </c>
      <c r="K162" s="29">
        <v>18</v>
      </c>
      <c r="L162" s="6" t="str">
        <f>$B$162</f>
        <v/>
      </c>
      <c r="M162" s="28">
        <v>10</v>
      </c>
      <c r="N162" s="31"/>
      <c r="O162" s="31"/>
      <c r="P162" s="32"/>
      <c r="Q162" s="32"/>
      <c r="R162" s="32"/>
      <c r="S162" s="33"/>
      <c r="T162" s="33"/>
      <c r="U162" s="34">
        <v>6</v>
      </c>
      <c r="V162" s="34">
        <v>6</v>
      </c>
      <c r="W162" s="35">
        <v>6</v>
      </c>
      <c r="X162" s="35">
        <v>6</v>
      </c>
      <c r="AB162" t="s">
        <v>55</v>
      </c>
      <c r="AC162" s="11" t="str">
        <f>B162</f>
        <v/>
      </c>
      <c r="AD162"/>
      <c r="AG162" s="3" t="s">
        <v>36</v>
      </c>
      <c r="AH162" s="29">
        <v>2</v>
      </c>
      <c r="AI162" s="29">
        <v>3</v>
      </c>
      <c r="AJ162" s="29">
        <v>8</v>
      </c>
      <c r="AK162" s="29">
        <v>4</v>
      </c>
      <c r="AL162" s="29">
        <v>18</v>
      </c>
      <c r="AM162" s="6" t="str">
        <f>$AC$162</f>
        <v/>
      </c>
      <c r="AN162" s="28">
        <v>10</v>
      </c>
      <c r="AO162" s="31"/>
      <c r="AP162" s="31"/>
      <c r="AQ162" s="32"/>
      <c r="AR162" s="32"/>
      <c r="AS162" s="32"/>
      <c r="AT162" s="33"/>
      <c r="AU162" s="33"/>
      <c r="AV162" s="34">
        <v>6</v>
      </c>
      <c r="AW162" s="34">
        <v>6</v>
      </c>
      <c r="AX162" s="35">
        <v>6</v>
      </c>
      <c r="AY162" s="35">
        <v>6</v>
      </c>
    </row>
    <row r="163" spans="1:51" x14ac:dyDescent="0.25">
      <c r="F163" s="3" t="s">
        <v>37</v>
      </c>
      <c r="G163" s="29">
        <v>0.75</v>
      </c>
      <c r="H163" s="29">
        <v>0.8</v>
      </c>
      <c r="I163" s="29">
        <v>1.1499999999999999</v>
      </c>
      <c r="J163" s="29">
        <v>1.2</v>
      </c>
      <c r="K163" s="29">
        <v>1.2</v>
      </c>
      <c r="L163" s="30">
        <v>1.8</v>
      </c>
      <c r="M163" s="28">
        <v>0.5</v>
      </c>
      <c r="N163" s="31"/>
      <c r="O163" s="31"/>
      <c r="P163" s="32"/>
      <c r="Q163" s="32"/>
      <c r="R163" s="32"/>
      <c r="S163" s="33"/>
      <c r="T163" s="33"/>
      <c r="U163" s="34">
        <v>0.8</v>
      </c>
      <c r="V163" s="34">
        <v>0.8</v>
      </c>
      <c r="W163" s="35">
        <v>0.8</v>
      </c>
      <c r="X163" s="35">
        <v>0.8</v>
      </c>
      <c r="AD163"/>
      <c r="AG163" s="3" t="s">
        <v>37</v>
      </c>
      <c r="AH163" s="29">
        <v>0.75</v>
      </c>
      <c r="AI163" s="29">
        <v>0.8</v>
      </c>
      <c r="AJ163" s="29">
        <v>1.1499999999999999</v>
      </c>
      <c r="AK163" s="29">
        <v>1.2</v>
      </c>
      <c r="AL163" s="29">
        <v>1.2</v>
      </c>
      <c r="AM163" s="30">
        <v>1.8</v>
      </c>
      <c r="AN163" s="28">
        <v>0.5</v>
      </c>
      <c r="AO163" s="31"/>
      <c r="AP163" s="31"/>
      <c r="AQ163" s="32"/>
      <c r="AR163" s="32"/>
      <c r="AS163" s="32"/>
      <c r="AT163" s="33"/>
      <c r="AU163" s="33"/>
      <c r="AV163" s="34">
        <v>0.8</v>
      </c>
      <c r="AW163" s="34">
        <v>0.8</v>
      </c>
      <c r="AX163" s="35">
        <v>0.8</v>
      </c>
      <c r="AY163" s="35">
        <v>0.8</v>
      </c>
    </row>
    <row r="164" spans="1:51" x14ac:dyDescent="0.25">
      <c r="F164" s="3" t="s">
        <v>35</v>
      </c>
      <c r="G164" s="29">
        <f t="shared" ref="G164:M164" si="106">0.001*G162^1.5*(460+25.9*$B$160)^1.5</f>
        <v>417.04675681271033</v>
      </c>
      <c r="H164" s="29">
        <f t="shared" si="106"/>
        <v>766.16381480529333</v>
      </c>
      <c r="I164" s="29">
        <f t="shared" si="106"/>
        <v>3336.3740545016808</v>
      </c>
      <c r="J164" s="29">
        <f t="shared" si="106"/>
        <v>1179.5863592564976</v>
      </c>
      <c r="K164" s="29">
        <f t="shared" si="106"/>
        <v>11260.262433943171</v>
      </c>
      <c r="L164" s="30" t="e">
        <f t="shared" si="106"/>
        <v>#VALUE!</v>
      </c>
      <c r="M164" s="28">
        <f t="shared" si="106"/>
        <v>4662.7244901452204</v>
      </c>
      <c r="N164" s="31"/>
      <c r="O164" s="31"/>
      <c r="P164" s="32"/>
      <c r="Q164" s="32"/>
      <c r="R164" s="32"/>
      <c r="S164" s="33"/>
      <c r="T164" s="33"/>
      <c r="U164" s="34">
        <f>0.001*U162^1.5*(460+25.9*$B$160)^1.5</f>
        <v>2167.0385157943088</v>
      </c>
      <c r="V164" s="34">
        <f>0.001*V162^1.5*(460+25.9*$B$160)^1.5</f>
        <v>2167.0385157943088</v>
      </c>
      <c r="W164" s="35">
        <f>0.001*W162^1.5*(460+25.9*$B$160)^1.5</f>
        <v>2167.0385157943088</v>
      </c>
      <c r="X164" s="35">
        <f>0.001*X162^1.5*(460+25.9*$B$160)^1.5</f>
        <v>2167.0385157943088</v>
      </c>
      <c r="AD164"/>
      <c r="AG164" s="3" t="s">
        <v>35</v>
      </c>
      <c r="AH164" s="29">
        <f t="shared" ref="AH164:AN164" si="107">0.001*AH162^1.5*(460+25.9*$B$160)^1.5</f>
        <v>417.04675681271033</v>
      </c>
      <c r="AI164" s="29">
        <f t="shared" si="107"/>
        <v>766.16381480529333</v>
      </c>
      <c r="AJ164" s="29">
        <f t="shared" si="107"/>
        <v>3336.3740545016808</v>
      </c>
      <c r="AK164" s="29">
        <f t="shared" si="107"/>
        <v>1179.5863592564976</v>
      </c>
      <c r="AL164" s="29">
        <f t="shared" si="107"/>
        <v>11260.262433943171</v>
      </c>
      <c r="AM164" s="30" t="e">
        <f t="shared" si="107"/>
        <v>#VALUE!</v>
      </c>
      <c r="AN164" s="28">
        <f t="shared" si="107"/>
        <v>4662.7244901452204</v>
      </c>
      <c r="AO164" s="31"/>
      <c r="AP164" s="31"/>
      <c r="AQ164" s="32"/>
      <c r="AR164" s="32"/>
      <c r="AS164" s="32"/>
      <c r="AT164" s="33"/>
      <c r="AU164" s="33"/>
      <c r="AV164" s="34">
        <f>0.001*AV162^1.5*(460+25.9*$B$160)^1.5</f>
        <v>2167.0385157943088</v>
      </c>
      <c r="AW164" s="34">
        <f>0.001*AW162^1.5*(460+25.9*$B$160)^1.5</f>
        <v>2167.0385157943088</v>
      </c>
      <c r="AX164" s="35">
        <f>0.001*AX162^1.5*(460+25.9*$B$160)^1.5</f>
        <v>2167.0385157943088</v>
      </c>
      <c r="AY164" s="35">
        <f>0.001*AY162^1.5*(460+25.9*$B$160)^1.5</f>
        <v>2167.0385157943088</v>
      </c>
    </row>
    <row r="165" spans="1:51" x14ac:dyDescent="0.25">
      <c r="F165" s="3" t="s">
        <v>91</v>
      </c>
      <c r="G165" s="29">
        <f t="shared" ref="G165:M165" si="108">G164/(300*G160)</f>
        <v>0.97219812442495468</v>
      </c>
      <c r="H165" s="29">
        <f t="shared" si="108"/>
        <v>0.88385661243664215</v>
      </c>
      <c r="I165" s="29">
        <f t="shared" si="108"/>
        <v>4.8251528479152999</v>
      </c>
      <c r="J165" s="29">
        <f t="shared" si="108"/>
        <v>1.705949149511246</v>
      </c>
      <c r="K165" s="29">
        <f t="shared" si="108"/>
        <v>20.050922776584642</v>
      </c>
      <c r="L165" s="30" t="e">
        <f t="shared" si="108"/>
        <v>#VALUE!</v>
      </c>
      <c r="M165" s="28">
        <f t="shared" si="108"/>
        <v>5.2614183329149551</v>
      </c>
      <c r="N165" s="31"/>
      <c r="O165" s="31"/>
      <c r="P165" s="32"/>
      <c r="Q165" s="32"/>
      <c r="R165" s="32"/>
      <c r="S165" s="33"/>
      <c r="T165" s="33"/>
      <c r="U165" s="34" t="e">
        <f>U164/(300*U160)</f>
        <v>#VALUE!</v>
      </c>
      <c r="V165" s="34" t="e">
        <f>V164/(300*V160)</f>
        <v>#VALUE!</v>
      </c>
      <c r="W165" s="35">
        <f>W164/(300*W160)</f>
        <v>2.4999240170020798</v>
      </c>
      <c r="X165" s="35">
        <f>X164/(300*X160)</f>
        <v>2.4999240170020798</v>
      </c>
      <c r="AD165"/>
      <c r="AG165" s="3" t="s">
        <v>91</v>
      </c>
      <c r="AH165" s="29">
        <f t="shared" ref="AH165:AN165" si="109">AH164/(300*AH160)</f>
        <v>0.97219812442495468</v>
      </c>
      <c r="AI165" s="29">
        <f t="shared" si="109"/>
        <v>0.88385661243664215</v>
      </c>
      <c r="AJ165" s="29">
        <f t="shared" si="109"/>
        <v>4.8251528479152999</v>
      </c>
      <c r="AK165" s="29">
        <f t="shared" si="109"/>
        <v>1.705949149511246</v>
      </c>
      <c r="AL165" s="29">
        <f t="shared" si="109"/>
        <v>20.050922776584642</v>
      </c>
      <c r="AM165" s="30" t="e">
        <f t="shared" si="109"/>
        <v>#VALUE!</v>
      </c>
      <c r="AN165" s="28">
        <f t="shared" si="109"/>
        <v>5.2614183329149551</v>
      </c>
      <c r="AO165" s="31"/>
      <c r="AP165" s="31"/>
      <c r="AQ165" s="32"/>
      <c r="AR165" s="32"/>
      <c r="AS165" s="32"/>
      <c r="AT165" s="33"/>
      <c r="AU165" s="33"/>
      <c r="AV165" s="34" t="e">
        <f>AV164/(300*AV160)</f>
        <v>#VALUE!</v>
      </c>
      <c r="AW165" s="34" t="e">
        <f>AW164/(300*AW160)</f>
        <v>#VALUE!</v>
      </c>
      <c r="AX165" s="35">
        <f>AX164/(300*AX160)</f>
        <v>2.4999240170020798</v>
      </c>
      <c r="AY165" s="35">
        <f>AY164/(300*AY160)</f>
        <v>2.4999240170020798</v>
      </c>
    </row>
    <row r="166" spans="1:51" x14ac:dyDescent="0.25">
      <c r="F166" s="3" t="s">
        <v>51</v>
      </c>
      <c r="G166" s="29"/>
      <c r="H166" s="29"/>
      <c r="I166" s="29"/>
      <c r="J166" s="29"/>
      <c r="K166" s="29"/>
      <c r="L166" s="30">
        <f>((1.5-0.00275*B160)^4)/(460+(25.9*B160))*1000</f>
        <v>0.88176143744681545</v>
      </c>
      <c r="M166" s="28"/>
      <c r="N166" s="31"/>
      <c r="O166" s="31"/>
      <c r="P166" s="32"/>
      <c r="Q166" s="32"/>
      <c r="R166" s="32"/>
      <c r="S166" s="33"/>
      <c r="T166" s="33"/>
      <c r="U166" s="34"/>
      <c r="V166" s="34"/>
      <c r="W166" s="35"/>
      <c r="X166" s="35"/>
      <c r="AD166"/>
      <c r="AG166" s="3" t="s">
        <v>51</v>
      </c>
      <c r="AH166" s="29"/>
      <c r="AI166" s="29"/>
      <c r="AJ166" s="29"/>
      <c r="AK166" s="29"/>
      <c r="AL166" s="29"/>
      <c r="AM166" s="30">
        <f>L166</f>
        <v>0.88176143744681545</v>
      </c>
      <c r="AN166" s="28"/>
      <c r="AO166" s="31"/>
      <c r="AP166" s="31"/>
      <c r="AQ166" s="32"/>
      <c r="AR166" s="32"/>
      <c r="AS166" s="32"/>
      <c r="AT166" s="33"/>
      <c r="AU166" s="33"/>
      <c r="AV166" s="34"/>
      <c r="AW166" s="34"/>
      <c r="AX166" s="35"/>
      <c r="AY166" s="35"/>
    </row>
    <row r="167" spans="1:51" x14ac:dyDescent="0.25">
      <c r="AD167"/>
    </row>
    <row r="168" spans="1:51" x14ac:dyDescent="0.25">
      <c r="G168" s="36" t="s">
        <v>4</v>
      </c>
      <c r="H168" s="36" t="s">
        <v>5</v>
      </c>
      <c r="I168" s="36" t="s">
        <v>6</v>
      </c>
      <c r="J168" s="36" t="s">
        <v>7</v>
      </c>
      <c r="K168" s="36" t="s">
        <v>8</v>
      </c>
      <c r="L168" s="37" t="s">
        <v>54</v>
      </c>
      <c r="M168" s="38" t="s">
        <v>9</v>
      </c>
      <c r="N168" s="39" t="s">
        <v>10</v>
      </c>
      <c r="O168" s="39" t="s">
        <v>11</v>
      </c>
      <c r="P168" s="40" t="s">
        <v>12</v>
      </c>
      <c r="Q168" s="40" t="s">
        <v>13</v>
      </c>
      <c r="R168" s="40" t="s">
        <v>14</v>
      </c>
      <c r="S168" s="41" t="s">
        <v>20</v>
      </c>
      <c r="T168" s="41" t="s">
        <v>21</v>
      </c>
      <c r="U168" s="42" t="s">
        <v>16</v>
      </c>
      <c r="V168" s="42" t="s">
        <v>17</v>
      </c>
      <c r="W168" s="43" t="s">
        <v>18</v>
      </c>
      <c r="X168" s="43" t="s">
        <v>24</v>
      </c>
      <c r="AD168"/>
      <c r="AH168" s="36" t="s">
        <v>4</v>
      </c>
      <c r="AI168" s="36" t="s">
        <v>5</v>
      </c>
      <c r="AJ168" s="36" t="s">
        <v>6</v>
      </c>
      <c r="AK168" s="36" t="s">
        <v>7</v>
      </c>
      <c r="AL168" s="36" t="s">
        <v>8</v>
      </c>
      <c r="AM168" s="37" t="s">
        <v>54</v>
      </c>
      <c r="AN168" s="38" t="s">
        <v>9</v>
      </c>
      <c r="AO168" s="39" t="s">
        <v>10</v>
      </c>
      <c r="AP168" s="39" t="s">
        <v>11</v>
      </c>
      <c r="AQ168" s="40" t="s">
        <v>12</v>
      </c>
      <c r="AR168" s="40" t="s">
        <v>13</v>
      </c>
      <c r="AS168" s="40" t="s">
        <v>14</v>
      </c>
      <c r="AT168" s="41" t="s">
        <v>20</v>
      </c>
      <c r="AU168" s="41" t="s">
        <v>21</v>
      </c>
      <c r="AV168" s="42" t="s">
        <v>16</v>
      </c>
      <c r="AW168" s="42" t="s">
        <v>17</v>
      </c>
      <c r="AX168" s="43" t="s">
        <v>18</v>
      </c>
      <c r="AY168" s="43" t="s">
        <v>24</v>
      </c>
    </row>
    <row r="169" spans="1:51" x14ac:dyDescent="0.25">
      <c r="AD169"/>
    </row>
    <row r="170" spans="1:51" x14ac:dyDescent="0.25">
      <c r="E170" s="12" t="s">
        <v>87</v>
      </c>
      <c r="F170" s="3">
        <v>0</v>
      </c>
      <c r="G170" s="36">
        <f t="shared" ref="G170:M185" si="110">IF(1-EXP(-0.23*(G86-G$165))&lt;0, 0, 1-EXP(-0.23*(G86-G$165)))</f>
        <v>0</v>
      </c>
      <c r="H170" s="36">
        <f t="shared" si="110"/>
        <v>0</v>
      </c>
      <c r="I170" s="36">
        <f t="shared" si="110"/>
        <v>0</v>
      </c>
      <c r="J170" s="36">
        <f t="shared" si="110"/>
        <v>0</v>
      </c>
      <c r="K170" s="36">
        <f t="shared" si="110"/>
        <v>0</v>
      </c>
      <c r="L170" s="37" t="e">
        <f>IF(1-EXP(-0.23*(Z86-L$165))&lt;0, 0, 1-EXP(-0.23*(Z86-L$165)))</f>
        <v>#VALUE!</v>
      </c>
      <c r="M170" s="38">
        <f t="shared" si="110"/>
        <v>0</v>
      </c>
      <c r="N170" s="39"/>
      <c r="O170" s="39"/>
      <c r="P170" s="40"/>
      <c r="Q170" s="40"/>
      <c r="R170" s="40"/>
      <c r="S170" s="41"/>
      <c r="T170" s="41"/>
      <c r="U170" s="42" t="e">
        <f t="shared" ref="U170:X185" si="111">IF(1-EXP(-0.23*(U86-U$165))&lt;0, 0, 1-EXP(-0.23*(U86-U$165)))</f>
        <v>#VALUE!</v>
      </c>
      <c r="V170" s="42" t="e">
        <f t="shared" si="111"/>
        <v>#VALUE!</v>
      </c>
      <c r="W170" s="43" t="e">
        <f t="shared" si="111"/>
        <v>#VALUE!</v>
      </c>
      <c r="X170" s="43" t="e">
        <f t="shared" si="111"/>
        <v>#VALUE!</v>
      </c>
      <c r="AD170"/>
      <c r="AF170" s="12" t="s">
        <v>87</v>
      </c>
      <c r="AG170" s="3">
        <f>AE14</f>
        <v>5.3104168132392244</v>
      </c>
      <c r="AH170" s="36">
        <f t="shared" ref="AH170:AL185" si="112">IF(1-EXP(-0.23*(AH86-AH$165))&lt;0, 0, 1-EXP(-0.23*(AH86-AH$165)))</f>
        <v>0</v>
      </c>
      <c r="AI170" s="36">
        <f t="shared" si="112"/>
        <v>0.68767410936700024</v>
      </c>
      <c r="AJ170" s="36">
        <f t="shared" si="112"/>
        <v>0</v>
      </c>
      <c r="AK170" s="36">
        <f t="shared" si="112"/>
        <v>0.63935029903864038</v>
      </c>
      <c r="AL170" s="36">
        <f t="shared" si="112"/>
        <v>0</v>
      </c>
      <c r="AM170" s="37" t="e">
        <f>IF(1-EXP(-0.23*(BA86-AM$165))&lt;0, 0, 1-EXP(-0.23*(BA86-AM$165)))</f>
        <v>#VALUE!</v>
      </c>
      <c r="AN170" s="38">
        <f t="shared" ref="AN170:AN233" si="113">IF(1-EXP(-0.23*(AN86-AN$165))&lt;0, 0, 1-EXP(-0.23*(AN86-AN$165)))</f>
        <v>0</v>
      </c>
      <c r="AO170" s="39"/>
      <c r="AP170" s="39"/>
      <c r="AQ170" s="40"/>
      <c r="AR170" s="40"/>
      <c r="AS170" s="40"/>
      <c r="AT170" s="41"/>
      <c r="AU170" s="41"/>
      <c r="AV170" s="42" t="e">
        <f t="shared" ref="AV170:AY185" si="114">IF(1-EXP(-0.23*(AV86-AV$165))&lt;0, 0, 1-EXP(-0.23*(AV86-AV$165)))</f>
        <v>#VALUE!</v>
      </c>
      <c r="AW170" s="42" t="e">
        <f t="shared" si="114"/>
        <v>#VALUE!</v>
      </c>
      <c r="AX170" s="43" t="e">
        <f t="shared" si="114"/>
        <v>#VALUE!</v>
      </c>
      <c r="AY170" s="43" t="e">
        <f t="shared" si="114"/>
        <v>#VALUE!</v>
      </c>
    </row>
    <row r="171" spans="1:51" x14ac:dyDescent="0.25">
      <c r="F171" s="3">
        <v>1</v>
      </c>
      <c r="G171" s="36">
        <f t="shared" si="110"/>
        <v>0</v>
      </c>
      <c r="H171" s="36">
        <f t="shared" si="110"/>
        <v>0</v>
      </c>
      <c r="I171" s="36">
        <f t="shared" si="110"/>
        <v>0</v>
      </c>
      <c r="J171" s="36">
        <f t="shared" si="110"/>
        <v>0</v>
      </c>
      <c r="K171" s="36">
        <f t="shared" si="110"/>
        <v>0</v>
      </c>
      <c r="L171" s="37" t="e">
        <f t="shared" ref="L171:L225" si="115">IF(1-EXP(-0.23*(Z87-L$165))&lt;0, 0, 1-EXP(-0.23*(Z87-L$165)))</f>
        <v>#VALUE!</v>
      </c>
      <c r="M171" s="38">
        <f t="shared" si="110"/>
        <v>0</v>
      </c>
      <c r="N171" s="39"/>
      <c r="O171" s="39"/>
      <c r="P171" s="40"/>
      <c r="Q171" s="40"/>
      <c r="R171" s="40"/>
      <c r="S171" s="41"/>
      <c r="T171" s="41"/>
      <c r="U171" s="42" t="e">
        <f t="shared" si="111"/>
        <v>#VALUE!</v>
      </c>
      <c r="V171" s="42" t="e">
        <f t="shared" si="111"/>
        <v>#VALUE!</v>
      </c>
      <c r="W171" s="43" t="e">
        <f t="shared" si="111"/>
        <v>#VALUE!</v>
      </c>
      <c r="X171" s="43" t="e">
        <f t="shared" si="111"/>
        <v>#VALUE!</v>
      </c>
      <c r="AD171"/>
      <c r="AG171" s="3">
        <f t="shared" ref="AG171:AG234" si="116">AE15</f>
        <v>5.5848653782914033</v>
      </c>
      <c r="AH171" s="36">
        <f t="shared" si="112"/>
        <v>0</v>
      </c>
      <c r="AI171" s="36">
        <f t="shared" si="112"/>
        <v>0.71711711995702676</v>
      </c>
      <c r="AJ171" s="36">
        <f t="shared" si="112"/>
        <v>0</v>
      </c>
      <c r="AK171" s="36">
        <f t="shared" si="112"/>
        <v>0.67431115985648704</v>
      </c>
      <c r="AL171" s="36">
        <f t="shared" si="112"/>
        <v>0</v>
      </c>
      <c r="AM171" s="37" t="e">
        <f t="shared" ref="AM171:AM225" si="117">IF(1-EXP(-0.23*(BA87-AM$165))&lt;0, 0, 1-EXP(-0.23*(BA87-AM$165)))</f>
        <v>#VALUE!</v>
      </c>
      <c r="AN171" s="38">
        <f t="shared" si="113"/>
        <v>0</v>
      </c>
      <c r="AO171" s="39"/>
      <c r="AP171" s="39"/>
      <c r="AQ171" s="40"/>
      <c r="AR171" s="40"/>
      <c r="AS171" s="40"/>
      <c r="AT171" s="41"/>
      <c r="AU171" s="41"/>
      <c r="AV171" s="42" t="e">
        <f t="shared" si="114"/>
        <v>#VALUE!</v>
      </c>
      <c r="AW171" s="42" t="e">
        <f t="shared" si="114"/>
        <v>#VALUE!</v>
      </c>
      <c r="AX171" s="43" t="e">
        <f t="shared" si="114"/>
        <v>#VALUE!</v>
      </c>
      <c r="AY171" s="43" t="e">
        <f t="shared" si="114"/>
        <v>#VALUE!</v>
      </c>
    </row>
    <row r="172" spans="1:51" x14ac:dyDescent="0.25">
      <c r="F172" s="3">
        <v>2</v>
      </c>
      <c r="G172" s="36">
        <f t="shared" si="110"/>
        <v>0</v>
      </c>
      <c r="H172" s="36">
        <f t="shared" si="110"/>
        <v>0.12643295859052772</v>
      </c>
      <c r="I172" s="36">
        <f t="shared" si="110"/>
        <v>0</v>
      </c>
      <c r="J172" s="36">
        <f t="shared" si="110"/>
        <v>0</v>
      </c>
      <c r="K172" s="36">
        <f t="shared" si="110"/>
        <v>0</v>
      </c>
      <c r="L172" s="37" t="e">
        <f t="shared" si="115"/>
        <v>#VALUE!</v>
      </c>
      <c r="M172" s="38">
        <f t="shared" si="110"/>
        <v>0</v>
      </c>
      <c r="N172" s="39"/>
      <c r="O172" s="39"/>
      <c r="P172" s="40"/>
      <c r="Q172" s="40"/>
      <c r="R172" s="40"/>
      <c r="S172" s="41"/>
      <c r="T172" s="41"/>
      <c r="U172" s="42" t="e">
        <f t="shared" si="111"/>
        <v>#VALUE!</v>
      </c>
      <c r="V172" s="42" t="e">
        <f t="shared" si="111"/>
        <v>#VALUE!</v>
      </c>
      <c r="W172" s="43" t="e">
        <f t="shared" si="111"/>
        <v>#VALUE!</v>
      </c>
      <c r="X172" s="43" t="e">
        <f t="shared" si="111"/>
        <v>#VALUE!</v>
      </c>
      <c r="AD172"/>
      <c r="AG172" s="3">
        <f t="shared" si="116"/>
        <v>5.8734977668565307</v>
      </c>
      <c r="AH172" s="36">
        <f t="shared" si="112"/>
        <v>0</v>
      </c>
      <c r="AI172" s="36">
        <f t="shared" si="112"/>
        <v>0.74550179565729346</v>
      </c>
      <c r="AJ172" s="36">
        <f t="shared" si="112"/>
        <v>0</v>
      </c>
      <c r="AK172" s="36">
        <f t="shared" si="112"/>
        <v>0.70790061941611104</v>
      </c>
      <c r="AL172" s="36">
        <f t="shared" si="112"/>
        <v>0</v>
      </c>
      <c r="AM172" s="37" t="e">
        <f t="shared" si="117"/>
        <v>#VALUE!</v>
      </c>
      <c r="AN172" s="38">
        <f t="shared" si="113"/>
        <v>0</v>
      </c>
      <c r="AO172" s="39"/>
      <c r="AP172" s="39"/>
      <c r="AQ172" s="40"/>
      <c r="AR172" s="40"/>
      <c r="AS172" s="40"/>
      <c r="AT172" s="41"/>
      <c r="AU172" s="41"/>
      <c r="AV172" s="42" t="e">
        <f t="shared" si="114"/>
        <v>#VALUE!</v>
      </c>
      <c r="AW172" s="42" t="e">
        <f t="shared" si="114"/>
        <v>#VALUE!</v>
      </c>
      <c r="AX172" s="43" t="e">
        <f t="shared" si="114"/>
        <v>#VALUE!</v>
      </c>
      <c r="AY172" s="43" t="e">
        <f t="shared" si="114"/>
        <v>#VALUE!</v>
      </c>
    </row>
    <row r="173" spans="1:51" x14ac:dyDescent="0.25">
      <c r="F173" s="3">
        <v>3</v>
      </c>
      <c r="G173" s="36">
        <f t="shared" si="110"/>
        <v>0</v>
      </c>
      <c r="H173" s="36">
        <f t="shared" si="110"/>
        <v>0.33344830632055766</v>
      </c>
      <c r="I173" s="36">
        <f t="shared" si="110"/>
        <v>0</v>
      </c>
      <c r="J173" s="36">
        <f t="shared" si="110"/>
        <v>0.21168097538776476</v>
      </c>
      <c r="K173" s="36">
        <f t="shared" si="110"/>
        <v>0</v>
      </c>
      <c r="L173" s="37" t="e">
        <f t="shared" si="115"/>
        <v>#VALUE!</v>
      </c>
      <c r="M173" s="38">
        <f t="shared" si="110"/>
        <v>0</v>
      </c>
      <c r="N173" s="39"/>
      <c r="O173" s="39"/>
      <c r="P173" s="40"/>
      <c r="Q173" s="40"/>
      <c r="R173" s="40"/>
      <c r="S173" s="41"/>
      <c r="T173" s="41"/>
      <c r="U173" s="42" t="e">
        <f t="shared" si="111"/>
        <v>#VALUE!</v>
      </c>
      <c r="V173" s="42" t="e">
        <f t="shared" si="111"/>
        <v>#VALUE!</v>
      </c>
      <c r="W173" s="43" t="e">
        <f t="shared" si="111"/>
        <v>#VALUE!</v>
      </c>
      <c r="X173" s="43" t="e">
        <f t="shared" si="111"/>
        <v>#VALUE!</v>
      </c>
      <c r="AD173"/>
      <c r="AG173" s="3">
        <f t="shared" si="116"/>
        <v>6.1770470155581005</v>
      </c>
      <c r="AH173" s="36">
        <f t="shared" si="112"/>
        <v>0</v>
      </c>
      <c r="AI173" s="36">
        <f t="shared" si="112"/>
        <v>0.77266376172834184</v>
      </c>
      <c r="AJ173" s="36">
        <f t="shared" si="112"/>
        <v>0</v>
      </c>
      <c r="AK173" s="36">
        <f t="shared" si="112"/>
        <v>0.73992799158777012</v>
      </c>
      <c r="AL173" s="36">
        <f t="shared" si="112"/>
        <v>0</v>
      </c>
      <c r="AM173" s="37" t="e">
        <f t="shared" si="117"/>
        <v>#VALUE!</v>
      </c>
      <c r="AN173" s="38">
        <f t="shared" si="113"/>
        <v>0</v>
      </c>
      <c r="AO173" s="39"/>
      <c r="AP173" s="39"/>
      <c r="AQ173" s="40"/>
      <c r="AR173" s="40"/>
      <c r="AS173" s="40"/>
      <c r="AT173" s="41"/>
      <c r="AU173" s="41"/>
      <c r="AV173" s="42" t="e">
        <f t="shared" si="114"/>
        <v>#VALUE!</v>
      </c>
      <c r="AW173" s="42" t="e">
        <f t="shared" si="114"/>
        <v>#VALUE!</v>
      </c>
      <c r="AX173" s="43" t="e">
        <f t="shared" si="114"/>
        <v>#VALUE!</v>
      </c>
      <c r="AY173" s="43" t="e">
        <f t="shared" si="114"/>
        <v>#VALUE!</v>
      </c>
    </row>
    <row r="174" spans="1:51" x14ac:dyDescent="0.25">
      <c r="F174" s="3">
        <v>4</v>
      </c>
      <c r="G174" s="36">
        <f t="shared" si="110"/>
        <v>0</v>
      </c>
      <c r="H174" s="36">
        <f t="shared" si="110"/>
        <v>0.51076540300222595</v>
      </c>
      <c r="I174" s="36">
        <f t="shared" si="110"/>
        <v>0</v>
      </c>
      <c r="J174" s="36">
        <f t="shared" si="110"/>
        <v>0.42718184486680078</v>
      </c>
      <c r="K174" s="36">
        <f t="shared" si="110"/>
        <v>0</v>
      </c>
      <c r="L174" s="37" t="e">
        <f t="shared" si="115"/>
        <v>#VALUE!</v>
      </c>
      <c r="M174" s="38">
        <f t="shared" si="110"/>
        <v>0</v>
      </c>
      <c r="N174" s="39"/>
      <c r="O174" s="39"/>
      <c r="P174" s="40"/>
      <c r="Q174" s="40"/>
      <c r="R174" s="40"/>
      <c r="S174" s="41"/>
      <c r="T174" s="41"/>
      <c r="U174" s="42" t="e">
        <f t="shared" si="111"/>
        <v>#VALUE!</v>
      </c>
      <c r="V174" s="42" t="e">
        <f t="shared" si="111"/>
        <v>#VALUE!</v>
      </c>
      <c r="W174" s="43" t="e">
        <f t="shared" si="111"/>
        <v>#VALUE!</v>
      </c>
      <c r="X174" s="43" t="e">
        <f t="shared" si="111"/>
        <v>#VALUE!</v>
      </c>
      <c r="AD174"/>
      <c r="AG174" s="3">
        <f t="shared" si="116"/>
        <v>6.4962840452114623</v>
      </c>
      <c r="AH174" s="36">
        <f t="shared" si="112"/>
        <v>0</v>
      </c>
      <c r="AI174" s="36">
        <f t="shared" si="112"/>
        <v>0.79845226281380688</v>
      </c>
      <c r="AJ174" s="36">
        <f t="shared" si="112"/>
        <v>0</v>
      </c>
      <c r="AK174" s="36">
        <f t="shared" si="112"/>
        <v>0.77022132272036659</v>
      </c>
      <c r="AL174" s="36">
        <f t="shared" si="112"/>
        <v>0</v>
      </c>
      <c r="AM174" s="37" t="e">
        <f t="shared" si="117"/>
        <v>#VALUE!</v>
      </c>
      <c r="AN174" s="38">
        <f t="shared" si="113"/>
        <v>0</v>
      </c>
      <c r="AO174" s="39"/>
      <c r="AP174" s="39"/>
      <c r="AQ174" s="40"/>
      <c r="AR174" s="40"/>
      <c r="AS174" s="40"/>
      <c r="AT174" s="41"/>
      <c r="AU174" s="41"/>
      <c r="AV174" s="42" t="e">
        <f t="shared" si="114"/>
        <v>#VALUE!</v>
      </c>
      <c r="AW174" s="42" t="e">
        <f t="shared" si="114"/>
        <v>#VALUE!</v>
      </c>
      <c r="AX174" s="43" t="e">
        <f t="shared" si="114"/>
        <v>#VALUE!</v>
      </c>
      <c r="AY174" s="43" t="e">
        <f t="shared" si="114"/>
        <v>#VALUE!</v>
      </c>
    </row>
    <row r="175" spans="1:51" x14ac:dyDescent="0.25">
      <c r="F175" s="3">
        <v>5</v>
      </c>
      <c r="G175" s="36">
        <f t="shared" si="110"/>
        <v>0</v>
      </c>
      <c r="H175" s="36">
        <f t="shared" si="110"/>
        <v>0.65133493759213779</v>
      </c>
      <c r="I175" s="36">
        <f t="shared" si="110"/>
        <v>0</v>
      </c>
      <c r="J175" s="36">
        <f t="shared" si="110"/>
        <v>0.59604778749776732</v>
      </c>
      <c r="K175" s="36">
        <f t="shared" si="110"/>
        <v>0</v>
      </c>
      <c r="L175" s="37" t="e">
        <f t="shared" si="115"/>
        <v>#VALUE!</v>
      </c>
      <c r="M175" s="38">
        <f t="shared" si="110"/>
        <v>0</v>
      </c>
      <c r="N175" s="39"/>
      <c r="O175" s="39"/>
      <c r="P175" s="40"/>
      <c r="Q175" s="40"/>
      <c r="R175" s="40"/>
      <c r="S175" s="41"/>
      <c r="T175" s="41"/>
      <c r="U175" s="42" t="e">
        <f t="shared" si="111"/>
        <v>#VALUE!</v>
      </c>
      <c r="V175" s="42" t="e">
        <f t="shared" si="111"/>
        <v>#VALUE!</v>
      </c>
      <c r="W175" s="43" t="e">
        <f t="shared" si="111"/>
        <v>#VALUE!</v>
      </c>
      <c r="X175" s="43" t="e">
        <f t="shared" si="111"/>
        <v>#VALUE!</v>
      </c>
      <c r="AD175"/>
      <c r="AG175" s="3">
        <f t="shared" si="116"/>
        <v>6.8320196187232742</v>
      </c>
      <c r="AH175" s="36">
        <f t="shared" si="112"/>
        <v>0</v>
      </c>
      <c r="AI175" s="36">
        <f t="shared" si="112"/>
        <v>0.8227341910498861</v>
      </c>
      <c r="AJ175" s="36">
        <f t="shared" si="112"/>
        <v>0</v>
      </c>
      <c r="AK175" s="36">
        <f t="shared" si="112"/>
        <v>0.79863208891661164</v>
      </c>
      <c r="AL175" s="36">
        <f t="shared" si="112"/>
        <v>0</v>
      </c>
      <c r="AM175" s="37" t="e">
        <f t="shared" si="117"/>
        <v>#VALUE!</v>
      </c>
      <c r="AN175" s="38">
        <f t="shared" si="113"/>
        <v>0</v>
      </c>
      <c r="AO175" s="39"/>
      <c r="AP175" s="39"/>
      <c r="AQ175" s="40"/>
      <c r="AR175" s="40"/>
      <c r="AS175" s="40"/>
      <c r="AT175" s="41"/>
      <c r="AU175" s="41"/>
      <c r="AV175" s="42" t="e">
        <f t="shared" si="114"/>
        <v>#VALUE!</v>
      </c>
      <c r="AW175" s="42" t="e">
        <f t="shared" si="114"/>
        <v>#VALUE!</v>
      </c>
      <c r="AX175" s="43" t="e">
        <f t="shared" si="114"/>
        <v>#VALUE!</v>
      </c>
      <c r="AY175" s="43" t="e">
        <f t="shared" si="114"/>
        <v>#VALUE!</v>
      </c>
    </row>
    <row r="176" spans="1:51" x14ac:dyDescent="0.25">
      <c r="F176" s="3">
        <v>6</v>
      </c>
      <c r="G176" s="36">
        <f t="shared" si="110"/>
        <v>0</v>
      </c>
      <c r="H176" s="36">
        <f t="shared" si="110"/>
        <v>0.75714644986311197</v>
      </c>
      <c r="I176" s="36">
        <f t="shared" si="110"/>
        <v>0</v>
      </c>
      <c r="J176" s="36">
        <f t="shared" si="110"/>
        <v>0.7216455423835757</v>
      </c>
      <c r="K176" s="36">
        <f t="shared" si="110"/>
        <v>0</v>
      </c>
      <c r="L176" s="37" t="e">
        <f t="shared" si="115"/>
        <v>#VALUE!</v>
      </c>
      <c r="M176" s="38">
        <f t="shared" si="110"/>
        <v>0</v>
      </c>
      <c r="N176" s="39"/>
      <c r="O176" s="39"/>
      <c r="P176" s="40"/>
      <c r="Q176" s="40"/>
      <c r="R176" s="40"/>
      <c r="S176" s="41"/>
      <c r="T176" s="41"/>
      <c r="U176" s="42" t="e">
        <f t="shared" si="111"/>
        <v>#VALUE!</v>
      </c>
      <c r="V176" s="42" t="e">
        <f t="shared" si="111"/>
        <v>#VALUE!</v>
      </c>
      <c r="W176" s="43" t="e">
        <f t="shared" si="111"/>
        <v>#VALUE!</v>
      </c>
      <c r="X176" s="43" t="e">
        <f t="shared" si="111"/>
        <v>#VALUE!</v>
      </c>
      <c r="AD176"/>
      <c r="AG176" s="3">
        <f t="shared" si="116"/>
        <v>7.185106400177478</v>
      </c>
      <c r="AH176" s="36">
        <f t="shared" si="112"/>
        <v>2.0690855069167791E-2</v>
      </c>
      <c r="AI176" s="36">
        <f t="shared" si="112"/>
        <v>0.84539782637703664</v>
      </c>
      <c r="AJ176" s="36">
        <f t="shared" si="112"/>
        <v>0</v>
      </c>
      <c r="AK176" s="36">
        <f t="shared" si="112"/>
        <v>0.82503943339347741</v>
      </c>
      <c r="AL176" s="36">
        <f t="shared" si="112"/>
        <v>0</v>
      </c>
      <c r="AM176" s="37" t="e">
        <f t="shared" si="117"/>
        <v>#VALUE!</v>
      </c>
      <c r="AN176" s="38">
        <f t="shared" si="113"/>
        <v>0</v>
      </c>
      <c r="AO176" s="39"/>
      <c r="AP176" s="39"/>
      <c r="AQ176" s="40"/>
      <c r="AR176" s="40"/>
      <c r="AS176" s="40"/>
      <c r="AT176" s="41"/>
      <c r="AU176" s="41"/>
      <c r="AV176" s="42" t="e">
        <f t="shared" si="114"/>
        <v>#VALUE!</v>
      </c>
      <c r="AW176" s="42" t="e">
        <f t="shared" si="114"/>
        <v>#VALUE!</v>
      </c>
      <c r="AX176" s="43" t="e">
        <f t="shared" si="114"/>
        <v>#VALUE!</v>
      </c>
      <c r="AY176" s="43" t="e">
        <f t="shared" si="114"/>
        <v>#VALUE!</v>
      </c>
    </row>
    <row r="177" spans="6:51" x14ac:dyDescent="0.25">
      <c r="F177" s="3">
        <v>7</v>
      </c>
      <c r="G177" s="36">
        <f t="shared" si="110"/>
        <v>0</v>
      </c>
      <c r="H177" s="36">
        <f t="shared" si="110"/>
        <v>0.83386689744024534</v>
      </c>
      <c r="I177" s="36">
        <f t="shared" si="110"/>
        <v>0</v>
      </c>
      <c r="J177" s="36">
        <f t="shared" si="110"/>
        <v>0.8116177928493985</v>
      </c>
      <c r="K177" s="36">
        <f t="shared" si="110"/>
        <v>0</v>
      </c>
      <c r="L177" s="37" t="e">
        <f t="shared" si="115"/>
        <v>#VALUE!</v>
      </c>
      <c r="M177" s="38">
        <f t="shared" si="110"/>
        <v>0</v>
      </c>
      <c r="N177" s="39"/>
      <c r="O177" s="39"/>
      <c r="P177" s="40"/>
      <c r="Q177" s="40"/>
      <c r="R177" s="40"/>
      <c r="S177" s="41"/>
      <c r="T177" s="41"/>
      <c r="U177" s="42" t="e">
        <f t="shared" si="111"/>
        <v>#VALUE!</v>
      </c>
      <c r="V177" s="42" t="e">
        <f t="shared" si="111"/>
        <v>#VALUE!</v>
      </c>
      <c r="W177" s="43" t="e">
        <f t="shared" si="111"/>
        <v>#VALUE!</v>
      </c>
      <c r="X177" s="43" t="e">
        <f t="shared" si="111"/>
        <v>#VALUE!</v>
      </c>
      <c r="AD177"/>
      <c r="AG177" s="3">
        <f t="shared" si="116"/>
        <v>7.5564411203372481</v>
      </c>
      <c r="AH177" s="36">
        <f t="shared" si="112"/>
        <v>6.5931891382555396E-2</v>
      </c>
      <c r="AI177" s="36">
        <f t="shared" si="112"/>
        <v>0.86635609138773195</v>
      </c>
      <c r="AJ177" s="36">
        <f t="shared" si="112"/>
        <v>0</v>
      </c>
      <c r="AK177" s="36">
        <f t="shared" si="112"/>
        <v>0.84935370729279702</v>
      </c>
      <c r="AL177" s="36">
        <f t="shared" si="112"/>
        <v>0</v>
      </c>
      <c r="AM177" s="37" t="e">
        <f t="shared" si="117"/>
        <v>#VALUE!</v>
      </c>
      <c r="AN177" s="38">
        <f t="shared" si="113"/>
        <v>0</v>
      </c>
      <c r="AO177" s="39"/>
      <c r="AP177" s="39"/>
      <c r="AQ177" s="40"/>
      <c r="AR177" s="40"/>
      <c r="AS177" s="40"/>
      <c r="AT177" s="41"/>
      <c r="AU177" s="41"/>
      <c r="AV177" s="42" t="e">
        <f t="shared" si="114"/>
        <v>#VALUE!</v>
      </c>
      <c r="AW177" s="42" t="e">
        <f t="shared" si="114"/>
        <v>#VALUE!</v>
      </c>
      <c r="AX177" s="43" t="e">
        <f t="shared" si="114"/>
        <v>#VALUE!</v>
      </c>
      <c r="AY177" s="43" t="e">
        <f t="shared" si="114"/>
        <v>#VALUE!</v>
      </c>
    </row>
    <row r="178" spans="6:51" x14ac:dyDescent="0.25">
      <c r="F178" s="3">
        <v>8</v>
      </c>
      <c r="G178" s="36">
        <f t="shared" si="110"/>
        <v>0.12354279476791441</v>
      </c>
      <c r="H178" s="36">
        <f t="shared" si="110"/>
        <v>0.88794864478686064</v>
      </c>
      <c r="I178" s="36">
        <f t="shared" si="110"/>
        <v>0</v>
      </c>
      <c r="J178" s="36">
        <f t="shared" si="110"/>
        <v>0.87428276278802386</v>
      </c>
      <c r="K178" s="36">
        <f t="shared" si="110"/>
        <v>0</v>
      </c>
      <c r="L178" s="37" t="e">
        <f t="shared" si="115"/>
        <v>#VALUE!</v>
      </c>
      <c r="M178" s="38">
        <f t="shared" si="110"/>
        <v>0</v>
      </c>
      <c r="N178" s="39"/>
      <c r="O178" s="39"/>
      <c r="P178" s="40"/>
      <c r="Q178" s="40"/>
      <c r="R178" s="40"/>
      <c r="S178" s="41"/>
      <c r="T178" s="41"/>
      <c r="U178" s="42" t="e">
        <f t="shared" si="111"/>
        <v>#VALUE!</v>
      </c>
      <c r="V178" s="42" t="e">
        <f t="shared" si="111"/>
        <v>#VALUE!</v>
      </c>
      <c r="W178" s="43" t="e">
        <f t="shared" si="111"/>
        <v>#VALUE!</v>
      </c>
      <c r="X178" s="43" t="e">
        <f t="shared" si="111"/>
        <v>#VALUE!</v>
      </c>
      <c r="AD178"/>
      <c r="AG178" s="3">
        <f t="shared" si="116"/>
        <v>7.9469668540626248</v>
      </c>
      <c r="AH178" s="36">
        <f t="shared" si="112"/>
        <v>0.11647572285528107</v>
      </c>
      <c r="AI178" s="36">
        <f t="shared" si="112"/>
        <v>0.88554912637181404</v>
      </c>
      <c r="AJ178" s="36">
        <f t="shared" si="112"/>
        <v>0</v>
      </c>
      <c r="AK178" s="36">
        <f t="shared" si="112"/>
        <v>0.87151908980738713</v>
      </c>
      <c r="AL178" s="36">
        <f t="shared" si="112"/>
        <v>0</v>
      </c>
      <c r="AM178" s="37" t="e">
        <f t="shared" si="117"/>
        <v>#VALUE!</v>
      </c>
      <c r="AN178" s="38">
        <f t="shared" si="113"/>
        <v>0</v>
      </c>
      <c r="AO178" s="39"/>
      <c r="AP178" s="39"/>
      <c r="AQ178" s="40"/>
      <c r="AR178" s="40"/>
      <c r="AS178" s="40"/>
      <c r="AT178" s="41"/>
      <c r="AU178" s="41"/>
      <c r="AV178" s="42" t="e">
        <f t="shared" si="114"/>
        <v>#VALUE!</v>
      </c>
      <c r="AW178" s="42" t="e">
        <f t="shared" si="114"/>
        <v>#VALUE!</v>
      </c>
      <c r="AX178" s="43" t="e">
        <f t="shared" si="114"/>
        <v>#VALUE!</v>
      </c>
      <c r="AY178" s="43" t="e">
        <f t="shared" si="114"/>
        <v>#VALUE!</v>
      </c>
    </row>
    <row r="179" spans="6:51" x14ac:dyDescent="0.25">
      <c r="F179" s="3">
        <v>9</v>
      </c>
      <c r="G179" s="36">
        <f t="shared" si="110"/>
        <v>0.26309613541719201</v>
      </c>
      <c r="H179" s="36">
        <f t="shared" si="110"/>
        <v>0.9252551990443062</v>
      </c>
      <c r="I179" s="36">
        <f t="shared" si="110"/>
        <v>0</v>
      </c>
      <c r="J179" s="36">
        <f t="shared" si="110"/>
        <v>0.91700198777634456</v>
      </c>
      <c r="K179" s="36">
        <f t="shared" si="110"/>
        <v>0</v>
      </c>
      <c r="L179" s="37" t="e">
        <f t="shared" si="115"/>
        <v>#VALUE!</v>
      </c>
      <c r="M179" s="38">
        <f t="shared" si="110"/>
        <v>0</v>
      </c>
      <c r="N179" s="39"/>
      <c r="O179" s="39"/>
      <c r="P179" s="40"/>
      <c r="Q179" s="40"/>
      <c r="R179" s="40"/>
      <c r="S179" s="41"/>
      <c r="T179" s="41"/>
      <c r="U179" s="42" t="e">
        <f t="shared" si="111"/>
        <v>#VALUE!</v>
      </c>
      <c r="V179" s="42" t="e">
        <f t="shared" si="111"/>
        <v>#VALUE!</v>
      </c>
      <c r="W179" s="43" t="e">
        <f t="shared" si="111"/>
        <v>#VALUE!</v>
      </c>
      <c r="X179" s="43" t="e">
        <f t="shared" si="111"/>
        <v>#VALUE!</v>
      </c>
      <c r="AD179"/>
      <c r="AG179" s="3">
        <f t="shared" si="116"/>
        <v>8.3576754154277619</v>
      </c>
      <c r="AH179" s="36">
        <f t="shared" si="112"/>
        <v>0.17226512658672621</v>
      </c>
      <c r="AI179" s="36">
        <f t="shared" si="112"/>
        <v>0.90294600844434147</v>
      </c>
      <c r="AJ179" s="36">
        <f t="shared" si="112"/>
        <v>0</v>
      </c>
      <c r="AK179" s="36">
        <f t="shared" si="112"/>
        <v>0.89151509455264788</v>
      </c>
      <c r="AL179" s="36">
        <f t="shared" si="112"/>
        <v>0</v>
      </c>
      <c r="AM179" s="37" t="e">
        <f t="shared" si="117"/>
        <v>#VALUE!</v>
      </c>
      <c r="AN179" s="38">
        <f t="shared" si="113"/>
        <v>0</v>
      </c>
      <c r="AO179" s="39"/>
      <c r="AP179" s="39"/>
      <c r="AQ179" s="40"/>
      <c r="AR179" s="40"/>
      <c r="AS179" s="40"/>
      <c r="AT179" s="41"/>
      <c r="AU179" s="41"/>
      <c r="AV179" s="42" t="e">
        <f t="shared" si="114"/>
        <v>#VALUE!</v>
      </c>
      <c r="AW179" s="42" t="e">
        <f t="shared" si="114"/>
        <v>#VALUE!</v>
      </c>
      <c r="AX179" s="43" t="e">
        <f t="shared" si="114"/>
        <v>#VALUE!</v>
      </c>
      <c r="AY179" s="43" t="e">
        <f t="shared" si="114"/>
        <v>#VALUE!</v>
      </c>
    </row>
    <row r="180" spans="6:51" x14ac:dyDescent="0.25">
      <c r="F180" s="3">
        <v>10</v>
      </c>
      <c r="G180" s="36">
        <f t="shared" si="110"/>
        <v>0.40649797457970527</v>
      </c>
      <c r="H180" s="36">
        <f t="shared" si="110"/>
        <v>0.9505614463156512</v>
      </c>
      <c r="I180" s="36">
        <f t="shared" si="110"/>
        <v>9.8866380204096438E-2</v>
      </c>
      <c r="J180" s="36">
        <f t="shared" si="110"/>
        <v>0.94564794586230194</v>
      </c>
      <c r="K180" s="36">
        <f t="shared" si="110"/>
        <v>0</v>
      </c>
      <c r="L180" s="37" t="e">
        <f t="shared" si="115"/>
        <v>#VALUE!</v>
      </c>
      <c r="M180" s="38">
        <f t="shared" si="110"/>
        <v>0</v>
      </c>
      <c r="N180" s="39"/>
      <c r="O180" s="39"/>
      <c r="P180" s="40"/>
      <c r="Q180" s="40"/>
      <c r="R180" s="40"/>
      <c r="S180" s="41"/>
      <c r="T180" s="41"/>
      <c r="U180" s="42" t="e">
        <f t="shared" si="111"/>
        <v>#VALUE!</v>
      </c>
      <c r="V180" s="42" t="e">
        <f t="shared" si="111"/>
        <v>#VALUE!</v>
      </c>
      <c r="W180" s="43" t="e">
        <f t="shared" si="111"/>
        <v>#VALUE!</v>
      </c>
      <c r="X180" s="43" t="e">
        <f t="shared" si="111"/>
        <v>#VALUE!</v>
      </c>
      <c r="AD180"/>
      <c r="AG180" s="3">
        <f t="shared" si="116"/>
        <v>8.7896098766206254</v>
      </c>
      <c r="AH180" s="36">
        <f t="shared" si="112"/>
        <v>0.23301480025896326</v>
      </c>
      <c r="AI180" s="36">
        <f t="shared" si="112"/>
        <v>0.91854547278593524</v>
      </c>
      <c r="AJ180" s="36">
        <f t="shared" si="112"/>
        <v>0</v>
      </c>
      <c r="AK180" s="36">
        <f t="shared" si="112"/>
        <v>0.90935681910940258</v>
      </c>
      <c r="AL180" s="36">
        <f t="shared" si="112"/>
        <v>0</v>
      </c>
      <c r="AM180" s="37" t="e">
        <f t="shared" si="117"/>
        <v>#VALUE!</v>
      </c>
      <c r="AN180" s="38">
        <f t="shared" si="113"/>
        <v>0</v>
      </c>
      <c r="AO180" s="39"/>
      <c r="AP180" s="39"/>
      <c r="AQ180" s="40"/>
      <c r="AR180" s="40"/>
      <c r="AS180" s="40"/>
      <c r="AT180" s="41"/>
      <c r="AU180" s="41"/>
      <c r="AV180" s="42" t="e">
        <f t="shared" si="114"/>
        <v>#VALUE!</v>
      </c>
      <c r="AW180" s="42" t="e">
        <f t="shared" si="114"/>
        <v>#VALUE!</v>
      </c>
      <c r="AX180" s="43" t="e">
        <f t="shared" si="114"/>
        <v>#VALUE!</v>
      </c>
      <c r="AY180" s="43" t="e">
        <f t="shared" si="114"/>
        <v>#VALUE!</v>
      </c>
    </row>
    <row r="181" spans="6:51" x14ac:dyDescent="0.25">
      <c r="F181" s="3">
        <v>11</v>
      </c>
      <c r="G181" s="36">
        <f t="shared" si="110"/>
        <v>0.54241654838788966</v>
      </c>
      <c r="H181" s="36">
        <f t="shared" si="110"/>
        <v>0.96750558964681388</v>
      </c>
      <c r="I181" s="36">
        <f t="shared" si="110"/>
        <v>0.33609274305214976</v>
      </c>
      <c r="J181" s="36">
        <f t="shared" si="110"/>
        <v>0.96461594416936514</v>
      </c>
      <c r="K181" s="36">
        <f t="shared" si="110"/>
        <v>0</v>
      </c>
      <c r="L181" s="37" t="e">
        <f t="shared" si="115"/>
        <v>#VALUE!</v>
      </c>
      <c r="M181" s="38">
        <f t="shared" si="110"/>
        <v>0</v>
      </c>
      <c r="N181" s="39"/>
      <c r="O181" s="39"/>
      <c r="P181" s="40"/>
      <c r="Q181" s="40"/>
      <c r="R181" s="40"/>
      <c r="S181" s="41"/>
      <c r="T181" s="41"/>
      <c r="U181" s="42" t="e">
        <f t="shared" si="111"/>
        <v>#VALUE!</v>
      </c>
      <c r="V181" s="42" t="e">
        <f t="shared" si="111"/>
        <v>#VALUE!</v>
      </c>
      <c r="W181" s="43" t="e">
        <f t="shared" si="111"/>
        <v>#VALUE!</v>
      </c>
      <c r="X181" s="43" t="e">
        <f t="shared" si="111"/>
        <v>#VALUE!</v>
      </c>
      <c r="AD181"/>
      <c r="AG181" s="3">
        <f t="shared" si="116"/>
        <v>9.2438672170224123</v>
      </c>
      <c r="AH181" s="36">
        <f t="shared" si="112"/>
        <v>0.29816884521484843</v>
      </c>
      <c r="AI181" s="36">
        <f t="shared" si="112"/>
        <v>0.93237554358749442</v>
      </c>
      <c r="AJ181" s="36">
        <f t="shared" si="112"/>
        <v>0</v>
      </c>
      <c r="AK181" s="36">
        <f t="shared" si="112"/>
        <v>0.92509386194511667</v>
      </c>
      <c r="AL181" s="36">
        <f t="shared" si="112"/>
        <v>0</v>
      </c>
      <c r="AM181" s="37" t="e">
        <f t="shared" si="117"/>
        <v>#VALUE!</v>
      </c>
      <c r="AN181" s="38">
        <f t="shared" si="113"/>
        <v>0</v>
      </c>
      <c r="AO181" s="39"/>
      <c r="AP181" s="39"/>
      <c r="AQ181" s="40"/>
      <c r="AR181" s="40"/>
      <c r="AS181" s="40"/>
      <c r="AT181" s="41"/>
      <c r="AU181" s="41"/>
      <c r="AV181" s="42" t="e">
        <f t="shared" si="114"/>
        <v>#VALUE!</v>
      </c>
      <c r="AW181" s="42" t="e">
        <f t="shared" si="114"/>
        <v>#VALUE!</v>
      </c>
      <c r="AX181" s="43" t="e">
        <f t="shared" si="114"/>
        <v>#VALUE!</v>
      </c>
      <c r="AY181" s="43" t="e">
        <f t="shared" si="114"/>
        <v>#VALUE!</v>
      </c>
    </row>
    <row r="182" spans="6:51" x14ac:dyDescent="0.25">
      <c r="F182" s="3">
        <v>12</v>
      </c>
      <c r="G182" s="36">
        <f t="shared" si="110"/>
        <v>0.66207551690585698</v>
      </c>
      <c r="H182" s="36">
        <f t="shared" si="110"/>
        <v>0.9787379918654795</v>
      </c>
      <c r="I182" s="36">
        <f t="shared" si="110"/>
        <v>0.52581375685678111</v>
      </c>
      <c r="J182" s="36">
        <f t="shared" si="110"/>
        <v>0.97705643116819441</v>
      </c>
      <c r="K182" s="36">
        <f t="shared" si="110"/>
        <v>0</v>
      </c>
      <c r="L182" s="37" t="e">
        <f t="shared" si="115"/>
        <v>#VALUE!</v>
      </c>
      <c r="M182" s="38">
        <f t="shared" si="110"/>
        <v>0</v>
      </c>
      <c r="N182" s="39"/>
      <c r="O182" s="39"/>
      <c r="P182" s="40"/>
      <c r="Q182" s="40"/>
      <c r="R182" s="40"/>
      <c r="S182" s="41"/>
      <c r="T182" s="41"/>
      <c r="U182" s="42" t="e">
        <f t="shared" si="111"/>
        <v>#VALUE!</v>
      </c>
      <c r="V182" s="42" t="e">
        <f t="shared" si="111"/>
        <v>#VALUE!</v>
      </c>
      <c r="W182" s="43" t="e">
        <f t="shared" si="111"/>
        <v>#VALUE!</v>
      </c>
      <c r="X182" s="43" t="e">
        <f t="shared" si="111"/>
        <v>#VALUE!</v>
      </c>
      <c r="AD182"/>
      <c r="AG182" s="3">
        <f t="shared" si="116"/>
        <v>9.7216011091944612</v>
      </c>
      <c r="AH182" s="36">
        <f t="shared" si="112"/>
        <v>0.36687179345868337</v>
      </c>
      <c r="AI182" s="36">
        <f t="shared" si="112"/>
        <v>0.94449204494604166</v>
      </c>
      <c r="AJ182" s="36">
        <f t="shared" si="112"/>
        <v>2.4549066980745882E-2</v>
      </c>
      <c r="AK182" s="36">
        <f t="shared" si="112"/>
        <v>0.93880791159583676</v>
      </c>
      <c r="AL182" s="36">
        <f t="shared" si="112"/>
        <v>0</v>
      </c>
      <c r="AM182" s="37" t="e">
        <f t="shared" si="117"/>
        <v>#VALUE!</v>
      </c>
      <c r="AN182" s="38">
        <f t="shared" si="113"/>
        <v>0</v>
      </c>
      <c r="AO182" s="39"/>
      <c r="AP182" s="39"/>
      <c r="AQ182" s="40"/>
      <c r="AR182" s="40"/>
      <c r="AS182" s="40"/>
      <c r="AT182" s="41"/>
      <c r="AU182" s="41"/>
      <c r="AV182" s="42" t="e">
        <f t="shared" si="114"/>
        <v>#VALUE!</v>
      </c>
      <c r="AW182" s="42" t="e">
        <f t="shared" si="114"/>
        <v>#VALUE!</v>
      </c>
      <c r="AX182" s="43" t="e">
        <f t="shared" si="114"/>
        <v>#VALUE!</v>
      </c>
      <c r="AY182" s="43" t="e">
        <f t="shared" si="114"/>
        <v>#VALUE!</v>
      </c>
    </row>
    <row r="183" spans="6:51" x14ac:dyDescent="0.25">
      <c r="F183" s="3">
        <v>13</v>
      </c>
      <c r="G183" s="36">
        <f t="shared" si="110"/>
        <v>0.76055260564349592</v>
      </c>
      <c r="H183" s="36">
        <f t="shared" si="110"/>
        <v>0.98612822833980229</v>
      </c>
      <c r="I183" s="36">
        <f t="shared" si="110"/>
        <v>0.67090774390599006</v>
      </c>
      <c r="J183" s="36">
        <f t="shared" si="110"/>
        <v>0.98515864682415588</v>
      </c>
      <c r="K183" s="36">
        <f t="shared" si="110"/>
        <v>0</v>
      </c>
      <c r="L183" s="37" t="e">
        <f t="shared" si="115"/>
        <v>#VALUE!</v>
      </c>
      <c r="M183" s="38">
        <f t="shared" si="110"/>
        <v>0</v>
      </c>
      <c r="N183" s="39"/>
      <c r="O183" s="39"/>
      <c r="P183" s="40"/>
      <c r="Q183" s="40"/>
      <c r="R183" s="40"/>
      <c r="S183" s="41"/>
      <c r="T183" s="41"/>
      <c r="U183" s="42" t="e">
        <f t="shared" si="111"/>
        <v>#VALUE!</v>
      </c>
      <c r="V183" s="42" t="e">
        <f t="shared" si="111"/>
        <v>#VALUE!</v>
      </c>
      <c r="W183" s="43" t="e">
        <f t="shared" si="111"/>
        <v>#VALUE!</v>
      </c>
      <c r="X183" s="43" t="e">
        <f t="shared" si="111"/>
        <v>#VALUE!</v>
      </c>
      <c r="AD183"/>
      <c r="AG183" s="3">
        <f t="shared" si="116"/>
        <v>10.224024848848265</v>
      </c>
      <c r="AH183" s="36">
        <f t="shared" si="112"/>
        <v>0.43796247084320694</v>
      </c>
      <c r="AI183" s="36">
        <f t="shared" si="112"/>
        <v>0.95497603347763926</v>
      </c>
      <c r="AJ183" s="36">
        <f t="shared" si="112"/>
        <v>0.15611239543813638</v>
      </c>
      <c r="AK183" s="36">
        <f t="shared" si="112"/>
        <v>0.95060910097392703</v>
      </c>
      <c r="AL183" s="36">
        <f t="shared" si="112"/>
        <v>0</v>
      </c>
      <c r="AM183" s="37" t="e">
        <f t="shared" si="117"/>
        <v>#VALUE!</v>
      </c>
      <c r="AN183" s="38">
        <f t="shared" si="113"/>
        <v>0</v>
      </c>
      <c r="AO183" s="39"/>
      <c r="AP183" s="39"/>
      <c r="AQ183" s="40"/>
      <c r="AR183" s="40"/>
      <c r="AS183" s="40"/>
      <c r="AT183" s="41"/>
      <c r="AU183" s="41"/>
      <c r="AV183" s="42" t="e">
        <f t="shared" si="114"/>
        <v>#VALUE!</v>
      </c>
      <c r="AW183" s="42" t="e">
        <f t="shared" si="114"/>
        <v>#VALUE!</v>
      </c>
      <c r="AX183" s="43" t="e">
        <f t="shared" si="114"/>
        <v>#VALUE!</v>
      </c>
      <c r="AY183" s="43" t="e">
        <f t="shared" si="114"/>
        <v>#VALUE!</v>
      </c>
    </row>
    <row r="184" spans="6:51" x14ac:dyDescent="0.25">
      <c r="F184" s="3">
        <v>14</v>
      </c>
      <c r="G184" s="36">
        <f t="shared" si="110"/>
        <v>0.83678279614666184</v>
      </c>
      <c r="H184" s="36">
        <f t="shared" si="110"/>
        <v>0.99096400301491561</v>
      </c>
      <c r="I184" s="36">
        <f t="shared" si="110"/>
        <v>0.77752053904318352</v>
      </c>
      <c r="J184" s="36">
        <f t="shared" si="110"/>
        <v>0.99040945661656454</v>
      </c>
      <c r="K184" s="36">
        <f t="shared" si="110"/>
        <v>0</v>
      </c>
      <c r="L184" s="37" t="e">
        <f t="shared" si="115"/>
        <v>#VALUE!</v>
      </c>
      <c r="M184" s="38">
        <f t="shared" si="110"/>
        <v>9.7322956282130946E-4</v>
      </c>
      <c r="N184" s="39"/>
      <c r="O184" s="39"/>
      <c r="P184" s="40"/>
      <c r="Q184" s="40"/>
      <c r="R184" s="40"/>
      <c r="S184" s="41"/>
      <c r="T184" s="41"/>
      <c r="U184" s="42" t="e">
        <f t="shared" si="111"/>
        <v>#VALUE!</v>
      </c>
      <c r="V184" s="42" t="e">
        <f t="shared" si="111"/>
        <v>#VALUE!</v>
      </c>
      <c r="W184" s="43" t="e">
        <f t="shared" si="111"/>
        <v>#VALUE!</v>
      </c>
      <c r="X184" s="43" t="e">
        <f t="shared" si="111"/>
        <v>#VALUE!</v>
      </c>
      <c r="AD184"/>
      <c r="AG184" s="3">
        <f t="shared" si="116"/>
        <v>10.752414436239738</v>
      </c>
      <c r="AH184" s="36">
        <f t="shared" si="112"/>
        <v>0.5099998336977567</v>
      </c>
      <c r="AI184" s="36">
        <f t="shared" si="112"/>
        <v>0.96393026885006527</v>
      </c>
      <c r="AJ184" s="36">
        <f t="shared" si="112"/>
        <v>0.2817931234195844</v>
      </c>
      <c r="AK184" s="36">
        <f t="shared" si="112"/>
        <v>0.96063130707987587</v>
      </c>
      <c r="AL184" s="36">
        <f t="shared" si="112"/>
        <v>0</v>
      </c>
      <c r="AM184" s="37" t="e">
        <f t="shared" si="117"/>
        <v>#VALUE!</v>
      </c>
      <c r="AN184" s="38">
        <f t="shared" si="113"/>
        <v>0</v>
      </c>
      <c r="AO184" s="39"/>
      <c r="AP184" s="39"/>
      <c r="AQ184" s="40"/>
      <c r="AR184" s="40"/>
      <c r="AS184" s="40"/>
      <c r="AT184" s="41"/>
      <c r="AU184" s="41"/>
      <c r="AV184" s="42" t="e">
        <f t="shared" si="114"/>
        <v>#VALUE!</v>
      </c>
      <c r="AW184" s="42" t="e">
        <f t="shared" si="114"/>
        <v>#VALUE!</v>
      </c>
      <c r="AX184" s="43" t="e">
        <f t="shared" si="114"/>
        <v>#VALUE!</v>
      </c>
      <c r="AY184" s="43" t="e">
        <f t="shared" si="114"/>
        <v>#VALUE!</v>
      </c>
    </row>
    <row r="185" spans="6:51" x14ac:dyDescent="0.25">
      <c r="F185" s="3">
        <v>15</v>
      </c>
      <c r="G185" s="36">
        <f t="shared" si="110"/>
        <v>0.89262447676842371</v>
      </c>
      <c r="H185" s="36">
        <f t="shared" si="110"/>
        <v>0.9941164161064262</v>
      </c>
      <c r="I185" s="36">
        <f t="shared" si="110"/>
        <v>0.8531132314904154</v>
      </c>
      <c r="J185" s="36">
        <f t="shared" si="110"/>
        <v>0.99380152104810204</v>
      </c>
      <c r="K185" s="36">
        <f t="shared" si="110"/>
        <v>0</v>
      </c>
      <c r="L185" s="37" t="e">
        <f t="shared" si="115"/>
        <v>#VALUE!</v>
      </c>
      <c r="M185" s="38">
        <f t="shared" si="110"/>
        <v>0.13188269060491919</v>
      </c>
      <c r="N185" s="39"/>
      <c r="O185" s="39"/>
      <c r="P185" s="40"/>
      <c r="Q185" s="40"/>
      <c r="R185" s="40"/>
      <c r="S185" s="41"/>
      <c r="T185" s="41"/>
      <c r="U185" s="42" t="e">
        <f t="shared" si="111"/>
        <v>#VALUE!</v>
      </c>
      <c r="V185" s="42" t="e">
        <f t="shared" si="111"/>
        <v>#VALUE!</v>
      </c>
      <c r="W185" s="43" t="e">
        <f t="shared" si="111"/>
        <v>#VALUE!</v>
      </c>
      <c r="X185" s="43" t="e">
        <f t="shared" si="111"/>
        <v>#VALUE!</v>
      </c>
      <c r="AD185"/>
      <c r="AG185" s="3">
        <f t="shared" si="116"/>
        <v>11.308111816813577</v>
      </c>
      <c r="AH185" s="36">
        <f t="shared" si="112"/>
        <v>0.58132751197527099</v>
      </c>
      <c r="AI185" s="36">
        <f t="shared" si="112"/>
        <v>0.97147490862652164</v>
      </c>
      <c r="AJ185" s="36">
        <f t="shared" si="112"/>
        <v>0.39956515181145924</v>
      </c>
      <c r="AK185" s="36">
        <f t="shared" si="112"/>
        <v>0.96902665434490776</v>
      </c>
      <c r="AL185" s="36">
        <f t="shared" si="112"/>
        <v>0</v>
      </c>
      <c r="AM185" s="37" t="e">
        <f t="shared" si="117"/>
        <v>#VALUE!</v>
      </c>
      <c r="AN185" s="38">
        <f t="shared" si="113"/>
        <v>0</v>
      </c>
      <c r="AO185" s="39"/>
      <c r="AP185" s="39"/>
      <c r="AQ185" s="40"/>
      <c r="AR185" s="40"/>
      <c r="AS185" s="40"/>
      <c r="AT185" s="41"/>
      <c r="AU185" s="41"/>
      <c r="AV185" s="42" t="e">
        <f t="shared" si="114"/>
        <v>#VALUE!</v>
      </c>
      <c r="AW185" s="42" t="e">
        <f t="shared" si="114"/>
        <v>#VALUE!</v>
      </c>
      <c r="AX185" s="43" t="e">
        <f t="shared" si="114"/>
        <v>#VALUE!</v>
      </c>
      <c r="AY185" s="43" t="e">
        <f t="shared" si="114"/>
        <v>#VALUE!</v>
      </c>
    </row>
    <row r="186" spans="6:51" x14ac:dyDescent="0.25">
      <c r="F186" s="3">
        <v>16</v>
      </c>
      <c r="G186" s="36">
        <f t="shared" ref="G186:K201" si="118">IF(1-EXP(-0.23*(G102-G$165))&lt;0, 0, 1-EXP(-0.23*(G102-G$165)))</f>
        <v>0.93156859281391435</v>
      </c>
      <c r="H186" s="36">
        <f t="shared" si="118"/>
        <v>0.99616674430554986</v>
      </c>
      <c r="I186" s="36">
        <f t="shared" si="118"/>
        <v>0.90504284306175919</v>
      </c>
      <c r="J186" s="36">
        <f t="shared" si="118"/>
        <v>0.9959890787196598</v>
      </c>
      <c r="K186" s="36">
        <f t="shared" si="118"/>
        <v>0</v>
      </c>
      <c r="L186" s="37" t="e">
        <f t="shared" si="115"/>
        <v>#VALUE!</v>
      </c>
      <c r="M186" s="38">
        <f t="shared" ref="M186:M240" si="119">IF(1-EXP(-0.23*(M102-M$165))&lt;0, 0, 1-EXP(-0.23*(M102-M$165)))</f>
        <v>0.24800391700363689</v>
      </c>
      <c r="N186" s="39"/>
      <c r="O186" s="39"/>
      <c r="P186" s="40"/>
      <c r="Q186" s="40"/>
      <c r="R186" s="40"/>
      <c r="S186" s="41"/>
      <c r="T186" s="41"/>
      <c r="U186" s="42" t="e">
        <f t="shared" ref="U186:X201" si="120">IF(1-EXP(-0.23*(U102-U$165))&lt;0, 0, 1-EXP(-0.23*(U102-U$165)))</f>
        <v>#VALUE!</v>
      </c>
      <c r="V186" s="42" t="e">
        <f t="shared" si="120"/>
        <v>#VALUE!</v>
      </c>
      <c r="W186" s="43" t="e">
        <f t="shared" si="120"/>
        <v>#VALUE!</v>
      </c>
      <c r="X186" s="43" t="e">
        <f t="shared" si="120"/>
        <v>#VALUE!</v>
      </c>
      <c r="AD186"/>
      <c r="AG186" s="3">
        <f t="shared" si="116"/>
        <v>11.892528289327906</v>
      </c>
      <c r="AH186" s="36">
        <f t="shared" ref="AH186:AL201" si="121">IF(1-EXP(-0.23*(AH102-AH$165))&lt;0, 0, 1-EXP(-0.23*(AH102-AH$165)))</f>
        <v>0.65017862250290703</v>
      </c>
      <c r="AI186" s="36">
        <f t="shared" si="121"/>
        <v>0.9777426721633008</v>
      </c>
      <c r="AJ186" s="36">
        <f t="shared" si="121"/>
        <v>0.50765043014822597</v>
      </c>
      <c r="AK186" s="36">
        <f t="shared" si="121"/>
        <v>0.97595953948882574</v>
      </c>
      <c r="AL186" s="36">
        <f t="shared" si="121"/>
        <v>0</v>
      </c>
      <c r="AM186" s="37" t="e">
        <f t="shared" si="117"/>
        <v>#VALUE!</v>
      </c>
      <c r="AN186" s="38">
        <f t="shared" si="113"/>
        <v>0</v>
      </c>
      <c r="AO186" s="39"/>
      <c r="AP186" s="39"/>
      <c r="AQ186" s="40"/>
      <c r="AR186" s="40"/>
      <c r="AS186" s="40"/>
      <c r="AT186" s="41"/>
      <c r="AU186" s="41"/>
      <c r="AV186" s="42" t="e">
        <f t="shared" ref="AV186:AY201" si="122">IF(1-EXP(-0.23*(AV102-AV$165))&lt;0, 0, 1-EXP(-0.23*(AV102-AV$165)))</f>
        <v>#VALUE!</v>
      </c>
      <c r="AW186" s="42" t="e">
        <f t="shared" si="122"/>
        <v>#VALUE!</v>
      </c>
      <c r="AX186" s="43" t="e">
        <f t="shared" si="122"/>
        <v>#VALUE!</v>
      </c>
      <c r="AY186" s="43" t="e">
        <f t="shared" si="122"/>
        <v>#VALUE!</v>
      </c>
    </row>
    <row r="187" spans="6:51" x14ac:dyDescent="0.25">
      <c r="F187" s="3">
        <v>17</v>
      </c>
      <c r="G187" s="36">
        <f t="shared" si="118"/>
        <v>0.95757941241184175</v>
      </c>
      <c r="H187" s="36">
        <f t="shared" si="118"/>
        <v>0.99749887953693006</v>
      </c>
      <c r="I187" s="36">
        <f t="shared" si="118"/>
        <v>0.93973695053664374</v>
      </c>
      <c r="J187" s="36">
        <f t="shared" si="118"/>
        <v>0.99739920999455534</v>
      </c>
      <c r="K187" s="36">
        <f t="shared" si="118"/>
        <v>0</v>
      </c>
      <c r="L187" s="37" t="e">
        <f t="shared" si="115"/>
        <v>#VALUE!</v>
      </c>
      <c r="M187" s="38">
        <f t="shared" si="119"/>
        <v>0.35029119782233076</v>
      </c>
      <c r="N187" s="39"/>
      <c r="O187" s="39"/>
      <c r="P187" s="40"/>
      <c r="Q187" s="40"/>
      <c r="R187" s="40"/>
      <c r="S187" s="41"/>
      <c r="T187" s="41"/>
      <c r="U187" s="42" t="e">
        <f t="shared" si="120"/>
        <v>#VALUE!</v>
      </c>
      <c r="V187" s="42" t="e">
        <f t="shared" si="120"/>
        <v>#VALUE!</v>
      </c>
      <c r="W187" s="43" t="e">
        <f t="shared" si="120"/>
        <v>#VALUE!</v>
      </c>
      <c r="X187" s="43" t="e">
        <f t="shared" si="120"/>
        <v>#VALUE!</v>
      </c>
      <c r="AD187"/>
      <c r="AG187" s="3">
        <f t="shared" si="116"/>
        <v>12.507148090114805</v>
      </c>
      <c r="AH187" s="36">
        <f t="shared" si="121"/>
        <v>0.71481465303524161</v>
      </c>
      <c r="AI187" s="36">
        <f t="shared" si="121"/>
        <v>0.98287375782217634</v>
      </c>
      <c r="AJ187" s="36">
        <f t="shared" si="121"/>
        <v>0.60464076196001837</v>
      </c>
      <c r="AK187" s="36">
        <f t="shared" si="121"/>
        <v>0.98160052965615985</v>
      </c>
      <c r="AL187" s="36">
        <f t="shared" si="121"/>
        <v>0</v>
      </c>
      <c r="AM187" s="37" t="e">
        <f t="shared" si="117"/>
        <v>#VALUE!</v>
      </c>
      <c r="AN187" s="38">
        <f t="shared" si="113"/>
        <v>0</v>
      </c>
      <c r="AO187" s="39"/>
      <c r="AP187" s="39"/>
      <c r="AQ187" s="40"/>
      <c r="AR187" s="40"/>
      <c r="AS187" s="40"/>
      <c r="AT187" s="41"/>
      <c r="AU187" s="41"/>
      <c r="AV187" s="42" t="e">
        <f t="shared" si="122"/>
        <v>#VALUE!</v>
      </c>
      <c r="AW187" s="42" t="e">
        <f t="shared" si="122"/>
        <v>#VALUE!</v>
      </c>
      <c r="AX187" s="43" t="e">
        <f t="shared" si="122"/>
        <v>#VALUE!</v>
      </c>
      <c r="AY187" s="43" t="e">
        <f t="shared" si="122"/>
        <v>#VALUE!</v>
      </c>
    </row>
    <row r="188" spans="6:51" x14ac:dyDescent="0.25">
      <c r="F188" s="3">
        <v>18</v>
      </c>
      <c r="G188" s="36">
        <f t="shared" si="118"/>
        <v>0.97431402082271912</v>
      </c>
      <c r="H188" s="36">
        <f t="shared" si="118"/>
        <v>0.99836441119449981</v>
      </c>
      <c r="I188" s="36">
        <f t="shared" si="118"/>
        <v>0.96235934527483324</v>
      </c>
      <c r="J188" s="36">
        <f t="shared" si="118"/>
        <v>0.99830877206164825</v>
      </c>
      <c r="K188" s="36">
        <f t="shared" si="118"/>
        <v>0</v>
      </c>
      <c r="L188" s="37" t="e">
        <f t="shared" si="115"/>
        <v>#VALUE!</v>
      </c>
      <c r="M188" s="38">
        <f t="shared" si="119"/>
        <v>0.43985564768811725</v>
      </c>
      <c r="N188" s="39"/>
      <c r="O188" s="39"/>
      <c r="P188" s="40"/>
      <c r="Q188" s="40"/>
      <c r="R188" s="40"/>
      <c r="S188" s="41"/>
      <c r="T188" s="41"/>
      <c r="U188" s="42" t="e">
        <f t="shared" si="120"/>
        <v>#VALUE!</v>
      </c>
      <c r="V188" s="42" t="e">
        <f t="shared" si="120"/>
        <v>#VALUE!</v>
      </c>
      <c r="W188" s="43" t="e">
        <f t="shared" si="120"/>
        <v>#VALUE!</v>
      </c>
      <c r="X188" s="43" t="e">
        <f t="shared" si="120"/>
        <v>#VALUE!</v>
      </c>
      <c r="AD188"/>
      <c r="AG188" s="3">
        <f t="shared" si="116"/>
        <v>13.1535321625796</v>
      </c>
      <c r="AH188" s="36">
        <f t="shared" si="121"/>
        <v>0.77368308591688506</v>
      </c>
      <c r="AI188" s="36">
        <f t="shared" si="121"/>
        <v>0.98701081312524108</v>
      </c>
      <c r="AJ188" s="36">
        <f t="shared" si="121"/>
        <v>0.68959700904835375</v>
      </c>
      <c r="AK188" s="36">
        <f t="shared" si="121"/>
        <v>0.98612048878998881</v>
      </c>
      <c r="AL188" s="36">
        <f t="shared" si="121"/>
        <v>0</v>
      </c>
      <c r="AM188" s="37" t="e">
        <f t="shared" si="117"/>
        <v>#VALUE!</v>
      </c>
      <c r="AN188" s="38">
        <f t="shared" si="113"/>
        <v>0</v>
      </c>
      <c r="AO188" s="39"/>
      <c r="AP188" s="39"/>
      <c r="AQ188" s="40"/>
      <c r="AR188" s="40"/>
      <c r="AS188" s="40"/>
      <c r="AT188" s="41"/>
      <c r="AU188" s="41"/>
      <c r="AV188" s="42" t="e">
        <f t="shared" si="122"/>
        <v>#VALUE!</v>
      </c>
      <c r="AW188" s="42" t="e">
        <f t="shared" si="122"/>
        <v>#VALUE!</v>
      </c>
      <c r="AX188" s="43" t="e">
        <f t="shared" si="122"/>
        <v>#VALUE!</v>
      </c>
      <c r="AY188" s="43" t="e">
        <f t="shared" si="122"/>
        <v>#VALUE!</v>
      </c>
    </row>
    <row r="189" spans="6:51" x14ac:dyDescent="0.25">
      <c r="F189" s="3">
        <v>19</v>
      </c>
      <c r="G189" s="36">
        <f t="shared" si="118"/>
        <v>0.98474357636601584</v>
      </c>
      <c r="H189" s="36">
        <f t="shared" si="118"/>
        <v>0.99892730736453406</v>
      </c>
      <c r="I189" s="36">
        <f t="shared" si="118"/>
        <v>0.97680384951157651</v>
      </c>
      <c r="J189" s="36">
        <f t="shared" si="118"/>
        <v>0.9988963695614147</v>
      </c>
      <c r="K189" s="36">
        <f t="shared" si="118"/>
        <v>0</v>
      </c>
      <c r="L189" s="37" t="e">
        <f t="shared" si="115"/>
        <v>#VALUE!</v>
      </c>
      <c r="M189" s="38">
        <f t="shared" si="119"/>
        <v>0.51788089677360261</v>
      </c>
      <c r="N189" s="39"/>
      <c r="O189" s="39"/>
      <c r="P189" s="40"/>
      <c r="Q189" s="40"/>
      <c r="R189" s="40"/>
      <c r="S189" s="41"/>
      <c r="T189" s="41"/>
      <c r="U189" s="42" t="e">
        <f t="shared" si="120"/>
        <v>#VALUE!</v>
      </c>
      <c r="V189" s="42" t="e">
        <f t="shared" si="120"/>
        <v>#VALUE!</v>
      </c>
      <c r="W189" s="43" t="e">
        <f t="shared" si="120"/>
        <v>#VALUE!</v>
      </c>
      <c r="X189" s="43" t="e">
        <f t="shared" si="120"/>
        <v>#VALUE!</v>
      </c>
      <c r="AD189"/>
      <c r="AG189" s="3">
        <f t="shared" si="116"/>
        <v>13.833322121512344</v>
      </c>
      <c r="AH189" s="36">
        <f t="shared" si="121"/>
        <v>0.82557028644119035</v>
      </c>
      <c r="AI189" s="36">
        <f t="shared" si="121"/>
        <v>0.99029424602772542</v>
      </c>
      <c r="AJ189" s="36">
        <f t="shared" si="121"/>
        <v>0.76211111356023786</v>
      </c>
      <c r="AK189" s="36">
        <f t="shared" si="121"/>
        <v>0.98968525838271948</v>
      </c>
      <c r="AL189" s="36">
        <f t="shared" si="121"/>
        <v>0</v>
      </c>
      <c r="AM189" s="37" t="e">
        <f t="shared" si="117"/>
        <v>#VALUE!</v>
      </c>
      <c r="AN189" s="38">
        <f t="shared" si="113"/>
        <v>0</v>
      </c>
      <c r="AO189" s="39"/>
      <c r="AP189" s="39"/>
      <c r="AQ189" s="40"/>
      <c r="AR189" s="40"/>
      <c r="AS189" s="40"/>
      <c r="AT189" s="41"/>
      <c r="AU189" s="41"/>
      <c r="AV189" s="42" t="e">
        <f t="shared" si="122"/>
        <v>#VALUE!</v>
      </c>
      <c r="AW189" s="42" t="e">
        <f t="shared" si="122"/>
        <v>#VALUE!</v>
      </c>
      <c r="AX189" s="43" t="e">
        <f t="shared" si="122"/>
        <v>#VALUE!</v>
      </c>
      <c r="AY189" s="43" t="e">
        <f t="shared" si="122"/>
        <v>#VALUE!</v>
      </c>
    </row>
    <row r="190" spans="6:51" x14ac:dyDescent="0.25">
      <c r="F190" s="3">
        <v>20</v>
      </c>
      <c r="G190" s="36">
        <f t="shared" si="118"/>
        <v>0.99107409363407295</v>
      </c>
      <c r="H190" s="36">
        <f t="shared" si="118"/>
        <v>0.99929402432925563</v>
      </c>
      <c r="I190" s="36">
        <f t="shared" si="118"/>
        <v>0.98586311550634753</v>
      </c>
      <c r="J190" s="36">
        <f t="shared" si="118"/>
        <v>0.99927686405011285</v>
      </c>
      <c r="K190" s="36">
        <f t="shared" si="118"/>
        <v>0</v>
      </c>
      <c r="L190" s="37" t="e">
        <f t="shared" si="115"/>
        <v>#VALUE!</v>
      </c>
      <c r="M190" s="38">
        <f t="shared" si="119"/>
        <v>0.58556040062257186</v>
      </c>
      <c r="N190" s="39"/>
      <c r="O190" s="39"/>
      <c r="P190" s="40"/>
      <c r="Q190" s="40"/>
      <c r="R190" s="40"/>
      <c r="S190" s="41"/>
      <c r="T190" s="41"/>
      <c r="U190" s="42" t="e">
        <f t="shared" si="120"/>
        <v>#VALUE!</v>
      </c>
      <c r="V190" s="42" t="e">
        <f t="shared" si="120"/>
        <v>#VALUE!</v>
      </c>
      <c r="W190" s="43" t="e">
        <f t="shared" si="120"/>
        <v>#VALUE!</v>
      </c>
      <c r="X190" s="43" t="e">
        <f t="shared" si="120"/>
        <v>#VALUE!</v>
      </c>
      <c r="AD190"/>
      <c r="AG190" s="3">
        <f t="shared" si="116"/>
        <v>14.548244422279508</v>
      </c>
      <c r="AH190" s="36">
        <f t="shared" si="121"/>
        <v>0.86972206317631129</v>
      </c>
      <c r="AI190" s="36">
        <f t="shared" si="121"/>
        <v>0.99285812783645622</v>
      </c>
      <c r="AJ190" s="36">
        <f t="shared" si="121"/>
        <v>0.82232013992489683</v>
      </c>
      <c r="AK190" s="36">
        <f t="shared" si="121"/>
        <v>0.9924511606330092</v>
      </c>
      <c r="AL190" s="36">
        <f t="shared" si="121"/>
        <v>0</v>
      </c>
      <c r="AM190" s="37" t="e">
        <f t="shared" si="117"/>
        <v>#VALUE!</v>
      </c>
      <c r="AN190" s="38">
        <f t="shared" si="113"/>
        <v>7.462376896914269E-2</v>
      </c>
      <c r="AO190" s="39"/>
      <c r="AP190" s="39"/>
      <c r="AQ190" s="40"/>
      <c r="AR190" s="40"/>
      <c r="AS190" s="40"/>
      <c r="AT190" s="41"/>
      <c r="AU190" s="41"/>
      <c r="AV190" s="42" t="e">
        <f t="shared" si="122"/>
        <v>#VALUE!</v>
      </c>
      <c r="AW190" s="42" t="e">
        <f t="shared" si="122"/>
        <v>#VALUE!</v>
      </c>
      <c r="AX190" s="43" t="e">
        <f t="shared" si="122"/>
        <v>#VALUE!</v>
      </c>
      <c r="AY190" s="43" t="e">
        <f t="shared" si="122"/>
        <v>#VALUE!</v>
      </c>
    </row>
    <row r="191" spans="6:51" x14ac:dyDescent="0.25">
      <c r="F191" s="3">
        <v>21</v>
      </c>
      <c r="G191" s="36">
        <f t="shared" si="118"/>
        <v>0.9948354507007271</v>
      </c>
      <c r="H191" s="36">
        <f t="shared" si="118"/>
        <v>0.9995335164879916</v>
      </c>
      <c r="I191" s="36">
        <f t="shared" si="118"/>
        <v>0.99146022565763769</v>
      </c>
      <c r="J191" s="36">
        <f t="shared" si="118"/>
        <v>0.99952399991046004</v>
      </c>
      <c r="K191" s="36">
        <f t="shared" si="118"/>
        <v>0</v>
      </c>
      <c r="L191" s="37" t="e">
        <f t="shared" si="115"/>
        <v>#VALUE!</v>
      </c>
      <c r="M191" s="38">
        <f t="shared" si="119"/>
        <v>0.64405300876259908</v>
      </c>
      <c r="N191" s="39"/>
      <c r="O191" s="39"/>
      <c r="P191" s="40"/>
      <c r="Q191" s="40"/>
      <c r="R191" s="40"/>
      <c r="S191" s="41"/>
      <c r="T191" s="41"/>
      <c r="U191" s="42" t="e">
        <f t="shared" si="120"/>
        <v>#VALUE!</v>
      </c>
      <c r="V191" s="42" t="e">
        <f t="shared" si="120"/>
        <v>#VALUE!</v>
      </c>
      <c r="W191" s="43" t="e">
        <f t="shared" si="120"/>
        <v>#VALUE!</v>
      </c>
      <c r="X191" s="43" t="e">
        <f t="shared" si="120"/>
        <v>#VALUE!</v>
      </c>
      <c r="AD191"/>
      <c r="AG191" s="3">
        <f t="shared" si="116"/>
        <v>15.300114745484414</v>
      </c>
      <c r="AH191" s="36">
        <f t="shared" si="121"/>
        <v>0.90590687236628153</v>
      </c>
      <c r="AI191" s="36">
        <f t="shared" si="121"/>
        <v>0.99482687851799556</v>
      </c>
      <c r="AJ191" s="36">
        <f t="shared" si="121"/>
        <v>0.87086806950060791</v>
      </c>
      <c r="AK191" s="36">
        <f t="shared" si="121"/>
        <v>0.99456151126129988</v>
      </c>
      <c r="AL191" s="36">
        <f t="shared" si="121"/>
        <v>0</v>
      </c>
      <c r="AM191" s="37" t="e">
        <f t="shared" si="117"/>
        <v>#VALUE!</v>
      </c>
      <c r="AN191" s="38">
        <f t="shared" si="113"/>
        <v>0.16824611982265314</v>
      </c>
      <c r="AO191" s="39"/>
      <c r="AP191" s="39"/>
      <c r="AQ191" s="40"/>
      <c r="AR191" s="40"/>
      <c r="AS191" s="40"/>
      <c r="AT191" s="41"/>
      <c r="AU191" s="41"/>
      <c r="AV191" s="42" t="e">
        <f t="shared" si="122"/>
        <v>#VALUE!</v>
      </c>
      <c r="AW191" s="42" t="e">
        <f t="shared" si="122"/>
        <v>#VALUE!</v>
      </c>
      <c r="AX191" s="43" t="e">
        <f t="shared" si="122"/>
        <v>#VALUE!</v>
      </c>
      <c r="AY191" s="43" t="e">
        <f t="shared" si="122"/>
        <v>#VALUE!</v>
      </c>
    </row>
    <row r="192" spans="6:51" x14ac:dyDescent="0.25">
      <c r="F192" s="3">
        <v>22</v>
      </c>
      <c r="G192" s="36">
        <f t="shared" si="118"/>
        <v>0.99703355777261049</v>
      </c>
      <c r="H192" s="36">
        <f t="shared" si="118"/>
        <v>0.99969039712415997</v>
      </c>
      <c r="I192" s="36">
        <f t="shared" si="118"/>
        <v>0.99487593574034705</v>
      </c>
      <c r="J192" s="36">
        <f t="shared" si="118"/>
        <v>0.99968510119357257</v>
      </c>
      <c r="K192" s="36">
        <f t="shared" si="118"/>
        <v>0</v>
      </c>
      <c r="L192" s="37" t="e">
        <f t="shared" si="115"/>
        <v>#VALUE!</v>
      </c>
      <c r="M192" s="38">
        <f t="shared" si="119"/>
        <v>0.69445335714258261</v>
      </c>
      <c r="N192" s="39"/>
      <c r="O192" s="39"/>
      <c r="P192" s="40"/>
      <c r="Q192" s="40"/>
      <c r="R192" s="40"/>
      <c r="S192" s="41"/>
      <c r="T192" s="41"/>
      <c r="U192" s="42" t="e">
        <f t="shared" si="120"/>
        <v>#VALUE!</v>
      </c>
      <c r="V192" s="42" t="e">
        <f t="shared" si="120"/>
        <v>#VALUE!</v>
      </c>
      <c r="W192" s="43" t="e">
        <f t="shared" si="120"/>
        <v>#VALUE!</v>
      </c>
      <c r="X192" s="43" t="e">
        <f t="shared" si="120"/>
        <v>#VALUE!</v>
      </c>
      <c r="AD192"/>
      <c r="AG192" s="3">
        <f t="shared" si="116"/>
        <v>16.090842608232069</v>
      </c>
      <c r="AH192" s="36">
        <f t="shared" si="121"/>
        <v>0.93440677445661802</v>
      </c>
      <c r="AI192" s="36">
        <f t="shared" si="121"/>
        <v>0.9963128502743086</v>
      </c>
      <c r="AJ192" s="36">
        <f t="shared" si="121"/>
        <v>0.90881930717948411</v>
      </c>
      <c r="AK192" s="36">
        <f t="shared" si="121"/>
        <v>0.99614423545642983</v>
      </c>
      <c r="AL192" s="36">
        <f t="shared" si="121"/>
        <v>0</v>
      </c>
      <c r="AM192" s="37" t="e">
        <f t="shared" si="117"/>
        <v>#VALUE!</v>
      </c>
      <c r="AN192" s="38">
        <f t="shared" si="113"/>
        <v>0.25785138810325547</v>
      </c>
      <c r="AO192" s="39"/>
      <c r="AP192" s="39"/>
      <c r="AQ192" s="40"/>
      <c r="AR192" s="40"/>
      <c r="AS192" s="40"/>
      <c r="AT192" s="41"/>
      <c r="AU192" s="41"/>
      <c r="AV192" s="42" t="e">
        <f t="shared" si="122"/>
        <v>#VALUE!</v>
      </c>
      <c r="AW192" s="42" t="e">
        <f t="shared" si="122"/>
        <v>#VALUE!</v>
      </c>
      <c r="AX192" s="43" t="e">
        <f t="shared" si="122"/>
        <v>#VALUE!</v>
      </c>
      <c r="AY192" s="43" t="e">
        <f t="shared" si="122"/>
        <v>#VALUE!</v>
      </c>
    </row>
    <row r="193" spans="6:51" x14ac:dyDescent="0.25">
      <c r="F193" s="3">
        <v>23</v>
      </c>
      <c r="G193" s="36">
        <f t="shared" si="118"/>
        <v>0.99830256912013504</v>
      </c>
      <c r="H193" s="36">
        <f t="shared" si="118"/>
        <v>0.9997935284280195</v>
      </c>
      <c r="I193" s="36">
        <f t="shared" si="118"/>
        <v>0.99694000622947598</v>
      </c>
      <c r="J193" s="36">
        <f t="shared" si="118"/>
        <v>0.99979055424521113</v>
      </c>
      <c r="K193" s="36">
        <f t="shared" si="118"/>
        <v>0</v>
      </c>
      <c r="L193" s="37" t="e">
        <f t="shared" si="115"/>
        <v>#VALUE!</v>
      </c>
      <c r="M193" s="38">
        <f t="shared" si="119"/>
        <v>0.73777387131960115</v>
      </c>
      <c r="N193" s="39"/>
      <c r="O193" s="39"/>
      <c r="P193" s="40"/>
      <c r="Q193" s="40"/>
      <c r="R193" s="40"/>
      <c r="S193" s="41"/>
      <c r="T193" s="41"/>
      <c r="U193" s="42" t="e">
        <f t="shared" si="120"/>
        <v>#VALUE!</v>
      </c>
      <c r="V193" s="42" t="e">
        <f t="shared" si="120"/>
        <v>#VALUE!</v>
      </c>
      <c r="W193" s="43" t="e">
        <f t="shared" si="120"/>
        <v>#VALUE!</v>
      </c>
      <c r="X193" s="43" t="e">
        <f t="shared" si="120"/>
        <v>#VALUE!</v>
      </c>
      <c r="AD193"/>
      <c r="AG193" s="3">
        <f t="shared" si="116"/>
        <v>16.922436213709528</v>
      </c>
      <c r="AH193" s="36">
        <f t="shared" si="121"/>
        <v>0.9559370399331576</v>
      </c>
      <c r="AI193" s="36">
        <f t="shared" si="121"/>
        <v>0.99741484436106453</v>
      </c>
      <c r="AJ193" s="36">
        <f t="shared" si="121"/>
        <v>0.9375360272249833</v>
      </c>
      <c r="AK193" s="36">
        <f t="shared" si="121"/>
        <v>0.99731058490693059</v>
      </c>
      <c r="AL193" s="36">
        <f t="shared" si="121"/>
        <v>0</v>
      </c>
      <c r="AM193" s="37" t="e">
        <f t="shared" si="117"/>
        <v>#VALUE!</v>
      </c>
      <c r="AN193" s="38">
        <f t="shared" si="113"/>
        <v>0.34282746601104885</v>
      </c>
      <c r="AO193" s="39"/>
      <c r="AP193" s="39"/>
      <c r="AQ193" s="40"/>
      <c r="AR193" s="40"/>
      <c r="AS193" s="40"/>
      <c r="AT193" s="41"/>
      <c r="AU193" s="41"/>
      <c r="AV193" s="42" t="e">
        <f t="shared" si="122"/>
        <v>#VALUE!</v>
      </c>
      <c r="AW193" s="42" t="e">
        <f t="shared" si="122"/>
        <v>#VALUE!</v>
      </c>
      <c r="AX193" s="43" t="e">
        <f t="shared" si="122"/>
        <v>#VALUE!</v>
      </c>
      <c r="AY193" s="43" t="e">
        <f t="shared" si="122"/>
        <v>#VALUE!</v>
      </c>
    </row>
    <row r="194" spans="6:51" x14ac:dyDescent="0.25">
      <c r="F194" s="3">
        <v>24</v>
      </c>
      <c r="G194" s="36">
        <f t="shared" si="118"/>
        <v>0.99902925619690108</v>
      </c>
      <c r="H194" s="36">
        <f t="shared" si="118"/>
        <v>0.99986159749731263</v>
      </c>
      <c r="I194" s="36">
        <f t="shared" si="118"/>
        <v>0.99817792295101782</v>
      </c>
      <c r="J194" s="36">
        <f t="shared" si="118"/>
        <v>0.9998598978020482</v>
      </c>
      <c r="K194" s="36">
        <f t="shared" si="118"/>
        <v>0</v>
      </c>
      <c r="L194" s="37" t="e">
        <f t="shared" si="115"/>
        <v>#VALUE!</v>
      </c>
      <c r="M194" s="38">
        <f t="shared" si="119"/>
        <v>0.77493554949607191</v>
      </c>
      <c r="N194" s="39"/>
      <c r="O194" s="39"/>
      <c r="P194" s="40"/>
      <c r="Q194" s="40"/>
      <c r="R194" s="40"/>
      <c r="S194" s="41"/>
      <c r="T194" s="41"/>
      <c r="U194" s="42" t="e">
        <f t="shared" si="120"/>
        <v>#VALUE!</v>
      </c>
      <c r="V194" s="42" t="e">
        <f t="shared" si="120"/>
        <v>#VALUE!</v>
      </c>
      <c r="W194" s="43" t="e">
        <f t="shared" si="120"/>
        <v>#VALUE!</v>
      </c>
      <c r="X194" s="43" t="e">
        <f t="shared" si="120"/>
        <v>#VALUE!</v>
      </c>
      <c r="AD194"/>
      <c r="AG194" s="3">
        <f t="shared" si="116"/>
        <v>17.797007551398305</v>
      </c>
      <c r="AH194" s="36">
        <f t="shared" si="121"/>
        <v>0.97151211836230045</v>
      </c>
      <c r="AI194" s="36">
        <f t="shared" si="121"/>
        <v>0.99821751882532794</v>
      </c>
      <c r="AJ194" s="36">
        <f t="shared" si="121"/>
        <v>0.9585375722348497</v>
      </c>
      <c r="AK194" s="36">
        <f t="shared" si="121"/>
        <v>0.99815486771197237</v>
      </c>
      <c r="AL194" s="36">
        <f t="shared" si="121"/>
        <v>0</v>
      </c>
      <c r="AM194" s="37" t="e">
        <f t="shared" si="117"/>
        <v>#VALUE!</v>
      </c>
      <c r="AN194" s="38">
        <f t="shared" si="113"/>
        <v>0.42264706511025618</v>
      </c>
      <c r="AO194" s="39"/>
      <c r="AP194" s="39"/>
      <c r="AQ194" s="40"/>
      <c r="AR194" s="40"/>
      <c r="AS194" s="40"/>
      <c r="AT194" s="41"/>
      <c r="AU194" s="41"/>
      <c r="AV194" s="42" t="e">
        <f t="shared" si="122"/>
        <v>#VALUE!</v>
      </c>
      <c r="AW194" s="42" t="e">
        <f t="shared" si="122"/>
        <v>#VALUE!</v>
      </c>
      <c r="AX194" s="43" t="e">
        <f t="shared" si="122"/>
        <v>#VALUE!</v>
      </c>
      <c r="AY194" s="43" t="e">
        <f t="shared" si="122"/>
        <v>#VALUE!</v>
      </c>
    </row>
    <row r="195" spans="6:51" x14ac:dyDescent="0.25">
      <c r="F195" s="3">
        <v>25</v>
      </c>
      <c r="G195" s="36">
        <f t="shared" si="118"/>
        <v>0.99944352661974367</v>
      </c>
      <c r="H195" s="36">
        <f t="shared" si="118"/>
        <v>0.99990672233256583</v>
      </c>
      <c r="I195" s="36">
        <f t="shared" si="118"/>
        <v>0.99891633463946594</v>
      </c>
      <c r="J195" s="36">
        <f t="shared" si="118"/>
        <v>0.9999057227993291</v>
      </c>
      <c r="K195" s="36">
        <f t="shared" si="118"/>
        <v>0</v>
      </c>
      <c r="L195" s="37" t="e">
        <f t="shared" si="115"/>
        <v>#VALUE!</v>
      </c>
      <c r="M195" s="38">
        <f t="shared" si="119"/>
        <v>0.80676514160618562</v>
      </c>
      <c r="N195" s="39"/>
      <c r="O195" s="39"/>
      <c r="P195" s="40"/>
      <c r="Q195" s="40"/>
      <c r="R195" s="40"/>
      <c r="S195" s="41"/>
      <c r="T195" s="41"/>
      <c r="U195" s="42" t="e">
        <f t="shared" si="120"/>
        <v>#VALUE!</v>
      </c>
      <c r="V195" s="42" t="e">
        <f t="shared" si="120"/>
        <v>#VALUE!</v>
      </c>
      <c r="W195" s="43" t="e">
        <f t="shared" si="120"/>
        <v>#VALUE!</v>
      </c>
      <c r="X195" s="43" t="e">
        <f t="shared" si="120"/>
        <v>#VALUE!</v>
      </c>
      <c r="AD195"/>
      <c r="AG195" s="3">
        <f t="shared" si="116"/>
        <v>18.716777760871693</v>
      </c>
      <c r="AH195" s="36">
        <f t="shared" si="121"/>
        <v>0.98228778582273091</v>
      </c>
      <c r="AI195" s="36">
        <f t="shared" si="121"/>
        <v>0.99879157985120071</v>
      </c>
      <c r="AJ195" s="36">
        <f t="shared" si="121"/>
        <v>0.97336247130940812</v>
      </c>
      <c r="AK195" s="36">
        <f t="shared" si="121"/>
        <v>0.99875503535619936</v>
      </c>
      <c r="AL195" s="36">
        <f t="shared" si="121"/>
        <v>0</v>
      </c>
      <c r="AM195" s="37" t="e">
        <f t="shared" si="117"/>
        <v>#VALUE!</v>
      </c>
      <c r="AN195" s="38">
        <f t="shared" si="113"/>
        <v>0.49688402902317386</v>
      </c>
      <c r="AO195" s="39"/>
      <c r="AP195" s="39"/>
      <c r="AQ195" s="40"/>
      <c r="AR195" s="40"/>
      <c r="AS195" s="40"/>
      <c r="AT195" s="41"/>
      <c r="AU195" s="41"/>
      <c r="AV195" s="42" t="e">
        <f t="shared" si="122"/>
        <v>#VALUE!</v>
      </c>
      <c r="AW195" s="42" t="e">
        <f t="shared" si="122"/>
        <v>#VALUE!</v>
      </c>
      <c r="AX195" s="43" t="e">
        <f t="shared" si="122"/>
        <v>#VALUE!</v>
      </c>
      <c r="AY195" s="43" t="e">
        <f t="shared" si="122"/>
        <v>#VALUE!</v>
      </c>
    </row>
    <row r="196" spans="6:51" x14ac:dyDescent="0.25">
      <c r="F196" s="3">
        <v>26</v>
      </c>
      <c r="G196" s="36">
        <f t="shared" si="118"/>
        <v>0.99967941208077649</v>
      </c>
      <c r="H196" s="36">
        <f t="shared" si="118"/>
        <v>0.99993677844915962</v>
      </c>
      <c r="I196" s="36">
        <f t="shared" si="118"/>
        <v>0.99935525500121292</v>
      </c>
      <c r="J196" s="36">
        <f t="shared" si="118"/>
        <v>0.99993616574593369</v>
      </c>
      <c r="K196" s="36">
        <f t="shared" si="118"/>
        <v>0</v>
      </c>
      <c r="L196" s="37" t="e">
        <f t="shared" si="115"/>
        <v>#VALUE!</v>
      </c>
      <c r="M196" s="38">
        <f t="shared" si="119"/>
        <v>0.83399679041323238</v>
      </c>
      <c r="N196" s="39"/>
      <c r="O196" s="39"/>
      <c r="P196" s="40"/>
      <c r="Q196" s="40"/>
      <c r="R196" s="40"/>
      <c r="S196" s="41"/>
      <c r="T196" s="41"/>
      <c r="U196" s="42" t="e">
        <f t="shared" si="120"/>
        <v>#VALUE!</v>
      </c>
      <c r="V196" s="42" t="e">
        <f t="shared" si="120"/>
        <v>#VALUE!</v>
      </c>
      <c r="W196" s="43" t="e">
        <f t="shared" si="120"/>
        <v>#VALUE!</v>
      </c>
      <c r="X196" s="43" t="e">
        <f t="shared" si="120"/>
        <v>#VALUE!</v>
      </c>
      <c r="AD196"/>
      <c r="AG196" s="3">
        <f t="shared" si="116"/>
        <v>19.684082772799449</v>
      </c>
      <c r="AH196" s="36">
        <f t="shared" si="121"/>
        <v>0.98941235326130095</v>
      </c>
      <c r="AI196" s="36">
        <f t="shared" si="121"/>
        <v>0.99919460314309549</v>
      </c>
      <c r="AJ196" s="36">
        <f t="shared" si="121"/>
        <v>0.98345159113824965</v>
      </c>
      <c r="AK196" s="36">
        <f t="shared" si="121"/>
        <v>0.99917392777965897</v>
      </c>
      <c r="AL196" s="36">
        <f t="shared" si="121"/>
        <v>0</v>
      </c>
      <c r="AM196" s="37" t="e">
        <f t="shared" si="117"/>
        <v>#VALUE!</v>
      </c>
      <c r="AN196" s="38">
        <f t="shared" si="113"/>
        <v>0.56522585097523426</v>
      </c>
      <c r="AO196" s="39"/>
      <c r="AP196" s="39"/>
      <c r="AQ196" s="40"/>
      <c r="AR196" s="40"/>
      <c r="AS196" s="40"/>
      <c r="AT196" s="41"/>
      <c r="AU196" s="41"/>
      <c r="AV196" s="42" t="e">
        <f t="shared" si="122"/>
        <v>#VALUE!</v>
      </c>
      <c r="AW196" s="42" t="e">
        <f t="shared" si="122"/>
        <v>#VALUE!</v>
      </c>
      <c r="AX196" s="43" t="e">
        <f t="shared" si="122"/>
        <v>#VALUE!</v>
      </c>
      <c r="AY196" s="43" t="e">
        <f t="shared" si="122"/>
        <v>#VALUE!</v>
      </c>
    </row>
    <row r="197" spans="6:51" x14ac:dyDescent="0.25">
      <c r="F197" s="3">
        <v>27</v>
      </c>
      <c r="G197" s="36">
        <f t="shared" si="118"/>
        <v>0.99981395650196281</v>
      </c>
      <c r="H197" s="36">
        <f t="shared" si="118"/>
        <v>0.99995689834306345</v>
      </c>
      <c r="I197" s="36">
        <f t="shared" si="118"/>
        <v>0.99961570178628967</v>
      </c>
      <c r="J197" s="36">
        <f t="shared" si="118"/>
        <v>0.99995650224361299</v>
      </c>
      <c r="K197" s="36">
        <f t="shared" si="118"/>
        <v>0</v>
      </c>
      <c r="L197" s="37" t="e">
        <f t="shared" si="115"/>
        <v>#VALUE!</v>
      </c>
      <c r="M197" s="38">
        <f t="shared" si="119"/>
        <v>0.85727661610336536</v>
      </c>
      <c r="N197" s="39"/>
      <c r="O197" s="39"/>
      <c r="P197" s="40"/>
      <c r="Q197" s="40"/>
      <c r="R197" s="40"/>
      <c r="S197" s="41"/>
      <c r="T197" s="41"/>
      <c r="U197" s="42" t="e">
        <f t="shared" si="120"/>
        <v>#VALUE!</v>
      </c>
      <c r="V197" s="42" t="e">
        <f t="shared" si="120"/>
        <v>#VALUE!</v>
      </c>
      <c r="W197" s="43" t="e">
        <f t="shared" si="120"/>
        <v>#VALUE!</v>
      </c>
      <c r="X197" s="43" t="e">
        <f t="shared" si="120"/>
        <v>#VALUE!</v>
      </c>
      <c r="AD197"/>
      <c r="AG197" s="3">
        <f t="shared" si="116"/>
        <v>20.701379241486222</v>
      </c>
      <c r="AH197" s="36">
        <f t="shared" si="121"/>
        <v>0.99391310579677894</v>
      </c>
      <c r="AI197" s="36">
        <f t="shared" si="121"/>
        <v>0.99947230748761151</v>
      </c>
      <c r="AJ197" s="36">
        <f t="shared" si="121"/>
        <v>0.99006509870238701</v>
      </c>
      <c r="AK197" s="36">
        <f t="shared" si="121"/>
        <v>0.99946096080186009</v>
      </c>
      <c r="AL197" s="36">
        <f t="shared" si="121"/>
        <v>0</v>
      </c>
      <c r="AM197" s="37" t="e">
        <f t="shared" si="117"/>
        <v>#VALUE!</v>
      </c>
      <c r="AN197" s="38">
        <f t="shared" si="113"/>
        <v>0.62748150541560466</v>
      </c>
      <c r="AO197" s="39"/>
      <c r="AP197" s="39"/>
      <c r="AQ197" s="40"/>
      <c r="AR197" s="40"/>
      <c r="AS197" s="40"/>
      <c r="AT197" s="41"/>
      <c r="AU197" s="41"/>
      <c r="AV197" s="42" t="e">
        <f t="shared" si="122"/>
        <v>#VALUE!</v>
      </c>
      <c r="AW197" s="42" t="e">
        <f t="shared" si="122"/>
        <v>#VALUE!</v>
      </c>
      <c r="AX197" s="43" t="e">
        <f t="shared" si="122"/>
        <v>#VALUE!</v>
      </c>
      <c r="AY197" s="43" t="e">
        <f t="shared" si="122"/>
        <v>#VALUE!</v>
      </c>
    </row>
    <row r="198" spans="6:51" x14ac:dyDescent="0.25">
      <c r="F198" s="3">
        <v>28</v>
      </c>
      <c r="G198" s="36">
        <f t="shared" si="118"/>
        <v>0.99989102733802782</v>
      </c>
      <c r="H198" s="36">
        <f t="shared" si="118"/>
        <v>0.99997043775660366</v>
      </c>
      <c r="I198" s="36">
        <f t="shared" si="118"/>
        <v>0.99977022516480529</v>
      </c>
      <c r="J198" s="36">
        <f t="shared" si="118"/>
        <v>0.99997016597931032</v>
      </c>
      <c r="K198" s="36">
        <f t="shared" si="118"/>
        <v>0</v>
      </c>
      <c r="L198" s="37" t="e">
        <f t="shared" si="115"/>
        <v>#VALUE!</v>
      </c>
      <c r="M198" s="38">
        <f t="shared" si="119"/>
        <v>0.87716908843106411</v>
      </c>
      <c r="N198" s="39"/>
      <c r="O198" s="39"/>
      <c r="P198" s="40"/>
      <c r="Q198" s="40"/>
      <c r="R198" s="40"/>
      <c r="S198" s="41"/>
      <c r="T198" s="41"/>
      <c r="U198" s="42" t="e">
        <f t="shared" si="120"/>
        <v>#VALUE!</v>
      </c>
      <c r="V198" s="42" t="e">
        <f t="shared" si="120"/>
        <v>#VALUE!</v>
      </c>
      <c r="W198" s="43" t="e">
        <f t="shared" si="120"/>
        <v>#VALUE!</v>
      </c>
      <c r="X198" s="43" t="e">
        <f t="shared" si="120"/>
        <v>#VALUE!</v>
      </c>
      <c r="AD198"/>
      <c r="AG198" s="3">
        <f t="shared" si="116"/>
        <v>21.771250784010444</v>
      </c>
      <c r="AH198" s="36">
        <f t="shared" si="121"/>
        <v>0.99663087959241625</v>
      </c>
      <c r="AI198" s="36">
        <f t="shared" si="121"/>
        <v>0.99966010012223694</v>
      </c>
      <c r="AJ198" s="36">
        <f t="shared" si="121"/>
        <v>0.99423803603105509</v>
      </c>
      <c r="AK198" s="36">
        <f t="shared" si="121"/>
        <v>0.9996540477770427</v>
      </c>
      <c r="AL198" s="36">
        <f t="shared" si="121"/>
        <v>0</v>
      </c>
      <c r="AM198" s="37" t="e">
        <f t="shared" si="117"/>
        <v>#VALUE!</v>
      </c>
      <c r="AN198" s="38">
        <f t="shared" si="113"/>
        <v>0.6835839973195782</v>
      </c>
      <c r="AO198" s="39"/>
      <c r="AP198" s="39"/>
      <c r="AQ198" s="40"/>
      <c r="AR198" s="40"/>
      <c r="AS198" s="40"/>
      <c r="AT198" s="41"/>
      <c r="AU198" s="41"/>
      <c r="AV198" s="42" t="e">
        <f t="shared" si="122"/>
        <v>#VALUE!</v>
      </c>
      <c r="AW198" s="42" t="e">
        <f t="shared" si="122"/>
        <v>#VALUE!</v>
      </c>
      <c r="AX198" s="43" t="e">
        <f t="shared" si="122"/>
        <v>#VALUE!</v>
      </c>
      <c r="AY198" s="43" t="e">
        <f t="shared" si="122"/>
        <v>#VALUE!</v>
      </c>
    </row>
    <row r="199" spans="6:51" x14ac:dyDescent="0.25">
      <c r="F199" s="3">
        <v>29</v>
      </c>
      <c r="G199" s="36">
        <f t="shared" si="118"/>
        <v>0.99993546389865773</v>
      </c>
      <c r="H199" s="36">
        <f t="shared" si="118"/>
        <v>0.99997959879662623</v>
      </c>
      <c r="I199" s="36">
        <f t="shared" si="118"/>
        <v>0.99986202469397134</v>
      </c>
      <c r="J199" s="36">
        <f t="shared" si="118"/>
        <v>0.99997940122615081</v>
      </c>
      <c r="K199" s="36">
        <f t="shared" si="118"/>
        <v>0</v>
      </c>
      <c r="L199" s="37" t="e">
        <f t="shared" si="115"/>
        <v>#VALUE!</v>
      </c>
      <c r="M199" s="38">
        <f t="shared" si="119"/>
        <v>0.89416433359281622</v>
      </c>
      <c r="N199" s="39"/>
      <c r="O199" s="39"/>
      <c r="P199" s="40"/>
      <c r="Q199" s="40"/>
      <c r="R199" s="40"/>
      <c r="S199" s="41"/>
      <c r="T199" s="41"/>
      <c r="U199" s="42" t="e">
        <f t="shared" si="120"/>
        <v>#VALUE!</v>
      </c>
      <c r="V199" s="42" t="e">
        <f t="shared" si="120"/>
        <v>#VALUE!</v>
      </c>
      <c r="W199" s="43" t="e">
        <f t="shared" si="120"/>
        <v>#VALUE!</v>
      </c>
      <c r="X199" s="43" t="e">
        <f t="shared" si="120"/>
        <v>#VALUE!</v>
      </c>
      <c r="AD199"/>
      <c r="AG199" s="3">
        <f t="shared" si="116"/>
        <v>22.896414541809357</v>
      </c>
      <c r="AH199" s="36">
        <f t="shared" si="121"/>
        <v>0.99820137768702466</v>
      </c>
      <c r="AI199" s="36">
        <f t="shared" si="121"/>
        <v>0.99978472957406916</v>
      </c>
      <c r="AJ199" s="36">
        <f t="shared" si="121"/>
        <v>0.99677162175662026</v>
      </c>
      <c r="AK199" s="36">
        <f t="shared" si="121"/>
        <v>0.99978157425152236</v>
      </c>
      <c r="AL199" s="36">
        <f t="shared" si="121"/>
        <v>0</v>
      </c>
      <c r="AM199" s="37" t="e">
        <f t="shared" si="117"/>
        <v>#VALUE!</v>
      </c>
      <c r="AN199" s="38">
        <f t="shared" si="113"/>
        <v>0.7335874045371632</v>
      </c>
      <c r="AO199" s="39"/>
      <c r="AP199" s="39"/>
      <c r="AQ199" s="40"/>
      <c r="AR199" s="40"/>
      <c r="AS199" s="40"/>
      <c r="AT199" s="41"/>
      <c r="AU199" s="41"/>
      <c r="AV199" s="42" t="e">
        <f t="shared" si="122"/>
        <v>#VALUE!</v>
      </c>
      <c r="AW199" s="42" t="e">
        <f t="shared" si="122"/>
        <v>#VALUE!</v>
      </c>
      <c r="AX199" s="43" t="e">
        <f t="shared" si="122"/>
        <v>#VALUE!</v>
      </c>
      <c r="AY199" s="43" t="e">
        <f t="shared" si="122"/>
        <v>#VALUE!</v>
      </c>
    </row>
    <row r="200" spans="6:51" x14ac:dyDescent="0.25">
      <c r="F200" s="3">
        <v>30</v>
      </c>
      <c r="G200" s="36">
        <f t="shared" si="118"/>
        <v>0.99996130108704673</v>
      </c>
      <c r="H200" s="36">
        <f t="shared" si="118"/>
        <v>0.99998583234470417</v>
      </c>
      <c r="I200" s="36">
        <f t="shared" si="118"/>
        <v>0.99991670411479472</v>
      </c>
      <c r="J200" s="36">
        <f t="shared" si="118"/>
        <v>0.99998568152776812</v>
      </c>
      <c r="K200" s="36">
        <f t="shared" si="118"/>
        <v>0</v>
      </c>
      <c r="L200" s="37" t="e">
        <f t="shared" si="115"/>
        <v>#VALUE!</v>
      </c>
      <c r="M200" s="38">
        <f t="shared" si="119"/>
        <v>0.90868576779499111</v>
      </c>
      <c r="N200" s="39"/>
      <c r="O200" s="39"/>
      <c r="P200" s="40"/>
      <c r="Q200" s="40"/>
      <c r="R200" s="40"/>
      <c r="S200" s="41"/>
      <c r="T200" s="41"/>
      <c r="U200" s="42" t="e">
        <f t="shared" si="120"/>
        <v>#VALUE!</v>
      </c>
      <c r="V200" s="42" t="e">
        <f t="shared" si="120"/>
        <v>#VALUE!</v>
      </c>
      <c r="W200" s="43" t="e">
        <f t="shared" si="120"/>
        <v>#VALUE!</v>
      </c>
      <c r="X200" s="43" t="e">
        <f t="shared" si="120"/>
        <v>#VALUE!</v>
      </c>
      <c r="AD200"/>
      <c r="AG200" s="3">
        <f t="shared" si="116"/>
        <v>24.079728081374313</v>
      </c>
      <c r="AH200" s="36">
        <f t="shared" si="121"/>
        <v>0.9990714955681077</v>
      </c>
      <c r="AI200" s="36">
        <f t="shared" si="121"/>
        <v>0.99986591087748378</v>
      </c>
      <c r="AJ200" s="36">
        <f t="shared" si="121"/>
        <v>0.99825182869086926</v>
      </c>
      <c r="AK200" s="36">
        <f t="shared" si="121"/>
        <v>0.99986428360362323</v>
      </c>
      <c r="AL200" s="36">
        <f t="shared" si="121"/>
        <v>0</v>
      </c>
      <c r="AM200" s="37" t="e">
        <f t="shared" si="117"/>
        <v>#VALUE!</v>
      </c>
      <c r="AN200" s="38">
        <f t="shared" si="113"/>
        <v>0.77765860218791882</v>
      </c>
      <c r="AO200" s="39"/>
      <c r="AP200" s="39"/>
      <c r="AQ200" s="40"/>
      <c r="AR200" s="40"/>
      <c r="AS200" s="40"/>
      <c r="AT200" s="41"/>
      <c r="AU200" s="41"/>
      <c r="AV200" s="42" t="e">
        <f t="shared" si="122"/>
        <v>#VALUE!</v>
      </c>
      <c r="AW200" s="42" t="e">
        <f t="shared" si="122"/>
        <v>#VALUE!</v>
      </c>
      <c r="AX200" s="43" t="e">
        <f t="shared" si="122"/>
        <v>#VALUE!</v>
      </c>
      <c r="AY200" s="43" t="e">
        <f t="shared" si="122"/>
        <v>#VALUE!</v>
      </c>
    </row>
    <row r="201" spans="6:51" x14ac:dyDescent="0.25">
      <c r="F201" s="3">
        <v>31</v>
      </c>
      <c r="G201" s="36">
        <f t="shared" si="118"/>
        <v>0.99997647525483657</v>
      </c>
      <c r="H201" s="36">
        <f t="shared" si="118"/>
        <v>0.99999009846697995</v>
      </c>
      <c r="I201" s="36">
        <f t="shared" si="118"/>
        <v>0.9999493968571882</v>
      </c>
      <c r="J201" s="36">
        <f t="shared" si="118"/>
        <v>0.99998997906319687</v>
      </c>
      <c r="K201" s="36">
        <f t="shared" si="118"/>
        <v>0</v>
      </c>
      <c r="L201" s="37" t="e">
        <f t="shared" si="115"/>
        <v>#VALUE!</v>
      </c>
      <c r="M201" s="38">
        <f t="shared" si="119"/>
        <v>0.92109764131861893</v>
      </c>
      <c r="N201" s="39"/>
      <c r="O201" s="39"/>
      <c r="P201" s="40"/>
      <c r="Q201" s="40"/>
      <c r="R201" s="40"/>
      <c r="S201" s="41"/>
      <c r="T201" s="41"/>
      <c r="U201" s="42" t="e">
        <f t="shared" si="120"/>
        <v>#VALUE!</v>
      </c>
      <c r="V201" s="42" t="e">
        <f t="shared" si="120"/>
        <v>#VALUE!</v>
      </c>
      <c r="W201" s="43" t="e">
        <f t="shared" si="120"/>
        <v>#VALUE!</v>
      </c>
      <c r="X201" s="43" t="e">
        <f t="shared" si="120"/>
        <v>#VALUE!</v>
      </c>
      <c r="AD201"/>
      <c r="AG201" s="3">
        <f t="shared" si="116"/>
        <v>25.324196651582223</v>
      </c>
      <c r="AH201" s="36">
        <f t="shared" si="121"/>
        <v>0.99953493664704585</v>
      </c>
      <c r="AI201" s="36">
        <f t="shared" si="121"/>
        <v>0.99991782429163356</v>
      </c>
      <c r="AJ201" s="36">
        <f t="shared" si="121"/>
        <v>0.9990843337816252</v>
      </c>
      <c r="AK201" s="36">
        <f t="shared" si="121"/>
        <v>0.99991697580901506</v>
      </c>
      <c r="AL201" s="36">
        <f t="shared" si="121"/>
        <v>0</v>
      </c>
      <c r="AM201" s="37" t="e">
        <f t="shared" si="117"/>
        <v>#VALUE!</v>
      </c>
      <c r="AN201" s="38">
        <f t="shared" si="113"/>
        <v>0.81606426895504536</v>
      </c>
      <c r="AO201" s="39"/>
      <c r="AP201" s="39"/>
      <c r="AQ201" s="40"/>
      <c r="AR201" s="40"/>
      <c r="AS201" s="40"/>
      <c r="AT201" s="41"/>
      <c r="AU201" s="41"/>
      <c r="AV201" s="42" t="e">
        <f t="shared" si="122"/>
        <v>#VALUE!</v>
      </c>
      <c r="AW201" s="42" t="e">
        <f t="shared" si="122"/>
        <v>#VALUE!</v>
      </c>
      <c r="AX201" s="43" t="e">
        <f t="shared" si="122"/>
        <v>#VALUE!</v>
      </c>
      <c r="AY201" s="43" t="e">
        <f t="shared" si="122"/>
        <v>#VALUE!</v>
      </c>
    </row>
    <row r="202" spans="6:51" x14ac:dyDescent="0.25">
      <c r="F202" s="3">
        <v>32</v>
      </c>
      <c r="G202" s="36">
        <f t="shared" ref="G202:K217" si="123">IF(1-EXP(-0.23*(G118-G$165))&lt;0, 0, 1-EXP(-0.23*(G118-G$165)))</f>
        <v>0.99998548892520589</v>
      </c>
      <c r="H202" s="36">
        <f t="shared" si="123"/>
        <v>0.99999303536569406</v>
      </c>
      <c r="I202" s="36">
        <f t="shared" si="123"/>
        <v>0.99996903832521367</v>
      </c>
      <c r="J202" s="36">
        <f t="shared" si="123"/>
        <v>0.99999293849083293</v>
      </c>
      <c r="K202" s="36">
        <f t="shared" si="123"/>
        <v>0</v>
      </c>
      <c r="L202" s="37" t="e">
        <f t="shared" si="115"/>
        <v>#VALUE!</v>
      </c>
      <c r="M202" s="38">
        <f t="shared" si="119"/>
        <v>0.93171222311761204</v>
      </c>
      <c r="N202" s="39"/>
      <c r="O202" s="39"/>
      <c r="P202" s="40"/>
      <c r="Q202" s="40"/>
      <c r="R202" s="40"/>
      <c r="S202" s="41"/>
      <c r="T202" s="41"/>
      <c r="U202" s="42" t="e">
        <f t="shared" ref="U202:X217" si="124">IF(1-EXP(-0.23*(U118-U$165))&lt;0, 0, 1-EXP(-0.23*(U118-U$165)))</f>
        <v>#VALUE!</v>
      </c>
      <c r="V202" s="42" t="e">
        <f t="shared" si="124"/>
        <v>#VALUE!</v>
      </c>
      <c r="W202" s="43" t="e">
        <f t="shared" si="124"/>
        <v>#VALUE!</v>
      </c>
      <c r="X202" s="43" t="e">
        <f t="shared" si="124"/>
        <v>#VALUE!</v>
      </c>
      <c r="AD202"/>
      <c r="AG202" s="3">
        <f t="shared" si="116"/>
        <v>26.632980816094239</v>
      </c>
      <c r="AH202" s="36">
        <f t="shared" ref="AH202:AL217" si="125">IF(1-EXP(-0.23*(AH118-AH$165))&lt;0, 0, 1-EXP(-0.23*(AH118-AH$165)))</f>
        <v>0.99977305130935401</v>
      </c>
      <c r="AI202" s="36">
        <f t="shared" si="125"/>
        <v>0.9999504258521652</v>
      </c>
      <c r="AJ202" s="36">
        <f t="shared" si="125"/>
        <v>0.99953546730753251</v>
      </c>
      <c r="AK202" s="36">
        <f t="shared" si="125"/>
        <v>0.99994996410155623</v>
      </c>
      <c r="AL202" s="36">
        <f t="shared" si="125"/>
        <v>0</v>
      </c>
      <c r="AM202" s="37" t="e">
        <f t="shared" si="117"/>
        <v>#VALUE!</v>
      </c>
      <c r="AN202" s="38">
        <f t="shared" si="113"/>
        <v>0.84915413551720753</v>
      </c>
      <c r="AO202" s="39"/>
      <c r="AP202" s="39"/>
      <c r="AQ202" s="40"/>
      <c r="AR202" s="40"/>
      <c r="AS202" s="40"/>
      <c r="AT202" s="41"/>
      <c r="AU202" s="41"/>
      <c r="AV202" s="42" t="e">
        <f t="shared" ref="AV202:AY217" si="126">IF(1-EXP(-0.23*(AV118-AV$165))&lt;0, 0, 1-EXP(-0.23*(AV118-AV$165)))</f>
        <v>#VALUE!</v>
      </c>
      <c r="AW202" s="42" t="e">
        <f t="shared" si="126"/>
        <v>#VALUE!</v>
      </c>
      <c r="AX202" s="43" t="e">
        <f t="shared" si="126"/>
        <v>#VALUE!</v>
      </c>
      <c r="AY202" s="43" t="e">
        <f t="shared" si="126"/>
        <v>#VALUE!</v>
      </c>
    </row>
    <row r="203" spans="6:51" x14ac:dyDescent="0.25">
      <c r="F203" s="3">
        <v>33</v>
      </c>
      <c r="G203" s="36">
        <f t="shared" si="123"/>
        <v>0.99999091030926379</v>
      </c>
      <c r="H203" s="36">
        <f t="shared" si="123"/>
        <v>0.99999506932455895</v>
      </c>
      <c r="I203" s="36">
        <f t="shared" si="123"/>
        <v>0.99998090668805439</v>
      </c>
      <c r="J203" s="36">
        <f t="shared" si="123"/>
        <v>0.99999498954518884</v>
      </c>
      <c r="K203" s="36">
        <f t="shared" si="123"/>
        <v>0.1345231872632483</v>
      </c>
      <c r="L203" s="37" t="e">
        <f t="shared" si="115"/>
        <v>#VALUE!</v>
      </c>
      <c r="M203" s="38">
        <f t="shared" si="119"/>
        <v>0.94079646446711229</v>
      </c>
      <c r="N203" s="39"/>
      <c r="O203" s="39"/>
      <c r="P203" s="40"/>
      <c r="Q203" s="40"/>
      <c r="R203" s="40"/>
      <c r="S203" s="41"/>
      <c r="T203" s="41"/>
      <c r="U203" s="42" t="e">
        <f t="shared" si="124"/>
        <v>#VALUE!</v>
      </c>
      <c r="V203" s="42" t="e">
        <f t="shared" si="124"/>
        <v>#VALUE!</v>
      </c>
      <c r="W203" s="43" t="e">
        <f t="shared" si="124"/>
        <v>#VALUE!</v>
      </c>
      <c r="X203" s="43" t="e">
        <f t="shared" si="124"/>
        <v>#VALUE!</v>
      </c>
      <c r="AD203"/>
      <c r="AG203" s="3">
        <f t="shared" si="116"/>
        <v>28.009404480205966</v>
      </c>
      <c r="AH203" s="36">
        <f t="shared" si="125"/>
        <v>0.99989156872830076</v>
      </c>
      <c r="AI203" s="36">
        <f t="shared" si="125"/>
        <v>0.99997054154577081</v>
      </c>
      <c r="AJ203" s="36">
        <f t="shared" si="125"/>
        <v>0.99977132961892978</v>
      </c>
      <c r="AK203" s="36">
        <f t="shared" si="125"/>
        <v>0.99997027065272992</v>
      </c>
      <c r="AL203" s="36">
        <f t="shared" si="125"/>
        <v>0</v>
      </c>
      <c r="AM203" s="37" t="e">
        <f t="shared" si="117"/>
        <v>#VALUE!</v>
      </c>
      <c r="AN203" s="38">
        <f t="shared" si="113"/>
        <v>0.87734170197492822</v>
      </c>
      <c r="AO203" s="39"/>
      <c r="AP203" s="39"/>
      <c r="AQ203" s="40"/>
      <c r="AR203" s="40"/>
      <c r="AS203" s="40"/>
      <c r="AT203" s="41"/>
      <c r="AU203" s="41"/>
      <c r="AV203" s="42" t="e">
        <f t="shared" si="126"/>
        <v>#VALUE!</v>
      </c>
      <c r="AW203" s="42" t="e">
        <f t="shared" si="126"/>
        <v>#VALUE!</v>
      </c>
      <c r="AX203" s="43" t="e">
        <f t="shared" si="126"/>
        <v>#VALUE!</v>
      </c>
      <c r="AY203" s="43" t="e">
        <f t="shared" si="126"/>
        <v>#VALUE!</v>
      </c>
    </row>
    <row r="204" spans="6:51" x14ac:dyDescent="0.25">
      <c r="F204" s="3">
        <v>34</v>
      </c>
      <c r="G204" s="36">
        <f t="shared" si="123"/>
        <v>0.99999421482113771</v>
      </c>
      <c r="H204" s="36">
        <f t="shared" si="123"/>
        <v>0.99999648649938411</v>
      </c>
      <c r="I204" s="36">
        <f t="shared" si="123"/>
        <v>0.99998812528249625</v>
      </c>
      <c r="J204" s="36">
        <f t="shared" si="123"/>
        <v>0.99999642025114377</v>
      </c>
      <c r="K204" s="36">
        <f t="shared" si="123"/>
        <v>0.25083858216128063</v>
      </c>
      <c r="L204" s="37" t="e">
        <f t="shared" si="115"/>
        <v>#VALUE!</v>
      </c>
      <c r="M204" s="38">
        <f t="shared" si="119"/>
        <v>0.94857805838308307</v>
      </c>
      <c r="N204" s="39"/>
      <c r="O204" s="39"/>
      <c r="P204" s="40"/>
      <c r="Q204" s="40"/>
      <c r="R204" s="40"/>
      <c r="S204" s="41"/>
      <c r="T204" s="41"/>
      <c r="U204" s="42" t="e">
        <f t="shared" si="124"/>
        <v>#VALUE!</v>
      </c>
      <c r="V204" s="42" t="e">
        <f t="shared" si="124"/>
        <v>#VALUE!</v>
      </c>
      <c r="W204" s="43" t="e">
        <f t="shared" si="124"/>
        <v>#VALUE!</v>
      </c>
      <c r="X204" s="43" t="e">
        <f t="shared" si="124"/>
        <v>#VALUE!</v>
      </c>
      <c r="AD204"/>
      <c r="AG204" s="3">
        <f t="shared" si="116"/>
        <v>29.456963332534478</v>
      </c>
      <c r="AH204" s="36">
        <f t="shared" si="125"/>
        <v>0.99994899599560105</v>
      </c>
      <c r="AI204" s="36">
        <f t="shared" si="125"/>
        <v>0.99998274354523808</v>
      </c>
      <c r="AJ204" s="36">
        <f t="shared" si="125"/>
        <v>0.99989052092066166</v>
      </c>
      <c r="AK204" s="36">
        <f t="shared" si="125"/>
        <v>0.99998256984064005</v>
      </c>
      <c r="AL204" s="36">
        <f t="shared" si="125"/>
        <v>0</v>
      </c>
      <c r="AM204" s="37" t="e">
        <f t="shared" si="117"/>
        <v>#VALUE!</v>
      </c>
      <c r="AN204" s="38">
        <f t="shared" si="113"/>
        <v>0.90108379233384717</v>
      </c>
      <c r="AO204" s="39"/>
      <c r="AP204" s="39"/>
      <c r="AQ204" s="40"/>
      <c r="AR204" s="40"/>
      <c r="AS204" s="40"/>
      <c r="AT204" s="41"/>
      <c r="AU204" s="41"/>
      <c r="AV204" s="42" t="e">
        <f t="shared" si="126"/>
        <v>#VALUE!</v>
      </c>
      <c r="AW204" s="42" t="e">
        <f t="shared" si="126"/>
        <v>#VALUE!</v>
      </c>
      <c r="AX204" s="43" t="e">
        <f t="shared" si="126"/>
        <v>#VALUE!</v>
      </c>
      <c r="AY204" s="43" t="e">
        <f t="shared" si="126"/>
        <v>#VALUE!</v>
      </c>
    </row>
    <row r="205" spans="6:51" x14ac:dyDescent="0.25">
      <c r="F205" s="3">
        <v>35</v>
      </c>
      <c r="G205" s="36">
        <f t="shared" si="123"/>
        <v>0.99999625741635778</v>
      </c>
      <c r="H205" s="36">
        <f t="shared" si="123"/>
        <v>0.99999747996987121</v>
      </c>
      <c r="I205" s="36">
        <f t="shared" si="123"/>
        <v>0.99999254775473234</v>
      </c>
      <c r="J205" s="36">
        <f t="shared" si="123"/>
        <v>0.99999742473197561</v>
      </c>
      <c r="K205" s="36">
        <f t="shared" si="123"/>
        <v>0.34711035160320225</v>
      </c>
      <c r="L205" s="37" t="e">
        <f t="shared" si="115"/>
        <v>#VALUE!</v>
      </c>
      <c r="M205" s="38">
        <f t="shared" si="119"/>
        <v>0.95525086611519272</v>
      </c>
      <c r="N205" s="39"/>
      <c r="O205" s="39"/>
      <c r="P205" s="40"/>
      <c r="Q205" s="40"/>
      <c r="R205" s="40"/>
      <c r="S205" s="41"/>
      <c r="T205" s="41"/>
      <c r="U205" s="42" t="e">
        <f t="shared" si="124"/>
        <v>#VALUE!</v>
      </c>
      <c r="V205" s="42" t="e">
        <f t="shared" si="124"/>
        <v>#VALUE!</v>
      </c>
      <c r="W205" s="43" t="e">
        <f t="shared" si="124"/>
        <v>#VALUE!</v>
      </c>
      <c r="X205" s="43" t="e">
        <f t="shared" si="124"/>
        <v>#VALUE!</v>
      </c>
      <c r="AD205"/>
      <c r="AG205" s="3">
        <f t="shared" si="116"/>
        <v>30.979333722981732</v>
      </c>
      <c r="AH205" s="36">
        <f t="shared" si="125"/>
        <v>0.99997623545687475</v>
      </c>
      <c r="AI205" s="36">
        <f t="shared" si="125"/>
        <v>0.99999002552931704</v>
      </c>
      <c r="AJ205" s="36">
        <f t="shared" si="125"/>
        <v>0.99994887651035225</v>
      </c>
      <c r="AK205" s="36">
        <f t="shared" si="125"/>
        <v>0.99998990558205558</v>
      </c>
      <c r="AL205" s="36">
        <f t="shared" si="125"/>
        <v>0</v>
      </c>
      <c r="AM205" s="37" t="e">
        <f t="shared" si="117"/>
        <v>#VALUE!</v>
      </c>
      <c r="AN205" s="38">
        <f t="shared" si="113"/>
        <v>0.92086031547744418</v>
      </c>
      <c r="AO205" s="39"/>
      <c r="AP205" s="39"/>
      <c r="AQ205" s="40"/>
      <c r="AR205" s="40"/>
      <c r="AS205" s="40"/>
      <c r="AT205" s="41"/>
      <c r="AU205" s="41"/>
      <c r="AV205" s="42" t="e">
        <f t="shared" si="126"/>
        <v>#VALUE!</v>
      </c>
      <c r="AW205" s="42" t="e">
        <f t="shared" si="126"/>
        <v>#VALUE!</v>
      </c>
      <c r="AX205" s="43" t="e">
        <f t="shared" si="126"/>
        <v>#VALUE!</v>
      </c>
      <c r="AY205" s="43" t="e">
        <f t="shared" si="126"/>
        <v>#VALUE!</v>
      </c>
    </row>
    <row r="206" spans="6:51" x14ac:dyDescent="0.25">
      <c r="F206" s="3">
        <v>36</v>
      </c>
      <c r="G206" s="36">
        <f t="shared" si="123"/>
        <v>0.99999753840763539</v>
      </c>
      <c r="H206" s="36">
        <f t="shared" si="123"/>
        <v>0.99999818070120394</v>
      </c>
      <c r="I206" s="36">
        <f t="shared" si="123"/>
        <v>0.99999527856974002</v>
      </c>
      <c r="J206" s="36">
        <f t="shared" si="123"/>
        <v>0.99999813456770847</v>
      </c>
      <c r="K206" s="36">
        <f t="shared" si="123"/>
        <v>0.42720287257663425</v>
      </c>
      <c r="L206" s="37" t="e">
        <f t="shared" si="115"/>
        <v>#VALUE!</v>
      </c>
      <c r="M206" s="38">
        <f t="shared" si="119"/>
        <v>0.96097971861643927</v>
      </c>
      <c r="N206" s="39"/>
      <c r="O206" s="39"/>
      <c r="P206" s="40"/>
      <c r="Q206" s="40"/>
      <c r="R206" s="40"/>
      <c r="S206" s="41"/>
      <c r="T206" s="41"/>
      <c r="U206" s="42" t="e">
        <f t="shared" si="124"/>
        <v>#VALUE!</v>
      </c>
      <c r="V206" s="42" t="e">
        <f t="shared" si="124"/>
        <v>#VALUE!</v>
      </c>
      <c r="W206" s="43" t="e">
        <f t="shared" si="124"/>
        <v>#VALUE!</v>
      </c>
      <c r="X206" s="43" t="e">
        <f t="shared" si="124"/>
        <v>#VALUE!</v>
      </c>
      <c r="AD206"/>
      <c r="AG206" s="3">
        <f t="shared" si="116"/>
        <v>32.580381999521578</v>
      </c>
      <c r="AH206" s="36">
        <f t="shared" si="125"/>
        <v>0.99998896011592231</v>
      </c>
      <c r="AI206" s="36">
        <f t="shared" si="125"/>
        <v>0.99999430488810637</v>
      </c>
      <c r="AJ206" s="36">
        <f t="shared" si="125"/>
        <v>0.99997663620359667</v>
      </c>
      <c r="AK206" s="36">
        <f t="shared" si="125"/>
        <v>0.99999421845199365</v>
      </c>
      <c r="AL206" s="36">
        <f t="shared" si="125"/>
        <v>7.8612597899312076E-2</v>
      </c>
      <c r="AM206" s="37" t="e">
        <f t="shared" si="117"/>
        <v>#VALUE!</v>
      </c>
      <c r="AN206" s="38">
        <f t="shared" si="113"/>
        <v>0.93715546896048374</v>
      </c>
      <c r="AO206" s="39"/>
      <c r="AP206" s="39"/>
      <c r="AQ206" s="40"/>
      <c r="AR206" s="40"/>
      <c r="AS206" s="40"/>
      <c r="AT206" s="41"/>
      <c r="AU206" s="41"/>
      <c r="AV206" s="42" t="e">
        <f t="shared" si="126"/>
        <v>#VALUE!</v>
      </c>
      <c r="AW206" s="42" t="e">
        <f t="shared" si="126"/>
        <v>#VALUE!</v>
      </c>
      <c r="AX206" s="43" t="e">
        <f t="shared" si="126"/>
        <v>#VALUE!</v>
      </c>
      <c r="AY206" s="43" t="e">
        <f t="shared" si="126"/>
        <v>#VALUE!</v>
      </c>
    </row>
    <row r="207" spans="6:51" x14ac:dyDescent="0.25">
      <c r="F207" s="3">
        <v>37</v>
      </c>
      <c r="G207" s="36">
        <f t="shared" si="123"/>
        <v>0.99999835375137502</v>
      </c>
      <c r="H207" s="36">
        <f t="shared" si="123"/>
        <v>0.99999867800433517</v>
      </c>
      <c r="I207" s="36">
        <f t="shared" si="123"/>
        <v>0.99999697900370599</v>
      </c>
      <c r="J207" s="36">
        <f t="shared" si="123"/>
        <v>0.99999863946062684</v>
      </c>
      <c r="K207" s="36">
        <f t="shared" si="123"/>
        <v>0.49417851321236417</v>
      </c>
      <c r="L207" s="37" t="e">
        <f t="shared" si="115"/>
        <v>#VALUE!</v>
      </c>
      <c r="M207" s="38">
        <f t="shared" si="119"/>
        <v>0.96590462413547429</v>
      </c>
      <c r="N207" s="39"/>
      <c r="O207" s="39"/>
      <c r="P207" s="40"/>
      <c r="Q207" s="40"/>
      <c r="R207" s="40"/>
      <c r="S207" s="41"/>
      <c r="T207" s="41"/>
      <c r="U207" s="42" t="e">
        <f t="shared" si="124"/>
        <v>#VALUE!</v>
      </c>
      <c r="V207" s="42" t="e">
        <f t="shared" si="124"/>
        <v>#VALUE!</v>
      </c>
      <c r="W207" s="43" t="e">
        <f t="shared" si="124"/>
        <v>#VALUE!</v>
      </c>
      <c r="X207" s="43" t="e">
        <f t="shared" si="124"/>
        <v>#VALUE!</v>
      </c>
      <c r="AD207"/>
      <c r="AG207" s="3">
        <f t="shared" si="116"/>
        <v>34.264174327522724</v>
      </c>
      <c r="AH207" s="36">
        <f t="shared" si="125"/>
        <v>0.99999485180092096</v>
      </c>
      <c r="AI207" s="36">
        <f t="shared" si="125"/>
        <v>0.99999678385785706</v>
      </c>
      <c r="AJ207" s="36">
        <f t="shared" si="125"/>
        <v>0.99998950986063095</v>
      </c>
      <c r="AK207" s="36">
        <f t="shared" si="125"/>
        <v>0.99999672073262291</v>
      </c>
      <c r="AL207" s="36">
        <f t="shared" si="125"/>
        <v>0.27804471994534219</v>
      </c>
      <c r="AM207" s="37" t="e">
        <f t="shared" si="117"/>
        <v>#VALUE!</v>
      </c>
      <c r="AN207" s="38">
        <f t="shared" si="113"/>
        <v>0.95044137841089837</v>
      </c>
      <c r="AO207" s="39"/>
      <c r="AP207" s="39"/>
      <c r="AQ207" s="40"/>
      <c r="AR207" s="40"/>
      <c r="AS207" s="40"/>
      <c r="AT207" s="41"/>
      <c r="AU207" s="41"/>
      <c r="AV207" s="42" t="e">
        <f t="shared" si="126"/>
        <v>#VALUE!</v>
      </c>
      <c r="AW207" s="42" t="e">
        <f t="shared" si="126"/>
        <v>#VALUE!</v>
      </c>
      <c r="AX207" s="43" t="e">
        <f t="shared" si="126"/>
        <v>#VALUE!</v>
      </c>
      <c r="AY207" s="43" t="e">
        <f t="shared" si="126"/>
        <v>#VALUE!</v>
      </c>
    </row>
    <row r="208" spans="6:51" x14ac:dyDescent="0.25">
      <c r="F208" s="3">
        <v>38</v>
      </c>
      <c r="G208" s="36">
        <f t="shared" si="123"/>
        <v>0.99999888055304609</v>
      </c>
      <c r="H208" s="36">
        <f t="shared" si="123"/>
        <v>0.99999903311688243</v>
      </c>
      <c r="I208" s="36">
        <f t="shared" si="123"/>
        <v>0.99999804721676078</v>
      </c>
      <c r="J208" s="36">
        <f t="shared" si="123"/>
        <v>0.99999900092069172</v>
      </c>
      <c r="K208" s="36">
        <f t="shared" si="123"/>
        <v>0.55047186179705809</v>
      </c>
      <c r="L208" s="37" t="e">
        <f t="shared" si="115"/>
        <v>#VALUE!</v>
      </c>
      <c r="M208" s="38">
        <f t="shared" si="119"/>
        <v>0.97014442663600264</v>
      </c>
      <c r="N208" s="39"/>
      <c r="O208" s="39"/>
      <c r="P208" s="40"/>
      <c r="Q208" s="40"/>
      <c r="R208" s="40"/>
      <c r="S208" s="41"/>
      <c r="T208" s="41"/>
      <c r="U208" s="42" t="e">
        <f t="shared" si="124"/>
        <v>#VALUE!</v>
      </c>
      <c r="V208" s="42" t="e">
        <f t="shared" si="124"/>
        <v>#VALUE!</v>
      </c>
      <c r="W208" s="43" t="e">
        <f t="shared" si="124"/>
        <v>#VALUE!</v>
      </c>
      <c r="X208" s="43" t="e">
        <f t="shared" si="124"/>
        <v>#VALUE!</v>
      </c>
      <c r="AD208"/>
      <c r="AG208" s="3">
        <f t="shared" si="116"/>
        <v>36.034987016545941</v>
      </c>
      <c r="AH208" s="36">
        <f t="shared" si="125"/>
        <v>0.99999757349636853</v>
      </c>
      <c r="AI208" s="36">
        <f t="shared" si="125"/>
        <v>0.99999820111023685</v>
      </c>
      <c r="AJ208" s="36">
        <f t="shared" si="125"/>
        <v>0.9999953525420241</v>
      </c>
      <c r="AK208" s="36">
        <f t="shared" si="125"/>
        <v>0.99999815526601021</v>
      </c>
      <c r="AL208" s="36">
        <f t="shared" si="125"/>
        <v>0.42975178502175948</v>
      </c>
      <c r="AM208" s="37" t="e">
        <f t="shared" si="117"/>
        <v>#VALUE!</v>
      </c>
      <c r="AN208" s="38">
        <f t="shared" si="113"/>
        <v>0.96116484941822444</v>
      </c>
      <c r="AO208" s="39"/>
      <c r="AP208" s="39"/>
      <c r="AQ208" s="40"/>
      <c r="AR208" s="40"/>
      <c r="AS208" s="40"/>
      <c r="AT208" s="41"/>
      <c r="AU208" s="41"/>
      <c r="AV208" s="42" t="e">
        <f t="shared" si="126"/>
        <v>#VALUE!</v>
      </c>
      <c r="AW208" s="42" t="e">
        <f t="shared" si="126"/>
        <v>#VALUE!</v>
      </c>
      <c r="AX208" s="43" t="e">
        <f t="shared" si="126"/>
        <v>#VALUE!</v>
      </c>
      <c r="AY208" s="43" t="e">
        <f t="shared" si="126"/>
        <v>#VALUE!</v>
      </c>
    </row>
    <row r="209" spans="6:51" x14ac:dyDescent="0.25">
      <c r="F209" s="3">
        <v>39</v>
      </c>
      <c r="G209" s="36">
        <f t="shared" si="123"/>
        <v>0.99999922608932901</v>
      </c>
      <c r="H209" s="36">
        <f t="shared" si="123"/>
        <v>0.99999928825933704</v>
      </c>
      <c r="I209" s="36">
        <f t="shared" si="123"/>
        <v>0.99999872445972571</v>
      </c>
      <c r="J209" s="36">
        <f t="shared" si="123"/>
        <v>0.99999926137416828</v>
      </c>
      <c r="K209" s="36">
        <f t="shared" si="123"/>
        <v>0.59802527353555135</v>
      </c>
      <c r="L209" s="37" t="e">
        <f t="shared" si="115"/>
        <v>#VALUE!</v>
      </c>
      <c r="M209" s="38">
        <f t="shared" si="119"/>
        <v>0.973799966473055</v>
      </c>
      <c r="N209" s="39"/>
      <c r="O209" s="39"/>
      <c r="P209" s="40"/>
      <c r="Q209" s="40"/>
      <c r="R209" s="40"/>
      <c r="S209" s="41"/>
      <c r="T209" s="41"/>
      <c r="U209" s="42" t="e">
        <f t="shared" si="124"/>
        <v>#VALUE!</v>
      </c>
      <c r="V209" s="42" t="e">
        <f t="shared" si="124"/>
        <v>#VALUE!</v>
      </c>
      <c r="W209" s="43" t="e">
        <f t="shared" si="124"/>
        <v>#VALUE!</v>
      </c>
      <c r="X209" s="43" t="e">
        <f t="shared" si="124"/>
        <v>#VALUE!</v>
      </c>
      <c r="AD209"/>
      <c r="AG209" s="3">
        <f t="shared" si="116"/>
        <v>37.897317380842225</v>
      </c>
      <c r="AH209" s="36">
        <f t="shared" si="125"/>
        <v>0.99999883622205232</v>
      </c>
      <c r="AI209" s="36">
        <f t="shared" si="125"/>
        <v>0.99999900185280799</v>
      </c>
      <c r="AJ209" s="36">
        <f t="shared" si="125"/>
        <v>0.99999795871027719</v>
      </c>
      <c r="AK209" s="36">
        <f t="shared" si="125"/>
        <v>0.99999896905568708</v>
      </c>
      <c r="AL209" s="36">
        <f t="shared" si="125"/>
        <v>0.54512362740553344</v>
      </c>
      <c r="AM209" s="37" t="e">
        <f t="shared" si="117"/>
        <v>#VALUE!</v>
      </c>
      <c r="AN209" s="38">
        <f t="shared" si="113"/>
        <v>0.96973756554698254</v>
      </c>
      <c r="AO209" s="39"/>
      <c r="AP209" s="39"/>
      <c r="AQ209" s="40"/>
      <c r="AR209" s="40"/>
      <c r="AS209" s="40"/>
      <c r="AT209" s="41"/>
      <c r="AU209" s="41"/>
      <c r="AV209" s="42" t="e">
        <f t="shared" si="126"/>
        <v>#VALUE!</v>
      </c>
      <c r="AW209" s="42" t="e">
        <f t="shared" si="126"/>
        <v>#VALUE!</v>
      </c>
      <c r="AX209" s="43" t="e">
        <f t="shared" si="126"/>
        <v>#VALUE!</v>
      </c>
      <c r="AY209" s="43" t="e">
        <f t="shared" si="126"/>
        <v>#VALUE!</v>
      </c>
    </row>
    <row r="210" spans="6:51" x14ac:dyDescent="0.25">
      <c r="F210" s="3">
        <v>40</v>
      </c>
      <c r="G210" s="36">
        <f t="shared" si="123"/>
        <v>0.99999945616089181</v>
      </c>
      <c r="H210" s="36">
        <f t="shared" si="123"/>
        <v>0.99999947270279699</v>
      </c>
      <c r="I210" s="36">
        <f t="shared" si="123"/>
        <v>0.99999915791860572</v>
      </c>
      <c r="J210" s="36">
        <f t="shared" si="123"/>
        <v>0.99999945025736059</v>
      </c>
      <c r="K210" s="36">
        <f t="shared" si="123"/>
        <v>0.63839428181327762</v>
      </c>
      <c r="L210" s="37" t="e">
        <f t="shared" si="115"/>
        <v>#VALUE!</v>
      </c>
      <c r="M210" s="38">
        <f t="shared" si="119"/>
        <v>0.97695679681125069</v>
      </c>
      <c r="N210" s="39"/>
      <c r="O210" s="39"/>
      <c r="P210" s="40"/>
      <c r="Q210" s="40"/>
      <c r="R210" s="40"/>
      <c r="S210" s="41"/>
      <c r="T210" s="41"/>
      <c r="U210" s="42" t="e">
        <f t="shared" si="124"/>
        <v>#VALUE!</v>
      </c>
      <c r="V210" s="42" t="e">
        <f t="shared" si="124"/>
        <v>#VALUE!</v>
      </c>
      <c r="W210" s="43" t="e">
        <f t="shared" si="124"/>
        <v>#VALUE!</v>
      </c>
      <c r="X210" s="43" t="e">
        <f t="shared" si="124"/>
        <v>#VALUE!</v>
      </c>
      <c r="AD210"/>
      <c r="AG210" s="3">
        <f t="shared" si="116"/>
        <v>39.855895161134171</v>
      </c>
      <c r="AH210" s="36">
        <f t="shared" si="125"/>
        <v>0.99999942836729283</v>
      </c>
      <c r="AI210" s="36">
        <f t="shared" si="125"/>
        <v>0.99999944962784748</v>
      </c>
      <c r="AJ210" s="36">
        <f t="shared" si="125"/>
        <v>0.99999910658236646</v>
      </c>
      <c r="AK210" s="36">
        <f t="shared" si="125"/>
        <v>0.99999942659085617</v>
      </c>
      <c r="AL210" s="36">
        <f t="shared" si="125"/>
        <v>0.63296936062334175</v>
      </c>
      <c r="AM210" s="37" t="e">
        <f t="shared" si="117"/>
        <v>#VALUE!</v>
      </c>
      <c r="AN210" s="38">
        <f t="shared" si="113"/>
        <v>0.97652973959505351</v>
      </c>
      <c r="AO210" s="39"/>
      <c r="AP210" s="39"/>
      <c r="AQ210" s="40"/>
      <c r="AR210" s="40"/>
      <c r="AS210" s="40"/>
      <c r="AT210" s="41"/>
      <c r="AU210" s="41"/>
      <c r="AV210" s="42" t="e">
        <f t="shared" si="126"/>
        <v>#VALUE!</v>
      </c>
      <c r="AW210" s="42" t="e">
        <f t="shared" si="126"/>
        <v>#VALUE!</v>
      </c>
      <c r="AX210" s="43" t="e">
        <f t="shared" si="126"/>
        <v>#VALUE!</v>
      </c>
      <c r="AY210" s="43" t="e">
        <f t="shared" si="126"/>
        <v>#VALUE!</v>
      </c>
    </row>
    <row r="211" spans="6:51" x14ac:dyDescent="0.25">
      <c r="F211" s="3">
        <v>41</v>
      </c>
      <c r="G211" s="36">
        <f t="shared" si="123"/>
        <v>0.99999961164953233</v>
      </c>
      <c r="H211" s="36">
        <f t="shared" si="123"/>
        <v>0.99999960685421385</v>
      </c>
      <c r="I211" s="36">
        <f t="shared" si="123"/>
        <v>0.99999943805488833</v>
      </c>
      <c r="J211" s="36">
        <f t="shared" si="123"/>
        <v>0.99999958811479461</v>
      </c>
      <c r="K211" s="36">
        <f t="shared" si="123"/>
        <v>0.67282961494206561</v>
      </c>
      <c r="L211" s="37" t="e">
        <f t="shared" si="115"/>
        <v>#VALUE!</v>
      </c>
      <c r="M211" s="38">
        <f t="shared" si="119"/>
        <v>0.97968750826146378</v>
      </c>
      <c r="N211" s="39"/>
      <c r="O211" s="39"/>
      <c r="P211" s="40"/>
      <c r="Q211" s="40"/>
      <c r="R211" s="40"/>
      <c r="S211" s="41"/>
      <c r="T211" s="41"/>
      <c r="U211" s="42" t="e">
        <f t="shared" si="124"/>
        <v>#VALUE!</v>
      </c>
      <c r="V211" s="42" t="e">
        <f t="shared" si="124"/>
        <v>#VALUE!</v>
      </c>
      <c r="W211" s="43" t="e">
        <f t="shared" si="124"/>
        <v>#VALUE!</v>
      </c>
      <c r="X211" s="43" t="e">
        <f t="shared" si="124"/>
        <v>#VALUE!</v>
      </c>
      <c r="AD211"/>
      <c r="AG211" s="3">
        <f t="shared" si="116"/>
        <v>41.722042020690559</v>
      </c>
      <c r="AH211" s="36">
        <f t="shared" si="125"/>
        <v>0.99999969247358456</v>
      </c>
      <c r="AI211" s="36">
        <f t="shared" si="125"/>
        <v>0.99999968070149514</v>
      </c>
      <c r="AJ211" s="36">
        <f t="shared" si="125"/>
        <v>0.99999957753363244</v>
      </c>
      <c r="AK211" s="36">
        <f t="shared" si="125"/>
        <v>0.99999966424831099</v>
      </c>
      <c r="AL211" s="36">
        <f t="shared" si="125"/>
        <v>0.69458199027629275</v>
      </c>
      <c r="AM211" s="37" t="e">
        <f t="shared" si="117"/>
        <v>#VALUE!</v>
      </c>
      <c r="AN211" s="38">
        <f t="shared" si="113"/>
        <v>0.98142941491164148</v>
      </c>
      <c r="AO211" s="39"/>
      <c r="AP211" s="39"/>
      <c r="AQ211" s="40"/>
      <c r="AR211" s="40"/>
      <c r="AS211" s="40"/>
      <c r="AT211" s="41"/>
      <c r="AU211" s="41"/>
      <c r="AV211" s="42" t="e">
        <f t="shared" si="126"/>
        <v>#VALUE!</v>
      </c>
      <c r="AW211" s="42" t="e">
        <f t="shared" si="126"/>
        <v>#VALUE!</v>
      </c>
      <c r="AX211" s="43" t="e">
        <f t="shared" si="126"/>
        <v>#VALUE!</v>
      </c>
      <c r="AY211" s="43" t="e">
        <f t="shared" si="126"/>
        <v>#VALUE!</v>
      </c>
    </row>
    <row r="212" spans="6:51" x14ac:dyDescent="0.25">
      <c r="F212" s="3">
        <v>42</v>
      </c>
      <c r="G212" s="36">
        <f t="shared" si="123"/>
        <v>0.99999971828741285</v>
      </c>
      <c r="H212" s="36">
        <f t="shared" si="123"/>
        <v>0.99999970502054925</v>
      </c>
      <c r="I212" s="36">
        <f t="shared" si="123"/>
        <v>0.99999962090095484</v>
      </c>
      <c r="J212" s="36">
        <f t="shared" si="123"/>
        <v>0.99999968937004247</v>
      </c>
      <c r="K212" s="36">
        <f t="shared" si="123"/>
        <v>0.70234108861364419</v>
      </c>
      <c r="L212" s="37" t="e">
        <f t="shared" si="115"/>
        <v>#VALUE!</v>
      </c>
      <c r="M212" s="38">
        <f t="shared" si="119"/>
        <v>0.98205371130664398</v>
      </c>
      <c r="N212" s="39"/>
      <c r="O212" s="39"/>
      <c r="P212" s="40"/>
      <c r="Q212" s="40"/>
      <c r="R212" s="40"/>
      <c r="S212" s="41"/>
      <c r="T212" s="41"/>
      <c r="U212" s="42" t="e">
        <f t="shared" si="124"/>
        <v>#VALUE!</v>
      </c>
      <c r="V212" s="42" t="e">
        <f t="shared" si="124"/>
        <v>#VALUE!</v>
      </c>
      <c r="W212" s="43" t="e">
        <f t="shared" si="124"/>
        <v>#VALUE!</v>
      </c>
      <c r="X212" s="43" t="e">
        <f t="shared" si="124"/>
        <v>#VALUE!</v>
      </c>
      <c r="AD212"/>
      <c r="AG212" s="3">
        <f t="shared" si="116"/>
        <v>43.450237396356343</v>
      </c>
      <c r="AH212" s="36">
        <f t="shared" si="125"/>
        <v>0.9999998182782458</v>
      </c>
      <c r="AI212" s="36">
        <f t="shared" si="125"/>
        <v>0.9999998033610954</v>
      </c>
      <c r="AJ212" s="36">
        <f t="shared" si="125"/>
        <v>0.99999978159209235</v>
      </c>
      <c r="AK212" s="36">
        <f t="shared" si="125"/>
        <v>0.99999979129353334</v>
      </c>
      <c r="AL212" s="36">
        <f t="shared" si="125"/>
        <v>0.7380286909916326</v>
      </c>
      <c r="AM212" s="37" t="e">
        <f t="shared" si="117"/>
        <v>#VALUE!</v>
      </c>
      <c r="AN212" s="38">
        <f t="shared" si="113"/>
        <v>0.9849427007958268</v>
      </c>
      <c r="AO212" s="39"/>
      <c r="AP212" s="39"/>
      <c r="AQ212" s="40"/>
      <c r="AR212" s="40"/>
      <c r="AS212" s="40"/>
      <c r="AT212" s="41"/>
      <c r="AU212" s="41"/>
      <c r="AV212" s="42" t="e">
        <f t="shared" si="126"/>
        <v>#VALUE!</v>
      </c>
      <c r="AW212" s="42" t="e">
        <f t="shared" si="126"/>
        <v>#VALUE!</v>
      </c>
      <c r="AX212" s="43" t="e">
        <f t="shared" si="126"/>
        <v>#VALUE!</v>
      </c>
      <c r="AY212" s="43" t="e">
        <f t="shared" si="126"/>
        <v>#VALUE!</v>
      </c>
    </row>
    <row r="213" spans="6:51" x14ac:dyDescent="0.25">
      <c r="F213" s="3">
        <v>43</v>
      </c>
      <c r="G213" s="36">
        <f t="shared" si="123"/>
        <v>0.99999979248410686</v>
      </c>
      <c r="H213" s="36">
        <f t="shared" si="123"/>
        <v>0.99999977728848499</v>
      </c>
      <c r="I213" s="36">
        <f t="shared" si="123"/>
        <v>0.99999974144651738</v>
      </c>
      <c r="J213" s="36">
        <f t="shared" si="123"/>
        <v>0.99999976420920189</v>
      </c>
      <c r="K213" s="36">
        <f t="shared" si="123"/>
        <v>0.72774746927747369</v>
      </c>
      <c r="L213" s="37" t="e">
        <f t="shared" si="115"/>
        <v>#VALUE!</v>
      </c>
      <c r="M213" s="38">
        <f t="shared" si="119"/>
        <v>0.98410772211358688</v>
      </c>
      <c r="N213" s="39"/>
      <c r="O213" s="39"/>
      <c r="P213" s="40"/>
      <c r="Q213" s="40"/>
      <c r="R213" s="40"/>
      <c r="S213" s="41"/>
      <c r="T213" s="41"/>
      <c r="U213" s="42" t="e">
        <f t="shared" si="124"/>
        <v>#VALUE!</v>
      </c>
      <c r="V213" s="42" t="e">
        <f t="shared" si="124"/>
        <v>#VALUE!</v>
      </c>
      <c r="W213" s="43" t="e">
        <f t="shared" si="124"/>
        <v>#VALUE!</v>
      </c>
      <c r="X213" s="43" t="e">
        <f t="shared" si="124"/>
        <v>#VALUE!</v>
      </c>
      <c r="AD213"/>
      <c r="AG213" s="3">
        <f t="shared" si="116"/>
        <v>45.042693794538543</v>
      </c>
      <c r="AH213" s="36">
        <f t="shared" si="125"/>
        <v>0.99999988364228609</v>
      </c>
      <c r="AI213" s="36">
        <f t="shared" si="125"/>
        <v>0.99999987213909192</v>
      </c>
      <c r="AJ213" s="36">
        <f t="shared" si="125"/>
        <v>0.99999987760277187</v>
      </c>
      <c r="AK213" s="36">
        <f t="shared" si="125"/>
        <v>0.99999986304394695</v>
      </c>
      <c r="AL213" s="36">
        <f t="shared" si="125"/>
        <v>0.7695474587466975</v>
      </c>
      <c r="AM213" s="37" t="e">
        <f t="shared" si="117"/>
        <v>#VALUE!</v>
      </c>
      <c r="AN213" s="38">
        <f t="shared" si="113"/>
        <v>0.98751215665345005</v>
      </c>
      <c r="AO213" s="39"/>
      <c r="AP213" s="39"/>
      <c r="AQ213" s="40"/>
      <c r="AR213" s="40"/>
      <c r="AS213" s="40"/>
      <c r="AT213" s="41"/>
      <c r="AU213" s="41"/>
      <c r="AV213" s="42" t="e">
        <f t="shared" si="126"/>
        <v>#VALUE!</v>
      </c>
      <c r="AW213" s="42" t="e">
        <f t="shared" si="126"/>
        <v>#VALUE!</v>
      </c>
      <c r="AX213" s="43" t="e">
        <f t="shared" si="126"/>
        <v>#VALUE!</v>
      </c>
      <c r="AY213" s="43" t="e">
        <f t="shared" si="126"/>
        <v>#VALUE!</v>
      </c>
    </row>
    <row r="214" spans="6:51" x14ac:dyDescent="0.25">
      <c r="F214" s="3">
        <v>44</v>
      </c>
      <c r="G214" s="36">
        <f t="shared" si="123"/>
        <v>0.99999984484152149</v>
      </c>
      <c r="H214" s="36">
        <f t="shared" si="123"/>
        <v>0.99999983080919996</v>
      </c>
      <c r="I214" s="36">
        <f t="shared" si="123"/>
        <v>0.99999982172528212</v>
      </c>
      <c r="J214" s="36">
        <f t="shared" si="123"/>
        <v>0.99999981986814679</v>
      </c>
      <c r="K214" s="36">
        <f t="shared" si="123"/>
        <v>0.74971547761667601</v>
      </c>
      <c r="L214" s="37" t="e">
        <f t="shared" si="115"/>
        <v>#VALUE!</v>
      </c>
      <c r="M214" s="38">
        <f t="shared" si="119"/>
        <v>0.98589399285816737</v>
      </c>
      <c r="N214" s="39"/>
      <c r="O214" s="39"/>
      <c r="P214" s="40"/>
      <c r="Q214" s="40"/>
      <c r="R214" s="40"/>
      <c r="S214" s="41"/>
      <c r="T214" s="41"/>
      <c r="U214" s="42" t="e">
        <f t="shared" si="124"/>
        <v>#VALUE!</v>
      </c>
      <c r="V214" s="42" t="e">
        <f t="shared" si="124"/>
        <v>#VALUE!</v>
      </c>
      <c r="W214" s="43" t="e">
        <f t="shared" si="124"/>
        <v>#VALUE!</v>
      </c>
      <c r="X214" s="43" t="e">
        <f t="shared" si="124"/>
        <v>#VALUE!</v>
      </c>
      <c r="AD214"/>
      <c r="AG214" s="3">
        <f t="shared" si="116"/>
        <v>46.510072666059088</v>
      </c>
      <c r="AH214" s="36">
        <f t="shared" si="125"/>
        <v>0.99999992037951868</v>
      </c>
      <c r="AI214" s="36">
        <f t="shared" si="125"/>
        <v>0.99999991283041267</v>
      </c>
      <c r="AJ214" s="36">
        <f t="shared" si="125"/>
        <v>0.99999992645003843</v>
      </c>
      <c r="AK214" s="36">
        <f t="shared" si="125"/>
        <v>0.99999990579750087</v>
      </c>
      <c r="AL214" s="36">
        <f t="shared" si="125"/>
        <v>0.79308237038021656</v>
      </c>
      <c r="AM214" s="37" t="e">
        <f t="shared" si="117"/>
        <v>#VALUE!</v>
      </c>
      <c r="AN214" s="38">
        <f t="shared" si="113"/>
        <v>0.98943468277076929</v>
      </c>
      <c r="AO214" s="39"/>
      <c r="AP214" s="39"/>
      <c r="AQ214" s="40"/>
      <c r="AR214" s="40"/>
      <c r="AS214" s="40"/>
      <c r="AT214" s="41"/>
      <c r="AU214" s="41"/>
      <c r="AV214" s="42" t="e">
        <f t="shared" si="126"/>
        <v>#VALUE!</v>
      </c>
      <c r="AW214" s="42" t="e">
        <f t="shared" si="126"/>
        <v>#VALUE!</v>
      </c>
      <c r="AX214" s="43" t="e">
        <f t="shared" si="126"/>
        <v>#VALUE!</v>
      </c>
      <c r="AY214" s="43" t="e">
        <f t="shared" si="126"/>
        <v>#VALUE!</v>
      </c>
    </row>
    <row r="215" spans="6:51" x14ac:dyDescent="0.25">
      <c r="F215" s="3">
        <v>45</v>
      </c>
      <c r="G215" s="36">
        <f t="shared" si="123"/>
        <v>0.99999988229864234</v>
      </c>
      <c r="H215" s="36">
        <f t="shared" si="123"/>
        <v>0.99999987068102458</v>
      </c>
      <c r="I215" s="36">
        <f t="shared" si="123"/>
        <v>0.9999998757323334</v>
      </c>
      <c r="J215" s="36">
        <f t="shared" si="123"/>
        <v>0.99999986151708831</v>
      </c>
      <c r="K215" s="36">
        <f t="shared" si="123"/>
        <v>0.76879037846810006</v>
      </c>
      <c r="L215" s="37" t="e">
        <f t="shared" si="115"/>
        <v>#VALUE!</v>
      </c>
      <c r="M215" s="38">
        <f t="shared" si="119"/>
        <v>0.98745032311042091</v>
      </c>
      <c r="N215" s="39"/>
      <c r="O215" s="39"/>
      <c r="P215" s="40"/>
      <c r="Q215" s="40"/>
      <c r="R215" s="40"/>
      <c r="S215" s="41"/>
      <c r="T215" s="41"/>
      <c r="U215" s="42" t="e">
        <f t="shared" si="124"/>
        <v>#VALUE!</v>
      </c>
      <c r="V215" s="42" t="e">
        <f t="shared" si="124"/>
        <v>#VALUE!</v>
      </c>
      <c r="W215" s="43" t="e">
        <f t="shared" si="124"/>
        <v>#VALUE!</v>
      </c>
      <c r="X215" s="43" t="e">
        <f t="shared" si="124"/>
        <v>#VALUE!</v>
      </c>
      <c r="AD215"/>
      <c r="AG215" s="3">
        <f t="shared" si="116"/>
        <v>47.862198071214792</v>
      </c>
      <c r="AH215" s="36">
        <f t="shared" si="125"/>
        <v>0.99999994243373092</v>
      </c>
      <c r="AI215" s="36">
        <f t="shared" si="125"/>
        <v>0.99999993806302612</v>
      </c>
      <c r="AJ215" s="36">
        <f t="shared" si="125"/>
        <v>0.99999995305241551</v>
      </c>
      <c r="AK215" s="36">
        <f t="shared" si="125"/>
        <v>0.99999993249395058</v>
      </c>
      <c r="AL215" s="36">
        <f t="shared" si="125"/>
        <v>0.81109172767621396</v>
      </c>
      <c r="AM215" s="37" t="e">
        <f t="shared" si="117"/>
        <v>#VALUE!</v>
      </c>
      <c r="AN215" s="38">
        <f t="shared" si="113"/>
        <v>0.9909027857753081</v>
      </c>
      <c r="AO215" s="39"/>
      <c r="AP215" s="39"/>
      <c r="AQ215" s="40"/>
      <c r="AR215" s="40"/>
      <c r="AS215" s="40"/>
      <c r="AT215" s="41"/>
      <c r="AU215" s="41"/>
      <c r="AV215" s="42" t="e">
        <f t="shared" si="126"/>
        <v>#VALUE!</v>
      </c>
      <c r="AW215" s="42" t="e">
        <f t="shared" si="126"/>
        <v>#VALUE!</v>
      </c>
      <c r="AX215" s="43" t="e">
        <f t="shared" si="126"/>
        <v>#VALUE!</v>
      </c>
      <c r="AY215" s="43" t="e">
        <f t="shared" si="126"/>
        <v>#VALUE!</v>
      </c>
    </row>
    <row r="216" spans="6:51" x14ac:dyDescent="0.25">
      <c r="F216" s="3">
        <v>46</v>
      </c>
      <c r="G216" s="36">
        <f t="shared" si="123"/>
        <v>0.99999990945556438</v>
      </c>
      <c r="H216" s="36">
        <f t="shared" si="123"/>
        <v>0.99999990055896537</v>
      </c>
      <c r="I216" s="36">
        <f t="shared" si="123"/>
        <v>0.99999991243527908</v>
      </c>
      <c r="J216" s="36">
        <f t="shared" si="123"/>
        <v>0.99999989287173785</v>
      </c>
      <c r="K216" s="36">
        <f t="shared" si="123"/>
        <v>0.78542004312661839</v>
      </c>
      <c r="L216" s="37" t="e">
        <f t="shared" si="115"/>
        <v>#VALUE!</v>
      </c>
      <c r="M216" s="38">
        <f t="shared" si="119"/>
        <v>0.98880888437855807</v>
      </c>
      <c r="N216" s="39"/>
      <c r="O216" s="39"/>
      <c r="P216" s="40"/>
      <c r="Q216" s="40"/>
      <c r="R216" s="40"/>
      <c r="S216" s="41"/>
      <c r="T216" s="41"/>
      <c r="U216" s="42" t="e">
        <f t="shared" si="124"/>
        <v>#VALUE!</v>
      </c>
      <c r="V216" s="42" t="e">
        <f t="shared" si="124"/>
        <v>#VALUE!</v>
      </c>
      <c r="W216" s="43" t="e">
        <f t="shared" si="124"/>
        <v>#VALUE!</v>
      </c>
      <c r="X216" s="43" t="e">
        <f t="shared" si="124"/>
        <v>#VALUE!</v>
      </c>
      <c r="AD216"/>
      <c r="AG216" s="3">
        <f t="shared" si="116"/>
        <v>49.108122451584919</v>
      </c>
      <c r="AH216" s="36">
        <f t="shared" si="125"/>
        <v>0.99999995642820416</v>
      </c>
      <c r="AI216" s="36">
        <f t="shared" si="125"/>
        <v>0.99999995436874634</v>
      </c>
      <c r="AJ216" s="36">
        <f t="shared" si="125"/>
        <v>0.99999996842465499</v>
      </c>
      <c r="AK216" s="36">
        <f t="shared" si="125"/>
        <v>0.99999994986166818</v>
      </c>
      <c r="AL216" s="36">
        <f t="shared" si="125"/>
        <v>0.82516437077959415</v>
      </c>
      <c r="AM216" s="37" t="e">
        <f t="shared" si="117"/>
        <v>#VALUE!</v>
      </c>
      <c r="AN216" s="38">
        <f t="shared" si="113"/>
        <v>0.99204448321081096</v>
      </c>
      <c r="AO216" s="39"/>
      <c r="AP216" s="39"/>
      <c r="AQ216" s="40"/>
      <c r="AR216" s="40"/>
      <c r="AS216" s="40"/>
      <c r="AT216" s="41"/>
      <c r="AU216" s="41"/>
      <c r="AV216" s="42" t="e">
        <f t="shared" si="126"/>
        <v>#VALUE!</v>
      </c>
      <c r="AW216" s="42" t="e">
        <f t="shared" si="126"/>
        <v>#VALUE!</v>
      </c>
      <c r="AX216" s="43" t="e">
        <f t="shared" si="126"/>
        <v>#VALUE!</v>
      </c>
      <c r="AY216" s="43" t="e">
        <f t="shared" si="126"/>
        <v>#VALUE!</v>
      </c>
    </row>
    <row r="217" spans="6:51" x14ac:dyDescent="0.25">
      <c r="F217" s="3">
        <v>47</v>
      </c>
      <c r="G217" s="36">
        <f t="shared" si="123"/>
        <v>0.99999992940050986</v>
      </c>
      <c r="H217" s="36">
        <f t="shared" si="123"/>
        <v>0.99999992307779939</v>
      </c>
      <c r="I217" s="36">
        <f t="shared" si="123"/>
        <v>0.99999993763164974</v>
      </c>
      <c r="J217" s="36">
        <f t="shared" si="123"/>
        <v>0.99999991661788201</v>
      </c>
      <c r="K217" s="36">
        <f t="shared" si="123"/>
        <v>0.79997393748888856</v>
      </c>
      <c r="L217" s="37" t="e">
        <f t="shared" si="115"/>
        <v>#VALUE!</v>
      </c>
      <c r="M217" s="38">
        <f t="shared" si="119"/>
        <v>0.98999708574504064</v>
      </c>
      <c r="N217" s="39"/>
      <c r="O217" s="39"/>
      <c r="P217" s="40"/>
      <c r="Q217" s="40"/>
      <c r="R217" s="40"/>
      <c r="S217" s="41"/>
      <c r="T217" s="41"/>
      <c r="U217" s="42" t="e">
        <f t="shared" si="124"/>
        <v>#VALUE!</v>
      </c>
      <c r="V217" s="42" t="e">
        <f t="shared" si="124"/>
        <v>#VALUE!</v>
      </c>
      <c r="W217" s="43" t="e">
        <f t="shared" si="124"/>
        <v>#VALUE!</v>
      </c>
      <c r="X217" s="43" t="e">
        <f t="shared" si="124"/>
        <v>#VALUE!</v>
      </c>
      <c r="AD217"/>
      <c r="AG217" s="3">
        <f t="shared" si="116"/>
        <v>50.256187235873128</v>
      </c>
      <c r="AH217" s="36">
        <f t="shared" si="125"/>
        <v>0.99999996573433569</v>
      </c>
      <c r="AI217" s="36">
        <f t="shared" si="125"/>
        <v>0.9999999652954632</v>
      </c>
      <c r="AJ217" s="36">
        <f t="shared" si="125"/>
        <v>0.99999997777844696</v>
      </c>
      <c r="AK217" s="36">
        <f t="shared" si="125"/>
        <v>0.99999996157478988</v>
      </c>
      <c r="AL217" s="36">
        <f t="shared" si="125"/>
        <v>0.83636050348823998</v>
      </c>
      <c r="AM217" s="37" t="e">
        <f t="shared" si="117"/>
        <v>#VALUE!</v>
      </c>
      <c r="AN217" s="38">
        <f t="shared" si="113"/>
        <v>0.99294691591142614</v>
      </c>
      <c r="AO217" s="39"/>
      <c r="AP217" s="39"/>
      <c r="AQ217" s="40"/>
      <c r="AR217" s="40"/>
      <c r="AS217" s="40"/>
      <c r="AT217" s="41"/>
      <c r="AU217" s="41"/>
      <c r="AV217" s="42" t="e">
        <f t="shared" si="126"/>
        <v>#VALUE!</v>
      </c>
      <c r="AW217" s="42" t="e">
        <f t="shared" si="126"/>
        <v>#VALUE!</v>
      </c>
      <c r="AX217" s="43" t="e">
        <f t="shared" si="126"/>
        <v>#VALUE!</v>
      </c>
      <c r="AY217" s="43" t="e">
        <f t="shared" si="126"/>
        <v>#VALUE!</v>
      </c>
    </row>
    <row r="218" spans="6:51" x14ac:dyDescent="0.25">
      <c r="F218" s="3">
        <v>48</v>
      </c>
      <c r="G218" s="36">
        <f t="shared" ref="G218:K233" si="127">IF(1-EXP(-0.23*(G134-G$165))&lt;0, 0, 1-EXP(-0.23*(G134-G$165)))</f>
        <v>0.99999994423249361</v>
      </c>
      <c r="H218" s="36">
        <f t="shared" si="127"/>
        <v>0.99999994014728144</v>
      </c>
      <c r="I218" s="36">
        <f t="shared" si="127"/>
        <v>0.99999995510333639</v>
      </c>
      <c r="J218" s="36">
        <f t="shared" si="127"/>
        <v>0.99999993470794057</v>
      </c>
      <c r="K218" s="36">
        <f t="shared" si="127"/>
        <v>0.81275815671217422</v>
      </c>
      <c r="L218" s="37" t="e">
        <f t="shared" si="115"/>
        <v>#VALUE!</v>
      </c>
      <c r="M218" s="38">
        <f t="shared" si="119"/>
        <v>0.9910383047223531</v>
      </c>
      <c r="N218" s="39"/>
      <c r="O218" s="39"/>
      <c r="P218" s="40"/>
      <c r="Q218" s="40"/>
      <c r="R218" s="40"/>
      <c r="S218" s="41"/>
      <c r="T218" s="41"/>
      <c r="U218" s="42" t="e">
        <f t="shared" ref="U218:X233" si="128">IF(1-EXP(-0.23*(U134-U$165))&lt;0, 0, 1-EXP(-0.23*(U134-U$165)))</f>
        <v>#VALUE!</v>
      </c>
      <c r="V218" s="42" t="e">
        <f t="shared" si="128"/>
        <v>#VALUE!</v>
      </c>
      <c r="W218" s="43" t="e">
        <f t="shared" si="128"/>
        <v>#VALUE!</v>
      </c>
      <c r="X218" s="43" t="e">
        <f t="shared" si="128"/>
        <v>#VALUE!</v>
      </c>
      <c r="AD218"/>
      <c r="AG218" s="3">
        <f t="shared" si="116"/>
        <v>51.314078685538149</v>
      </c>
      <c r="AH218" s="36">
        <f t="shared" ref="AH218:AL233" si="129">IF(1-EXP(-0.23*(AH134-AH$165))&lt;0, 0, 1-EXP(-0.23*(AH134-AH$165)))</f>
        <v>0.9999999721739018</v>
      </c>
      <c r="AI218" s="36">
        <f t="shared" si="129"/>
        <v>0.99999997285612408</v>
      </c>
      <c r="AJ218" s="36">
        <f t="shared" si="129"/>
        <v>0.99999998373271559</v>
      </c>
      <c r="AK218" s="36">
        <f t="shared" si="129"/>
        <v>0.99999996972894412</v>
      </c>
      <c r="AL218" s="36">
        <f t="shared" si="129"/>
        <v>0.84540779282386613</v>
      </c>
      <c r="AM218" s="37" t="e">
        <f t="shared" si="117"/>
        <v>#VALUE!</v>
      </c>
      <c r="AN218" s="38">
        <f t="shared" si="113"/>
        <v>0.9936706865756757</v>
      </c>
      <c r="AO218" s="39"/>
      <c r="AP218" s="39"/>
      <c r="AQ218" s="40"/>
      <c r="AR218" s="40"/>
      <c r="AS218" s="40"/>
      <c r="AT218" s="41"/>
      <c r="AU218" s="41"/>
      <c r="AV218" s="42" t="e">
        <f t="shared" ref="AV218:AY233" si="130">IF(1-EXP(-0.23*(AV134-AV$165))&lt;0, 0, 1-EXP(-0.23*(AV134-AV$165)))</f>
        <v>#VALUE!</v>
      </c>
      <c r="AW218" s="42" t="e">
        <f t="shared" si="130"/>
        <v>#VALUE!</v>
      </c>
      <c r="AX218" s="43" t="e">
        <f t="shared" si="130"/>
        <v>#VALUE!</v>
      </c>
      <c r="AY218" s="43" t="e">
        <f t="shared" si="130"/>
        <v>#VALUE!</v>
      </c>
    </row>
    <row r="219" spans="6:51" x14ac:dyDescent="0.25">
      <c r="F219" s="3">
        <v>49</v>
      </c>
      <c r="G219" s="36">
        <f t="shared" si="127"/>
        <v>0.99999995539552033</v>
      </c>
      <c r="H219" s="36">
        <f t="shared" si="127"/>
        <v>0.99999995315918788</v>
      </c>
      <c r="I219" s="36">
        <f t="shared" si="127"/>
        <v>0.99999996733972596</v>
      </c>
      <c r="J219" s="36">
        <f t="shared" si="127"/>
        <v>0.99999994856923413</v>
      </c>
      <c r="K219" s="36">
        <f t="shared" si="127"/>
        <v>0.82402737142936133</v>
      </c>
      <c r="L219" s="37" t="e">
        <f t="shared" si="115"/>
        <v>#VALUE!</v>
      </c>
      <c r="M219" s="38">
        <f t="shared" si="119"/>
        <v>0.99195250404382218</v>
      </c>
      <c r="N219" s="39"/>
      <c r="O219" s="39"/>
      <c r="P219" s="40"/>
      <c r="Q219" s="40"/>
      <c r="R219" s="40"/>
      <c r="S219" s="41"/>
      <c r="T219" s="41"/>
      <c r="U219" s="42" t="e">
        <f t="shared" si="128"/>
        <v>#VALUE!</v>
      </c>
      <c r="V219" s="42" t="e">
        <f t="shared" si="128"/>
        <v>#VALUE!</v>
      </c>
      <c r="W219" s="43" t="e">
        <f t="shared" si="128"/>
        <v>#VALUE!</v>
      </c>
      <c r="X219" s="43" t="e">
        <f t="shared" si="128"/>
        <v>#VALUE!</v>
      </c>
      <c r="AD219"/>
      <c r="AG219" s="3">
        <f t="shared" si="116"/>
        <v>52.288879354098157</v>
      </c>
      <c r="AH219" s="36">
        <f t="shared" si="129"/>
        <v>0.99999997678370212</v>
      </c>
      <c r="AI219" s="36">
        <f t="shared" si="129"/>
        <v>0.9999999782381811</v>
      </c>
      <c r="AJ219" s="36">
        <f t="shared" si="129"/>
        <v>0.99999998767559695</v>
      </c>
      <c r="AK219" s="36">
        <f t="shared" si="129"/>
        <v>0.99999997556680154</v>
      </c>
      <c r="AL219" s="36">
        <f t="shared" si="129"/>
        <v>0.85281828544750848</v>
      </c>
      <c r="AM219" s="37" t="e">
        <f t="shared" si="117"/>
        <v>#VALUE!</v>
      </c>
      <c r="AN219" s="38">
        <f t="shared" si="113"/>
        <v>0.99425878142545121</v>
      </c>
      <c r="AO219" s="39"/>
      <c r="AP219" s="39"/>
      <c r="AQ219" s="40"/>
      <c r="AR219" s="40"/>
      <c r="AS219" s="40"/>
      <c r="AT219" s="41"/>
      <c r="AU219" s="41"/>
      <c r="AV219" s="42" t="e">
        <f t="shared" si="130"/>
        <v>#VALUE!</v>
      </c>
      <c r="AW219" s="42" t="e">
        <f t="shared" si="130"/>
        <v>#VALUE!</v>
      </c>
      <c r="AX219" s="43" t="e">
        <f t="shared" si="130"/>
        <v>#VALUE!</v>
      </c>
      <c r="AY219" s="43" t="e">
        <f t="shared" si="130"/>
        <v>#VALUE!</v>
      </c>
    </row>
    <row r="220" spans="6:51" x14ac:dyDescent="0.25">
      <c r="F220" s="3">
        <v>50</v>
      </c>
      <c r="G220" s="36">
        <f t="shared" si="127"/>
        <v>0.99999996389475421</v>
      </c>
      <c r="H220" s="36">
        <f t="shared" si="127"/>
        <v>0.99999996313327733</v>
      </c>
      <c r="I220" s="36">
        <f t="shared" si="127"/>
        <v>0.99999997599429225</v>
      </c>
      <c r="J220" s="36">
        <f t="shared" si="127"/>
        <v>0.99999995925103502</v>
      </c>
      <c r="K220" s="36">
        <f t="shared" si="127"/>
        <v>0.83399435431559166</v>
      </c>
      <c r="L220" s="37" t="e">
        <f t="shared" si="115"/>
        <v>#VALUE!</v>
      </c>
      <c r="M220" s="38">
        <f t="shared" si="119"/>
        <v>0.99275675208815839</v>
      </c>
      <c r="N220" s="39"/>
      <c r="O220" s="39"/>
      <c r="P220" s="40"/>
      <c r="Q220" s="40"/>
      <c r="R220" s="40"/>
      <c r="S220" s="41"/>
      <c r="T220" s="41"/>
      <c r="U220" s="42" t="e">
        <f t="shared" si="128"/>
        <v>#VALUE!</v>
      </c>
      <c r="V220" s="42" t="e">
        <f t="shared" si="128"/>
        <v>#VALUE!</v>
      </c>
      <c r="W220" s="43" t="e">
        <f t="shared" si="128"/>
        <v>#VALUE!</v>
      </c>
      <c r="X220" s="43" t="e">
        <f t="shared" si="128"/>
        <v>#VALUE!</v>
      </c>
      <c r="AD220"/>
      <c r="AG220" s="3">
        <f t="shared" si="116"/>
        <v>53.187115504627528</v>
      </c>
      <c r="AH220" s="36">
        <f t="shared" si="129"/>
        <v>0.99999998018107994</v>
      </c>
      <c r="AI220" s="36">
        <f t="shared" si="129"/>
        <v>0.99999998216703234</v>
      </c>
      <c r="AJ220" s="36">
        <f t="shared" si="129"/>
        <v>0.99999999037855858</v>
      </c>
      <c r="AK220" s="36">
        <f t="shared" si="129"/>
        <v>0.99999997985135158</v>
      </c>
      <c r="AL220" s="36">
        <f t="shared" si="129"/>
        <v>0.85896037894767807</v>
      </c>
      <c r="AM220" s="37" t="e">
        <f t="shared" si="117"/>
        <v>#VALUE!</v>
      </c>
      <c r="AN220" s="38">
        <f t="shared" si="113"/>
        <v>0.99474224925710542</v>
      </c>
      <c r="AO220" s="39"/>
      <c r="AP220" s="39"/>
      <c r="AQ220" s="40"/>
      <c r="AR220" s="40"/>
      <c r="AS220" s="40"/>
      <c r="AT220" s="41"/>
      <c r="AU220" s="41"/>
      <c r="AV220" s="42" t="e">
        <f t="shared" si="130"/>
        <v>#VALUE!</v>
      </c>
      <c r="AW220" s="42" t="e">
        <f t="shared" si="130"/>
        <v>#VALUE!</v>
      </c>
      <c r="AX220" s="43" t="e">
        <f t="shared" si="130"/>
        <v>#VALUE!</v>
      </c>
      <c r="AY220" s="43" t="e">
        <f t="shared" si="130"/>
        <v>#VALUE!</v>
      </c>
    </row>
    <row r="221" spans="6:51" x14ac:dyDescent="0.25">
      <c r="F221" s="3">
        <v>51</v>
      </c>
      <c r="G221" s="36">
        <f t="shared" si="127"/>
        <v>0.99999997043794986</v>
      </c>
      <c r="H221" s="36">
        <f t="shared" si="127"/>
        <v>0.99999997082071712</v>
      </c>
      <c r="I221" s="36">
        <f t="shared" si="127"/>
        <v>0.99999998217522656</v>
      </c>
      <c r="J221" s="36">
        <f t="shared" si="127"/>
        <v>0.99999996752895415</v>
      </c>
      <c r="K221" s="36">
        <f t="shared" si="127"/>
        <v>0.84283760512331729</v>
      </c>
      <c r="L221" s="37" t="e">
        <f t="shared" si="115"/>
        <v>#VALUE!</v>
      </c>
      <c r="M221" s="38">
        <f t="shared" si="119"/>
        <v>0.99346566199878827</v>
      </c>
      <c r="N221" s="39"/>
      <c r="O221" s="39"/>
      <c r="P221" s="40"/>
      <c r="Q221" s="40"/>
      <c r="R221" s="40"/>
      <c r="S221" s="41"/>
      <c r="T221" s="41"/>
      <c r="U221" s="42" t="e">
        <f t="shared" si="128"/>
        <v>#VALUE!</v>
      </c>
      <c r="V221" s="42" t="e">
        <f t="shared" si="128"/>
        <v>#VALUE!</v>
      </c>
      <c r="W221" s="43" t="e">
        <f t="shared" si="128"/>
        <v>#VALUE!</v>
      </c>
      <c r="X221" s="43" t="e">
        <f t="shared" si="128"/>
        <v>#VALUE!</v>
      </c>
      <c r="AD221"/>
      <c r="AG221" s="3">
        <f t="shared" si="116"/>
        <v>54.014800802904645</v>
      </c>
      <c r="AH221" s="36">
        <f t="shared" si="129"/>
        <v>0.99999998274847346</v>
      </c>
      <c r="AI221" s="36">
        <f t="shared" si="129"/>
        <v>0.99999998509996935</v>
      </c>
      <c r="AJ221" s="36">
        <f t="shared" si="129"/>
        <v>0.99999999228883119</v>
      </c>
      <c r="AK221" s="36">
        <f t="shared" si="129"/>
        <v>0.99999998306595195</v>
      </c>
      <c r="AL221" s="36">
        <f t="shared" si="129"/>
        <v>0.86410441924359138</v>
      </c>
      <c r="AM221" s="37" t="e">
        <f t="shared" si="117"/>
        <v>#VALUE!</v>
      </c>
      <c r="AN221" s="38">
        <f t="shared" si="113"/>
        <v>0.99514389404006964</v>
      </c>
      <c r="AO221" s="39"/>
      <c r="AP221" s="39"/>
      <c r="AQ221" s="40"/>
      <c r="AR221" s="40"/>
      <c r="AS221" s="40"/>
      <c r="AT221" s="41"/>
      <c r="AU221" s="41"/>
      <c r="AV221" s="42" t="e">
        <f t="shared" si="130"/>
        <v>#VALUE!</v>
      </c>
      <c r="AW221" s="42" t="e">
        <f t="shared" si="130"/>
        <v>#VALUE!</v>
      </c>
      <c r="AX221" s="43" t="e">
        <f t="shared" si="130"/>
        <v>#VALUE!</v>
      </c>
      <c r="AY221" s="43" t="e">
        <f t="shared" si="130"/>
        <v>#VALUE!</v>
      </c>
    </row>
    <row r="222" spans="6:51" x14ac:dyDescent="0.25">
      <c r="F222" s="3">
        <v>52</v>
      </c>
      <c r="G222" s="36">
        <f t="shared" si="127"/>
        <v>0.99999997552902586</v>
      </c>
      <c r="H222" s="36">
        <f t="shared" si="127"/>
        <v>0.99999997677774688</v>
      </c>
      <c r="I222" s="36">
        <f t="shared" si="127"/>
        <v>0.999999986631948</v>
      </c>
      <c r="J222" s="36">
        <f t="shared" si="127"/>
        <v>0.9999999739794353</v>
      </c>
      <c r="K222" s="36">
        <f t="shared" si="127"/>
        <v>0.85070747651673717</v>
      </c>
      <c r="L222" s="37" t="e">
        <f t="shared" si="115"/>
        <v>#VALUE!</v>
      </c>
      <c r="M222" s="38">
        <f t="shared" si="119"/>
        <v>0.99409176227301566</v>
      </c>
      <c r="N222" s="39"/>
      <c r="O222" s="39"/>
      <c r="P222" s="40"/>
      <c r="Q222" s="40"/>
      <c r="R222" s="40"/>
      <c r="S222" s="41"/>
      <c r="T222" s="41"/>
      <c r="U222" s="42" t="e">
        <f t="shared" si="128"/>
        <v>#VALUE!</v>
      </c>
      <c r="V222" s="42" t="e">
        <f t="shared" si="128"/>
        <v>#VALUE!</v>
      </c>
      <c r="W222" s="43" t="e">
        <f t="shared" si="128"/>
        <v>#VALUE!</v>
      </c>
      <c r="X222" s="43" t="e">
        <f t="shared" si="128"/>
        <v>#VALUE!</v>
      </c>
      <c r="AD222"/>
      <c r="AG222" s="3">
        <f t="shared" si="116"/>
        <v>54.777476578735246</v>
      </c>
      <c r="AH222" s="36">
        <f t="shared" si="129"/>
        <v>0.99999998473121066</v>
      </c>
      <c r="AI222" s="36">
        <f t="shared" si="129"/>
        <v>0.99999998733356665</v>
      </c>
      <c r="AJ222" s="36">
        <f t="shared" si="129"/>
        <v>0.99999999367564141</v>
      </c>
      <c r="AK222" s="36">
        <f t="shared" si="129"/>
        <v>0.99999998552557212</v>
      </c>
      <c r="AL222" s="36">
        <f t="shared" si="129"/>
        <v>0.86845234852270037</v>
      </c>
      <c r="AM222" s="37" t="e">
        <f t="shared" si="117"/>
        <v>#VALUE!</v>
      </c>
      <c r="AN222" s="38">
        <f t="shared" si="113"/>
        <v>0.99548072388129405</v>
      </c>
      <c r="AO222" s="39"/>
      <c r="AP222" s="39"/>
      <c r="AQ222" s="40"/>
      <c r="AR222" s="40"/>
      <c r="AS222" s="40"/>
      <c r="AT222" s="41"/>
      <c r="AU222" s="41"/>
      <c r="AV222" s="42" t="e">
        <f t="shared" si="130"/>
        <v>#VALUE!</v>
      </c>
      <c r="AW222" s="42" t="e">
        <f t="shared" si="130"/>
        <v>#VALUE!</v>
      </c>
      <c r="AX222" s="43" t="e">
        <f t="shared" si="130"/>
        <v>#VALUE!</v>
      </c>
      <c r="AY222" s="43" t="e">
        <f t="shared" si="130"/>
        <v>#VALUE!</v>
      </c>
    </row>
    <row r="223" spans="6:51" x14ac:dyDescent="0.25">
      <c r="F223" s="3">
        <v>53</v>
      </c>
      <c r="G223" s="36">
        <f t="shared" si="127"/>
        <v>0.999999979530661</v>
      </c>
      <c r="H223" s="36">
        <f t="shared" si="127"/>
        <v>0.99999998141840929</v>
      </c>
      <c r="I223" s="36">
        <f t="shared" si="127"/>
        <v>0.99999998987578209</v>
      </c>
      <c r="J223" s="36">
        <f t="shared" si="127"/>
        <v>0.9999999790331987</v>
      </c>
      <c r="K223" s="36">
        <f t="shared" si="127"/>
        <v>0.85773111394424539</v>
      </c>
      <c r="L223" s="37" t="e">
        <f t="shared" si="115"/>
        <v>#VALUE!</v>
      </c>
      <c r="M223" s="38">
        <f t="shared" si="119"/>
        <v>0.99464580962865667</v>
      </c>
      <c r="N223" s="39"/>
      <c r="O223" s="39"/>
      <c r="P223" s="40"/>
      <c r="Q223" s="40"/>
      <c r="R223" s="40"/>
      <c r="S223" s="41"/>
      <c r="T223" s="41"/>
      <c r="U223" s="42" t="e">
        <f t="shared" si="128"/>
        <v>#VALUE!</v>
      </c>
      <c r="V223" s="42" t="e">
        <f t="shared" si="128"/>
        <v>#VALUE!</v>
      </c>
      <c r="W223" s="43" t="e">
        <f t="shared" si="128"/>
        <v>#VALUE!</v>
      </c>
      <c r="X223" s="43" t="e">
        <f t="shared" si="128"/>
        <v>#VALUE!</v>
      </c>
      <c r="AD223"/>
      <c r="AG223" s="3">
        <f t="shared" si="116"/>
        <v>55.4802489249997</v>
      </c>
      <c r="AH223" s="36">
        <f t="shared" si="129"/>
        <v>0.9999999862915987</v>
      </c>
      <c r="AI223" s="36">
        <f t="shared" si="129"/>
        <v>0.99999998906517273</v>
      </c>
      <c r="AJ223" s="36">
        <f t="shared" si="129"/>
        <v>0.99999999470662904</v>
      </c>
      <c r="AK223" s="36">
        <f t="shared" si="129"/>
        <v>0.99999998744075858</v>
      </c>
      <c r="AL223" s="36">
        <f t="shared" si="129"/>
        <v>0.87215744058913769</v>
      </c>
      <c r="AM223" s="37" t="e">
        <f t="shared" si="117"/>
        <v>#VALUE!</v>
      </c>
      <c r="AN223" s="38">
        <f t="shared" si="113"/>
        <v>0.99576560539907988</v>
      </c>
      <c r="AO223" s="39"/>
      <c r="AP223" s="39"/>
      <c r="AQ223" s="40"/>
      <c r="AR223" s="40"/>
      <c r="AS223" s="40"/>
      <c r="AT223" s="41"/>
      <c r="AU223" s="41"/>
      <c r="AV223" s="42" t="e">
        <f t="shared" si="130"/>
        <v>#VALUE!</v>
      </c>
      <c r="AW223" s="42" t="e">
        <f t="shared" si="130"/>
        <v>#VALUE!</v>
      </c>
      <c r="AX223" s="43" t="e">
        <f t="shared" si="130"/>
        <v>#VALUE!</v>
      </c>
      <c r="AY223" s="43" t="e">
        <f t="shared" si="130"/>
        <v>#VALUE!</v>
      </c>
    </row>
    <row r="224" spans="6:51" x14ac:dyDescent="0.25">
      <c r="F224" s="3">
        <v>54</v>
      </c>
      <c r="G224" s="36">
        <f t="shared" si="127"/>
        <v>0.99999998270661994</v>
      </c>
      <c r="H224" s="36">
        <f t="shared" si="127"/>
        <v>0.99999998505248744</v>
      </c>
      <c r="I224" s="36">
        <f t="shared" si="127"/>
        <v>0.99999999225869052</v>
      </c>
      <c r="J224" s="36">
        <f t="shared" si="127"/>
        <v>0.99999998301378179</v>
      </c>
      <c r="K224" s="36">
        <f t="shared" si="127"/>
        <v>0.86401645411396744</v>
      </c>
      <c r="L224" s="37" t="e">
        <f t="shared" si="115"/>
        <v>#VALUE!</v>
      </c>
      <c r="M224" s="38">
        <f t="shared" si="119"/>
        <v>0.99513705327225443</v>
      </c>
      <c r="N224" s="39"/>
      <c r="O224" s="39"/>
      <c r="P224" s="40"/>
      <c r="Q224" s="40"/>
      <c r="R224" s="40"/>
      <c r="S224" s="41"/>
      <c r="T224" s="41"/>
      <c r="U224" s="42" t="e">
        <f t="shared" si="128"/>
        <v>#VALUE!</v>
      </c>
      <c r="V224" s="42" t="e">
        <f t="shared" si="128"/>
        <v>#VALUE!</v>
      </c>
      <c r="W224" s="43" t="e">
        <f t="shared" si="128"/>
        <v>#VALUE!</v>
      </c>
      <c r="X224" s="43" t="e">
        <f t="shared" si="128"/>
        <v>#VALUE!</v>
      </c>
      <c r="AD224"/>
      <c r="AG224" s="3">
        <f t="shared" si="116"/>
        <v>56.127822882801333</v>
      </c>
      <c r="AH224" s="36">
        <f t="shared" si="129"/>
        <v>0.99999998754000641</v>
      </c>
      <c r="AI224" s="36">
        <f t="shared" si="129"/>
        <v>0.99999999042920784</v>
      </c>
      <c r="AJ224" s="36">
        <f t="shared" si="129"/>
        <v>0.99999999548939666</v>
      </c>
      <c r="AK224" s="36">
        <f t="shared" si="129"/>
        <v>0.99999998895554909</v>
      </c>
      <c r="AL224" s="36">
        <f t="shared" si="129"/>
        <v>0.87533772052239989</v>
      </c>
      <c r="AM224" s="37" t="e">
        <f t="shared" si="117"/>
        <v>#VALUE!</v>
      </c>
      <c r="AN224" s="38">
        <f t="shared" si="113"/>
        <v>0.99600840065301999</v>
      </c>
      <c r="AO224" s="39"/>
      <c r="AP224" s="39"/>
      <c r="AQ224" s="40"/>
      <c r="AR224" s="40"/>
      <c r="AS224" s="40"/>
      <c r="AT224" s="41"/>
      <c r="AU224" s="41"/>
      <c r="AV224" s="42" t="e">
        <f t="shared" si="130"/>
        <v>#VALUE!</v>
      </c>
      <c r="AW224" s="42" t="e">
        <f t="shared" si="130"/>
        <v>#VALUE!</v>
      </c>
      <c r="AX224" s="43" t="e">
        <f t="shared" si="130"/>
        <v>#VALUE!</v>
      </c>
      <c r="AY224" s="43" t="e">
        <f t="shared" si="130"/>
        <v>#VALUE!</v>
      </c>
    </row>
    <row r="225" spans="6:51" x14ac:dyDescent="0.25">
      <c r="F225" s="3">
        <v>55</v>
      </c>
      <c r="G225" s="36">
        <f t="shared" si="127"/>
        <v>0.99999998525067502</v>
      </c>
      <c r="H225" s="36">
        <f t="shared" si="127"/>
        <v>0.99999998791293521</v>
      </c>
      <c r="I225" s="36">
        <f t="shared" si="127"/>
        <v>0.99999999402505679</v>
      </c>
      <c r="J225" s="36">
        <f t="shared" si="127"/>
        <v>0.99999998616547725</v>
      </c>
      <c r="K225" s="36">
        <f t="shared" si="127"/>
        <v>0.86965547359169049</v>
      </c>
      <c r="L225" s="37" t="e">
        <f t="shared" si="115"/>
        <v>#VALUE!</v>
      </c>
      <c r="M225" s="38">
        <f t="shared" si="119"/>
        <v>0.99557345825898813</v>
      </c>
      <c r="N225" s="39"/>
      <c r="O225" s="39"/>
      <c r="P225" s="40"/>
      <c r="Q225" s="40"/>
      <c r="R225" s="40"/>
      <c r="S225" s="41"/>
      <c r="T225" s="41"/>
      <c r="U225" s="42" t="e">
        <f t="shared" si="128"/>
        <v>#VALUE!</v>
      </c>
      <c r="V225" s="42" t="e">
        <f t="shared" si="128"/>
        <v>#VALUE!</v>
      </c>
      <c r="W225" s="43" t="e">
        <f t="shared" si="128"/>
        <v>#VALUE!</v>
      </c>
      <c r="X225" s="43" t="e">
        <f t="shared" si="128"/>
        <v>#VALUE!</v>
      </c>
      <c r="AD225"/>
      <c r="AG225" s="3">
        <f t="shared" si="116"/>
        <v>56.724533941584319</v>
      </c>
      <c r="AH225" s="36">
        <f t="shared" si="129"/>
        <v>0.99999998855334638</v>
      </c>
      <c r="AI225" s="36">
        <f t="shared" si="129"/>
        <v>0.99999999151919516</v>
      </c>
      <c r="AJ225" s="36">
        <f t="shared" si="129"/>
        <v>0.99999999609492829</v>
      </c>
      <c r="AK225" s="36">
        <f t="shared" si="129"/>
        <v>0.99999999017057883</v>
      </c>
      <c r="AL225" s="36">
        <f t="shared" si="129"/>
        <v>0.87808526818310562</v>
      </c>
      <c r="AM225" s="37" t="e">
        <f t="shared" si="117"/>
        <v>#VALUE!</v>
      </c>
      <c r="AN225" s="38">
        <f t="shared" si="113"/>
        <v>0.99621676105541712</v>
      </c>
      <c r="AO225" s="39"/>
      <c r="AP225" s="39"/>
      <c r="AQ225" s="40"/>
      <c r="AR225" s="40"/>
      <c r="AS225" s="40"/>
      <c r="AT225" s="41"/>
      <c r="AU225" s="41"/>
      <c r="AV225" s="42" t="e">
        <f t="shared" si="130"/>
        <v>#VALUE!</v>
      </c>
      <c r="AW225" s="42" t="e">
        <f t="shared" si="130"/>
        <v>#VALUE!</v>
      </c>
      <c r="AX225" s="43" t="e">
        <f t="shared" si="130"/>
        <v>#VALUE!</v>
      </c>
      <c r="AY225" s="43" t="e">
        <f t="shared" si="130"/>
        <v>#VALUE!</v>
      </c>
    </row>
    <row r="226" spans="6:51" x14ac:dyDescent="0.25">
      <c r="F226" s="3">
        <v>56</v>
      </c>
      <c r="G226" s="36">
        <f t="shared" si="127"/>
        <v>0.99999998730657225</v>
      </c>
      <c r="H226" s="36">
        <f t="shared" si="127"/>
        <v>0.99999999017580798</v>
      </c>
      <c r="I226" s="36">
        <f t="shared" si="127"/>
        <v>0.99999999534603046</v>
      </c>
      <c r="J226" s="36">
        <f t="shared" si="127"/>
        <v>0.99999998867368822</v>
      </c>
      <c r="K226" s="36">
        <f t="shared" si="127"/>
        <v>0.87472683796850625</v>
      </c>
      <c r="L226" s="37" t="e">
        <f>IF(1-EXP(-0.23*(Z142-L$165))&lt;0, 0, 1-EXP(-0.23*(Z142-L$165)))</f>
        <v>#VALUE!</v>
      </c>
      <c r="M226" s="38">
        <f t="shared" si="119"/>
        <v>0.99596189441756988</v>
      </c>
      <c r="N226" s="39"/>
      <c r="O226" s="39"/>
      <c r="P226" s="40"/>
      <c r="Q226" s="40"/>
      <c r="R226" s="40"/>
      <c r="S226" s="41"/>
      <c r="T226" s="41"/>
      <c r="U226" s="42" t="e">
        <f t="shared" si="128"/>
        <v>#VALUE!</v>
      </c>
      <c r="V226" s="42" t="e">
        <f t="shared" si="128"/>
        <v>#VALUE!</v>
      </c>
      <c r="W226" s="43" t="e">
        <f t="shared" si="128"/>
        <v>#VALUE!</v>
      </c>
      <c r="X226" s="43" t="e">
        <f t="shared" si="128"/>
        <v>#VALUE!</v>
      </c>
      <c r="AD226"/>
      <c r="AG226" s="3">
        <f t="shared" si="116"/>
        <v>57.274377065113654</v>
      </c>
      <c r="AH226" s="36">
        <f t="shared" si="129"/>
        <v>0.99999998938640733</v>
      </c>
      <c r="AI226" s="36">
        <f t="shared" si="129"/>
        <v>0.99999999240147852</v>
      </c>
      <c r="AJ226" s="36">
        <f t="shared" si="129"/>
        <v>0.99999999657122485</v>
      </c>
      <c r="AK226" s="36">
        <f t="shared" si="129"/>
        <v>0.99999999115752314</v>
      </c>
      <c r="AL226" s="36">
        <f t="shared" si="129"/>
        <v>0.88047278298485909</v>
      </c>
      <c r="AM226" s="37" t="e">
        <f>IF(1-EXP(-0.23*(BA142-AM$165))&lt;0, 0, 1-EXP(-0.23*(BA142-AM$165)))</f>
        <v>#VALUE!</v>
      </c>
      <c r="AN226" s="38">
        <f t="shared" si="113"/>
        <v>0.99639669007270848</v>
      </c>
      <c r="AO226" s="39"/>
      <c r="AP226" s="39"/>
      <c r="AQ226" s="40"/>
      <c r="AR226" s="40"/>
      <c r="AS226" s="40"/>
      <c r="AT226" s="41"/>
      <c r="AU226" s="41"/>
      <c r="AV226" s="42" t="e">
        <f t="shared" si="130"/>
        <v>#VALUE!</v>
      </c>
      <c r="AW226" s="42" t="e">
        <f t="shared" si="130"/>
        <v>#VALUE!</v>
      </c>
      <c r="AX226" s="43" t="e">
        <f t="shared" si="130"/>
        <v>#VALUE!</v>
      </c>
      <c r="AY226" s="43" t="e">
        <f t="shared" si="130"/>
        <v>#VALUE!</v>
      </c>
    </row>
    <row r="227" spans="6:51" x14ac:dyDescent="0.25">
      <c r="F227" s="3">
        <v>57</v>
      </c>
      <c r="G227" s="36">
        <f t="shared" si="127"/>
        <v>0.99999998898195341</v>
      </c>
      <c r="H227" s="36">
        <f t="shared" si="127"/>
        <v>0.9999999919748167</v>
      </c>
      <c r="I227" s="36">
        <f t="shared" si="127"/>
        <v>0.99999999634249015</v>
      </c>
      <c r="J227" s="36">
        <f t="shared" si="127"/>
        <v>0.99999999067983458</v>
      </c>
      <c r="K227" s="36">
        <f t="shared" si="127"/>
        <v>0.8792980701619546</v>
      </c>
      <c r="L227" s="37" t="e">
        <f t="shared" ref="L227:L240" si="131">IF(1-EXP(-0.23*(Z143-L$165))&lt;0, 0, 1-EXP(-0.23*(Z143-L$165)))</f>
        <v>#VALUE!</v>
      </c>
      <c r="M227" s="38">
        <f t="shared" si="119"/>
        <v>0.99630829628401851</v>
      </c>
      <c r="N227" s="39"/>
      <c r="O227" s="39"/>
      <c r="P227" s="40"/>
      <c r="Q227" s="40"/>
      <c r="R227" s="40"/>
      <c r="S227" s="41"/>
      <c r="T227" s="41"/>
      <c r="U227" s="42" t="e">
        <f t="shared" si="128"/>
        <v>#VALUE!</v>
      </c>
      <c r="V227" s="42" t="e">
        <f t="shared" si="128"/>
        <v>#VALUE!</v>
      </c>
      <c r="W227" s="43" t="e">
        <f t="shared" si="128"/>
        <v>#VALUE!</v>
      </c>
      <c r="X227" s="43" t="e">
        <f t="shared" si="128"/>
        <v>#VALUE!</v>
      </c>
      <c r="AD227"/>
      <c r="AG227" s="3">
        <f t="shared" si="116"/>
        <v>57.78103343764532</v>
      </c>
      <c r="AH227" s="36">
        <f t="shared" si="129"/>
        <v>0.99999999007899798</v>
      </c>
      <c r="AI227" s="36">
        <f t="shared" si="129"/>
        <v>0.9999999931239637</v>
      </c>
      <c r="AJ227" s="36">
        <f t="shared" si="129"/>
        <v>0.99999999695148301</v>
      </c>
      <c r="AK227" s="36">
        <f t="shared" si="129"/>
        <v>0.99999999196833578</v>
      </c>
      <c r="AL227" s="36">
        <f t="shared" si="129"/>
        <v>0.88255829154720145</v>
      </c>
      <c r="AM227" s="37" t="e">
        <f t="shared" ref="AM227:AM240" si="132">IF(1-EXP(-0.23*(BA143-AM$165))&lt;0, 0, 1-EXP(-0.23*(BA143-AM$165)))</f>
        <v>#VALUE!</v>
      </c>
      <c r="AN227" s="38">
        <f t="shared" si="113"/>
        <v>0.99655294763246693</v>
      </c>
      <c r="AO227" s="39"/>
      <c r="AP227" s="39"/>
      <c r="AQ227" s="40"/>
      <c r="AR227" s="40"/>
      <c r="AS227" s="40"/>
      <c r="AT227" s="41"/>
      <c r="AU227" s="41"/>
      <c r="AV227" s="42" t="e">
        <f t="shared" si="130"/>
        <v>#VALUE!</v>
      </c>
      <c r="AW227" s="42" t="e">
        <f t="shared" si="130"/>
        <v>#VALUE!</v>
      </c>
      <c r="AX227" s="43" t="e">
        <f t="shared" si="130"/>
        <v>#VALUE!</v>
      </c>
      <c r="AY227" s="43" t="e">
        <f t="shared" si="130"/>
        <v>#VALUE!</v>
      </c>
    </row>
    <row r="228" spans="6:51" x14ac:dyDescent="0.25">
      <c r="F228" s="3">
        <v>58</v>
      </c>
      <c r="G228" s="36">
        <f t="shared" si="127"/>
        <v>0.99999999035815612</v>
      </c>
      <c r="H228" s="36">
        <f t="shared" si="127"/>
        <v>0.99999999341200563</v>
      </c>
      <c r="I228" s="36">
        <f t="shared" si="127"/>
        <v>0.99999999710052156</v>
      </c>
      <c r="J228" s="36">
        <f t="shared" si="127"/>
        <v>0.9999999922923215</v>
      </c>
      <c r="K228" s="36">
        <f t="shared" si="127"/>
        <v>0.88342733159496722</v>
      </c>
      <c r="L228" s="37" t="e">
        <f t="shared" si="131"/>
        <v>#VALUE!</v>
      </c>
      <c r="M228" s="38">
        <f t="shared" si="119"/>
        <v>0.99661779861950039</v>
      </c>
      <c r="N228" s="39"/>
      <c r="O228" s="39"/>
      <c r="P228" s="40"/>
      <c r="Q228" s="40"/>
      <c r="R228" s="40"/>
      <c r="S228" s="41"/>
      <c r="T228" s="41"/>
      <c r="U228" s="42" t="e">
        <f t="shared" si="128"/>
        <v>#VALUE!</v>
      </c>
      <c r="V228" s="42" t="e">
        <f t="shared" si="128"/>
        <v>#VALUE!</v>
      </c>
      <c r="W228" s="43" t="e">
        <f t="shared" si="128"/>
        <v>#VALUE!</v>
      </c>
      <c r="X228" s="43" t="e">
        <f t="shared" si="128"/>
        <v>#VALUE!</v>
      </c>
      <c r="AD228"/>
      <c r="AG228" s="3">
        <f t="shared" si="116"/>
        <v>58.247895109351262</v>
      </c>
      <c r="AH228" s="36">
        <f t="shared" si="129"/>
        <v>0.99999999066056489</v>
      </c>
      <c r="AI228" s="36">
        <f t="shared" si="129"/>
        <v>0.9999999937218117</v>
      </c>
      <c r="AJ228" s="36">
        <f t="shared" si="129"/>
        <v>0.99999999725913524</v>
      </c>
      <c r="AK228" s="36">
        <f t="shared" si="129"/>
        <v>0.99999999264128847</v>
      </c>
      <c r="AL228" s="36">
        <f t="shared" si="129"/>
        <v>0.88438857394233406</v>
      </c>
      <c r="AM228" s="37" t="e">
        <f t="shared" si="132"/>
        <v>#VALUE!</v>
      </c>
      <c r="AN228" s="38">
        <f t="shared" si="113"/>
        <v>0.99668934456303626</v>
      </c>
      <c r="AO228" s="39"/>
      <c r="AP228" s="39"/>
      <c r="AQ228" s="40"/>
      <c r="AR228" s="40"/>
      <c r="AS228" s="40"/>
      <c r="AT228" s="41"/>
      <c r="AU228" s="41"/>
      <c r="AV228" s="42" t="e">
        <f t="shared" si="130"/>
        <v>#VALUE!</v>
      </c>
      <c r="AW228" s="42" t="e">
        <f t="shared" si="130"/>
        <v>#VALUE!</v>
      </c>
      <c r="AX228" s="43" t="e">
        <f t="shared" si="130"/>
        <v>#VALUE!</v>
      </c>
      <c r="AY228" s="43" t="e">
        <f t="shared" si="130"/>
        <v>#VALUE!</v>
      </c>
    </row>
    <row r="229" spans="6:51" x14ac:dyDescent="0.25">
      <c r="F229" s="3">
        <v>59</v>
      </c>
      <c r="G229" s="36">
        <f t="shared" si="127"/>
        <v>0.99999999149718055</v>
      </c>
      <c r="H229" s="36">
        <f t="shared" si="127"/>
        <v>0.99999999456562394</v>
      </c>
      <c r="I229" s="36">
        <f t="shared" si="127"/>
        <v>0.99999999768193404</v>
      </c>
      <c r="J229" s="36">
        <f t="shared" si="127"/>
        <v>0.99999999359465219</v>
      </c>
      <c r="K229" s="36">
        <f t="shared" si="127"/>
        <v>0.88716489062016102</v>
      </c>
      <c r="L229" s="37" t="e">
        <f t="shared" si="131"/>
        <v>#VALUE!</v>
      </c>
      <c r="M229" s="38">
        <f t="shared" si="119"/>
        <v>0.99689485135578715</v>
      </c>
      <c r="N229" s="39"/>
      <c r="O229" s="39"/>
      <c r="P229" s="40"/>
      <c r="Q229" s="40"/>
      <c r="R229" s="40"/>
      <c r="S229" s="41"/>
      <c r="T229" s="41"/>
      <c r="U229" s="42" t="e">
        <f t="shared" si="128"/>
        <v>#VALUE!</v>
      </c>
      <c r="V229" s="42" t="e">
        <f t="shared" si="128"/>
        <v>#VALUE!</v>
      </c>
      <c r="W229" s="43" t="e">
        <f t="shared" si="128"/>
        <v>#VALUE!</v>
      </c>
      <c r="X229" s="43" t="e">
        <f t="shared" si="128"/>
        <v>#VALUE!</v>
      </c>
      <c r="AD229"/>
      <c r="AG229" s="3">
        <f t="shared" si="116"/>
        <v>58.678087706000106</v>
      </c>
      <c r="AH229" s="36">
        <f t="shared" si="129"/>
        <v>0.99999999115324578</v>
      </c>
      <c r="AI229" s="36">
        <f t="shared" si="129"/>
        <v>0.99999999422121888</v>
      </c>
      <c r="AJ229" s="36">
        <f t="shared" si="129"/>
        <v>0.99999999751103241</v>
      </c>
      <c r="AK229" s="36">
        <f t="shared" si="129"/>
        <v>0.99999999320499477</v>
      </c>
      <c r="AL229" s="36">
        <f t="shared" si="129"/>
        <v>0.88600169150292163</v>
      </c>
      <c r="AM229" s="37" t="e">
        <f t="shared" si="132"/>
        <v>#VALUE!</v>
      </c>
      <c r="AN229" s="38">
        <f t="shared" si="113"/>
        <v>0.99680895958649052</v>
      </c>
      <c r="AO229" s="39"/>
      <c r="AP229" s="39"/>
      <c r="AQ229" s="40"/>
      <c r="AR229" s="40"/>
      <c r="AS229" s="40"/>
      <c r="AT229" s="41"/>
      <c r="AU229" s="41"/>
      <c r="AV229" s="42" t="e">
        <f t="shared" si="130"/>
        <v>#VALUE!</v>
      </c>
      <c r="AW229" s="42" t="e">
        <f t="shared" si="130"/>
        <v>#VALUE!</v>
      </c>
      <c r="AX229" s="43" t="e">
        <f t="shared" si="130"/>
        <v>#VALUE!</v>
      </c>
      <c r="AY229" s="43" t="e">
        <f t="shared" si="130"/>
        <v>#VALUE!</v>
      </c>
    </row>
    <row r="230" spans="6:51" x14ac:dyDescent="0.25">
      <c r="F230" s="3">
        <v>60</v>
      </c>
      <c r="G230" s="36">
        <f t="shared" si="127"/>
        <v>0.99999999244668403</v>
      </c>
      <c r="H230" s="36">
        <f t="shared" si="127"/>
        <v>0.99999999549595675</v>
      </c>
      <c r="I230" s="36">
        <f t="shared" si="127"/>
        <v>0.99999999813146312</v>
      </c>
      <c r="J230" s="36">
        <f t="shared" si="127"/>
        <v>0.99999999465145595</v>
      </c>
      <c r="K230" s="36">
        <f t="shared" si="127"/>
        <v>0.89055433738376366</v>
      </c>
      <c r="L230" s="37" t="e">
        <f t="shared" si="131"/>
        <v>#VALUE!</v>
      </c>
      <c r="M230" s="38">
        <f t="shared" si="119"/>
        <v>0.99714331719661864</v>
      </c>
      <c r="N230" s="39"/>
      <c r="O230" s="39"/>
      <c r="P230" s="40"/>
      <c r="Q230" s="40"/>
      <c r="R230" s="40"/>
      <c r="S230" s="41"/>
      <c r="T230" s="41"/>
      <c r="U230" s="42" t="e">
        <f t="shared" si="128"/>
        <v>#VALUE!</v>
      </c>
      <c r="V230" s="42" t="e">
        <f t="shared" si="128"/>
        <v>#VALUE!</v>
      </c>
      <c r="W230" s="43" t="e">
        <f t="shared" si="128"/>
        <v>#VALUE!</v>
      </c>
      <c r="X230" s="43" t="e">
        <f t="shared" si="128"/>
        <v>#VALUE!</v>
      </c>
      <c r="AD230"/>
      <c r="AG230" s="3">
        <f t="shared" si="116"/>
        <v>59.074491354933706</v>
      </c>
      <c r="AH230" s="36">
        <f t="shared" si="129"/>
        <v>0.99999999157393116</v>
      </c>
      <c r="AI230" s="36">
        <f t="shared" si="129"/>
        <v>0.99999999464197464</v>
      </c>
      <c r="AJ230" s="36">
        <f t="shared" si="129"/>
        <v>0.99999999771950143</v>
      </c>
      <c r="AK230" s="36">
        <f t="shared" si="129"/>
        <v>0.99999999368114212</v>
      </c>
      <c r="AL230" s="36">
        <f t="shared" si="129"/>
        <v>0.88742887532926029</v>
      </c>
      <c r="AM230" s="37" t="e">
        <f t="shared" si="132"/>
        <v>#VALUE!</v>
      </c>
      <c r="AN230" s="38">
        <f t="shared" si="113"/>
        <v>0.99691430106388179</v>
      </c>
      <c r="AO230" s="39"/>
      <c r="AP230" s="39"/>
      <c r="AQ230" s="40"/>
      <c r="AR230" s="40"/>
      <c r="AS230" s="40"/>
      <c r="AT230" s="41"/>
      <c r="AU230" s="41"/>
      <c r="AV230" s="42" t="e">
        <f t="shared" si="130"/>
        <v>#VALUE!</v>
      </c>
      <c r="AW230" s="42" t="e">
        <f t="shared" si="130"/>
        <v>#VALUE!</v>
      </c>
      <c r="AX230" s="43" t="e">
        <f t="shared" si="130"/>
        <v>#VALUE!</v>
      </c>
      <c r="AY230" s="43" t="e">
        <f t="shared" si="130"/>
        <v>#VALUE!</v>
      </c>
    </row>
    <row r="231" spans="6:51" x14ac:dyDescent="0.25">
      <c r="F231" s="3">
        <v>61</v>
      </c>
      <c r="G231" s="36">
        <f t="shared" si="127"/>
        <v>0.99999999324359623</v>
      </c>
      <c r="H231" s="36">
        <f t="shared" si="127"/>
        <v>0.99999999624966418</v>
      </c>
      <c r="I231" s="36">
        <f t="shared" si="127"/>
        <v>0.99999999848174126</v>
      </c>
      <c r="J231" s="36">
        <f t="shared" si="127"/>
        <v>0.99999999551298946</v>
      </c>
      <c r="K231" s="36">
        <f t="shared" si="127"/>
        <v>0.8936335924050105</v>
      </c>
      <c r="L231" s="37" t="e">
        <f t="shared" si="131"/>
        <v>#VALUE!</v>
      </c>
      <c r="M231" s="38">
        <f t="shared" si="119"/>
        <v>0.99736655458649282</v>
      </c>
      <c r="N231" s="39"/>
      <c r="O231" s="39"/>
      <c r="P231" s="40"/>
      <c r="Q231" s="40"/>
      <c r="R231" s="40"/>
      <c r="S231" s="41"/>
      <c r="T231" s="41"/>
      <c r="U231" s="42" t="e">
        <f t="shared" si="128"/>
        <v>#VALUE!</v>
      </c>
      <c r="V231" s="42" t="e">
        <f t="shared" si="128"/>
        <v>#VALUE!</v>
      </c>
      <c r="W231" s="43" t="e">
        <f t="shared" si="128"/>
        <v>#VALUE!</v>
      </c>
      <c r="X231" s="43" t="e">
        <f t="shared" si="128"/>
        <v>#VALUE!</v>
      </c>
      <c r="AD231"/>
      <c r="AG231" s="3">
        <f t="shared" si="116"/>
        <v>59.439759967438754</v>
      </c>
      <c r="AH231" s="36">
        <f t="shared" si="129"/>
        <v>0.99999999193568334</v>
      </c>
      <c r="AI231" s="36">
        <f t="shared" si="129"/>
        <v>0.99999999499922088</v>
      </c>
      <c r="AJ231" s="36">
        <f t="shared" si="129"/>
        <v>0.99999999789370164</v>
      </c>
      <c r="AK231" s="36">
        <f t="shared" si="129"/>
        <v>0.99999999408637763</v>
      </c>
      <c r="AL231" s="36">
        <f t="shared" si="129"/>
        <v>0.88869595363605147</v>
      </c>
      <c r="AM231" s="37" t="e">
        <f t="shared" si="132"/>
        <v>#VALUE!</v>
      </c>
      <c r="AN231" s="38">
        <f t="shared" si="113"/>
        <v>0.99700742885101934</v>
      </c>
      <c r="AO231" s="39"/>
      <c r="AP231" s="39"/>
      <c r="AQ231" s="40"/>
      <c r="AR231" s="40"/>
      <c r="AS231" s="40"/>
      <c r="AT231" s="41"/>
      <c r="AU231" s="41"/>
      <c r="AV231" s="42" t="e">
        <f t="shared" si="130"/>
        <v>#VALUE!</v>
      </c>
      <c r="AW231" s="42" t="e">
        <f t="shared" si="130"/>
        <v>#VALUE!</v>
      </c>
      <c r="AX231" s="43" t="e">
        <f t="shared" si="130"/>
        <v>#VALUE!</v>
      </c>
      <c r="AY231" s="43" t="e">
        <f t="shared" si="130"/>
        <v>#VALUE!</v>
      </c>
    </row>
    <row r="232" spans="6:51" x14ac:dyDescent="0.25">
      <c r="F232" s="3">
        <v>62</v>
      </c>
      <c r="G232" s="36">
        <f t="shared" si="127"/>
        <v>0.99999999391675665</v>
      </c>
      <c r="H232" s="36">
        <f t="shared" si="127"/>
        <v>0.99999999686302488</v>
      </c>
      <c r="I232" s="36">
        <f t="shared" si="127"/>
        <v>0.9999999987567556</v>
      </c>
      <c r="J232" s="36">
        <f t="shared" si="127"/>
        <v>0.99999999621851343</v>
      </c>
      <c r="K232" s="36">
        <f t="shared" si="127"/>
        <v>0.89643574675546001</v>
      </c>
      <c r="L232" s="37" t="e">
        <f t="shared" si="131"/>
        <v>#VALUE!</v>
      </c>
      <c r="M232" s="38">
        <f t="shared" si="119"/>
        <v>0.99756748832472975</v>
      </c>
      <c r="N232" s="39"/>
      <c r="O232" s="39"/>
      <c r="P232" s="40"/>
      <c r="Q232" s="40"/>
      <c r="R232" s="40"/>
      <c r="S232" s="41"/>
      <c r="T232" s="41"/>
      <c r="U232" s="42" t="e">
        <f t="shared" si="128"/>
        <v>#VALUE!</v>
      </c>
      <c r="V232" s="42" t="e">
        <f t="shared" si="128"/>
        <v>#VALUE!</v>
      </c>
      <c r="W232" s="43" t="e">
        <f t="shared" si="128"/>
        <v>#VALUE!</v>
      </c>
      <c r="X232" s="43" t="e">
        <f t="shared" si="128"/>
        <v>#VALUE!</v>
      </c>
      <c r="AD232"/>
      <c r="AG232" s="3">
        <f t="shared" si="116"/>
        <v>59.776339006608282</v>
      </c>
      <c r="AH232" s="36">
        <f t="shared" si="129"/>
        <v>0.99999999224872949</v>
      </c>
      <c r="AI232" s="36">
        <f t="shared" si="129"/>
        <v>0.99999999530468131</v>
      </c>
      <c r="AJ232" s="36">
        <f t="shared" si="129"/>
        <v>0.99999999804053719</v>
      </c>
      <c r="AK232" s="36">
        <f t="shared" si="129"/>
        <v>0.99999999443362941</v>
      </c>
      <c r="AL232" s="36">
        <f t="shared" si="129"/>
        <v>0.8898244422052225</v>
      </c>
      <c r="AM232" s="37" t="e">
        <f t="shared" si="132"/>
        <v>#VALUE!</v>
      </c>
      <c r="AN232" s="38">
        <f t="shared" si="113"/>
        <v>0.9970900470255768</v>
      </c>
      <c r="AO232" s="39"/>
      <c r="AP232" s="39"/>
      <c r="AQ232" s="40"/>
      <c r="AR232" s="40"/>
      <c r="AS232" s="40"/>
      <c r="AT232" s="41"/>
      <c r="AU232" s="41"/>
      <c r="AV232" s="42" t="e">
        <f t="shared" si="130"/>
        <v>#VALUE!</v>
      </c>
      <c r="AW232" s="42" t="e">
        <f t="shared" si="130"/>
        <v>#VALUE!</v>
      </c>
      <c r="AX232" s="43" t="e">
        <f t="shared" si="130"/>
        <v>#VALUE!</v>
      </c>
      <c r="AY232" s="43" t="e">
        <f t="shared" si="130"/>
        <v>#VALUE!</v>
      </c>
    </row>
    <row r="233" spans="6:51" x14ac:dyDescent="0.25">
      <c r="F233" s="3">
        <v>63</v>
      </c>
      <c r="G233" s="36">
        <f t="shared" si="127"/>
        <v>0.99999999448885524</v>
      </c>
      <c r="H233" s="36">
        <f t="shared" si="127"/>
        <v>0.9999999973643714</v>
      </c>
      <c r="I233" s="36">
        <f t="shared" si="127"/>
        <v>0.99999999897427083</v>
      </c>
      <c r="J233" s="36">
        <f t="shared" si="127"/>
        <v>0.99999999679883722</v>
      </c>
      <c r="K233" s="36">
        <f t="shared" si="127"/>
        <v>0.8989897642989334</v>
      </c>
      <c r="L233" s="37" t="e">
        <f t="shared" si="131"/>
        <v>#VALUE!</v>
      </c>
      <c r="M233" s="38">
        <f t="shared" si="119"/>
        <v>0.99774866973894727</v>
      </c>
      <c r="N233" s="39"/>
      <c r="O233" s="39"/>
      <c r="P233" s="40"/>
      <c r="Q233" s="40"/>
      <c r="R233" s="40"/>
      <c r="S233" s="41"/>
      <c r="T233" s="41"/>
      <c r="U233" s="42" t="e">
        <f t="shared" si="128"/>
        <v>#VALUE!</v>
      </c>
      <c r="V233" s="42" t="e">
        <f t="shared" si="128"/>
        <v>#VALUE!</v>
      </c>
      <c r="W233" s="43" t="e">
        <f t="shared" si="128"/>
        <v>#VALUE!</v>
      </c>
      <c r="X233" s="43" t="e">
        <f t="shared" si="128"/>
        <v>#VALUE!</v>
      </c>
      <c r="AD233"/>
      <c r="AG233" s="3">
        <f t="shared" si="116"/>
        <v>60.086481859648281</v>
      </c>
      <c r="AH233" s="36">
        <f t="shared" si="129"/>
        <v>0.99999999252116845</v>
      </c>
      <c r="AI233" s="36">
        <f t="shared" si="129"/>
        <v>0.99999999556753361</v>
      </c>
      <c r="AJ233" s="36">
        <f t="shared" si="129"/>
        <v>0.99999999816528218</v>
      </c>
      <c r="AK233" s="36">
        <f t="shared" si="129"/>
        <v>0.99999999473304779</v>
      </c>
      <c r="AL233" s="36">
        <f t="shared" si="129"/>
        <v>0.89083238581789348</v>
      </c>
      <c r="AM233" s="37" t="e">
        <f t="shared" si="132"/>
        <v>#VALUE!</v>
      </c>
      <c r="AN233" s="38">
        <f t="shared" si="113"/>
        <v>0.99716357511554399</v>
      </c>
      <c r="AO233" s="39"/>
      <c r="AP233" s="39"/>
      <c r="AQ233" s="40"/>
      <c r="AR233" s="40"/>
      <c r="AS233" s="40"/>
      <c r="AT233" s="41"/>
      <c r="AU233" s="41"/>
      <c r="AV233" s="42" t="e">
        <f t="shared" si="130"/>
        <v>#VALUE!</v>
      </c>
      <c r="AW233" s="42" t="e">
        <f t="shared" si="130"/>
        <v>#VALUE!</v>
      </c>
      <c r="AX233" s="43" t="e">
        <f t="shared" si="130"/>
        <v>#VALUE!</v>
      </c>
      <c r="AY233" s="43" t="e">
        <f t="shared" si="130"/>
        <v>#VALUE!</v>
      </c>
    </row>
    <row r="234" spans="6:51" x14ac:dyDescent="0.25">
      <c r="F234" s="3">
        <v>64</v>
      </c>
      <c r="G234" s="36">
        <f t="shared" ref="G234:K240" si="133">IF(1-EXP(-0.23*(G150-G$165))&lt;0, 0, 1-EXP(-0.23*(G150-G$165)))</f>
        <v>0.9999999949778724</v>
      </c>
      <c r="H234" s="36">
        <f t="shared" si="133"/>
        <v>0.99999999777592863</v>
      </c>
      <c r="I234" s="36">
        <f t="shared" si="133"/>
        <v>0.9999999991475399</v>
      </c>
      <c r="J234" s="36">
        <f t="shared" si="133"/>
        <v>0.99999999727824584</v>
      </c>
      <c r="K234" s="36">
        <f t="shared" si="133"/>
        <v>0.90132107056555399</v>
      </c>
      <c r="L234" s="37" t="e">
        <f t="shared" si="131"/>
        <v>#VALUE!</v>
      </c>
      <c r="M234" s="38">
        <f t="shared" si="119"/>
        <v>0.99791232802715801</v>
      </c>
      <c r="N234" s="39"/>
      <c r="O234" s="39"/>
      <c r="P234" s="40"/>
      <c r="Q234" s="40"/>
      <c r="R234" s="40"/>
      <c r="S234" s="41"/>
      <c r="T234" s="41"/>
      <c r="U234" s="42" t="e">
        <f t="shared" ref="U234:X240" si="134">IF(1-EXP(-0.23*(U150-U$165))&lt;0, 0, 1-EXP(-0.23*(U150-U$165)))</f>
        <v>#VALUE!</v>
      </c>
      <c r="V234" s="42" t="e">
        <f t="shared" si="134"/>
        <v>#VALUE!</v>
      </c>
      <c r="W234" s="43" t="e">
        <f t="shared" si="134"/>
        <v>#VALUE!</v>
      </c>
      <c r="X234" s="43" t="e">
        <f t="shared" si="134"/>
        <v>#VALUE!</v>
      </c>
      <c r="AD234"/>
      <c r="AG234" s="3">
        <f t="shared" si="116"/>
        <v>60.372264924241762</v>
      </c>
      <c r="AH234" s="36">
        <f t="shared" ref="AH234:AL240" si="135">IF(1-EXP(-0.23*(AH150-AH$165))&lt;0, 0, 1-EXP(-0.23*(AH150-AH$165)))</f>
        <v>0.99999999275948093</v>
      </c>
      <c r="AI234" s="36">
        <f t="shared" si="135"/>
        <v>0.9999999957950364</v>
      </c>
      <c r="AJ234" s="36">
        <f t="shared" si="135"/>
        <v>0.99999999827201491</v>
      </c>
      <c r="AK234" s="36">
        <f t="shared" si="135"/>
        <v>0.99999999499268244</v>
      </c>
      <c r="AL234" s="36">
        <f t="shared" si="135"/>
        <v>0.89173501359578611</v>
      </c>
      <c r="AM234" s="37" t="e">
        <f t="shared" si="132"/>
        <v>#VALUE!</v>
      </c>
      <c r="AN234" s="38">
        <f t="shared" ref="AN234:AN240" si="136">IF(1-EXP(-0.23*(AN150-AN$165))&lt;0, 0, 1-EXP(-0.23*(AN150-AN$165)))</f>
        <v>0.99722920330032017</v>
      </c>
      <c r="AO234" s="39"/>
      <c r="AP234" s="39"/>
      <c r="AQ234" s="40"/>
      <c r="AR234" s="40"/>
      <c r="AS234" s="40"/>
      <c r="AT234" s="41"/>
      <c r="AU234" s="41"/>
      <c r="AV234" s="42" t="e">
        <f t="shared" ref="AV234:AY240" si="137">IF(1-EXP(-0.23*(AV150-AV$165))&lt;0, 0, 1-EXP(-0.23*(AV150-AV$165)))</f>
        <v>#VALUE!</v>
      </c>
      <c r="AW234" s="42" t="e">
        <f t="shared" si="137"/>
        <v>#VALUE!</v>
      </c>
      <c r="AX234" s="43" t="e">
        <f t="shared" si="137"/>
        <v>#VALUE!</v>
      </c>
      <c r="AY234" s="43" t="e">
        <f t="shared" si="137"/>
        <v>#VALUE!</v>
      </c>
    </row>
    <row r="235" spans="6:51" x14ac:dyDescent="0.25">
      <c r="F235" s="3">
        <v>65</v>
      </c>
      <c r="G235" s="36">
        <f t="shared" si="133"/>
        <v>0.99999999539815443</v>
      </c>
      <c r="H235" s="36">
        <f t="shared" si="133"/>
        <v>0.99999999811520457</v>
      </c>
      <c r="I235" s="36">
        <f t="shared" si="133"/>
        <v>0.99999999928652117</v>
      </c>
      <c r="J235" s="36">
        <f t="shared" si="133"/>
        <v>0.99999999767596481</v>
      </c>
      <c r="K235" s="36">
        <f t="shared" si="133"/>
        <v>0.9034520481495516</v>
      </c>
      <c r="L235" s="37" t="e">
        <f t="shared" si="131"/>
        <v>#VALUE!</v>
      </c>
      <c r="M235" s="38">
        <f t="shared" si="119"/>
        <v>0.99806041412210611</v>
      </c>
      <c r="N235" s="39"/>
      <c r="O235" s="39"/>
      <c r="P235" s="40"/>
      <c r="Q235" s="40"/>
      <c r="R235" s="40"/>
      <c r="S235" s="41"/>
      <c r="T235" s="41"/>
      <c r="U235" s="42" t="e">
        <f t="shared" si="134"/>
        <v>#VALUE!</v>
      </c>
      <c r="V235" s="42" t="e">
        <f t="shared" si="134"/>
        <v>#VALUE!</v>
      </c>
      <c r="W235" s="43" t="e">
        <f t="shared" si="134"/>
        <v>#VALUE!</v>
      </c>
      <c r="X235" s="43" t="e">
        <f t="shared" si="134"/>
        <v>#VALUE!</v>
      </c>
      <c r="AD235"/>
      <c r="AG235" s="3">
        <f t="shared" ref="AG235:AG240" si="138">AE79</f>
        <v>60.635601509972815</v>
      </c>
      <c r="AH235" s="36">
        <f t="shared" si="135"/>
        <v>0.99999999296890318</v>
      </c>
      <c r="AI235" s="36">
        <f t="shared" si="135"/>
        <v>0.99999999599298528</v>
      </c>
      <c r="AJ235" s="36">
        <f t="shared" si="135"/>
        <v>0.99999999836392495</v>
      </c>
      <c r="AK235" s="36">
        <f t="shared" si="135"/>
        <v>0.99999999521897787</v>
      </c>
      <c r="AL235" s="36">
        <f t="shared" si="135"/>
        <v>0.8925452538551728</v>
      </c>
      <c r="AM235" s="37" t="e">
        <f t="shared" si="132"/>
        <v>#VALUE!</v>
      </c>
      <c r="AN235" s="38">
        <f t="shared" si="136"/>
        <v>0.997287935549662</v>
      </c>
      <c r="AO235" s="39"/>
      <c r="AP235" s="39"/>
      <c r="AQ235" s="40"/>
      <c r="AR235" s="40"/>
      <c r="AS235" s="40"/>
      <c r="AT235" s="41"/>
      <c r="AU235" s="41"/>
      <c r="AV235" s="42" t="e">
        <f t="shared" si="137"/>
        <v>#VALUE!</v>
      </c>
      <c r="AW235" s="42" t="e">
        <f t="shared" si="137"/>
        <v>#VALUE!</v>
      </c>
      <c r="AX235" s="43" t="e">
        <f t="shared" si="137"/>
        <v>#VALUE!</v>
      </c>
      <c r="AY235" s="43" t="e">
        <f t="shared" si="137"/>
        <v>#VALUE!</v>
      </c>
    </row>
    <row r="236" spans="6:51" x14ac:dyDescent="0.25">
      <c r="F236" s="3">
        <v>66</v>
      </c>
      <c r="G236" s="36">
        <f t="shared" si="133"/>
        <v>0.99999999576122445</v>
      </c>
      <c r="H236" s="36">
        <f t="shared" si="133"/>
        <v>0.99999999839605069</v>
      </c>
      <c r="I236" s="36">
        <f t="shared" si="133"/>
        <v>0.99999999939874917</v>
      </c>
      <c r="J236" s="36">
        <f t="shared" si="133"/>
        <v>0.9999999980072789</v>
      </c>
      <c r="K236" s="36">
        <f t="shared" si="133"/>
        <v>0.90540245478214176</v>
      </c>
      <c r="L236" s="37" t="e">
        <f t="shared" si="131"/>
        <v>#VALUE!</v>
      </c>
      <c r="M236" s="38">
        <f t="shared" si="119"/>
        <v>0.99819463821720722</v>
      </c>
      <c r="N236" s="39"/>
      <c r="O236" s="39"/>
      <c r="P236" s="40"/>
      <c r="Q236" s="40"/>
      <c r="R236" s="40"/>
      <c r="S236" s="41"/>
      <c r="T236" s="41"/>
      <c r="U236" s="42" t="e">
        <f t="shared" si="134"/>
        <v>#VALUE!</v>
      </c>
      <c r="V236" s="42" t="e">
        <f t="shared" si="134"/>
        <v>#VALUE!</v>
      </c>
      <c r="W236" s="43" t="e">
        <f t="shared" si="134"/>
        <v>#VALUE!</v>
      </c>
      <c r="X236" s="43" t="e">
        <f t="shared" si="134"/>
        <v>#VALUE!</v>
      </c>
      <c r="AD236"/>
      <c r="AG236" s="3">
        <f t="shared" si="138"/>
        <v>60.87825464788051</v>
      </c>
      <c r="AH236" s="36">
        <f t="shared" si="135"/>
        <v>0.99999999315370403</v>
      </c>
      <c r="AI236" s="36">
        <f t="shared" si="135"/>
        <v>0.99999999616604929</v>
      </c>
      <c r="AJ236" s="36">
        <f t="shared" si="135"/>
        <v>0.99999999844353327</v>
      </c>
      <c r="AK236" s="36">
        <f t="shared" si="135"/>
        <v>0.99999999541713902</v>
      </c>
      <c r="AL236" s="36">
        <f t="shared" si="135"/>
        <v>0.89327414188690701</v>
      </c>
      <c r="AM236" s="37" t="e">
        <f t="shared" si="132"/>
        <v>#VALUE!</v>
      </c>
      <c r="AN236" s="38">
        <f t="shared" si="136"/>
        <v>0.99734062360318265</v>
      </c>
      <c r="AO236" s="39"/>
      <c r="AP236" s="39"/>
      <c r="AQ236" s="40"/>
      <c r="AR236" s="40"/>
      <c r="AS236" s="40"/>
      <c r="AT236" s="41"/>
      <c r="AU236" s="41"/>
      <c r="AV236" s="42" t="e">
        <f t="shared" si="137"/>
        <v>#VALUE!</v>
      </c>
      <c r="AW236" s="42" t="e">
        <f t="shared" si="137"/>
        <v>#VALUE!</v>
      </c>
      <c r="AX236" s="43" t="e">
        <f t="shared" si="137"/>
        <v>#VALUE!</v>
      </c>
      <c r="AY236" s="43" t="e">
        <f t="shared" si="137"/>
        <v>#VALUE!</v>
      </c>
    </row>
    <row r="237" spans="6:51" x14ac:dyDescent="0.25">
      <c r="F237" s="3">
        <v>67</v>
      </c>
      <c r="G237" s="36">
        <f t="shared" si="133"/>
        <v>0.99999999607639667</v>
      </c>
      <c r="H237" s="36">
        <f t="shared" si="133"/>
        <v>0.99999999862947042</v>
      </c>
      <c r="I237" s="36">
        <f t="shared" si="133"/>
        <v>0.99999999948996365</v>
      </c>
      <c r="J237" s="36">
        <f t="shared" si="133"/>
        <v>0.99999999828439146</v>
      </c>
      <c r="K237" s="36">
        <f t="shared" si="133"/>
        <v>0.90718977723742777</v>
      </c>
      <c r="L237" s="37" t="e">
        <f t="shared" si="131"/>
        <v>#VALUE!</v>
      </c>
      <c r="M237" s="38">
        <f t="shared" si="119"/>
        <v>0.99831650191383747</v>
      </c>
      <c r="N237" s="39"/>
      <c r="O237" s="39"/>
      <c r="P237" s="40"/>
      <c r="Q237" s="40"/>
      <c r="R237" s="40"/>
      <c r="S237" s="41"/>
      <c r="T237" s="41"/>
      <c r="U237" s="42" t="e">
        <f t="shared" si="134"/>
        <v>#VALUE!</v>
      </c>
      <c r="V237" s="42" t="e">
        <f t="shared" si="134"/>
        <v>#VALUE!</v>
      </c>
      <c r="W237" s="43" t="e">
        <f t="shared" si="134"/>
        <v>#VALUE!</v>
      </c>
      <c r="X237" s="43" t="e">
        <f t="shared" si="134"/>
        <v>#VALUE!</v>
      </c>
      <c r="AD237"/>
      <c r="AG237" s="3">
        <f t="shared" si="138"/>
        <v>61.101848893902165</v>
      </c>
      <c r="AH237" s="36">
        <f t="shared" si="135"/>
        <v>0.99999999331739242</v>
      </c>
      <c r="AI237" s="36">
        <f t="shared" si="135"/>
        <v>0.99999999631802117</v>
      </c>
      <c r="AJ237" s="36">
        <f t="shared" si="135"/>
        <v>0.99999999851285226</v>
      </c>
      <c r="AK237" s="36">
        <f t="shared" si="135"/>
        <v>0.99999999559140418</v>
      </c>
      <c r="AL237" s="36">
        <f t="shared" si="135"/>
        <v>0.89393114539891971</v>
      </c>
      <c r="AM237" s="37" t="e">
        <f t="shared" si="132"/>
        <v>#VALUE!</v>
      </c>
      <c r="AN237" s="38">
        <f t="shared" si="136"/>
        <v>0.99738799393555733</v>
      </c>
      <c r="AO237" s="39"/>
      <c r="AP237" s="39"/>
      <c r="AQ237" s="40"/>
      <c r="AR237" s="40"/>
      <c r="AS237" s="40"/>
      <c r="AT237" s="41"/>
      <c r="AU237" s="41"/>
      <c r="AV237" s="42" t="e">
        <f t="shared" si="137"/>
        <v>#VALUE!</v>
      </c>
      <c r="AW237" s="42" t="e">
        <f t="shared" si="137"/>
        <v>#VALUE!</v>
      </c>
      <c r="AX237" s="43" t="e">
        <f t="shared" si="137"/>
        <v>#VALUE!</v>
      </c>
      <c r="AY237" s="43" t="e">
        <f t="shared" si="137"/>
        <v>#VALUE!</v>
      </c>
    </row>
    <row r="238" spans="6:51" x14ac:dyDescent="0.25">
      <c r="F238" s="3">
        <v>68</v>
      </c>
      <c r="G238" s="36">
        <f t="shared" si="133"/>
        <v>0.99999999635124603</v>
      </c>
      <c r="H238" s="36">
        <f t="shared" si="133"/>
        <v>0.99999999882424062</v>
      </c>
      <c r="I238" s="36">
        <f t="shared" si="133"/>
        <v>0.99999999956456598</v>
      </c>
      <c r="J238" s="36">
        <f t="shared" si="133"/>
        <v>0.99999999851708521</v>
      </c>
      <c r="K238" s="36">
        <f t="shared" si="133"/>
        <v>0.90882953182481607</v>
      </c>
      <c r="L238" s="37" t="e">
        <f t="shared" si="131"/>
        <v>#VALUE!</v>
      </c>
      <c r="M238" s="38">
        <f t="shared" si="119"/>
        <v>0.99842732579908366</v>
      </c>
      <c r="N238" s="39"/>
      <c r="O238" s="39"/>
      <c r="P238" s="40"/>
      <c r="Q238" s="40"/>
      <c r="R238" s="40"/>
      <c r="S238" s="41"/>
      <c r="T238" s="41"/>
      <c r="U238" s="42" t="e">
        <f t="shared" si="134"/>
        <v>#VALUE!</v>
      </c>
      <c r="V238" s="42" t="e">
        <f t="shared" si="134"/>
        <v>#VALUE!</v>
      </c>
      <c r="W238" s="43" t="e">
        <f t="shared" si="134"/>
        <v>#VALUE!</v>
      </c>
      <c r="X238" s="43" t="e">
        <f t="shared" si="134"/>
        <v>#VALUE!</v>
      </c>
      <c r="AD238"/>
      <c r="AG238" s="3">
        <f t="shared" si="138"/>
        <v>61.307881205229648</v>
      </c>
      <c r="AH238" s="36">
        <f t="shared" si="135"/>
        <v>0.99999999346287483</v>
      </c>
      <c r="AI238" s="36">
        <f t="shared" si="135"/>
        <v>0.99999999645200632</v>
      </c>
      <c r="AJ238" s="36">
        <f t="shared" si="135"/>
        <v>0.99999999857350252</v>
      </c>
      <c r="AK238" s="36">
        <f t="shared" si="135"/>
        <v>0.99999999574525156</v>
      </c>
      <c r="AL238" s="36">
        <f t="shared" si="135"/>
        <v>0.89452442611197569</v>
      </c>
      <c r="AM238" s="37" t="e">
        <f t="shared" si="132"/>
        <v>#VALUE!</v>
      </c>
      <c r="AN238" s="38">
        <f t="shared" si="136"/>
        <v>0.99743066930707514</v>
      </c>
      <c r="AO238" s="39"/>
      <c r="AP238" s="39"/>
      <c r="AQ238" s="40"/>
      <c r="AR238" s="40"/>
      <c r="AS238" s="40"/>
      <c r="AT238" s="41"/>
      <c r="AU238" s="41"/>
      <c r="AV238" s="42" t="e">
        <f t="shared" si="137"/>
        <v>#VALUE!</v>
      </c>
      <c r="AW238" s="42" t="e">
        <f t="shared" si="137"/>
        <v>#VALUE!</v>
      </c>
      <c r="AX238" s="43" t="e">
        <f t="shared" si="137"/>
        <v>#VALUE!</v>
      </c>
      <c r="AY238" s="43" t="e">
        <f t="shared" si="137"/>
        <v>#VALUE!</v>
      </c>
    </row>
    <row r="239" spans="6:51" x14ac:dyDescent="0.25">
      <c r="F239" s="3">
        <v>69</v>
      </c>
      <c r="G239" s="36">
        <f t="shared" si="133"/>
        <v>0.99999999659196925</v>
      </c>
      <c r="H239" s="36">
        <f t="shared" si="133"/>
        <v>0.99999999898739023</v>
      </c>
      <c r="I239" s="36">
        <f t="shared" si="133"/>
        <v>0.99999999962595332</v>
      </c>
      <c r="J239" s="36">
        <f t="shared" si="133"/>
        <v>0.99999999871323375</v>
      </c>
      <c r="K239" s="36">
        <f t="shared" si="133"/>
        <v>0.91033552028390397</v>
      </c>
      <c r="L239" s="37" t="e">
        <f t="shared" si="131"/>
        <v>#VALUE!</v>
      </c>
      <c r="M239" s="38">
        <f t="shared" si="119"/>
        <v>0.99852827313668013</v>
      </c>
      <c r="N239" s="39"/>
      <c r="O239" s="39"/>
      <c r="P239" s="40"/>
      <c r="Q239" s="40"/>
      <c r="R239" s="40"/>
      <c r="S239" s="41"/>
      <c r="T239" s="41"/>
      <c r="U239" s="42" t="e">
        <f t="shared" si="134"/>
        <v>#VALUE!</v>
      </c>
      <c r="V239" s="42" t="e">
        <f t="shared" si="134"/>
        <v>#VALUE!</v>
      </c>
      <c r="W239" s="43" t="e">
        <f t="shared" si="134"/>
        <v>#VALUE!</v>
      </c>
      <c r="X239" s="43" t="e">
        <f t="shared" si="134"/>
        <v>#VALUE!</v>
      </c>
      <c r="AD239"/>
      <c r="AG239" s="3">
        <f t="shared" si="138"/>
        <v>61.497730962395757</v>
      </c>
      <c r="AH239" s="36">
        <f t="shared" si="135"/>
        <v>0.99999999359257652</v>
      </c>
      <c r="AI239" s="36">
        <f t="shared" si="135"/>
        <v>0.99999999657056549</v>
      </c>
      <c r="AJ239" s="36">
        <f t="shared" si="135"/>
        <v>0.99999999862680067</v>
      </c>
      <c r="AK239" s="36">
        <f t="shared" si="135"/>
        <v>0.99999999588155575</v>
      </c>
      <c r="AL239" s="36">
        <f t="shared" si="135"/>
        <v>0.89506105145702275</v>
      </c>
      <c r="AM239" s="37" t="e">
        <f t="shared" si="132"/>
        <v>#VALUE!</v>
      </c>
      <c r="AN239" s="38">
        <f t="shared" si="136"/>
        <v>0.99746918610258783</v>
      </c>
      <c r="AO239" s="39"/>
      <c r="AP239" s="39"/>
      <c r="AQ239" s="40"/>
      <c r="AR239" s="40"/>
      <c r="AS239" s="40"/>
      <c r="AT239" s="41"/>
      <c r="AU239" s="41"/>
      <c r="AV239" s="42" t="e">
        <f t="shared" si="137"/>
        <v>#VALUE!</v>
      </c>
      <c r="AW239" s="42" t="e">
        <f t="shared" si="137"/>
        <v>#VALUE!</v>
      </c>
      <c r="AX239" s="43" t="e">
        <f t="shared" si="137"/>
        <v>#VALUE!</v>
      </c>
      <c r="AY239" s="43" t="e">
        <f t="shared" si="137"/>
        <v>#VALUE!</v>
      </c>
    </row>
    <row r="240" spans="6:51" x14ac:dyDescent="0.25">
      <c r="F240" s="3">
        <v>70</v>
      </c>
      <c r="G240" s="36">
        <f t="shared" si="133"/>
        <v>0.99999999680366403</v>
      </c>
      <c r="H240" s="36">
        <f t="shared" si="133"/>
        <v>0.99999999912457027</v>
      </c>
      <c r="I240" s="36">
        <f t="shared" si="133"/>
        <v>0.99999999967676378</v>
      </c>
      <c r="J240" s="36">
        <f t="shared" si="133"/>
        <v>0.99999999887919955</v>
      </c>
      <c r="K240" s="36">
        <f t="shared" si="133"/>
        <v>0.9117200483316229</v>
      </c>
      <c r="L240" s="37" t="e">
        <f t="shared" si="131"/>
        <v>#VALUE!</v>
      </c>
      <c r="M240" s="38">
        <f t="shared" si="119"/>
        <v>0.99862037024777717</v>
      </c>
      <c r="N240" s="39"/>
      <c r="O240" s="39"/>
      <c r="P240" s="40"/>
      <c r="Q240" s="40"/>
      <c r="R240" s="40"/>
      <c r="S240" s="41"/>
      <c r="T240" s="41"/>
      <c r="U240" s="42" t="e">
        <f t="shared" si="134"/>
        <v>#VALUE!</v>
      </c>
      <c r="V240" s="42" t="e">
        <f t="shared" si="134"/>
        <v>#VALUE!</v>
      </c>
      <c r="W240" s="43" t="e">
        <f t="shared" si="134"/>
        <v>#VALUE!</v>
      </c>
      <c r="X240" s="43" t="e">
        <f t="shared" si="134"/>
        <v>#VALUE!</v>
      </c>
      <c r="AD240"/>
      <c r="AG240" s="3">
        <f t="shared" si="138"/>
        <v>61.672669204188026</v>
      </c>
      <c r="AH240" s="36">
        <f t="shared" si="135"/>
        <v>0.9999999937085341</v>
      </c>
      <c r="AI240" s="36">
        <f t="shared" si="135"/>
        <v>0.9999999966758254</v>
      </c>
      <c r="AJ240" s="36">
        <f t="shared" si="135"/>
        <v>0.99999999867382483</v>
      </c>
      <c r="AK240" s="36">
        <f t="shared" si="135"/>
        <v>0.99999999600270906</v>
      </c>
      <c r="AL240" s="36">
        <f t="shared" si="135"/>
        <v>0.8955471669862427</v>
      </c>
      <c r="AM240" s="37" t="e">
        <f t="shared" si="132"/>
        <v>#VALUE!</v>
      </c>
      <c r="AN240" s="38">
        <f t="shared" si="136"/>
        <v>0.99750400837099051</v>
      </c>
      <c r="AO240" s="39"/>
      <c r="AP240" s="39"/>
      <c r="AQ240" s="40"/>
      <c r="AR240" s="40"/>
      <c r="AS240" s="40"/>
      <c r="AT240" s="41"/>
      <c r="AU240" s="41"/>
      <c r="AV240" s="42" t="e">
        <f t="shared" si="137"/>
        <v>#VALUE!</v>
      </c>
      <c r="AW240" s="42" t="e">
        <f t="shared" si="137"/>
        <v>#VALUE!</v>
      </c>
      <c r="AX240" s="43" t="e">
        <f t="shared" si="137"/>
        <v>#VALUE!</v>
      </c>
      <c r="AY240" s="43" t="e">
        <f t="shared" si="137"/>
        <v>#VALUE!</v>
      </c>
    </row>
    <row r="241" spans="5:51" x14ac:dyDescent="0.25">
      <c r="AD241"/>
    </row>
    <row r="242" spans="5:51" x14ac:dyDescent="0.25">
      <c r="E242" s="3" t="s">
        <v>88</v>
      </c>
      <c r="F242" s="3">
        <v>0</v>
      </c>
      <c r="G242" s="36">
        <f>G170*G$163</f>
        <v>0</v>
      </c>
      <c r="H242" s="36">
        <f t="shared" ref="H242:X242" si="139">H170*H$163</f>
        <v>0</v>
      </c>
      <c r="I242" s="36">
        <f t="shared" si="139"/>
        <v>0</v>
      </c>
      <c r="J242" s="36">
        <f t="shared" si="139"/>
        <v>0</v>
      </c>
      <c r="K242" s="36">
        <f t="shared" si="139"/>
        <v>0</v>
      </c>
      <c r="L242" s="37" t="e">
        <f t="shared" si="139"/>
        <v>#VALUE!</v>
      </c>
      <c r="M242" s="38">
        <f t="shared" si="139"/>
        <v>0</v>
      </c>
      <c r="N242" s="39">
        <f t="shared" si="139"/>
        <v>0</v>
      </c>
      <c r="O242" s="39">
        <f t="shared" si="139"/>
        <v>0</v>
      </c>
      <c r="P242" s="40">
        <f t="shared" si="139"/>
        <v>0</v>
      </c>
      <c r="Q242" s="40">
        <f t="shared" si="139"/>
        <v>0</v>
      </c>
      <c r="R242" s="40">
        <f t="shared" si="139"/>
        <v>0</v>
      </c>
      <c r="S242" s="41">
        <f t="shared" si="139"/>
        <v>0</v>
      </c>
      <c r="T242" s="41">
        <f t="shared" si="139"/>
        <v>0</v>
      </c>
      <c r="U242" s="42" t="e">
        <f t="shared" ref="U242:V257" si="140">$C$5/100*U$163*U170</f>
        <v>#VALUE!</v>
      </c>
      <c r="V242" s="42" t="e">
        <f t="shared" si="140"/>
        <v>#VALUE!</v>
      </c>
      <c r="W242" s="43" t="e">
        <f t="shared" si="139"/>
        <v>#VALUE!</v>
      </c>
      <c r="X242" s="43" t="e">
        <f t="shared" si="139"/>
        <v>#VALUE!</v>
      </c>
      <c r="AD242"/>
      <c r="AF242" s="3" t="s">
        <v>88</v>
      </c>
      <c r="AG242" s="3">
        <f>AE14</f>
        <v>5.3104168132392244</v>
      </c>
      <c r="AH242" s="36">
        <f>AH170*AH$163</f>
        <v>0</v>
      </c>
      <c r="AI242" s="36">
        <f t="shared" ref="AI242:AU242" si="141">AI170*AI$163</f>
        <v>0.55013928749360019</v>
      </c>
      <c r="AJ242" s="36">
        <f t="shared" si="141"/>
        <v>0</v>
      </c>
      <c r="AK242" s="36">
        <f t="shared" si="141"/>
        <v>0.76722035884636841</v>
      </c>
      <c r="AL242" s="36">
        <f t="shared" si="141"/>
        <v>0</v>
      </c>
      <c r="AM242" s="37" t="e">
        <f t="shared" si="141"/>
        <v>#VALUE!</v>
      </c>
      <c r="AN242" s="38">
        <f t="shared" si="141"/>
        <v>0</v>
      </c>
      <c r="AO242" s="39">
        <f t="shared" si="141"/>
        <v>0</v>
      </c>
      <c r="AP242" s="39">
        <f t="shared" si="141"/>
        <v>0</v>
      </c>
      <c r="AQ242" s="40">
        <f t="shared" si="141"/>
        <v>0</v>
      </c>
      <c r="AR242" s="40">
        <f t="shared" si="141"/>
        <v>0</v>
      </c>
      <c r="AS242" s="40">
        <f t="shared" si="141"/>
        <v>0</v>
      </c>
      <c r="AT242" s="41">
        <f t="shared" si="141"/>
        <v>0</v>
      </c>
      <c r="AU242" s="41">
        <f t="shared" si="141"/>
        <v>0</v>
      </c>
      <c r="AV242" s="42" t="e">
        <f t="shared" ref="AV242:AW257" si="142">$C$5/100*AV$163*AV170</f>
        <v>#VALUE!</v>
      </c>
      <c r="AW242" s="42" t="e">
        <f t="shared" si="142"/>
        <v>#VALUE!</v>
      </c>
      <c r="AX242" s="43" t="e">
        <f t="shared" ref="AX242:AY257" si="143">AX170*AX$163</f>
        <v>#VALUE!</v>
      </c>
      <c r="AY242" s="43" t="e">
        <f t="shared" si="143"/>
        <v>#VALUE!</v>
      </c>
    </row>
    <row r="243" spans="5:51" x14ac:dyDescent="0.25">
      <c r="F243" s="3">
        <v>1</v>
      </c>
      <c r="G243" s="36">
        <f t="shared" ref="G243:X258" si="144">G171*G$163</f>
        <v>0</v>
      </c>
      <c r="H243" s="36">
        <f t="shared" si="144"/>
        <v>0</v>
      </c>
      <c r="I243" s="36">
        <f t="shared" si="144"/>
        <v>0</v>
      </c>
      <c r="J243" s="36">
        <f t="shared" si="144"/>
        <v>0</v>
      </c>
      <c r="K243" s="36">
        <f t="shared" si="144"/>
        <v>0</v>
      </c>
      <c r="L243" s="37" t="e">
        <f t="shared" si="144"/>
        <v>#VALUE!</v>
      </c>
      <c r="M243" s="38">
        <f t="shared" si="144"/>
        <v>0</v>
      </c>
      <c r="N243" s="39">
        <f t="shared" si="144"/>
        <v>0</v>
      </c>
      <c r="O243" s="39">
        <f t="shared" si="144"/>
        <v>0</v>
      </c>
      <c r="P243" s="40">
        <f t="shared" si="144"/>
        <v>0</v>
      </c>
      <c r="Q243" s="40">
        <f t="shared" si="144"/>
        <v>0</v>
      </c>
      <c r="R243" s="40">
        <f t="shared" si="144"/>
        <v>0</v>
      </c>
      <c r="S243" s="41">
        <f t="shared" si="144"/>
        <v>0</v>
      </c>
      <c r="T243" s="41">
        <f t="shared" si="144"/>
        <v>0</v>
      </c>
      <c r="U243" s="42" t="e">
        <f t="shared" si="140"/>
        <v>#VALUE!</v>
      </c>
      <c r="V243" s="42" t="e">
        <f t="shared" si="140"/>
        <v>#VALUE!</v>
      </c>
      <c r="W243" s="43" t="e">
        <f t="shared" si="144"/>
        <v>#VALUE!</v>
      </c>
      <c r="X243" s="43" t="e">
        <f t="shared" si="144"/>
        <v>#VALUE!</v>
      </c>
      <c r="AD243"/>
      <c r="AG243" s="3">
        <f t="shared" ref="AG243:AG306" si="145">AE15</f>
        <v>5.5848653782914033</v>
      </c>
      <c r="AH243" s="36">
        <f t="shared" ref="AH243:AU258" si="146">AH171*AH$163</f>
        <v>0</v>
      </c>
      <c r="AI243" s="36">
        <f t="shared" si="146"/>
        <v>0.57369369596562148</v>
      </c>
      <c r="AJ243" s="36">
        <f t="shared" si="146"/>
        <v>0</v>
      </c>
      <c r="AK243" s="36">
        <f t="shared" si="146"/>
        <v>0.80917339182778447</v>
      </c>
      <c r="AL243" s="36">
        <f t="shared" si="146"/>
        <v>0</v>
      </c>
      <c r="AM243" s="37" t="e">
        <f t="shared" si="146"/>
        <v>#VALUE!</v>
      </c>
      <c r="AN243" s="38">
        <f t="shared" si="146"/>
        <v>0</v>
      </c>
      <c r="AO243" s="39">
        <f t="shared" si="146"/>
        <v>0</v>
      </c>
      <c r="AP243" s="39">
        <f t="shared" si="146"/>
        <v>0</v>
      </c>
      <c r="AQ243" s="40">
        <f t="shared" si="146"/>
        <v>0</v>
      </c>
      <c r="AR243" s="40">
        <f t="shared" si="146"/>
        <v>0</v>
      </c>
      <c r="AS243" s="40">
        <f t="shared" si="146"/>
        <v>0</v>
      </c>
      <c r="AT243" s="41">
        <f t="shared" si="146"/>
        <v>0</v>
      </c>
      <c r="AU243" s="41">
        <f t="shared" si="146"/>
        <v>0</v>
      </c>
      <c r="AV243" s="42" t="e">
        <f t="shared" si="142"/>
        <v>#VALUE!</v>
      </c>
      <c r="AW243" s="42" t="e">
        <f t="shared" si="142"/>
        <v>#VALUE!</v>
      </c>
      <c r="AX243" s="43" t="e">
        <f t="shared" si="143"/>
        <v>#VALUE!</v>
      </c>
      <c r="AY243" s="43" t="e">
        <f t="shared" si="143"/>
        <v>#VALUE!</v>
      </c>
    </row>
    <row r="244" spans="5:51" x14ac:dyDescent="0.25">
      <c r="F244" s="3">
        <v>2</v>
      </c>
      <c r="G244" s="36">
        <f t="shared" si="144"/>
        <v>0</v>
      </c>
      <c r="H244" s="36">
        <f t="shared" si="144"/>
        <v>0.10114636687242218</v>
      </c>
      <c r="I244" s="36">
        <f t="shared" si="144"/>
        <v>0</v>
      </c>
      <c r="J244" s="36">
        <f t="shared" si="144"/>
        <v>0</v>
      </c>
      <c r="K244" s="36">
        <f t="shared" si="144"/>
        <v>0</v>
      </c>
      <c r="L244" s="37" t="e">
        <f t="shared" si="144"/>
        <v>#VALUE!</v>
      </c>
      <c r="M244" s="38">
        <f t="shared" si="144"/>
        <v>0</v>
      </c>
      <c r="N244" s="39">
        <f t="shared" si="144"/>
        <v>0</v>
      </c>
      <c r="O244" s="39">
        <f t="shared" si="144"/>
        <v>0</v>
      </c>
      <c r="P244" s="40">
        <f t="shared" si="144"/>
        <v>0</v>
      </c>
      <c r="Q244" s="40">
        <f t="shared" si="144"/>
        <v>0</v>
      </c>
      <c r="R244" s="40">
        <f t="shared" si="144"/>
        <v>0</v>
      </c>
      <c r="S244" s="41">
        <f t="shared" si="144"/>
        <v>0</v>
      </c>
      <c r="T244" s="41">
        <f t="shared" si="144"/>
        <v>0</v>
      </c>
      <c r="U244" s="42" t="e">
        <f t="shared" si="140"/>
        <v>#VALUE!</v>
      </c>
      <c r="V244" s="42" t="e">
        <f t="shared" si="140"/>
        <v>#VALUE!</v>
      </c>
      <c r="W244" s="43" t="e">
        <f t="shared" si="144"/>
        <v>#VALUE!</v>
      </c>
      <c r="X244" s="43" t="e">
        <f t="shared" si="144"/>
        <v>#VALUE!</v>
      </c>
      <c r="AD244"/>
      <c r="AG244" s="3">
        <f t="shared" si="145"/>
        <v>5.8734977668565307</v>
      </c>
      <c r="AH244" s="36">
        <f t="shared" si="146"/>
        <v>0</v>
      </c>
      <c r="AI244" s="36">
        <f t="shared" si="146"/>
        <v>0.59640143652583477</v>
      </c>
      <c r="AJ244" s="36">
        <f t="shared" si="146"/>
        <v>0</v>
      </c>
      <c r="AK244" s="36">
        <f t="shared" si="146"/>
        <v>0.84948074329933321</v>
      </c>
      <c r="AL244" s="36">
        <f t="shared" si="146"/>
        <v>0</v>
      </c>
      <c r="AM244" s="37" t="e">
        <f t="shared" si="146"/>
        <v>#VALUE!</v>
      </c>
      <c r="AN244" s="38">
        <f t="shared" si="146"/>
        <v>0</v>
      </c>
      <c r="AO244" s="39">
        <f t="shared" si="146"/>
        <v>0</v>
      </c>
      <c r="AP244" s="39">
        <f t="shared" si="146"/>
        <v>0</v>
      </c>
      <c r="AQ244" s="40">
        <f t="shared" si="146"/>
        <v>0</v>
      </c>
      <c r="AR244" s="40">
        <f t="shared" si="146"/>
        <v>0</v>
      </c>
      <c r="AS244" s="40">
        <f t="shared" si="146"/>
        <v>0</v>
      </c>
      <c r="AT244" s="41">
        <f t="shared" si="146"/>
        <v>0</v>
      </c>
      <c r="AU244" s="41">
        <f t="shared" si="146"/>
        <v>0</v>
      </c>
      <c r="AV244" s="42" t="e">
        <f t="shared" si="142"/>
        <v>#VALUE!</v>
      </c>
      <c r="AW244" s="42" t="e">
        <f t="shared" si="142"/>
        <v>#VALUE!</v>
      </c>
      <c r="AX244" s="43" t="e">
        <f t="shared" si="143"/>
        <v>#VALUE!</v>
      </c>
      <c r="AY244" s="43" t="e">
        <f t="shared" si="143"/>
        <v>#VALUE!</v>
      </c>
    </row>
    <row r="245" spans="5:51" x14ac:dyDescent="0.25">
      <c r="F245" s="3">
        <v>3</v>
      </c>
      <c r="G245" s="36">
        <f t="shared" si="144"/>
        <v>0</v>
      </c>
      <c r="H245" s="36">
        <f t="shared" si="144"/>
        <v>0.26675864505644614</v>
      </c>
      <c r="I245" s="36">
        <f t="shared" si="144"/>
        <v>0</v>
      </c>
      <c r="J245" s="36">
        <f t="shared" si="144"/>
        <v>0.25401717046531769</v>
      </c>
      <c r="K245" s="36">
        <f t="shared" si="144"/>
        <v>0</v>
      </c>
      <c r="L245" s="37" t="e">
        <f t="shared" si="144"/>
        <v>#VALUE!</v>
      </c>
      <c r="M245" s="38">
        <f t="shared" si="144"/>
        <v>0</v>
      </c>
      <c r="N245" s="39">
        <f t="shared" si="144"/>
        <v>0</v>
      </c>
      <c r="O245" s="39">
        <f t="shared" si="144"/>
        <v>0</v>
      </c>
      <c r="P245" s="40">
        <f t="shared" si="144"/>
        <v>0</v>
      </c>
      <c r="Q245" s="40">
        <f t="shared" si="144"/>
        <v>0</v>
      </c>
      <c r="R245" s="40">
        <f t="shared" si="144"/>
        <v>0</v>
      </c>
      <c r="S245" s="41">
        <f t="shared" si="144"/>
        <v>0</v>
      </c>
      <c r="T245" s="41">
        <f t="shared" si="144"/>
        <v>0</v>
      </c>
      <c r="U245" s="42" t="e">
        <f t="shared" si="140"/>
        <v>#VALUE!</v>
      </c>
      <c r="V245" s="42" t="e">
        <f t="shared" si="140"/>
        <v>#VALUE!</v>
      </c>
      <c r="W245" s="43" t="e">
        <f t="shared" si="144"/>
        <v>#VALUE!</v>
      </c>
      <c r="X245" s="43" t="e">
        <f t="shared" si="144"/>
        <v>#VALUE!</v>
      </c>
      <c r="AD245"/>
      <c r="AG245" s="3">
        <f t="shared" si="145"/>
        <v>6.1770470155581005</v>
      </c>
      <c r="AH245" s="36">
        <f t="shared" si="146"/>
        <v>0</v>
      </c>
      <c r="AI245" s="36">
        <f t="shared" si="146"/>
        <v>0.61813100938267351</v>
      </c>
      <c r="AJ245" s="36">
        <f t="shared" si="146"/>
        <v>0</v>
      </c>
      <c r="AK245" s="36">
        <f t="shared" si="146"/>
        <v>0.8879135899053241</v>
      </c>
      <c r="AL245" s="36">
        <f t="shared" si="146"/>
        <v>0</v>
      </c>
      <c r="AM245" s="37" t="e">
        <f t="shared" si="146"/>
        <v>#VALUE!</v>
      </c>
      <c r="AN245" s="38">
        <f t="shared" si="146"/>
        <v>0</v>
      </c>
      <c r="AO245" s="39">
        <f t="shared" si="146"/>
        <v>0</v>
      </c>
      <c r="AP245" s="39">
        <f t="shared" si="146"/>
        <v>0</v>
      </c>
      <c r="AQ245" s="40">
        <f t="shared" si="146"/>
        <v>0</v>
      </c>
      <c r="AR245" s="40">
        <f t="shared" si="146"/>
        <v>0</v>
      </c>
      <c r="AS245" s="40">
        <f t="shared" si="146"/>
        <v>0</v>
      </c>
      <c r="AT245" s="41">
        <f t="shared" si="146"/>
        <v>0</v>
      </c>
      <c r="AU245" s="41">
        <f t="shared" si="146"/>
        <v>0</v>
      </c>
      <c r="AV245" s="42" t="e">
        <f t="shared" si="142"/>
        <v>#VALUE!</v>
      </c>
      <c r="AW245" s="42" t="e">
        <f t="shared" si="142"/>
        <v>#VALUE!</v>
      </c>
      <c r="AX245" s="43" t="e">
        <f t="shared" si="143"/>
        <v>#VALUE!</v>
      </c>
      <c r="AY245" s="43" t="e">
        <f t="shared" si="143"/>
        <v>#VALUE!</v>
      </c>
    </row>
    <row r="246" spans="5:51" x14ac:dyDescent="0.25">
      <c r="F246" s="3">
        <v>4</v>
      </c>
      <c r="G246" s="36">
        <f t="shared" si="144"/>
        <v>0</v>
      </c>
      <c r="H246" s="36">
        <f t="shared" si="144"/>
        <v>0.4086123224017808</v>
      </c>
      <c r="I246" s="36">
        <f t="shared" si="144"/>
        <v>0</v>
      </c>
      <c r="J246" s="36">
        <f t="shared" si="144"/>
        <v>0.51261821384016093</v>
      </c>
      <c r="K246" s="36">
        <f t="shared" si="144"/>
        <v>0</v>
      </c>
      <c r="L246" s="37" t="e">
        <f t="shared" si="144"/>
        <v>#VALUE!</v>
      </c>
      <c r="M246" s="38">
        <f t="shared" si="144"/>
        <v>0</v>
      </c>
      <c r="N246" s="39">
        <f t="shared" si="144"/>
        <v>0</v>
      </c>
      <c r="O246" s="39">
        <f t="shared" si="144"/>
        <v>0</v>
      </c>
      <c r="P246" s="40">
        <f t="shared" si="144"/>
        <v>0</v>
      </c>
      <c r="Q246" s="40">
        <f t="shared" si="144"/>
        <v>0</v>
      </c>
      <c r="R246" s="40">
        <f t="shared" si="144"/>
        <v>0</v>
      </c>
      <c r="S246" s="41">
        <f t="shared" si="144"/>
        <v>0</v>
      </c>
      <c r="T246" s="41">
        <f t="shared" si="144"/>
        <v>0</v>
      </c>
      <c r="U246" s="42" t="e">
        <f t="shared" si="140"/>
        <v>#VALUE!</v>
      </c>
      <c r="V246" s="42" t="e">
        <f t="shared" si="140"/>
        <v>#VALUE!</v>
      </c>
      <c r="W246" s="43" t="e">
        <f t="shared" si="144"/>
        <v>#VALUE!</v>
      </c>
      <c r="X246" s="43" t="e">
        <f t="shared" si="144"/>
        <v>#VALUE!</v>
      </c>
      <c r="AD246"/>
      <c r="AG246" s="3">
        <f t="shared" si="145"/>
        <v>6.4962840452114623</v>
      </c>
      <c r="AH246" s="36">
        <f t="shared" si="146"/>
        <v>0</v>
      </c>
      <c r="AI246" s="36">
        <f t="shared" si="146"/>
        <v>0.6387618102510455</v>
      </c>
      <c r="AJ246" s="36">
        <f t="shared" si="146"/>
        <v>0</v>
      </c>
      <c r="AK246" s="36">
        <f t="shared" si="146"/>
        <v>0.92426558726443986</v>
      </c>
      <c r="AL246" s="36">
        <f t="shared" si="146"/>
        <v>0</v>
      </c>
      <c r="AM246" s="37" t="e">
        <f t="shared" si="146"/>
        <v>#VALUE!</v>
      </c>
      <c r="AN246" s="38">
        <f t="shared" si="146"/>
        <v>0</v>
      </c>
      <c r="AO246" s="39">
        <f t="shared" si="146"/>
        <v>0</v>
      </c>
      <c r="AP246" s="39">
        <f t="shared" si="146"/>
        <v>0</v>
      </c>
      <c r="AQ246" s="40">
        <f t="shared" si="146"/>
        <v>0</v>
      </c>
      <c r="AR246" s="40">
        <f t="shared" si="146"/>
        <v>0</v>
      </c>
      <c r="AS246" s="40">
        <f t="shared" si="146"/>
        <v>0</v>
      </c>
      <c r="AT246" s="41">
        <f t="shared" si="146"/>
        <v>0</v>
      </c>
      <c r="AU246" s="41">
        <f t="shared" si="146"/>
        <v>0</v>
      </c>
      <c r="AV246" s="42" t="e">
        <f t="shared" si="142"/>
        <v>#VALUE!</v>
      </c>
      <c r="AW246" s="42" t="e">
        <f t="shared" si="142"/>
        <v>#VALUE!</v>
      </c>
      <c r="AX246" s="43" t="e">
        <f t="shared" si="143"/>
        <v>#VALUE!</v>
      </c>
      <c r="AY246" s="43" t="e">
        <f t="shared" si="143"/>
        <v>#VALUE!</v>
      </c>
    </row>
    <row r="247" spans="5:51" x14ac:dyDescent="0.25">
      <c r="F247" s="3">
        <v>5</v>
      </c>
      <c r="G247" s="36">
        <f t="shared" si="144"/>
        <v>0</v>
      </c>
      <c r="H247" s="36">
        <f t="shared" si="144"/>
        <v>0.52106795007371021</v>
      </c>
      <c r="I247" s="36">
        <f t="shared" si="144"/>
        <v>0</v>
      </c>
      <c r="J247" s="36">
        <f t="shared" si="144"/>
        <v>0.71525734499732074</v>
      </c>
      <c r="K247" s="36">
        <f t="shared" si="144"/>
        <v>0</v>
      </c>
      <c r="L247" s="37" t="e">
        <f t="shared" si="144"/>
        <v>#VALUE!</v>
      </c>
      <c r="M247" s="38">
        <f t="shared" si="144"/>
        <v>0</v>
      </c>
      <c r="N247" s="39">
        <f t="shared" si="144"/>
        <v>0</v>
      </c>
      <c r="O247" s="39">
        <f t="shared" si="144"/>
        <v>0</v>
      </c>
      <c r="P247" s="40">
        <f t="shared" si="144"/>
        <v>0</v>
      </c>
      <c r="Q247" s="40">
        <f t="shared" si="144"/>
        <v>0</v>
      </c>
      <c r="R247" s="40">
        <f t="shared" si="144"/>
        <v>0</v>
      </c>
      <c r="S247" s="41">
        <f t="shared" si="144"/>
        <v>0</v>
      </c>
      <c r="T247" s="41">
        <f t="shared" si="144"/>
        <v>0</v>
      </c>
      <c r="U247" s="42" t="e">
        <f t="shared" si="140"/>
        <v>#VALUE!</v>
      </c>
      <c r="V247" s="42" t="e">
        <f t="shared" si="140"/>
        <v>#VALUE!</v>
      </c>
      <c r="W247" s="43" t="e">
        <f t="shared" si="144"/>
        <v>#VALUE!</v>
      </c>
      <c r="X247" s="43" t="e">
        <f t="shared" si="144"/>
        <v>#VALUE!</v>
      </c>
      <c r="AD247"/>
      <c r="AG247" s="3">
        <f t="shared" si="145"/>
        <v>6.8320196187232742</v>
      </c>
      <c r="AH247" s="36">
        <f t="shared" si="146"/>
        <v>0</v>
      </c>
      <c r="AI247" s="36">
        <f t="shared" si="146"/>
        <v>0.65818735283990892</v>
      </c>
      <c r="AJ247" s="36">
        <f t="shared" si="146"/>
        <v>0</v>
      </c>
      <c r="AK247" s="36">
        <f t="shared" si="146"/>
        <v>0.95835850669993394</v>
      </c>
      <c r="AL247" s="36">
        <f t="shared" si="146"/>
        <v>0</v>
      </c>
      <c r="AM247" s="37" t="e">
        <f t="shared" si="146"/>
        <v>#VALUE!</v>
      </c>
      <c r="AN247" s="38">
        <f t="shared" si="146"/>
        <v>0</v>
      </c>
      <c r="AO247" s="39">
        <f t="shared" si="146"/>
        <v>0</v>
      </c>
      <c r="AP247" s="39">
        <f t="shared" si="146"/>
        <v>0</v>
      </c>
      <c r="AQ247" s="40">
        <f t="shared" si="146"/>
        <v>0</v>
      </c>
      <c r="AR247" s="40">
        <f t="shared" si="146"/>
        <v>0</v>
      </c>
      <c r="AS247" s="40">
        <f t="shared" si="146"/>
        <v>0</v>
      </c>
      <c r="AT247" s="41">
        <f t="shared" si="146"/>
        <v>0</v>
      </c>
      <c r="AU247" s="41">
        <f t="shared" si="146"/>
        <v>0</v>
      </c>
      <c r="AV247" s="42" t="e">
        <f t="shared" si="142"/>
        <v>#VALUE!</v>
      </c>
      <c r="AW247" s="42" t="e">
        <f t="shared" si="142"/>
        <v>#VALUE!</v>
      </c>
      <c r="AX247" s="43" t="e">
        <f t="shared" si="143"/>
        <v>#VALUE!</v>
      </c>
      <c r="AY247" s="43" t="e">
        <f t="shared" si="143"/>
        <v>#VALUE!</v>
      </c>
    </row>
    <row r="248" spans="5:51" x14ac:dyDescent="0.25">
      <c r="F248" s="3">
        <v>6</v>
      </c>
      <c r="G248" s="36">
        <f t="shared" si="144"/>
        <v>0</v>
      </c>
      <c r="H248" s="36">
        <f t="shared" si="144"/>
        <v>0.60571715989048958</v>
      </c>
      <c r="I248" s="36">
        <f t="shared" si="144"/>
        <v>0</v>
      </c>
      <c r="J248" s="36">
        <f t="shared" si="144"/>
        <v>0.8659746508602908</v>
      </c>
      <c r="K248" s="36">
        <f t="shared" si="144"/>
        <v>0</v>
      </c>
      <c r="L248" s="37" t="e">
        <f t="shared" si="144"/>
        <v>#VALUE!</v>
      </c>
      <c r="M248" s="38">
        <f t="shared" si="144"/>
        <v>0</v>
      </c>
      <c r="N248" s="39">
        <f t="shared" si="144"/>
        <v>0</v>
      </c>
      <c r="O248" s="39">
        <f t="shared" si="144"/>
        <v>0</v>
      </c>
      <c r="P248" s="40">
        <f t="shared" si="144"/>
        <v>0</v>
      </c>
      <c r="Q248" s="40">
        <f t="shared" si="144"/>
        <v>0</v>
      </c>
      <c r="R248" s="40">
        <f t="shared" si="144"/>
        <v>0</v>
      </c>
      <c r="S248" s="41">
        <f t="shared" si="144"/>
        <v>0</v>
      </c>
      <c r="T248" s="41">
        <f t="shared" si="144"/>
        <v>0</v>
      </c>
      <c r="U248" s="42" t="e">
        <f t="shared" si="140"/>
        <v>#VALUE!</v>
      </c>
      <c r="V248" s="42" t="e">
        <f t="shared" si="140"/>
        <v>#VALUE!</v>
      </c>
      <c r="W248" s="43" t="e">
        <f t="shared" si="144"/>
        <v>#VALUE!</v>
      </c>
      <c r="X248" s="43" t="e">
        <f t="shared" si="144"/>
        <v>#VALUE!</v>
      </c>
      <c r="AD248"/>
      <c r="AG248" s="3">
        <f t="shared" si="145"/>
        <v>7.185106400177478</v>
      </c>
      <c r="AH248" s="36">
        <f t="shared" si="146"/>
        <v>1.5518141301875843E-2</v>
      </c>
      <c r="AI248" s="36">
        <f t="shared" si="146"/>
        <v>0.6763182611016294</v>
      </c>
      <c r="AJ248" s="36">
        <f t="shared" si="146"/>
        <v>0</v>
      </c>
      <c r="AK248" s="36">
        <f t="shared" si="146"/>
        <v>0.99004732007217289</v>
      </c>
      <c r="AL248" s="36">
        <f t="shared" si="146"/>
        <v>0</v>
      </c>
      <c r="AM248" s="37" t="e">
        <f t="shared" si="146"/>
        <v>#VALUE!</v>
      </c>
      <c r="AN248" s="38">
        <f t="shared" si="146"/>
        <v>0</v>
      </c>
      <c r="AO248" s="39">
        <f t="shared" si="146"/>
        <v>0</v>
      </c>
      <c r="AP248" s="39">
        <f t="shared" si="146"/>
        <v>0</v>
      </c>
      <c r="AQ248" s="40">
        <f t="shared" si="146"/>
        <v>0</v>
      </c>
      <c r="AR248" s="40">
        <f t="shared" si="146"/>
        <v>0</v>
      </c>
      <c r="AS248" s="40">
        <f t="shared" si="146"/>
        <v>0</v>
      </c>
      <c r="AT248" s="41">
        <f t="shared" si="146"/>
        <v>0</v>
      </c>
      <c r="AU248" s="41">
        <f t="shared" si="146"/>
        <v>0</v>
      </c>
      <c r="AV248" s="42" t="e">
        <f t="shared" si="142"/>
        <v>#VALUE!</v>
      </c>
      <c r="AW248" s="42" t="e">
        <f t="shared" si="142"/>
        <v>#VALUE!</v>
      </c>
      <c r="AX248" s="43" t="e">
        <f t="shared" si="143"/>
        <v>#VALUE!</v>
      </c>
      <c r="AY248" s="43" t="e">
        <f t="shared" si="143"/>
        <v>#VALUE!</v>
      </c>
    </row>
    <row r="249" spans="5:51" x14ac:dyDescent="0.25">
      <c r="F249" s="3">
        <v>7</v>
      </c>
      <c r="G249" s="36">
        <f t="shared" si="144"/>
        <v>0</v>
      </c>
      <c r="H249" s="36">
        <f t="shared" si="144"/>
        <v>0.66709351795219629</v>
      </c>
      <c r="I249" s="36">
        <f t="shared" si="144"/>
        <v>0</v>
      </c>
      <c r="J249" s="36">
        <f t="shared" si="144"/>
        <v>0.97394135141927818</v>
      </c>
      <c r="K249" s="36">
        <f t="shared" si="144"/>
        <v>0</v>
      </c>
      <c r="L249" s="37" t="e">
        <f t="shared" si="144"/>
        <v>#VALUE!</v>
      </c>
      <c r="M249" s="38">
        <f t="shared" si="144"/>
        <v>0</v>
      </c>
      <c r="N249" s="39">
        <f t="shared" si="144"/>
        <v>0</v>
      </c>
      <c r="O249" s="39">
        <f t="shared" si="144"/>
        <v>0</v>
      </c>
      <c r="P249" s="40">
        <f t="shared" si="144"/>
        <v>0</v>
      </c>
      <c r="Q249" s="40">
        <f t="shared" si="144"/>
        <v>0</v>
      </c>
      <c r="R249" s="40">
        <f t="shared" si="144"/>
        <v>0</v>
      </c>
      <c r="S249" s="41">
        <f t="shared" si="144"/>
        <v>0</v>
      </c>
      <c r="T249" s="41">
        <f t="shared" si="144"/>
        <v>0</v>
      </c>
      <c r="U249" s="42" t="e">
        <f t="shared" si="140"/>
        <v>#VALUE!</v>
      </c>
      <c r="V249" s="42" t="e">
        <f t="shared" si="140"/>
        <v>#VALUE!</v>
      </c>
      <c r="W249" s="43" t="e">
        <f t="shared" si="144"/>
        <v>#VALUE!</v>
      </c>
      <c r="X249" s="43" t="e">
        <f t="shared" si="144"/>
        <v>#VALUE!</v>
      </c>
      <c r="AD249"/>
      <c r="AG249" s="3">
        <f t="shared" si="145"/>
        <v>7.5564411203372481</v>
      </c>
      <c r="AH249" s="36">
        <f t="shared" si="146"/>
        <v>4.9448918536916547E-2</v>
      </c>
      <c r="AI249" s="36">
        <f t="shared" si="146"/>
        <v>0.69308487311018563</v>
      </c>
      <c r="AJ249" s="36">
        <f t="shared" si="146"/>
        <v>0</v>
      </c>
      <c r="AK249" s="36">
        <f t="shared" si="146"/>
        <v>1.0192244487513564</v>
      </c>
      <c r="AL249" s="36">
        <f t="shared" si="146"/>
        <v>0</v>
      </c>
      <c r="AM249" s="37" t="e">
        <f t="shared" si="146"/>
        <v>#VALUE!</v>
      </c>
      <c r="AN249" s="38">
        <f t="shared" si="146"/>
        <v>0</v>
      </c>
      <c r="AO249" s="39">
        <f t="shared" si="146"/>
        <v>0</v>
      </c>
      <c r="AP249" s="39">
        <f t="shared" si="146"/>
        <v>0</v>
      </c>
      <c r="AQ249" s="40">
        <f t="shared" si="146"/>
        <v>0</v>
      </c>
      <c r="AR249" s="40">
        <f t="shared" si="146"/>
        <v>0</v>
      </c>
      <c r="AS249" s="40">
        <f t="shared" si="146"/>
        <v>0</v>
      </c>
      <c r="AT249" s="41">
        <f t="shared" si="146"/>
        <v>0</v>
      </c>
      <c r="AU249" s="41">
        <f t="shared" si="146"/>
        <v>0</v>
      </c>
      <c r="AV249" s="42" t="e">
        <f t="shared" si="142"/>
        <v>#VALUE!</v>
      </c>
      <c r="AW249" s="42" t="e">
        <f t="shared" si="142"/>
        <v>#VALUE!</v>
      </c>
      <c r="AX249" s="43" t="e">
        <f t="shared" si="143"/>
        <v>#VALUE!</v>
      </c>
      <c r="AY249" s="43" t="e">
        <f t="shared" si="143"/>
        <v>#VALUE!</v>
      </c>
    </row>
    <row r="250" spans="5:51" x14ac:dyDescent="0.25">
      <c r="F250" s="3">
        <v>8</v>
      </c>
      <c r="G250" s="36">
        <f t="shared" si="144"/>
        <v>9.2657096075935808E-2</v>
      </c>
      <c r="H250" s="36">
        <f t="shared" si="144"/>
        <v>0.71035891582948851</v>
      </c>
      <c r="I250" s="36">
        <f t="shared" si="144"/>
        <v>0</v>
      </c>
      <c r="J250" s="36">
        <f t="shared" si="144"/>
        <v>1.0491393153456285</v>
      </c>
      <c r="K250" s="36">
        <f t="shared" si="144"/>
        <v>0</v>
      </c>
      <c r="L250" s="37" t="e">
        <f t="shared" si="144"/>
        <v>#VALUE!</v>
      </c>
      <c r="M250" s="38">
        <f t="shared" si="144"/>
        <v>0</v>
      </c>
      <c r="N250" s="39">
        <f t="shared" si="144"/>
        <v>0</v>
      </c>
      <c r="O250" s="39">
        <f t="shared" si="144"/>
        <v>0</v>
      </c>
      <c r="P250" s="40">
        <f t="shared" si="144"/>
        <v>0</v>
      </c>
      <c r="Q250" s="40">
        <f t="shared" si="144"/>
        <v>0</v>
      </c>
      <c r="R250" s="40">
        <f t="shared" si="144"/>
        <v>0</v>
      </c>
      <c r="S250" s="41">
        <f t="shared" si="144"/>
        <v>0</v>
      </c>
      <c r="T250" s="41">
        <f t="shared" si="144"/>
        <v>0</v>
      </c>
      <c r="U250" s="42" t="e">
        <f t="shared" si="140"/>
        <v>#VALUE!</v>
      </c>
      <c r="V250" s="42" t="e">
        <f t="shared" si="140"/>
        <v>#VALUE!</v>
      </c>
      <c r="W250" s="43" t="e">
        <f t="shared" si="144"/>
        <v>#VALUE!</v>
      </c>
      <c r="X250" s="43" t="e">
        <f t="shared" si="144"/>
        <v>#VALUE!</v>
      </c>
      <c r="AD250"/>
      <c r="AG250" s="3">
        <f t="shared" si="145"/>
        <v>7.9469668540626248</v>
      </c>
      <c r="AH250" s="36">
        <f t="shared" si="146"/>
        <v>8.7356792141460804E-2</v>
      </c>
      <c r="AI250" s="36">
        <f t="shared" si="146"/>
        <v>0.70843930109745124</v>
      </c>
      <c r="AJ250" s="36">
        <f t="shared" si="146"/>
        <v>0</v>
      </c>
      <c r="AK250" s="36">
        <f t="shared" si="146"/>
        <v>1.0458229077688646</v>
      </c>
      <c r="AL250" s="36">
        <f t="shared" si="146"/>
        <v>0</v>
      </c>
      <c r="AM250" s="37" t="e">
        <f t="shared" si="146"/>
        <v>#VALUE!</v>
      </c>
      <c r="AN250" s="38">
        <f t="shared" si="146"/>
        <v>0</v>
      </c>
      <c r="AO250" s="39">
        <f t="shared" si="146"/>
        <v>0</v>
      </c>
      <c r="AP250" s="39">
        <f t="shared" si="146"/>
        <v>0</v>
      </c>
      <c r="AQ250" s="40">
        <f t="shared" si="146"/>
        <v>0</v>
      </c>
      <c r="AR250" s="40">
        <f t="shared" si="146"/>
        <v>0</v>
      </c>
      <c r="AS250" s="40">
        <f t="shared" si="146"/>
        <v>0</v>
      </c>
      <c r="AT250" s="41">
        <f t="shared" si="146"/>
        <v>0</v>
      </c>
      <c r="AU250" s="41">
        <f t="shared" si="146"/>
        <v>0</v>
      </c>
      <c r="AV250" s="42" t="e">
        <f t="shared" si="142"/>
        <v>#VALUE!</v>
      </c>
      <c r="AW250" s="42" t="e">
        <f t="shared" si="142"/>
        <v>#VALUE!</v>
      </c>
      <c r="AX250" s="43" t="e">
        <f t="shared" si="143"/>
        <v>#VALUE!</v>
      </c>
      <c r="AY250" s="43" t="e">
        <f t="shared" si="143"/>
        <v>#VALUE!</v>
      </c>
    </row>
    <row r="251" spans="5:51" x14ac:dyDescent="0.25">
      <c r="F251" s="3">
        <v>9</v>
      </c>
      <c r="G251" s="36">
        <f t="shared" si="144"/>
        <v>0.19732210156289401</v>
      </c>
      <c r="H251" s="36">
        <f t="shared" si="144"/>
        <v>0.74020415923544503</v>
      </c>
      <c r="I251" s="36">
        <f t="shared" si="144"/>
        <v>0</v>
      </c>
      <c r="J251" s="36">
        <f t="shared" si="144"/>
        <v>1.1004023853316134</v>
      </c>
      <c r="K251" s="36">
        <f t="shared" si="144"/>
        <v>0</v>
      </c>
      <c r="L251" s="37" t="e">
        <f t="shared" si="144"/>
        <v>#VALUE!</v>
      </c>
      <c r="M251" s="38">
        <f t="shared" si="144"/>
        <v>0</v>
      </c>
      <c r="N251" s="39">
        <f t="shared" si="144"/>
        <v>0</v>
      </c>
      <c r="O251" s="39">
        <f t="shared" si="144"/>
        <v>0</v>
      </c>
      <c r="P251" s="40">
        <f t="shared" si="144"/>
        <v>0</v>
      </c>
      <c r="Q251" s="40">
        <f t="shared" si="144"/>
        <v>0</v>
      </c>
      <c r="R251" s="40">
        <f t="shared" si="144"/>
        <v>0</v>
      </c>
      <c r="S251" s="41">
        <f t="shared" si="144"/>
        <v>0</v>
      </c>
      <c r="T251" s="41">
        <f t="shared" si="144"/>
        <v>0</v>
      </c>
      <c r="U251" s="42" t="e">
        <f t="shared" si="140"/>
        <v>#VALUE!</v>
      </c>
      <c r="V251" s="42" t="e">
        <f t="shared" si="140"/>
        <v>#VALUE!</v>
      </c>
      <c r="W251" s="43" t="e">
        <f t="shared" si="144"/>
        <v>#VALUE!</v>
      </c>
      <c r="X251" s="43" t="e">
        <f t="shared" si="144"/>
        <v>#VALUE!</v>
      </c>
      <c r="AD251"/>
      <c r="AG251" s="3">
        <f t="shared" si="145"/>
        <v>8.3576754154277619</v>
      </c>
      <c r="AH251" s="36">
        <f t="shared" si="146"/>
        <v>0.12919884494004466</v>
      </c>
      <c r="AI251" s="36">
        <f t="shared" si="146"/>
        <v>0.7223568067554732</v>
      </c>
      <c r="AJ251" s="36">
        <f t="shared" si="146"/>
        <v>0</v>
      </c>
      <c r="AK251" s="36">
        <f t="shared" si="146"/>
        <v>1.0698181134631775</v>
      </c>
      <c r="AL251" s="36">
        <f t="shared" si="146"/>
        <v>0</v>
      </c>
      <c r="AM251" s="37" t="e">
        <f t="shared" si="146"/>
        <v>#VALUE!</v>
      </c>
      <c r="AN251" s="38">
        <f t="shared" si="146"/>
        <v>0</v>
      </c>
      <c r="AO251" s="39">
        <f t="shared" si="146"/>
        <v>0</v>
      </c>
      <c r="AP251" s="39">
        <f t="shared" si="146"/>
        <v>0</v>
      </c>
      <c r="AQ251" s="40">
        <f t="shared" si="146"/>
        <v>0</v>
      </c>
      <c r="AR251" s="40">
        <f t="shared" si="146"/>
        <v>0</v>
      </c>
      <c r="AS251" s="40">
        <f t="shared" si="146"/>
        <v>0</v>
      </c>
      <c r="AT251" s="41">
        <f t="shared" si="146"/>
        <v>0</v>
      </c>
      <c r="AU251" s="41">
        <f t="shared" si="146"/>
        <v>0</v>
      </c>
      <c r="AV251" s="42" t="e">
        <f t="shared" si="142"/>
        <v>#VALUE!</v>
      </c>
      <c r="AW251" s="42" t="e">
        <f t="shared" si="142"/>
        <v>#VALUE!</v>
      </c>
      <c r="AX251" s="43" t="e">
        <f t="shared" si="143"/>
        <v>#VALUE!</v>
      </c>
      <c r="AY251" s="43" t="e">
        <f t="shared" si="143"/>
        <v>#VALUE!</v>
      </c>
    </row>
    <row r="252" spans="5:51" x14ac:dyDescent="0.25">
      <c r="F252" s="3">
        <v>10</v>
      </c>
      <c r="G252" s="36">
        <f t="shared" si="144"/>
        <v>0.30487348093477895</v>
      </c>
      <c r="H252" s="36">
        <f t="shared" si="144"/>
        <v>0.76044915705252103</v>
      </c>
      <c r="I252" s="36">
        <f t="shared" si="144"/>
        <v>0.1136963372347109</v>
      </c>
      <c r="J252" s="36">
        <f t="shared" si="144"/>
        <v>1.1347775350347622</v>
      </c>
      <c r="K252" s="36">
        <f t="shared" si="144"/>
        <v>0</v>
      </c>
      <c r="L252" s="37" t="e">
        <f t="shared" si="144"/>
        <v>#VALUE!</v>
      </c>
      <c r="M252" s="38">
        <f t="shared" si="144"/>
        <v>0</v>
      </c>
      <c r="N252" s="39">
        <f t="shared" si="144"/>
        <v>0</v>
      </c>
      <c r="O252" s="39">
        <f t="shared" si="144"/>
        <v>0</v>
      </c>
      <c r="P252" s="40">
        <f t="shared" si="144"/>
        <v>0</v>
      </c>
      <c r="Q252" s="40">
        <f t="shared" si="144"/>
        <v>0</v>
      </c>
      <c r="R252" s="40">
        <f t="shared" si="144"/>
        <v>0</v>
      </c>
      <c r="S252" s="41">
        <f t="shared" si="144"/>
        <v>0</v>
      </c>
      <c r="T252" s="41">
        <f t="shared" si="144"/>
        <v>0</v>
      </c>
      <c r="U252" s="42" t="e">
        <f t="shared" si="140"/>
        <v>#VALUE!</v>
      </c>
      <c r="V252" s="42" t="e">
        <f t="shared" si="140"/>
        <v>#VALUE!</v>
      </c>
      <c r="W252" s="43" t="e">
        <f t="shared" si="144"/>
        <v>#VALUE!</v>
      </c>
      <c r="X252" s="43" t="e">
        <f t="shared" si="144"/>
        <v>#VALUE!</v>
      </c>
      <c r="AD252"/>
      <c r="AG252" s="3">
        <f t="shared" si="145"/>
        <v>8.7896098766206254</v>
      </c>
      <c r="AH252" s="36">
        <f t="shared" si="146"/>
        <v>0.17476110019422245</v>
      </c>
      <c r="AI252" s="36">
        <f t="shared" si="146"/>
        <v>0.73483637822874825</v>
      </c>
      <c r="AJ252" s="36">
        <f t="shared" si="146"/>
        <v>0</v>
      </c>
      <c r="AK252" s="36">
        <f t="shared" si="146"/>
        <v>1.0912281829312831</v>
      </c>
      <c r="AL252" s="36">
        <f t="shared" si="146"/>
        <v>0</v>
      </c>
      <c r="AM252" s="37" t="e">
        <f t="shared" si="146"/>
        <v>#VALUE!</v>
      </c>
      <c r="AN252" s="38">
        <f t="shared" si="146"/>
        <v>0</v>
      </c>
      <c r="AO252" s="39">
        <f t="shared" si="146"/>
        <v>0</v>
      </c>
      <c r="AP252" s="39">
        <f t="shared" si="146"/>
        <v>0</v>
      </c>
      <c r="AQ252" s="40">
        <f t="shared" si="146"/>
        <v>0</v>
      </c>
      <c r="AR252" s="40">
        <f t="shared" si="146"/>
        <v>0</v>
      </c>
      <c r="AS252" s="40">
        <f t="shared" si="146"/>
        <v>0</v>
      </c>
      <c r="AT252" s="41">
        <f t="shared" si="146"/>
        <v>0</v>
      </c>
      <c r="AU252" s="41">
        <f t="shared" si="146"/>
        <v>0</v>
      </c>
      <c r="AV252" s="42" t="e">
        <f t="shared" si="142"/>
        <v>#VALUE!</v>
      </c>
      <c r="AW252" s="42" t="e">
        <f t="shared" si="142"/>
        <v>#VALUE!</v>
      </c>
      <c r="AX252" s="43" t="e">
        <f t="shared" si="143"/>
        <v>#VALUE!</v>
      </c>
      <c r="AY252" s="43" t="e">
        <f t="shared" si="143"/>
        <v>#VALUE!</v>
      </c>
    </row>
    <row r="253" spans="5:51" x14ac:dyDescent="0.25">
      <c r="F253" s="3">
        <v>11</v>
      </c>
      <c r="G253" s="36">
        <f t="shared" si="144"/>
        <v>0.40681241129091728</v>
      </c>
      <c r="H253" s="36">
        <f t="shared" si="144"/>
        <v>0.77400447171745113</v>
      </c>
      <c r="I253" s="36">
        <f t="shared" si="144"/>
        <v>0.38650665450997218</v>
      </c>
      <c r="J253" s="36">
        <f t="shared" si="144"/>
        <v>1.1575391330032381</v>
      </c>
      <c r="K253" s="36">
        <f t="shared" si="144"/>
        <v>0</v>
      </c>
      <c r="L253" s="37" t="e">
        <f t="shared" si="144"/>
        <v>#VALUE!</v>
      </c>
      <c r="M253" s="38">
        <f t="shared" si="144"/>
        <v>0</v>
      </c>
      <c r="N253" s="39">
        <f t="shared" si="144"/>
        <v>0</v>
      </c>
      <c r="O253" s="39">
        <f t="shared" si="144"/>
        <v>0</v>
      </c>
      <c r="P253" s="40">
        <f t="shared" si="144"/>
        <v>0</v>
      </c>
      <c r="Q253" s="40">
        <f t="shared" si="144"/>
        <v>0</v>
      </c>
      <c r="R253" s="40">
        <f t="shared" si="144"/>
        <v>0</v>
      </c>
      <c r="S253" s="41">
        <f t="shared" si="144"/>
        <v>0</v>
      </c>
      <c r="T253" s="41">
        <f t="shared" si="144"/>
        <v>0</v>
      </c>
      <c r="U253" s="42" t="e">
        <f t="shared" si="140"/>
        <v>#VALUE!</v>
      </c>
      <c r="V253" s="42" t="e">
        <f t="shared" si="140"/>
        <v>#VALUE!</v>
      </c>
      <c r="W253" s="43" t="e">
        <f t="shared" si="144"/>
        <v>#VALUE!</v>
      </c>
      <c r="X253" s="43" t="e">
        <f t="shared" si="144"/>
        <v>#VALUE!</v>
      </c>
      <c r="AD253"/>
      <c r="AG253" s="3">
        <f t="shared" si="145"/>
        <v>9.2438672170224123</v>
      </c>
      <c r="AH253" s="36">
        <f t="shared" si="146"/>
        <v>0.22362663391113632</v>
      </c>
      <c r="AI253" s="36">
        <f t="shared" si="146"/>
        <v>0.74590043486999558</v>
      </c>
      <c r="AJ253" s="36">
        <f t="shared" si="146"/>
        <v>0</v>
      </c>
      <c r="AK253" s="36">
        <f t="shared" si="146"/>
        <v>1.1101126343341399</v>
      </c>
      <c r="AL253" s="36">
        <f t="shared" si="146"/>
        <v>0</v>
      </c>
      <c r="AM253" s="37" t="e">
        <f t="shared" si="146"/>
        <v>#VALUE!</v>
      </c>
      <c r="AN253" s="38">
        <f t="shared" si="146"/>
        <v>0</v>
      </c>
      <c r="AO253" s="39">
        <f t="shared" si="146"/>
        <v>0</v>
      </c>
      <c r="AP253" s="39">
        <f t="shared" si="146"/>
        <v>0</v>
      </c>
      <c r="AQ253" s="40">
        <f t="shared" si="146"/>
        <v>0</v>
      </c>
      <c r="AR253" s="40">
        <f t="shared" si="146"/>
        <v>0</v>
      </c>
      <c r="AS253" s="40">
        <f t="shared" si="146"/>
        <v>0</v>
      </c>
      <c r="AT253" s="41">
        <f t="shared" si="146"/>
        <v>0</v>
      </c>
      <c r="AU253" s="41">
        <f t="shared" si="146"/>
        <v>0</v>
      </c>
      <c r="AV253" s="42" t="e">
        <f t="shared" si="142"/>
        <v>#VALUE!</v>
      </c>
      <c r="AW253" s="42" t="e">
        <f t="shared" si="142"/>
        <v>#VALUE!</v>
      </c>
      <c r="AX253" s="43" t="e">
        <f t="shared" si="143"/>
        <v>#VALUE!</v>
      </c>
      <c r="AY253" s="43" t="e">
        <f t="shared" si="143"/>
        <v>#VALUE!</v>
      </c>
    </row>
    <row r="254" spans="5:51" x14ac:dyDescent="0.25">
      <c r="F254" s="3">
        <v>12</v>
      </c>
      <c r="G254" s="36">
        <f t="shared" si="144"/>
        <v>0.49655663767939273</v>
      </c>
      <c r="H254" s="36">
        <f t="shared" si="144"/>
        <v>0.78299039349238364</v>
      </c>
      <c r="I254" s="36">
        <f t="shared" si="144"/>
        <v>0.60468582038529828</v>
      </c>
      <c r="J254" s="36">
        <f t="shared" si="144"/>
        <v>1.1724677174018332</v>
      </c>
      <c r="K254" s="36">
        <f t="shared" si="144"/>
        <v>0</v>
      </c>
      <c r="L254" s="37" t="e">
        <f t="shared" si="144"/>
        <v>#VALUE!</v>
      </c>
      <c r="M254" s="38">
        <f t="shared" si="144"/>
        <v>0</v>
      </c>
      <c r="N254" s="39">
        <f t="shared" si="144"/>
        <v>0</v>
      </c>
      <c r="O254" s="39">
        <f t="shared" si="144"/>
        <v>0</v>
      </c>
      <c r="P254" s="40">
        <f t="shared" si="144"/>
        <v>0</v>
      </c>
      <c r="Q254" s="40">
        <f t="shared" si="144"/>
        <v>0</v>
      </c>
      <c r="R254" s="40">
        <f t="shared" si="144"/>
        <v>0</v>
      </c>
      <c r="S254" s="41">
        <f t="shared" si="144"/>
        <v>0</v>
      </c>
      <c r="T254" s="41">
        <f t="shared" si="144"/>
        <v>0</v>
      </c>
      <c r="U254" s="42" t="e">
        <f t="shared" si="140"/>
        <v>#VALUE!</v>
      </c>
      <c r="V254" s="42" t="e">
        <f t="shared" si="140"/>
        <v>#VALUE!</v>
      </c>
      <c r="W254" s="43" t="e">
        <f t="shared" si="144"/>
        <v>#VALUE!</v>
      </c>
      <c r="X254" s="43" t="e">
        <f t="shared" si="144"/>
        <v>#VALUE!</v>
      </c>
      <c r="AD254"/>
      <c r="AG254" s="3">
        <f t="shared" si="145"/>
        <v>9.7216011091944612</v>
      </c>
      <c r="AH254" s="36">
        <f t="shared" si="146"/>
        <v>0.27515384509401253</v>
      </c>
      <c r="AI254" s="36">
        <f t="shared" si="146"/>
        <v>0.75559363595683338</v>
      </c>
      <c r="AJ254" s="36">
        <f t="shared" si="146"/>
        <v>2.8231427027857761E-2</v>
      </c>
      <c r="AK254" s="36">
        <f t="shared" si="146"/>
        <v>1.1265694939150042</v>
      </c>
      <c r="AL254" s="36">
        <f t="shared" si="146"/>
        <v>0</v>
      </c>
      <c r="AM254" s="37" t="e">
        <f t="shared" si="146"/>
        <v>#VALUE!</v>
      </c>
      <c r="AN254" s="38">
        <f t="shared" si="146"/>
        <v>0</v>
      </c>
      <c r="AO254" s="39">
        <f t="shared" si="146"/>
        <v>0</v>
      </c>
      <c r="AP254" s="39">
        <f t="shared" si="146"/>
        <v>0</v>
      </c>
      <c r="AQ254" s="40">
        <f t="shared" si="146"/>
        <v>0</v>
      </c>
      <c r="AR254" s="40">
        <f t="shared" si="146"/>
        <v>0</v>
      </c>
      <c r="AS254" s="40">
        <f t="shared" si="146"/>
        <v>0</v>
      </c>
      <c r="AT254" s="41">
        <f t="shared" si="146"/>
        <v>0</v>
      </c>
      <c r="AU254" s="41">
        <f t="shared" si="146"/>
        <v>0</v>
      </c>
      <c r="AV254" s="42" t="e">
        <f t="shared" si="142"/>
        <v>#VALUE!</v>
      </c>
      <c r="AW254" s="42" t="e">
        <f t="shared" si="142"/>
        <v>#VALUE!</v>
      </c>
      <c r="AX254" s="43" t="e">
        <f t="shared" si="143"/>
        <v>#VALUE!</v>
      </c>
      <c r="AY254" s="43" t="e">
        <f t="shared" si="143"/>
        <v>#VALUE!</v>
      </c>
    </row>
    <row r="255" spans="5:51" x14ac:dyDescent="0.25">
      <c r="F255" s="3">
        <v>13</v>
      </c>
      <c r="G255" s="36">
        <f t="shared" si="144"/>
        <v>0.57041445423262194</v>
      </c>
      <c r="H255" s="36">
        <f t="shared" si="144"/>
        <v>0.78890258267184188</v>
      </c>
      <c r="I255" s="36">
        <f t="shared" si="144"/>
        <v>0.77154390549188856</v>
      </c>
      <c r="J255" s="36">
        <f t="shared" si="144"/>
        <v>1.1821903761889869</v>
      </c>
      <c r="K255" s="36">
        <f t="shared" si="144"/>
        <v>0</v>
      </c>
      <c r="L255" s="37" t="e">
        <f t="shared" si="144"/>
        <v>#VALUE!</v>
      </c>
      <c r="M255" s="38">
        <f t="shared" si="144"/>
        <v>0</v>
      </c>
      <c r="N255" s="39">
        <f t="shared" si="144"/>
        <v>0</v>
      </c>
      <c r="O255" s="39">
        <f t="shared" si="144"/>
        <v>0</v>
      </c>
      <c r="P255" s="40">
        <f t="shared" si="144"/>
        <v>0</v>
      </c>
      <c r="Q255" s="40">
        <f t="shared" si="144"/>
        <v>0</v>
      </c>
      <c r="R255" s="40">
        <f t="shared" si="144"/>
        <v>0</v>
      </c>
      <c r="S255" s="41">
        <f t="shared" si="144"/>
        <v>0</v>
      </c>
      <c r="T255" s="41">
        <f t="shared" si="144"/>
        <v>0</v>
      </c>
      <c r="U255" s="42" t="e">
        <f t="shared" si="140"/>
        <v>#VALUE!</v>
      </c>
      <c r="V255" s="42" t="e">
        <f t="shared" si="140"/>
        <v>#VALUE!</v>
      </c>
      <c r="W255" s="43" t="e">
        <f t="shared" si="144"/>
        <v>#VALUE!</v>
      </c>
      <c r="X255" s="43" t="e">
        <f t="shared" si="144"/>
        <v>#VALUE!</v>
      </c>
      <c r="AD255"/>
      <c r="AG255" s="3">
        <f t="shared" si="145"/>
        <v>10.224024848848265</v>
      </c>
      <c r="AH255" s="36">
        <f t="shared" si="146"/>
        <v>0.32847185313240523</v>
      </c>
      <c r="AI255" s="36">
        <f t="shared" si="146"/>
        <v>0.76398082678211143</v>
      </c>
      <c r="AJ255" s="36">
        <f t="shared" si="146"/>
        <v>0.17952925475385681</v>
      </c>
      <c r="AK255" s="36">
        <f t="shared" si="146"/>
        <v>1.1407309211687124</v>
      </c>
      <c r="AL255" s="36">
        <f t="shared" si="146"/>
        <v>0</v>
      </c>
      <c r="AM255" s="37" t="e">
        <f t="shared" si="146"/>
        <v>#VALUE!</v>
      </c>
      <c r="AN255" s="38">
        <f t="shared" si="146"/>
        <v>0</v>
      </c>
      <c r="AO255" s="39">
        <f t="shared" si="146"/>
        <v>0</v>
      </c>
      <c r="AP255" s="39">
        <f t="shared" si="146"/>
        <v>0</v>
      </c>
      <c r="AQ255" s="40">
        <f t="shared" si="146"/>
        <v>0</v>
      </c>
      <c r="AR255" s="40">
        <f t="shared" si="146"/>
        <v>0</v>
      </c>
      <c r="AS255" s="40">
        <f t="shared" si="146"/>
        <v>0</v>
      </c>
      <c r="AT255" s="41">
        <f t="shared" si="146"/>
        <v>0</v>
      </c>
      <c r="AU255" s="41">
        <f t="shared" si="146"/>
        <v>0</v>
      </c>
      <c r="AV255" s="42" t="e">
        <f t="shared" si="142"/>
        <v>#VALUE!</v>
      </c>
      <c r="AW255" s="42" t="e">
        <f t="shared" si="142"/>
        <v>#VALUE!</v>
      </c>
      <c r="AX255" s="43" t="e">
        <f t="shared" si="143"/>
        <v>#VALUE!</v>
      </c>
      <c r="AY255" s="43" t="e">
        <f t="shared" si="143"/>
        <v>#VALUE!</v>
      </c>
    </row>
    <row r="256" spans="5:51" x14ac:dyDescent="0.25">
      <c r="F256" s="3">
        <v>14</v>
      </c>
      <c r="G256" s="36">
        <f t="shared" si="144"/>
        <v>0.62758709710999638</v>
      </c>
      <c r="H256" s="36">
        <f t="shared" si="144"/>
        <v>0.79277120241193255</v>
      </c>
      <c r="I256" s="36">
        <f t="shared" si="144"/>
        <v>0.89414861989966099</v>
      </c>
      <c r="J256" s="36">
        <f t="shared" si="144"/>
        <v>1.1884913479398773</v>
      </c>
      <c r="K256" s="36">
        <f t="shared" si="144"/>
        <v>0</v>
      </c>
      <c r="L256" s="37" t="e">
        <f t="shared" si="144"/>
        <v>#VALUE!</v>
      </c>
      <c r="M256" s="38">
        <f t="shared" si="144"/>
        <v>4.8661478141065473E-4</v>
      </c>
      <c r="N256" s="39">
        <f t="shared" si="144"/>
        <v>0</v>
      </c>
      <c r="O256" s="39">
        <f t="shared" si="144"/>
        <v>0</v>
      </c>
      <c r="P256" s="40">
        <f t="shared" si="144"/>
        <v>0</v>
      </c>
      <c r="Q256" s="40">
        <f t="shared" si="144"/>
        <v>0</v>
      </c>
      <c r="R256" s="40">
        <f t="shared" si="144"/>
        <v>0</v>
      </c>
      <c r="S256" s="41">
        <f t="shared" si="144"/>
        <v>0</v>
      </c>
      <c r="T256" s="41">
        <f t="shared" si="144"/>
        <v>0</v>
      </c>
      <c r="U256" s="42" t="e">
        <f t="shared" si="140"/>
        <v>#VALUE!</v>
      </c>
      <c r="V256" s="42" t="e">
        <f t="shared" si="140"/>
        <v>#VALUE!</v>
      </c>
      <c r="W256" s="43" t="e">
        <f t="shared" si="144"/>
        <v>#VALUE!</v>
      </c>
      <c r="X256" s="43" t="e">
        <f t="shared" si="144"/>
        <v>#VALUE!</v>
      </c>
      <c r="AD256"/>
      <c r="AG256" s="3">
        <f t="shared" si="145"/>
        <v>10.752414436239738</v>
      </c>
      <c r="AH256" s="36">
        <f t="shared" si="146"/>
        <v>0.38249987527331752</v>
      </c>
      <c r="AI256" s="36">
        <f t="shared" si="146"/>
        <v>0.77114421508005226</v>
      </c>
      <c r="AJ256" s="36">
        <f t="shared" si="146"/>
        <v>0.32406209193252206</v>
      </c>
      <c r="AK256" s="36">
        <f t="shared" si="146"/>
        <v>1.1527575684958511</v>
      </c>
      <c r="AL256" s="36">
        <f t="shared" si="146"/>
        <v>0</v>
      </c>
      <c r="AM256" s="37" t="e">
        <f t="shared" si="146"/>
        <v>#VALUE!</v>
      </c>
      <c r="AN256" s="38">
        <f t="shared" si="146"/>
        <v>0</v>
      </c>
      <c r="AO256" s="39">
        <f t="shared" si="146"/>
        <v>0</v>
      </c>
      <c r="AP256" s="39">
        <f t="shared" si="146"/>
        <v>0</v>
      </c>
      <c r="AQ256" s="40">
        <f t="shared" si="146"/>
        <v>0</v>
      </c>
      <c r="AR256" s="40">
        <f t="shared" si="146"/>
        <v>0</v>
      </c>
      <c r="AS256" s="40">
        <f t="shared" si="146"/>
        <v>0</v>
      </c>
      <c r="AT256" s="41">
        <f t="shared" si="146"/>
        <v>0</v>
      </c>
      <c r="AU256" s="41">
        <f t="shared" si="146"/>
        <v>0</v>
      </c>
      <c r="AV256" s="42" t="e">
        <f t="shared" si="142"/>
        <v>#VALUE!</v>
      </c>
      <c r="AW256" s="42" t="e">
        <f t="shared" si="142"/>
        <v>#VALUE!</v>
      </c>
      <c r="AX256" s="43" t="e">
        <f t="shared" si="143"/>
        <v>#VALUE!</v>
      </c>
      <c r="AY256" s="43" t="e">
        <f t="shared" si="143"/>
        <v>#VALUE!</v>
      </c>
    </row>
    <row r="257" spans="6:51" x14ac:dyDescent="0.25">
      <c r="F257" s="3">
        <v>15</v>
      </c>
      <c r="G257" s="36">
        <f t="shared" si="144"/>
        <v>0.66946835757631784</v>
      </c>
      <c r="H257" s="36">
        <f t="shared" si="144"/>
        <v>0.79529313288514103</v>
      </c>
      <c r="I257" s="36">
        <f t="shared" si="144"/>
        <v>0.98108021621397767</v>
      </c>
      <c r="J257" s="36">
        <f t="shared" si="144"/>
        <v>1.1925618252577224</v>
      </c>
      <c r="K257" s="36">
        <f t="shared" si="144"/>
        <v>0</v>
      </c>
      <c r="L257" s="37" t="e">
        <f t="shared" si="144"/>
        <v>#VALUE!</v>
      </c>
      <c r="M257" s="38">
        <f t="shared" si="144"/>
        <v>6.5941345302459597E-2</v>
      </c>
      <c r="N257" s="39">
        <f t="shared" si="144"/>
        <v>0</v>
      </c>
      <c r="O257" s="39">
        <f t="shared" si="144"/>
        <v>0</v>
      </c>
      <c r="P257" s="40">
        <f t="shared" si="144"/>
        <v>0</v>
      </c>
      <c r="Q257" s="40">
        <f t="shared" si="144"/>
        <v>0</v>
      </c>
      <c r="R257" s="40">
        <f t="shared" si="144"/>
        <v>0</v>
      </c>
      <c r="S257" s="41">
        <f t="shared" si="144"/>
        <v>0</v>
      </c>
      <c r="T257" s="41">
        <f t="shared" si="144"/>
        <v>0</v>
      </c>
      <c r="U257" s="42" t="e">
        <f t="shared" si="140"/>
        <v>#VALUE!</v>
      </c>
      <c r="V257" s="42" t="e">
        <f t="shared" si="140"/>
        <v>#VALUE!</v>
      </c>
      <c r="W257" s="43" t="e">
        <f t="shared" si="144"/>
        <v>#VALUE!</v>
      </c>
      <c r="X257" s="43" t="e">
        <f t="shared" si="144"/>
        <v>#VALUE!</v>
      </c>
      <c r="AD257"/>
      <c r="AG257" s="3">
        <f t="shared" si="145"/>
        <v>11.308111816813577</v>
      </c>
      <c r="AH257" s="36">
        <f t="shared" si="146"/>
        <v>0.43599563398145325</v>
      </c>
      <c r="AI257" s="36">
        <f t="shared" si="146"/>
        <v>0.7771799269012174</v>
      </c>
      <c r="AJ257" s="36">
        <f t="shared" si="146"/>
        <v>0.45949992458317807</v>
      </c>
      <c r="AK257" s="36">
        <f t="shared" si="146"/>
        <v>1.1628319852138893</v>
      </c>
      <c r="AL257" s="36">
        <f t="shared" si="146"/>
        <v>0</v>
      </c>
      <c r="AM257" s="37" t="e">
        <f t="shared" si="146"/>
        <v>#VALUE!</v>
      </c>
      <c r="AN257" s="38">
        <f t="shared" si="146"/>
        <v>0</v>
      </c>
      <c r="AO257" s="39">
        <f t="shared" si="146"/>
        <v>0</v>
      </c>
      <c r="AP257" s="39">
        <f t="shared" si="146"/>
        <v>0</v>
      </c>
      <c r="AQ257" s="40">
        <f t="shared" si="146"/>
        <v>0</v>
      </c>
      <c r="AR257" s="40">
        <f t="shared" si="146"/>
        <v>0</v>
      </c>
      <c r="AS257" s="40">
        <f t="shared" si="146"/>
        <v>0</v>
      </c>
      <c r="AT257" s="41">
        <f t="shared" si="146"/>
        <v>0</v>
      </c>
      <c r="AU257" s="41">
        <f t="shared" si="146"/>
        <v>0</v>
      </c>
      <c r="AV257" s="42" t="e">
        <f t="shared" si="142"/>
        <v>#VALUE!</v>
      </c>
      <c r="AW257" s="42" t="e">
        <f t="shared" si="142"/>
        <v>#VALUE!</v>
      </c>
      <c r="AX257" s="43" t="e">
        <f t="shared" si="143"/>
        <v>#VALUE!</v>
      </c>
      <c r="AY257" s="43" t="e">
        <f t="shared" si="143"/>
        <v>#VALUE!</v>
      </c>
    </row>
    <row r="258" spans="6:51" x14ac:dyDescent="0.25">
      <c r="F258" s="3">
        <v>16</v>
      </c>
      <c r="G258" s="36">
        <f t="shared" si="144"/>
        <v>0.69867644461043577</v>
      </c>
      <c r="H258" s="36">
        <f t="shared" si="144"/>
        <v>0.79693339544443997</v>
      </c>
      <c r="I258" s="36">
        <f t="shared" si="144"/>
        <v>1.0407992695210231</v>
      </c>
      <c r="J258" s="36">
        <f t="shared" si="144"/>
        <v>1.1951868944635917</v>
      </c>
      <c r="K258" s="36">
        <f t="shared" si="144"/>
        <v>0</v>
      </c>
      <c r="L258" s="37" t="e">
        <f t="shared" si="144"/>
        <v>#VALUE!</v>
      </c>
      <c r="M258" s="38">
        <f t="shared" si="144"/>
        <v>0.12400195850181844</v>
      </c>
      <c r="N258" s="39">
        <f t="shared" si="144"/>
        <v>0</v>
      </c>
      <c r="O258" s="39">
        <f t="shared" si="144"/>
        <v>0</v>
      </c>
      <c r="P258" s="40">
        <f t="shared" si="144"/>
        <v>0</v>
      </c>
      <c r="Q258" s="40">
        <f t="shared" si="144"/>
        <v>0</v>
      </c>
      <c r="R258" s="40">
        <f t="shared" si="144"/>
        <v>0</v>
      </c>
      <c r="S258" s="41">
        <f t="shared" si="144"/>
        <v>0</v>
      </c>
      <c r="T258" s="41">
        <f t="shared" si="144"/>
        <v>0</v>
      </c>
      <c r="U258" s="42" t="e">
        <f t="shared" ref="U258:V273" si="147">$C$5/100*U$163*U186</f>
        <v>#VALUE!</v>
      </c>
      <c r="V258" s="42" t="e">
        <f t="shared" si="147"/>
        <v>#VALUE!</v>
      </c>
      <c r="W258" s="43" t="e">
        <f t="shared" si="144"/>
        <v>#VALUE!</v>
      </c>
      <c r="X258" s="43" t="e">
        <f>X186*X$163</f>
        <v>#VALUE!</v>
      </c>
      <c r="AD258"/>
      <c r="AG258" s="3">
        <f t="shared" si="145"/>
        <v>11.892528289327906</v>
      </c>
      <c r="AH258" s="36">
        <f t="shared" si="146"/>
        <v>0.4876339668771803</v>
      </c>
      <c r="AI258" s="36">
        <f t="shared" si="146"/>
        <v>0.78219413773064073</v>
      </c>
      <c r="AJ258" s="36">
        <f t="shared" si="146"/>
        <v>0.58379799467045979</v>
      </c>
      <c r="AK258" s="36">
        <f t="shared" si="146"/>
        <v>1.1711514473865909</v>
      </c>
      <c r="AL258" s="36">
        <f t="shared" si="146"/>
        <v>0</v>
      </c>
      <c r="AM258" s="37" t="e">
        <f t="shared" si="146"/>
        <v>#VALUE!</v>
      </c>
      <c r="AN258" s="38">
        <f t="shared" si="146"/>
        <v>0</v>
      </c>
      <c r="AO258" s="39">
        <f t="shared" si="146"/>
        <v>0</v>
      </c>
      <c r="AP258" s="39">
        <f t="shared" si="146"/>
        <v>0</v>
      </c>
      <c r="AQ258" s="40">
        <f t="shared" si="146"/>
        <v>0</v>
      </c>
      <c r="AR258" s="40">
        <f t="shared" si="146"/>
        <v>0</v>
      </c>
      <c r="AS258" s="40">
        <f t="shared" si="146"/>
        <v>0</v>
      </c>
      <c r="AT258" s="41">
        <f t="shared" si="146"/>
        <v>0</v>
      </c>
      <c r="AU258" s="41">
        <f t="shared" si="146"/>
        <v>0</v>
      </c>
      <c r="AV258" s="42" t="e">
        <f t="shared" ref="AV258:AW273" si="148">$C$5/100*AV$163*AV186</f>
        <v>#VALUE!</v>
      </c>
      <c r="AW258" s="42" t="e">
        <f t="shared" si="148"/>
        <v>#VALUE!</v>
      </c>
      <c r="AX258" s="43" t="e">
        <f t="shared" ref="AX258:AY273" si="149">AX186*AX$163</f>
        <v>#VALUE!</v>
      </c>
      <c r="AY258" s="43" t="e">
        <f t="shared" si="149"/>
        <v>#VALUE!</v>
      </c>
    </row>
    <row r="259" spans="6:51" x14ac:dyDescent="0.25">
      <c r="F259" s="3">
        <v>17</v>
      </c>
      <c r="G259" s="36">
        <f t="shared" ref="G259:X274" si="150">G187*G$163</f>
        <v>0.71818455930888137</v>
      </c>
      <c r="H259" s="36">
        <f t="shared" si="150"/>
        <v>0.79799910362954407</v>
      </c>
      <c r="I259" s="36">
        <f t="shared" si="150"/>
        <v>1.0806974931171403</v>
      </c>
      <c r="J259" s="36">
        <f t="shared" si="150"/>
        <v>1.1968790519934664</v>
      </c>
      <c r="K259" s="36">
        <f t="shared" si="150"/>
        <v>0</v>
      </c>
      <c r="L259" s="37" t="e">
        <f t="shared" si="150"/>
        <v>#VALUE!</v>
      </c>
      <c r="M259" s="38">
        <f t="shared" si="150"/>
        <v>0.17514559891116538</v>
      </c>
      <c r="N259" s="39">
        <f t="shared" si="150"/>
        <v>0</v>
      </c>
      <c r="O259" s="39">
        <f t="shared" si="150"/>
        <v>0</v>
      </c>
      <c r="P259" s="40">
        <f t="shared" si="150"/>
        <v>0</v>
      </c>
      <c r="Q259" s="40">
        <f t="shared" si="150"/>
        <v>0</v>
      </c>
      <c r="R259" s="40">
        <f t="shared" si="150"/>
        <v>0</v>
      </c>
      <c r="S259" s="41">
        <f t="shared" si="150"/>
        <v>0</v>
      </c>
      <c r="T259" s="41">
        <f t="shared" si="150"/>
        <v>0</v>
      </c>
      <c r="U259" s="42" t="e">
        <f t="shared" si="147"/>
        <v>#VALUE!</v>
      </c>
      <c r="V259" s="42" t="e">
        <f t="shared" si="147"/>
        <v>#VALUE!</v>
      </c>
      <c r="W259" s="43" t="e">
        <f t="shared" si="150"/>
        <v>#VALUE!</v>
      </c>
      <c r="X259" s="43" t="e">
        <f t="shared" si="150"/>
        <v>#VALUE!</v>
      </c>
      <c r="AD259"/>
      <c r="AG259" s="3">
        <f t="shared" si="145"/>
        <v>12.507148090114805</v>
      </c>
      <c r="AH259" s="36">
        <f t="shared" ref="AH259:AU274" si="151">AH187*AH$163</f>
        <v>0.53611098977643123</v>
      </c>
      <c r="AI259" s="36">
        <f t="shared" si="151"/>
        <v>0.78629900625774107</v>
      </c>
      <c r="AJ259" s="36">
        <f t="shared" si="151"/>
        <v>0.69533687625402107</v>
      </c>
      <c r="AK259" s="36">
        <f t="shared" si="151"/>
        <v>1.1779206355873917</v>
      </c>
      <c r="AL259" s="36">
        <f t="shared" si="151"/>
        <v>0</v>
      </c>
      <c r="AM259" s="37" t="e">
        <f t="shared" si="151"/>
        <v>#VALUE!</v>
      </c>
      <c r="AN259" s="38">
        <f t="shared" si="151"/>
        <v>0</v>
      </c>
      <c r="AO259" s="39">
        <f t="shared" si="151"/>
        <v>0</v>
      </c>
      <c r="AP259" s="39">
        <f t="shared" si="151"/>
        <v>0</v>
      </c>
      <c r="AQ259" s="40">
        <f t="shared" si="151"/>
        <v>0</v>
      </c>
      <c r="AR259" s="40">
        <f t="shared" si="151"/>
        <v>0</v>
      </c>
      <c r="AS259" s="40">
        <f t="shared" si="151"/>
        <v>0</v>
      </c>
      <c r="AT259" s="41">
        <f t="shared" si="151"/>
        <v>0</v>
      </c>
      <c r="AU259" s="41">
        <f t="shared" si="151"/>
        <v>0</v>
      </c>
      <c r="AV259" s="42" t="e">
        <f t="shared" si="148"/>
        <v>#VALUE!</v>
      </c>
      <c r="AW259" s="42" t="e">
        <f t="shared" si="148"/>
        <v>#VALUE!</v>
      </c>
      <c r="AX259" s="43" t="e">
        <f t="shared" si="149"/>
        <v>#VALUE!</v>
      </c>
      <c r="AY259" s="43" t="e">
        <f t="shared" si="149"/>
        <v>#VALUE!</v>
      </c>
    </row>
    <row r="260" spans="6:51" x14ac:dyDescent="0.25">
      <c r="F260" s="3">
        <v>18</v>
      </c>
      <c r="G260" s="36">
        <f t="shared" si="150"/>
        <v>0.73073551561703931</v>
      </c>
      <c r="H260" s="36">
        <f t="shared" si="150"/>
        <v>0.79869152895559992</v>
      </c>
      <c r="I260" s="36">
        <f t="shared" si="150"/>
        <v>1.1067132470660581</v>
      </c>
      <c r="J260" s="36">
        <f t="shared" si="150"/>
        <v>1.1979705264739779</v>
      </c>
      <c r="K260" s="36">
        <f t="shared" si="150"/>
        <v>0</v>
      </c>
      <c r="L260" s="37" t="e">
        <f t="shared" si="150"/>
        <v>#VALUE!</v>
      </c>
      <c r="M260" s="38">
        <f t="shared" si="150"/>
        <v>0.21992782384405862</v>
      </c>
      <c r="N260" s="39">
        <f t="shared" si="150"/>
        <v>0</v>
      </c>
      <c r="O260" s="39">
        <f t="shared" si="150"/>
        <v>0</v>
      </c>
      <c r="P260" s="40">
        <f t="shared" si="150"/>
        <v>0</v>
      </c>
      <c r="Q260" s="40">
        <f t="shared" si="150"/>
        <v>0</v>
      </c>
      <c r="R260" s="40">
        <f t="shared" si="150"/>
        <v>0</v>
      </c>
      <c r="S260" s="41">
        <f t="shared" si="150"/>
        <v>0</v>
      </c>
      <c r="T260" s="41">
        <f t="shared" si="150"/>
        <v>0</v>
      </c>
      <c r="U260" s="42" t="e">
        <f t="shared" si="147"/>
        <v>#VALUE!</v>
      </c>
      <c r="V260" s="42" t="e">
        <f t="shared" si="147"/>
        <v>#VALUE!</v>
      </c>
      <c r="W260" s="43" t="e">
        <f t="shared" si="150"/>
        <v>#VALUE!</v>
      </c>
      <c r="X260" s="43" t="e">
        <f t="shared" si="150"/>
        <v>#VALUE!</v>
      </c>
      <c r="AD260"/>
      <c r="AG260" s="3">
        <f t="shared" si="145"/>
        <v>13.1535321625796</v>
      </c>
      <c r="AH260" s="36">
        <f t="shared" si="151"/>
        <v>0.58026231443766374</v>
      </c>
      <c r="AI260" s="36">
        <f t="shared" si="151"/>
        <v>0.78960865050019291</v>
      </c>
      <c r="AJ260" s="36">
        <f t="shared" si="151"/>
        <v>0.79303656040560677</v>
      </c>
      <c r="AK260" s="36">
        <f t="shared" si="151"/>
        <v>1.1833445865479866</v>
      </c>
      <c r="AL260" s="36">
        <f t="shared" si="151"/>
        <v>0</v>
      </c>
      <c r="AM260" s="37" t="e">
        <f t="shared" si="151"/>
        <v>#VALUE!</v>
      </c>
      <c r="AN260" s="38">
        <f t="shared" si="151"/>
        <v>0</v>
      </c>
      <c r="AO260" s="39">
        <f t="shared" si="151"/>
        <v>0</v>
      </c>
      <c r="AP260" s="39">
        <f t="shared" si="151"/>
        <v>0</v>
      </c>
      <c r="AQ260" s="40">
        <f t="shared" si="151"/>
        <v>0</v>
      </c>
      <c r="AR260" s="40">
        <f t="shared" si="151"/>
        <v>0</v>
      </c>
      <c r="AS260" s="40">
        <f t="shared" si="151"/>
        <v>0</v>
      </c>
      <c r="AT260" s="41">
        <f t="shared" si="151"/>
        <v>0</v>
      </c>
      <c r="AU260" s="41">
        <f t="shared" si="151"/>
        <v>0</v>
      </c>
      <c r="AV260" s="42" t="e">
        <f t="shared" si="148"/>
        <v>#VALUE!</v>
      </c>
      <c r="AW260" s="42" t="e">
        <f t="shared" si="148"/>
        <v>#VALUE!</v>
      </c>
      <c r="AX260" s="43" t="e">
        <f t="shared" si="149"/>
        <v>#VALUE!</v>
      </c>
      <c r="AY260" s="43" t="e">
        <f t="shared" si="149"/>
        <v>#VALUE!</v>
      </c>
    </row>
    <row r="261" spans="6:51" x14ac:dyDescent="0.25">
      <c r="F261" s="3">
        <v>19</v>
      </c>
      <c r="G261" s="36">
        <f t="shared" si="150"/>
        <v>0.73855768227451191</v>
      </c>
      <c r="H261" s="36">
        <f t="shared" si="150"/>
        <v>0.79914184589162729</v>
      </c>
      <c r="I261" s="36">
        <f t="shared" si="150"/>
        <v>1.1233244269383129</v>
      </c>
      <c r="J261" s="36">
        <f t="shared" si="150"/>
        <v>1.1986756434736976</v>
      </c>
      <c r="K261" s="36">
        <f t="shared" si="150"/>
        <v>0</v>
      </c>
      <c r="L261" s="37" t="e">
        <f t="shared" si="150"/>
        <v>#VALUE!</v>
      </c>
      <c r="M261" s="38">
        <f t="shared" si="150"/>
        <v>0.2589404483868013</v>
      </c>
      <c r="N261" s="39">
        <f t="shared" si="150"/>
        <v>0</v>
      </c>
      <c r="O261" s="39">
        <f t="shared" si="150"/>
        <v>0</v>
      </c>
      <c r="P261" s="40">
        <f t="shared" si="150"/>
        <v>0</v>
      </c>
      <c r="Q261" s="40">
        <f t="shared" si="150"/>
        <v>0</v>
      </c>
      <c r="R261" s="40">
        <f t="shared" si="150"/>
        <v>0</v>
      </c>
      <c r="S261" s="41">
        <f t="shared" si="150"/>
        <v>0</v>
      </c>
      <c r="T261" s="41">
        <f t="shared" si="150"/>
        <v>0</v>
      </c>
      <c r="U261" s="42" t="e">
        <f t="shared" si="147"/>
        <v>#VALUE!</v>
      </c>
      <c r="V261" s="42" t="e">
        <f t="shared" si="147"/>
        <v>#VALUE!</v>
      </c>
      <c r="W261" s="43" t="e">
        <f t="shared" si="150"/>
        <v>#VALUE!</v>
      </c>
      <c r="X261" s="43" t="e">
        <f t="shared" si="150"/>
        <v>#VALUE!</v>
      </c>
      <c r="AD261"/>
      <c r="AG261" s="3">
        <f t="shared" si="145"/>
        <v>13.833322121512344</v>
      </c>
      <c r="AH261" s="36">
        <f t="shared" si="151"/>
        <v>0.61917771483089279</v>
      </c>
      <c r="AI261" s="36">
        <f t="shared" si="151"/>
        <v>0.79223539682218036</v>
      </c>
      <c r="AJ261" s="36">
        <f t="shared" si="151"/>
        <v>0.87642778059427351</v>
      </c>
      <c r="AK261" s="36">
        <f t="shared" si="151"/>
        <v>1.1876223100592633</v>
      </c>
      <c r="AL261" s="36">
        <f t="shared" si="151"/>
        <v>0</v>
      </c>
      <c r="AM261" s="37" t="e">
        <f t="shared" si="151"/>
        <v>#VALUE!</v>
      </c>
      <c r="AN261" s="38">
        <f t="shared" si="151"/>
        <v>0</v>
      </c>
      <c r="AO261" s="39">
        <f t="shared" si="151"/>
        <v>0</v>
      </c>
      <c r="AP261" s="39">
        <f t="shared" si="151"/>
        <v>0</v>
      </c>
      <c r="AQ261" s="40">
        <f t="shared" si="151"/>
        <v>0</v>
      </c>
      <c r="AR261" s="40">
        <f t="shared" si="151"/>
        <v>0</v>
      </c>
      <c r="AS261" s="40">
        <f t="shared" si="151"/>
        <v>0</v>
      </c>
      <c r="AT261" s="41">
        <f t="shared" si="151"/>
        <v>0</v>
      </c>
      <c r="AU261" s="41">
        <f t="shared" si="151"/>
        <v>0</v>
      </c>
      <c r="AV261" s="42" t="e">
        <f t="shared" si="148"/>
        <v>#VALUE!</v>
      </c>
      <c r="AW261" s="42" t="e">
        <f t="shared" si="148"/>
        <v>#VALUE!</v>
      </c>
      <c r="AX261" s="43" t="e">
        <f t="shared" si="149"/>
        <v>#VALUE!</v>
      </c>
      <c r="AY261" s="43" t="e">
        <f t="shared" si="149"/>
        <v>#VALUE!</v>
      </c>
    </row>
    <row r="262" spans="6:51" x14ac:dyDescent="0.25">
      <c r="F262" s="3">
        <v>20</v>
      </c>
      <c r="G262" s="36">
        <f t="shared" si="150"/>
        <v>0.74330557022555466</v>
      </c>
      <c r="H262" s="36">
        <f t="shared" si="150"/>
        <v>0.79943521946340457</v>
      </c>
      <c r="I262" s="36">
        <f t="shared" si="150"/>
        <v>1.1337425828322996</v>
      </c>
      <c r="J262" s="36">
        <f t="shared" si="150"/>
        <v>1.1991322368601354</v>
      </c>
      <c r="K262" s="36">
        <f t="shared" si="150"/>
        <v>0</v>
      </c>
      <c r="L262" s="37" t="e">
        <f t="shared" si="150"/>
        <v>#VALUE!</v>
      </c>
      <c r="M262" s="38">
        <f t="shared" si="150"/>
        <v>0.29278020031128593</v>
      </c>
      <c r="N262" s="39">
        <f t="shared" si="150"/>
        <v>0</v>
      </c>
      <c r="O262" s="39">
        <f t="shared" si="150"/>
        <v>0</v>
      </c>
      <c r="P262" s="40">
        <f t="shared" si="150"/>
        <v>0</v>
      </c>
      <c r="Q262" s="40">
        <f t="shared" si="150"/>
        <v>0</v>
      </c>
      <c r="R262" s="40">
        <f t="shared" si="150"/>
        <v>0</v>
      </c>
      <c r="S262" s="41">
        <f t="shared" si="150"/>
        <v>0</v>
      </c>
      <c r="T262" s="41">
        <f t="shared" si="150"/>
        <v>0</v>
      </c>
      <c r="U262" s="42" t="e">
        <f t="shared" si="147"/>
        <v>#VALUE!</v>
      </c>
      <c r="V262" s="42" t="e">
        <f t="shared" si="147"/>
        <v>#VALUE!</v>
      </c>
      <c r="W262" s="43" t="e">
        <f t="shared" si="150"/>
        <v>#VALUE!</v>
      </c>
      <c r="X262" s="43" t="e">
        <f t="shared" si="150"/>
        <v>#VALUE!</v>
      </c>
      <c r="AD262"/>
      <c r="AG262" s="3">
        <f t="shared" si="145"/>
        <v>14.548244422279508</v>
      </c>
      <c r="AH262" s="36">
        <f t="shared" si="151"/>
        <v>0.65229154738223349</v>
      </c>
      <c r="AI262" s="36">
        <f t="shared" si="151"/>
        <v>0.79428650226916497</v>
      </c>
      <c r="AJ262" s="36">
        <f t="shared" si="151"/>
        <v>0.94566816091363126</v>
      </c>
      <c r="AK262" s="36">
        <f t="shared" si="151"/>
        <v>1.1909413927596111</v>
      </c>
      <c r="AL262" s="36">
        <f t="shared" si="151"/>
        <v>0</v>
      </c>
      <c r="AM262" s="37" t="e">
        <f t="shared" si="151"/>
        <v>#VALUE!</v>
      </c>
      <c r="AN262" s="38">
        <f t="shared" si="151"/>
        <v>3.7311884484571345E-2</v>
      </c>
      <c r="AO262" s="39">
        <f t="shared" si="151"/>
        <v>0</v>
      </c>
      <c r="AP262" s="39">
        <f t="shared" si="151"/>
        <v>0</v>
      </c>
      <c r="AQ262" s="40">
        <f t="shared" si="151"/>
        <v>0</v>
      </c>
      <c r="AR262" s="40">
        <f t="shared" si="151"/>
        <v>0</v>
      </c>
      <c r="AS262" s="40">
        <f t="shared" si="151"/>
        <v>0</v>
      </c>
      <c r="AT262" s="41">
        <f t="shared" si="151"/>
        <v>0</v>
      </c>
      <c r="AU262" s="41">
        <f t="shared" si="151"/>
        <v>0</v>
      </c>
      <c r="AV262" s="42" t="e">
        <f t="shared" si="148"/>
        <v>#VALUE!</v>
      </c>
      <c r="AW262" s="42" t="e">
        <f t="shared" si="148"/>
        <v>#VALUE!</v>
      </c>
      <c r="AX262" s="43" t="e">
        <f t="shared" si="149"/>
        <v>#VALUE!</v>
      </c>
      <c r="AY262" s="43" t="e">
        <f t="shared" si="149"/>
        <v>#VALUE!</v>
      </c>
    </row>
    <row r="263" spans="6:51" x14ac:dyDescent="0.25">
      <c r="F263" s="3">
        <v>21</v>
      </c>
      <c r="G263" s="36">
        <f t="shared" si="150"/>
        <v>0.74612658802554532</v>
      </c>
      <c r="H263" s="36">
        <f t="shared" si="150"/>
        <v>0.7996268131903933</v>
      </c>
      <c r="I263" s="36">
        <f t="shared" si="150"/>
        <v>1.1401792595062832</v>
      </c>
      <c r="J263" s="36">
        <f t="shared" si="150"/>
        <v>1.1994287998925519</v>
      </c>
      <c r="K263" s="36">
        <f t="shared" si="150"/>
        <v>0</v>
      </c>
      <c r="L263" s="37" t="e">
        <f t="shared" si="150"/>
        <v>#VALUE!</v>
      </c>
      <c r="M263" s="38">
        <f t="shared" si="150"/>
        <v>0.32202650438129954</v>
      </c>
      <c r="N263" s="39">
        <f t="shared" si="150"/>
        <v>0</v>
      </c>
      <c r="O263" s="39">
        <f t="shared" si="150"/>
        <v>0</v>
      </c>
      <c r="P263" s="40">
        <f t="shared" si="150"/>
        <v>0</v>
      </c>
      <c r="Q263" s="40">
        <f t="shared" si="150"/>
        <v>0</v>
      </c>
      <c r="R263" s="40">
        <f t="shared" si="150"/>
        <v>0</v>
      </c>
      <c r="S263" s="41">
        <f t="shared" si="150"/>
        <v>0</v>
      </c>
      <c r="T263" s="41">
        <f t="shared" si="150"/>
        <v>0</v>
      </c>
      <c r="U263" s="42" t="e">
        <f t="shared" si="147"/>
        <v>#VALUE!</v>
      </c>
      <c r="V263" s="42" t="e">
        <f t="shared" si="147"/>
        <v>#VALUE!</v>
      </c>
      <c r="W263" s="43" t="e">
        <f t="shared" si="150"/>
        <v>#VALUE!</v>
      </c>
      <c r="X263" s="43" t="e">
        <f t="shared" si="150"/>
        <v>#VALUE!</v>
      </c>
      <c r="AD263"/>
      <c r="AG263" s="3">
        <f t="shared" si="145"/>
        <v>15.300114745484414</v>
      </c>
      <c r="AH263" s="36">
        <f t="shared" si="151"/>
        <v>0.67943015427471121</v>
      </c>
      <c r="AI263" s="36">
        <f t="shared" si="151"/>
        <v>0.79586150281439649</v>
      </c>
      <c r="AJ263" s="36">
        <f t="shared" si="151"/>
        <v>1.0014982799256991</v>
      </c>
      <c r="AK263" s="36">
        <f t="shared" si="151"/>
        <v>1.1934738135135599</v>
      </c>
      <c r="AL263" s="36">
        <f t="shared" si="151"/>
        <v>0</v>
      </c>
      <c r="AM263" s="37" t="e">
        <f t="shared" si="151"/>
        <v>#VALUE!</v>
      </c>
      <c r="AN263" s="38">
        <f t="shared" si="151"/>
        <v>8.412305991132657E-2</v>
      </c>
      <c r="AO263" s="39">
        <f t="shared" si="151"/>
        <v>0</v>
      </c>
      <c r="AP263" s="39">
        <f t="shared" si="151"/>
        <v>0</v>
      </c>
      <c r="AQ263" s="40">
        <f t="shared" si="151"/>
        <v>0</v>
      </c>
      <c r="AR263" s="40">
        <f t="shared" si="151"/>
        <v>0</v>
      </c>
      <c r="AS263" s="40">
        <f t="shared" si="151"/>
        <v>0</v>
      </c>
      <c r="AT263" s="41">
        <f t="shared" si="151"/>
        <v>0</v>
      </c>
      <c r="AU263" s="41">
        <f t="shared" si="151"/>
        <v>0</v>
      </c>
      <c r="AV263" s="42" t="e">
        <f t="shared" si="148"/>
        <v>#VALUE!</v>
      </c>
      <c r="AW263" s="42" t="e">
        <f t="shared" si="148"/>
        <v>#VALUE!</v>
      </c>
      <c r="AX263" s="43" t="e">
        <f t="shared" si="149"/>
        <v>#VALUE!</v>
      </c>
      <c r="AY263" s="43" t="e">
        <f t="shared" si="149"/>
        <v>#VALUE!</v>
      </c>
    </row>
    <row r="264" spans="6:51" x14ac:dyDescent="0.25">
      <c r="F264" s="3">
        <v>22</v>
      </c>
      <c r="G264" s="36">
        <f t="shared" si="150"/>
        <v>0.7477751683294579</v>
      </c>
      <c r="H264" s="36">
        <f t="shared" si="150"/>
        <v>0.79975231769932797</v>
      </c>
      <c r="I264" s="36">
        <f t="shared" si="150"/>
        <v>1.144107326101399</v>
      </c>
      <c r="J264" s="36">
        <f t="shared" si="150"/>
        <v>1.1996221214322871</v>
      </c>
      <c r="K264" s="36">
        <f t="shared" si="150"/>
        <v>0</v>
      </c>
      <c r="L264" s="37" t="e">
        <f t="shared" si="150"/>
        <v>#VALUE!</v>
      </c>
      <c r="M264" s="38">
        <f t="shared" si="150"/>
        <v>0.3472266785712913</v>
      </c>
      <c r="N264" s="39">
        <f t="shared" si="150"/>
        <v>0</v>
      </c>
      <c r="O264" s="39">
        <f t="shared" si="150"/>
        <v>0</v>
      </c>
      <c r="P264" s="40">
        <f t="shared" si="150"/>
        <v>0</v>
      </c>
      <c r="Q264" s="40">
        <f t="shared" si="150"/>
        <v>0</v>
      </c>
      <c r="R264" s="40">
        <f t="shared" si="150"/>
        <v>0</v>
      </c>
      <c r="S264" s="41">
        <f t="shared" si="150"/>
        <v>0</v>
      </c>
      <c r="T264" s="41">
        <f t="shared" si="150"/>
        <v>0</v>
      </c>
      <c r="U264" s="42" t="e">
        <f t="shared" si="147"/>
        <v>#VALUE!</v>
      </c>
      <c r="V264" s="42" t="e">
        <f t="shared" si="147"/>
        <v>#VALUE!</v>
      </c>
      <c r="W264" s="43" t="e">
        <f t="shared" si="150"/>
        <v>#VALUE!</v>
      </c>
      <c r="X264" s="43" t="e">
        <f t="shared" si="150"/>
        <v>#VALUE!</v>
      </c>
      <c r="AD264"/>
      <c r="AG264" s="3">
        <f t="shared" si="145"/>
        <v>16.090842608232069</v>
      </c>
      <c r="AH264" s="36">
        <f t="shared" si="151"/>
        <v>0.70080508084246351</v>
      </c>
      <c r="AI264" s="36">
        <f t="shared" si="151"/>
        <v>0.7970502802194469</v>
      </c>
      <c r="AJ264" s="36">
        <f t="shared" si="151"/>
        <v>1.0451422032564066</v>
      </c>
      <c r="AK264" s="36">
        <f t="shared" si="151"/>
        <v>1.1953730825477158</v>
      </c>
      <c r="AL264" s="36">
        <f t="shared" si="151"/>
        <v>0</v>
      </c>
      <c r="AM264" s="37" t="e">
        <f t="shared" si="151"/>
        <v>#VALUE!</v>
      </c>
      <c r="AN264" s="38">
        <f t="shared" si="151"/>
        <v>0.12892569405162774</v>
      </c>
      <c r="AO264" s="39">
        <f t="shared" si="151"/>
        <v>0</v>
      </c>
      <c r="AP264" s="39">
        <f t="shared" si="151"/>
        <v>0</v>
      </c>
      <c r="AQ264" s="40">
        <f t="shared" si="151"/>
        <v>0</v>
      </c>
      <c r="AR264" s="40">
        <f t="shared" si="151"/>
        <v>0</v>
      </c>
      <c r="AS264" s="40">
        <f t="shared" si="151"/>
        <v>0</v>
      </c>
      <c r="AT264" s="41">
        <f t="shared" si="151"/>
        <v>0</v>
      </c>
      <c r="AU264" s="41">
        <f t="shared" si="151"/>
        <v>0</v>
      </c>
      <c r="AV264" s="42" t="e">
        <f t="shared" si="148"/>
        <v>#VALUE!</v>
      </c>
      <c r="AW264" s="42" t="e">
        <f t="shared" si="148"/>
        <v>#VALUE!</v>
      </c>
      <c r="AX264" s="43" t="e">
        <f t="shared" si="149"/>
        <v>#VALUE!</v>
      </c>
      <c r="AY264" s="43" t="e">
        <f t="shared" si="149"/>
        <v>#VALUE!</v>
      </c>
    </row>
    <row r="265" spans="6:51" x14ac:dyDescent="0.25">
      <c r="F265" s="3">
        <v>23</v>
      </c>
      <c r="G265" s="36">
        <f t="shared" si="150"/>
        <v>0.74872692684010134</v>
      </c>
      <c r="H265" s="36">
        <f t="shared" si="150"/>
        <v>0.79983482274241569</v>
      </c>
      <c r="I265" s="36">
        <f t="shared" si="150"/>
        <v>1.1464810071638973</v>
      </c>
      <c r="J265" s="36">
        <f t="shared" si="150"/>
        <v>1.1997486650942533</v>
      </c>
      <c r="K265" s="36">
        <f t="shared" si="150"/>
        <v>0</v>
      </c>
      <c r="L265" s="37" t="e">
        <f t="shared" si="150"/>
        <v>#VALUE!</v>
      </c>
      <c r="M265" s="38">
        <f t="shared" si="150"/>
        <v>0.36888693565980057</v>
      </c>
      <c r="N265" s="39">
        <f t="shared" si="150"/>
        <v>0</v>
      </c>
      <c r="O265" s="39">
        <f t="shared" si="150"/>
        <v>0</v>
      </c>
      <c r="P265" s="40">
        <f t="shared" si="150"/>
        <v>0</v>
      </c>
      <c r="Q265" s="40">
        <f t="shared" si="150"/>
        <v>0</v>
      </c>
      <c r="R265" s="40">
        <f t="shared" si="150"/>
        <v>0</v>
      </c>
      <c r="S265" s="41">
        <f t="shared" si="150"/>
        <v>0</v>
      </c>
      <c r="T265" s="41">
        <f t="shared" si="150"/>
        <v>0</v>
      </c>
      <c r="U265" s="42" t="e">
        <f t="shared" si="147"/>
        <v>#VALUE!</v>
      </c>
      <c r="V265" s="42" t="e">
        <f t="shared" si="147"/>
        <v>#VALUE!</v>
      </c>
      <c r="W265" s="43" t="e">
        <f t="shared" si="150"/>
        <v>#VALUE!</v>
      </c>
      <c r="X265" s="43" t="e">
        <f t="shared" si="150"/>
        <v>#VALUE!</v>
      </c>
      <c r="AD265"/>
      <c r="AG265" s="3">
        <f t="shared" si="145"/>
        <v>16.922436213709528</v>
      </c>
      <c r="AH265" s="36">
        <f t="shared" si="151"/>
        <v>0.71695277994986817</v>
      </c>
      <c r="AI265" s="36">
        <f t="shared" si="151"/>
        <v>0.79793187548885169</v>
      </c>
      <c r="AJ265" s="36">
        <f t="shared" si="151"/>
        <v>1.0781664313087307</v>
      </c>
      <c r="AK265" s="36">
        <f t="shared" si="151"/>
        <v>1.1967727018883167</v>
      </c>
      <c r="AL265" s="36">
        <f t="shared" si="151"/>
        <v>0</v>
      </c>
      <c r="AM265" s="37" t="e">
        <f t="shared" si="151"/>
        <v>#VALUE!</v>
      </c>
      <c r="AN265" s="38">
        <f t="shared" si="151"/>
        <v>0.17141373300552443</v>
      </c>
      <c r="AO265" s="39">
        <f t="shared" si="151"/>
        <v>0</v>
      </c>
      <c r="AP265" s="39">
        <f t="shared" si="151"/>
        <v>0</v>
      </c>
      <c r="AQ265" s="40">
        <f t="shared" si="151"/>
        <v>0</v>
      </c>
      <c r="AR265" s="40">
        <f t="shared" si="151"/>
        <v>0</v>
      </c>
      <c r="AS265" s="40">
        <f t="shared" si="151"/>
        <v>0</v>
      </c>
      <c r="AT265" s="41">
        <f t="shared" si="151"/>
        <v>0</v>
      </c>
      <c r="AU265" s="41">
        <f t="shared" si="151"/>
        <v>0</v>
      </c>
      <c r="AV265" s="42" t="e">
        <f t="shared" si="148"/>
        <v>#VALUE!</v>
      </c>
      <c r="AW265" s="42" t="e">
        <f t="shared" si="148"/>
        <v>#VALUE!</v>
      </c>
      <c r="AX265" s="43" t="e">
        <f t="shared" si="149"/>
        <v>#VALUE!</v>
      </c>
      <c r="AY265" s="43" t="e">
        <f t="shared" si="149"/>
        <v>#VALUE!</v>
      </c>
    </row>
    <row r="266" spans="6:51" x14ac:dyDescent="0.25">
      <c r="F266" s="3">
        <v>24</v>
      </c>
      <c r="G266" s="36">
        <f t="shared" si="150"/>
        <v>0.74927194214767578</v>
      </c>
      <c r="H266" s="36">
        <f t="shared" si="150"/>
        <v>0.79988927799785015</v>
      </c>
      <c r="I266" s="36">
        <f t="shared" si="150"/>
        <v>1.1479046113936704</v>
      </c>
      <c r="J266" s="36">
        <f t="shared" si="150"/>
        <v>1.1998318773624579</v>
      </c>
      <c r="K266" s="36">
        <f t="shared" si="150"/>
        <v>0</v>
      </c>
      <c r="L266" s="37" t="e">
        <f t="shared" si="150"/>
        <v>#VALUE!</v>
      </c>
      <c r="M266" s="38">
        <f t="shared" si="150"/>
        <v>0.38746777474803595</v>
      </c>
      <c r="N266" s="39">
        <f t="shared" si="150"/>
        <v>0</v>
      </c>
      <c r="O266" s="39">
        <f t="shared" si="150"/>
        <v>0</v>
      </c>
      <c r="P266" s="40">
        <f t="shared" si="150"/>
        <v>0</v>
      </c>
      <c r="Q266" s="40">
        <f t="shared" si="150"/>
        <v>0</v>
      </c>
      <c r="R266" s="40">
        <f t="shared" si="150"/>
        <v>0</v>
      </c>
      <c r="S266" s="41">
        <f t="shared" si="150"/>
        <v>0</v>
      </c>
      <c r="T266" s="41">
        <f t="shared" si="150"/>
        <v>0</v>
      </c>
      <c r="U266" s="42" t="e">
        <f t="shared" si="147"/>
        <v>#VALUE!</v>
      </c>
      <c r="V266" s="42" t="e">
        <f t="shared" si="147"/>
        <v>#VALUE!</v>
      </c>
      <c r="W266" s="43" t="e">
        <f t="shared" si="150"/>
        <v>#VALUE!</v>
      </c>
      <c r="X266" s="43" t="e">
        <f t="shared" si="150"/>
        <v>#VALUE!</v>
      </c>
      <c r="AD266"/>
      <c r="AG266" s="3">
        <f t="shared" si="145"/>
        <v>17.797007551398305</v>
      </c>
      <c r="AH266" s="36">
        <f t="shared" si="151"/>
        <v>0.72863408877172531</v>
      </c>
      <c r="AI266" s="36">
        <f t="shared" si="151"/>
        <v>0.79857401506026238</v>
      </c>
      <c r="AJ266" s="36">
        <f t="shared" si="151"/>
        <v>1.1023182080700771</v>
      </c>
      <c r="AK266" s="36">
        <f t="shared" si="151"/>
        <v>1.1977858412543667</v>
      </c>
      <c r="AL266" s="36">
        <f t="shared" si="151"/>
        <v>0</v>
      </c>
      <c r="AM266" s="37" t="e">
        <f t="shared" si="151"/>
        <v>#VALUE!</v>
      </c>
      <c r="AN266" s="38">
        <f t="shared" si="151"/>
        <v>0.21132353255512809</v>
      </c>
      <c r="AO266" s="39">
        <f t="shared" si="151"/>
        <v>0</v>
      </c>
      <c r="AP266" s="39">
        <f t="shared" si="151"/>
        <v>0</v>
      </c>
      <c r="AQ266" s="40">
        <f t="shared" si="151"/>
        <v>0</v>
      </c>
      <c r="AR266" s="40">
        <f t="shared" si="151"/>
        <v>0</v>
      </c>
      <c r="AS266" s="40">
        <f t="shared" si="151"/>
        <v>0</v>
      </c>
      <c r="AT266" s="41">
        <f t="shared" si="151"/>
        <v>0</v>
      </c>
      <c r="AU266" s="41">
        <f t="shared" si="151"/>
        <v>0</v>
      </c>
      <c r="AV266" s="42" t="e">
        <f t="shared" si="148"/>
        <v>#VALUE!</v>
      </c>
      <c r="AW266" s="42" t="e">
        <f t="shared" si="148"/>
        <v>#VALUE!</v>
      </c>
      <c r="AX266" s="43" t="e">
        <f t="shared" si="149"/>
        <v>#VALUE!</v>
      </c>
      <c r="AY266" s="43" t="e">
        <f t="shared" si="149"/>
        <v>#VALUE!</v>
      </c>
    </row>
    <row r="267" spans="6:51" x14ac:dyDescent="0.25">
      <c r="F267" s="3">
        <v>25</v>
      </c>
      <c r="G267" s="36">
        <f t="shared" si="150"/>
        <v>0.74958264496480775</v>
      </c>
      <c r="H267" s="36">
        <f t="shared" si="150"/>
        <v>0.79992537786605267</v>
      </c>
      <c r="I267" s="36">
        <f t="shared" si="150"/>
        <v>1.1487537848353857</v>
      </c>
      <c r="J267" s="36">
        <f t="shared" si="150"/>
        <v>1.1998868673591949</v>
      </c>
      <c r="K267" s="36">
        <f t="shared" si="150"/>
        <v>0</v>
      </c>
      <c r="L267" s="37" t="e">
        <f t="shared" si="150"/>
        <v>#VALUE!</v>
      </c>
      <c r="M267" s="38">
        <f t="shared" si="150"/>
        <v>0.40338257080309281</v>
      </c>
      <c r="N267" s="39">
        <f t="shared" si="150"/>
        <v>0</v>
      </c>
      <c r="O267" s="39">
        <f t="shared" si="150"/>
        <v>0</v>
      </c>
      <c r="P267" s="40">
        <f t="shared" si="150"/>
        <v>0</v>
      </c>
      <c r="Q267" s="40">
        <f t="shared" si="150"/>
        <v>0</v>
      </c>
      <c r="R267" s="40">
        <f t="shared" si="150"/>
        <v>0</v>
      </c>
      <c r="S267" s="41">
        <f t="shared" si="150"/>
        <v>0</v>
      </c>
      <c r="T267" s="41">
        <f t="shared" si="150"/>
        <v>0</v>
      </c>
      <c r="U267" s="42" t="e">
        <f t="shared" si="147"/>
        <v>#VALUE!</v>
      </c>
      <c r="V267" s="42" t="e">
        <f t="shared" si="147"/>
        <v>#VALUE!</v>
      </c>
      <c r="W267" s="43" t="e">
        <f t="shared" si="150"/>
        <v>#VALUE!</v>
      </c>
      <c r="X267" s="43" t="e">
        <f t="shared" si="150"/>
        <v>#VALUE!</v>
      </c>
      <c r="AD267"/>
      <c r="AG267" s="3">
        <f t="shared" si="145"/>
        <v>18.716777760871693</v>
      </c>
      <c r="AH267" s="36">
        <f t="shared" si="151"/>
        <v>0.73671583936704821</v>
      </c>
      <c r="AI267" s="36">
        <f t="shared" si="151"/>
        <v>0.79903326388096063</v>
      </c>
      <c r="AJ267" s="36">
        <f t="shared" si="151"/>
        <v>1.1193668420058192</v>
      </c>
      <c r="AK267" s="36">
        <f t="shared" si="151"/>
        <v>1.1985060424274392</v>
      </c>
      <c r="AL267" s="36">
        <f t="shared" si="151"/>
        <v>0</v>
      </c>
      <c r="AM267" s="37" t="e">
        <f t="shared" si="151"/>
        <v>#VALUE!</v>
      </c>
      <c r="AN267" s="38">
        <f t="shared" si="151"/>
        <v>0.24844201451158693</v>
      </c>
      <c r="AO267" s="39">
        <f t="shared" si="151"/>
        <v>0</v>
      </c>
      <c r="AP267" s="39">
        <f t="shared" si="151"/>
        <v>0</v>
      </c>
      <c r="AQ267" s="40">
        <f t="shared" si="151"/>
        <v>0</v>
      </c>
      <c r="AR267" s="40">
        <f t="shared" si="151"/>
        <v>0</v>
      </c>
      <c r="AS267" s="40">
        <f t="shared" si="151"/>
        <v>0</v>
      </c>
      <c r="AT267" s="41">
        <f t="shared" si="151"/>
        <v>0</v>
      </c>
      <c r="AU267" s="41">
        <f t="shared" si="151"/>
        <v>0</v>
      </c>
      <c r="AV267" s="42" t="e">
        <f t="shared" si="148"/>
        <v>#VALUE!</v>
      </c>
      <c r="AW267" s="42" t="e">
        <f t="shared" si="148"/>
        <v>#VALUE!</v>
      </c>
      <c r="AX267" s="43" t="e">
        <f t="shared" si="149"/>
        <v>#VALUE!</v>
      </c>
      <c r="AY267" s="43" t="e">
        <f t="shared" si="149"/>
        <v>#VALUE!</v>
      </c>
    </row>
    <row r="268" spans="6:51" x14ac:dyDescent="0.25">
      <c r="F268" s="3">
        <v>26</v>
      </c>
      <c r="G268" s="36">
        <f t="shared" si="150"/>
        <v>0.74975955906058234</v>
      </c>
      <c r="H268" s="36">
        <f t="shared" si="150"/>
        <v>0.79994942275932779</v>
      </c>
      <c r="I268" s="36">
        <f t="shared" si="150"/>
        <v>1.1492585432513949</v>
      </c>
      <c r="J268" s="36">
        <f t="shared" si="150"/>
        <v>1.1999233988951203</v>
      </c>
      <c r="K268" s="36">
        <f t="shared" si="150"/>
        <v>0</v>
      </c>
      <c r="L268" s="37" t="e">
        <f t="shared" si="150"/>
        <v>#VALUE!</v>
      </c>
      <c r="M268" s="38">
        <f t="shared" si="150"/>
        <v>0.41699839520661619</v>
      </c>
      <c r="N268" s="39">
        <f t="shared" si="150"/>
        <v>0</v>
      </c>
      <c r="O268" s="39">
        <f t="shared" si="150"/>
        <v>0</v>
      </c>
      <c r="P268" s="40">
        <f t="shared" si="150"/>
        <v>0</v>
      </c>
      <c r="Q268" s="40">
        <f t="shared" si="150"/>
        <v>0</v>
      </c>
      <c r="R268" s="40">
        <f t="shared" si="150"/>
        <v>0</v>
      </c>
      <c r="S268" s="41">
        <f t="shared" si="150"/>
        <v>0</v>
      </c>
      <c r="T268" s="41">
        <f t="shared" si="150"/>
        <v>0</v>
      </c>
      <c r="U268" s="42" t="e">
        <f t="shared" si="147"/>
        <v>#VALUE!</v>
      </c>
      <c r="V268" s="42" t="e">
        <f t="shared" si="147"/>
        <v>#VALUE!</v>
      </c>
      <c r="W268" s="43" t="e">
        <f t="shared" si="150"/>
        <v>#VALUE!</v>
      </c>
      <c r="X268" s="43" t="e">
        <f t="shared" si="150"/>
        <v>#VALUE!</v>
      </c>
      <c r="AD268"/>
      <c r="AG268" s="3">
        <f t="shared" si="145"/>
        <v>19.684082772799449</v>
      </c>
      <c r="AH268" s="36">
        <f t="shared" si="151"/>
        <v>0.74205926494597574</v>
      </c>
      <c r="AI268" s="36">
        <f t="shared" si="151"/>
        <v>0.79935568251447642</v>
      </c>
      <c r="AJ268" s="36">
        <f t="shared" si="151"/>
        <v>1.1309693298089869</v>
      </c>
      <c r="AK268" s="36">
        <f t="shared" si="151"/>
        <v>1.1990087133355907</v>
      </c>
      <c r="AL268" s="36">
        <f t="shared" si="151"/>
        <v>0</v>
      </c>
      <c r="AM268" s="37" t="e">
        <f t="shared" si="151"/>
        <v>#VALUE!</v>
      </c>
      <c r="AN268" s="38">
        <f t="shared" si="151"/>
        <v>0.28261292548761713</v>
      </c>
      <c r="AO268" s="39">
        <f t="shared" si="151"/>
        <v>0</v>
      </c>
      <c r="AP268" s="39">
        <f t="shared" si="151"/>
        <v>0</v>
      </c>
      <c r="AQ268" s="40">
        <f t="shared" si="151"/>
        <v>0</v>
      </c>
      <c r="AR268" s="40">
        <f t="shared" si="151"/>
        <v>0</v>
      </c>
      <c r="AS268" s="40">
        <f t="shared" si="151"/>
        <v>0</v>
      </c>
      <c r="AT268" s="41">
        <f t="shared" si="151"/>
        <v>0</v>
      </c>
      <c r="AU268" s="41">
        <f t="shared" si="151"/>
        <v>0</v>
      </c>
      <c r="AV268" s="42" t="e">
        <f t="shared" si="148"/>
        <v>#VALUE!</v>
      </c>
      <c r="AW268" s="42" t="e">
        <f t="shared" si="148"/>
        <v>#VALUE!</v>
      </c>
      <c r="AX268" s="43" t="e">
        <f t="shared" si="149"/>
        <v>#VALUE!</v>
      </c>
      <c r="AY268" s="43" t="e">
        <f t="shared" si="149"/>
        <v>#VALUE!</v>
      </c>
    </row>
    <row r="269" spans="6:51" x14ac:dyDescent="0.25">
      <c r="F269" s="3">
        <v>27</v>
      </c>
      <c r="G269" s="36">
        <f t="shared" si="150"/>
        <v>0.74986046737647216</v>
      </c>
      <c r="H269" s="36">
        <f t="shared" si="150"/>
        <v>0.79996551867445076</v>
      </c>
      <c r="I269" s="36">
        <f t="shared" si="150"/>
        <v>1.149558057054233</v>
      </c>
      <c r="J269" s="36">
        <f t="shared" si="150"/>
        <v>1.1999478026923356</v>
      </c>
      <c r="K269" s="36">
        <f t="shared" si="150"/>
        <v>0</v>
      </c>
      <c r="L269" s="37" t="e">
        <f t="shared" si="150"/>
        <v>#VALUE!</v>
      </c>
      <c r="M269" s="38">
        <f t="shared" si="150"/>
        <v>0.42863830805168268</v>
      </c>
      <c r="N269" s="39">
        <f t="shared" si="150"/>
        <v>0</v>
      </c>
      <c r="O269" s="39">
        <f t="shared" si="150"/>
        <v>0</v>
      </c>
      <c r="P269" s="40">
        <f t="shared" si="150"/>
        <v>0</v>
      </c>
      <c r="Q269" s="40">
        <f t="shared" si="150"/>
        <v>0</v>
      </c>
      <c r="R269" s="40">
        <f t="shared" si="150"/>
        <v>0</v>
      </c>
      <c r="S269" s="41">
        <f t="shared" si="150"/>
        <v>0</v>
      </c>
      <c r="T269" s="41">
        <f t="shared" si="150"/>
        <v>0</v>
      </c>
      <c r="U269" s="42" t="e">
        <f t="shared" si="147"/>
        <v>#VALUE!</v>
      </c>
      <c r="V269" s="42" t="e">
        <f t="shared" si="147"/>
        <v>#VALUE!</v>
      </c>
      <c r="W269" s="43" t="e">
        <f t="shared" si="150"/>
        <v>#VALUE!</v>
      </c>
      <c r="X269" s="43" t="e">
        <f t="shared" si="150"/>
        <v>#VALUE!</v>
      </c>
      <c r="AD269"/>
      <c r="AG269" s="3">
        <f t="shared" si="145"/>
        <v>20.701379241486222</v>
      </c>
      <c r="AH269" s="36">
        <f t="shared" si="151"/>
        <v>0.7454348293475842</v>
      </c>
      <c r="AI269" s="36">
        <f t="shared" si="151"/>
        <v>0.7995778459900893</v>
      </c>
      <c r="AJ269" s="36">
        <f t="shared" si="151"/>
        <v>1.1385748635077451</v>
      </c>
      <c r="AK269" s="36">
        <f t="shared" si="151"/>
        <v>1.1993531529622321</v>
      </c>
      <c r="AL269" s="36">
        <f t="shared" si="151"/>
        <v>0</v>
      </c>
      <c r="AM269" s="37" t="e">
        <f t="shared" si="151"/>
        <v>#VALUE!</v>
      </c>
      <c r="AN269" s="38">
        <f t="shared" si="151"/>
        <v>0.31374075270780233</v>
      </c>
      <c r="AO269" s="39">
        <f t="shared" si="151"/>
        <v>0</v>
      </c>
      <c r="AP269" s="39">
        <f t="shared" si="151"/>
        <v>0</v>
      </c>
      <c r="AQ269" s="40">
        <f t="shared" si="151"/>
        <v>0</v>
      </c>
      <c r="AR269" s="40">
        <f t="shared" si="151"/>
        <v>0</v>
      </c>
      <c r="AS269" s="40">
        <f t="shared" si="151"/>
        <v>0</v>
      </c>
      <c r="AT269" s="41">
        <f t="shared" si="151"/>
        <v>0</v>
      </c>
      <c r="AU269" s="41">
        <f t="shared" si="151"/>
        <v>0</v>
      </c>
      <c r="AV269" s="42" t="e">
        <f t="shared" si="148"/>
        <v>#VALUE!</v>
      </c>
      <c r="AW269" s="42" t="e">
        <f t="shared" si="148"/>
        <v>#VALUE!</v>
      </c>
      <c r="AX269" s="43" t="e">
        <f t="shared" si="149"/>
        <v>#VALUE!</v>
      </c>
      <c r="AY269" s="43" t="e">
        <f t="shared" si="149"/>
        <v>#VALUE!</v>
      </c>
    </row>
    <row r="270" spans="6:51" x14ac:dyDescent="0.25">
      <c r="F270" s="3">
        <v>28</v>
      </c>
      <c r="G270" s="36">
        <f t="shared" si="150"/>
        <v>0.74991827050352089</v>
      </c>
      <c r="H270" s="36">
        <f t="shared" si="150"/>
        <v>0.79997635020528302</v>
      </c>
      <c r="I270" s="36">
        <f t="shared" si="150"/>
        <v>1.1497357589395261</v>
      </c>
      <c r="J270" s="36">
        <f t="shared" si="150"/>
        <v>1.1999641991751724</v>
      </c>
      <c r="K270" s="36">
        <f t="shared" si="150"/>
        <v>0</v>
      </c>
      <c r="L270" s="37" t="e">
        <f t="shared" si="150"/>
        <v>#VALUE!</v>
      </c>
      <c r="M270" s="38">
        <f t="shared" si="150"/>
        <v>0.43858454421553206</v>
      </c>
      <c r="N270" s="39">
        <f t="shared" si="150"/>
        <v>0</v>
      </c>
      <c r="O270" s="39">
        <f t="shared" si="150"/>
        <v>0</v>
      </c>
      <c r="P270" s="40">
        <f t="shared" si="150"/>
        <v>0</v>
      </c>
      <c r="Q270" s="40">
        <f t="shared" si="150"/>
        <v>0</v>
      </c>
      <c r="R270" s="40">
        <f t="shared" si="150"/>
        <v>0</v>
      </c>
      <c r="S270" s="41">
        <f t="shared" si="150"/>
        <v>0</v>
      </c>
      <c r="T270" s="41">
        <f t="shared" si="150"/>
        <v>0</v>
      </c>
      <c r="U270" s="42" t="e">
        <f t="shared" si="147"/>
        <v>#VALUE!</v>
      </c>
      <c r="V270" s="42" t="e">
        <f t="shared" si="147"/>
        <v>#VALUE!</v>
      </c>
      <c r="W270" s="43" t="e">
        <f t="shared" si="150"/>
        <v>#VALUE!</v>
      </c>
      <c r="X270" s="43" t="e">
        <f t="shared" si="150"/>
        <v>#VALUE!</v>
      </c>
      <c r="AD270"/>
      <c r="AG270" s="3">
        <f t="shared" si="145"/>
        <v>21.771250784010444</v>
      </c>
      <c r="AH270" s="36">
        <f t="shared" si="151"/>
        <v>0.74747315969431216</v>
      </c>
      <c r="AI270" s="36">
        <f t="shared" si="151"/>
        <v>0.79972808009778962</v>
      </c>
      <c r="AJ270" s="36">
        <f t="shared" si="151"/>
        <v>1.1433737414357132</v>
      </c>
      <c r="AK270" s="36">
        <f t="shared" si="151"/>
        <v>1.1995848573324512</v>
      </c>
      <c r="AL270" s="36">
        <f t="shared" si="151"/>
        <v>0</v>
      </c>
      <c r="AM270" s="37" t="e">
        <f t="shared" si="151"/>
        <v>#VALUE!</v>
      </c>
      <c r="AN270" s="38">
        <f t="shared" si="151"/>
        <v>0.3417919986597891</v>
      </c>
      <c r="AO270" s="39">
        <f t="shared" si="151"/>
        <v>0</v>
      </c>
      <c r="AP270" s="39">
        <f t="shared" si="151"/>
        <v>0</v>
      </c>
      <c r="AQ270" s="40">
        <f t="shared" si="151"/>
        <v>0</v>
      </c>
      <c r="AR270" s="40">
        <f t="shared" si="151"/>
        <v>0</v>
      </c>
      <c r="AS270" s="40">
        <f t="shared" si="151"/>
        <v>0</v>
      </c>
      <c r="AT270" s="41">
        <f t="shared" si="151"/>
        <v>0</v>
      </c>
      <c r="AU270" s="41">
        <f t="shared" si="151"/>
        <v>0</v>
      </c>
      <c r="AV270" s="42" t="e">
        <f t="shared" si="148"/>
        <v>#VALUE!</v>
      </c>
      <c r="AW270" s="42" t="e">
        <f t="shared" si="148"/>
        <v>#VALUE!</v>
      </c>
      <c r="AX270" s="43" t="e">
        <f t="shared" si="149"/>
        <v>#VALUE!</v>
      </c>
      <c r="AY270" s="43" t="e">
        <f t="shared" si="149"/>
        <v>#VALUE!</v>
      </c>
    </row>
    <row r="271" spans="6:51" x14ac:dyDescent="0.25">
      <c r="F271" s="3">
        <v>29</v>
      </c>
      <c r="G271" s="36">
        <f t="shared" si="150"/>
        <v>0.74995159792399324</v>
      </c>
      <c r="H271" s="36">
        <f t="shared" si="150"/>
        <v>0.79998367903730105</v>
      </c>
      <c r="I271" s="36">
        <f t="shared" si="150"/>
        <v>1.1498413283980669</v>
      </c>
      <c r="J271" s="36">
        <f t="shared" si="150"/>
        <v>1.1999752814713809</v>
      </c>
      <c r="K271" s="36">
        <f t="shared" si="150"/>
        <v>0</v>
      </c>
      <c r="L271" s="37" t="e">
        <f t="shared" si="150"/>
        <v>#VALUE!</v>
      </c>
      <c r="M271" s="38">
        <f t="shared" si="150"/>
        <v>0.44708216679640811</v>
      </c>
      <c r="N271" s="39">
        <f t="shared" si="150"/>
        <v>0</v>
      </c>
      <c r="O271" s="39">
        <f t="shared" si="150"/>
        <v>0</v>
      </c>
      <c r="P271" s="40">
        <f t="shared" si="150"/>
        <v>0</v>
      </c>
      <c r="Q271" s="40">
        <f t="shared" si="150"/>
        <v>0</v>
      </c>
      <c r="R271" s="40">
        <f t="shared" si="150"/>
        <v>0</v>
      </c>
      <c r="S271" s="41">
        <f t="shared" si="150"/>
        <v>0</v>
      </c>
      <c r="T271" s="41">
        <f t="shared" si="150"/>
        <v>0</v>
      </c>
      <c r="U271" s="42" t="e">
        <f t="shared" si="147"/>
        <v>#VALUE!</v>
      </c>
      <c r="V271" s="42" t="e">
        <f t="shared" si="147"/>
        <v>#VALUE!</v>
      </c>
      <c r="W271" s="43" t="e">
        <f t="shared" si="150"/>
        <v>#VALUE!</v>
      </c>
      <c r="X271" s="43" t="e">
        <f t="shared" si="150"/>
        <v>#VALUE!</v>
      </c>
      <c r="AD271"/>
      <c r="AG271" s="3">
        <f t="shared" si="145"/>
        <v>22.896414541809357</v>
      </c>
      <c r="AH271" s="36">
        <f t="shared" si="151"/>
        <v>0.7486510332652685</v>
      </c>
      <c r="AI271" s="36">
        <f t="shared" si="151"/>
        <v>0.79982778365925533</v>
      </c>
      <c r="AJ271" s="36">
        <f t="shared" si="151"/>
        <v>1.1462873650201133</v>
      </c>
      <c r="AK271" s="36">
        <f t="shared" si="151"/>
        <v>1.1997378891018269</v>
      </c>
      <c r="AL271" s="36">
        <f t="shared" si="151"/>
        <v>0</v>
      </c>
      <c r="AM271" s="37" t="e">
        <f t="shared" si="151"/>
        <v>#VALUE!</v>
      </c>
      <c r="AN271" s="38">
        <f t="shared" si="151"/>
        <v>0.3667937022685816</v>
      </c>
      <c r="AO271" s="39">
        <f t="shared" si="151"/>
        <v>0</v>
      </c>
      <c r="AP271" s="39">
        <f t="shared" si="151"/>
        <v>0</v>
      </c>
      <c r="AQ271" s="40">
        <f t="shared" si="151"/>
        <v>0</v>
      </c>
      <c r="AR271" s="40">
        <f t="shared" si="151"/>
        <v>0</v>
      </c>
      <c r="AS271" s="40">
        <f t="shared" si="151"/>
        <v>0</v>
      </c>
      <c r="AT271" s="41">
        <f t="shared" si="151"/>
        <v>0</v>
      </c>
      <c r="AU271" s="41">
        <f t="shared" si="151"/>
        <v>0</v>
      </c>
      <c r="AV271" s="42" t="e">
        <f t="shared" si="148"/>
        <v>#VALUE!</v>
      </c>
      <c r="AW271" s="42" t="e">
        <f t="shared" si="148"/>
        <v>#VALUE!</v>
      </c>
      <c r="AX271" s="43" t="e">
        <f t="shared" si="149"/>
        <v>#VALUE!</v>
      </c>
      <c r="AY271" s="43" t="e">
        <f t="shared" si="149"/>
        <v>#VALUE!</v>
      </c>
    </row>
    <row r="272" spans="6:51" x14ac:dyDescent="0.25">
      <c r="F272" s="3">
        <v>30</v>
      </c>
      <c r="G272" s="36">
        <f t="shared" si="150"/>
        <v>0.74997097581528505</v>
      </c>
      <c r="H272" s="36">
        <f t="shared" si="150"/>
        <v>0.79998866587576334</v>
      </c>
      <c r="I272" s="36">
        <f t="shared" si="150"/>
        <v>1.1499042097320138</v>
      </c>
      <c r="J272" s="36">
        <f t="shared" si="150"/>
        <v>1.1999828178333216</v>
      </c>
      <c r="K272" s="36">
        <f t="shared" si="150"/>
        <v>0</v>
      </c>
      <c r="L272" s="37" t="e">
        <f t="shared" si="150"/>
        <v>#VALUE!</v>
      </c>
      <c r="M272" s="38">
        <f t="shared" si="150"/>
        <v>0.45434288389749555</v>
      </c>
      <c r="N272" s="39">
        <f t="shared" si="150"/>
        <v>0</v>
      </c>
      <c r="O272" s="39">
        <f t="shared" si="150"/>
        <v>0</v>
      </c>
      <c r="P272" s="40">
        <f t="shared" si="150"/>
        <v>0</v>
      </c>
      <c r="Q272" s="40">
        <f t="shared" si="150"/>
        <v>0</v>
      </c>
      <c r="R272" s="40">
        <f t="shared" si="150"/>
        <v>0</v>
      </c>
      <c r="S272" s="41">
        <f t="shared" si="150"/>
        <v>0</v>
      </c>
      <c r="T272" s="41">
        <f t="shared" si="150"/>
        <v>0</v>
      </c>
      <c r="U272" s="42" t="e">
        <f t="shared" si="147"/>
        <v>#VALUE!</v>
      </c>
      <c r="V272" s="42" t="e">
        <f t="shared" si="147"/>
        <v>#VALUE!</v>
      </c>
      <c r="W272" s="43" t="e">
        <f t="shared" si="150"/>
        <v>#VALUE!</v>
      </c>
      <c r="X272" s="43" t="e">
        <f t="shared" si="150"/>
        <v>#VALUE!</v>
      </c>
      <c r="AD272"/>
      <c r="AG272" s="3">
        <f t="shared" si="145"/>
        <v>24.079728081374313</v>
      </c>
      <c r="AH272" s="36">
        <f t="shared" si="151"/>
        <v>0.74930362167608078</v>
      </c>
      <c r="AI272" s="36">
        <f t="shared" si="151"/>
        <v>0.79989272870198702</v>
      </c>
      <c r="AJ272" s="36">
        <f t="shared" si="151"/>
        <v>1.1479896029944996</v>
      </c>
      <c r="AK272" s="36">
        <f t="shared" si="151"/>
        <v>1.1998371403243477</v>
      </c>
      <c r="AL272" s="36">
        <f t="shared" si="151"/>
        <v>0</v>
      </c>
      <c r="AM272" s="37" t="e">
        <f t="shared" si="151"/>
        <v>#VALUE!</v>
      </c>
      <c r="AN272" s="38">
        <f t="shared" si="151"/>
        <v>0.38882930109395941</v>
      </c>
      <c r="AO272" s="39">
        <f t="shared" si="151"/>
        <v>0</v>
      </c>
      <c r="AP272" s="39">
        <f t="shared" si="151"/>
        <v>0</v>
      </c>
      <c r="AQ272" s="40">
        <f t="shared" si="151"/>
        <v>0</v>
      </c>
      <c r="AR272" s="40">
        <f t="shared" si="151"/>
        <v>0</v>
      </c>
      <c r="AS272" s="40">
        <f t="shared" si="151"/>
        <v>0</v>
      </c>
      <c r="AT272" s="41">
        <f t="shared" si="151"/>
        <v>0</v>
      </c>
      <c r="AU272" s="41">
        <f t="shared" si="151"/>
        <v>0</v>
      </c>
      <c r="AV272" s="42" t="e">
        <f t="shared" si="148"/>
        <v>#VALUE!</v>
      </c>
      <c r="AW272" s="42" t="e">
        <f t="shared" si="148"/>
        <v>#VALUE!</v>
      </c>
      <c r="AX272" s="43" t="e">
        <f t="shared" si="149"/>
        <v>#VALUE!</v>
      </c>
      <c r="AY272" s="43" t="e">
        <f t="shared" si="149"/>
        <v>#VALUE!</v>
      </c>
    </row>
    <row r="273" spans="6:51" x14ac:dyDescent="0.25">
      <c r="F273" s="3">
        <v>31</v>
      </c>
      <c r="G273" s="36">
        <f t="shared" si="150"/>
        <v>0.74998235644112743</v>
      </c>
      <c r="H273" s="36">
        <f t="shared" si="150"/>
        <v>0.79999207877358403</v>
      </c>
      <c r="I273" s="36">
        <f t="shared" si="150"/>
        <v>1.1499418063857663</v>
      </c>
      <c r="J273" s="36">
        <f t="shared" si="150"/>
        <v>1.1999879748758362</v>
      </c>
      <c r="K273" s="36">
        <f t="shared" si="150"/>
        <v>0</v>
      </c>
      <c r="L273" s="37" t="e">
        <f t="shared" si="150"/>
        <v>#VALUE!</v>
      </c>
      <c r="M273" s="38">
        <f t="shared" si="150"/>
        <v>0.46054882065930947</v>
      </c>
      <c r="N273" s="39">
        <f t="shared" si="150"/>
        <v>0</v>
      </c>
      <c r="O273" s="39">
        <f t="shared" si="150"/>
        <v>0</v>
      </c>
      <c r="P273" s="40">
        <f t="shared" si="150"/>
        <v>0</v>
      </c>
      <c r="Q273" s="40">
        <f t="shared" si="150"/>
        <v>0</v>
      </c>
      <c r="R273" s="40">
        <f t="shared" si="150"/>
        <v>0</v>
      </c>
      <c r="S273" s="41">
        <f t="shared" si="150"/>
        <v>0</v>
      </c>
      <c r="T273" s="41">
        <f t="shared" si="150"/>
        <v>0</v>
      </c>
      <c r="U273" s="42" t="e">
        <f t="shared" si="147"/>
        <v>#VALUE!</v>
      </c>
      <c r="V273" s="42" t="e">
        <f t="shared" si="147"/>
        <v>#VALUE!</v>
      </c>
      <c r="W273" s="43" t="e">
        <f t="shared" si="150"/>
        <v>#VALUE!</v>
      </c>
      <c r="X273" s="43" t="e">
        <f t="shared" si="150"/>
        <v>#VALUE!</v>
      </c>
      <c r="AD273"/>
      <c r="AG273" s="3">
        <f t="shared" si="145"/>
        <v>25.324196651582223</v>
      </c>
      <c r="AH273" s="36">
        <f t="shared" si="151"/>
        <v>0.74965120248528438</v>
      </c>
      <c r="AI273" s="36">
        <f t="shared" si="151"/>
        <v>0.79993425943330687</v>
      </c>
      <c r="AJ273" s="36">
        <f t="shared" si="151"/>
        <v>1.1489469838488688</v>
      </c>
      <c r="AK273" s="36">
        <f t="shared" si="151"/>
        <v>1.199900370970818</v>
      </c>
      <c r="AL273" s="36">
        <f t="shared" si="151"/>
        <v>0</v>
      </c>
      <c r="AM273" s="37" t="e">
        <f t="shared" si="151"/>
        <v>#VALUE!</v>
      </c>
      <c r="AN273" s="38">
        <f t="shared" si="151"/>
        <v>0.40803213447752268</v>
      </c>
      <c r="AO273" s="39">
        <f t="shared" si="151"/>
        <v>0</v>
      </c>
      <c r="AP273" s="39">
        <f t="shared" si="151"/>
        <v>0</v>
      </c>
      <c r="AQ273" s="40">
        <f t="shared" si="151"/>
        <v>0</v>
      </c>
      <c r="AR273" s="40">
        <f t="shared" si="151"/>
        <v>0</v>
      </c>
      <c r="AS273" s="40">
        <f t="shared" si="151"/>
        <v>0</v>
      </c>
      <c r="AT273" s="41">
        <f t="shared" si="151"/>
        <v>0</v>
      </c>
      <c r="AU273" s="41">
        <f t="shared" si="151"/>
        <v>0</v>
      </c>
      <c r="AV273" s="42" t="e">
        <f t="shared" si="148"/>
        <v>#VALUE!</v>
      </c>
      <c r="AW273" s="42" t="e">
        <f t="shared" si="148"/>
        <v>#VALUE!</v>
      </c>
      <c r="AX273" s="43" t="e">
        <f t="shared" si="149"/>
        <v>#VALUE!</v>
      </c>
      <c r="AY273" s="43" t="e">
        <f t="shared" si="149"/>
        <v>#VALUE!</v>
      </c>
    </row>
    <row r="274" spans="6:51" x14ac:dyDescent="0.25">
      <c r="F274" s="3">
        <v>32</v>
      </c>
      <c r="G274" s="36">
        <f t="shared" si="150"/>
        <v>0.74998911669390445</v>
      </c>
      <c r="H274" s="36">
        <f t="shared" si="150"/>
        <v>0.79999442829255529</v>
      </c>
      <c r="I274" s="36">
        <f t="shared" si="150"/>
        <v>1.1499643940739956</v>
      </c>
      <c r="J274" s="36">
        <f t="shared" si="150"/>
        <v>1.1999915261889995</v>
      </c>
      <c r="K274" s="36">
        <f t="shared" si="150"/>
        <v>0</v>
      </c>
      <c r="L274" s="37" t="e">
        <f t="shared" si="150"/>
        <v>#VALUE!</v>
      </c>
      <c r="M274" s="38">
        <f t="shared" si="150"/>
        <v>0.46585611155880602</v>
      </c>
      <c r="N274" s="39">
        <f t="shared" si="150"/>
        <v>0</v>
      </c>
      <c r="O274" s="39">
        <f t="shared" si="150"/>
        <v>0</v>
      </c>
      <c r="P274" s="40">
        <f t="shared" si="150"/>
        <v>0</v>
      </c>
      <c r="Q274" s="40">
        <f t="shared" si="150"/>
        <v>0</v>
      </c>
      <c r="R274" s="40">
        <f t="shared" si="150"/>
        <v>0</v>
      </c>
      <c r="S274" s="41">
        <f t="shared" si="150"/>
        <v>0</v>
      </c>
      <c r="T274" s="41">
        <f t="shared" si="150"/>
        <v>0</v>
      </c>
      <c r="U274" s="42" t="e">
        <f t="shared" ref="U274:V289" si="152">$C$5/100*U$163*U202</f>
        <v>#VALUE!</v>
      </c>
      <c r="V274" s="42" t="e">
        <f t="shared" si="152"/>
        <v>#VALUE!</v>
      </c>
      <c r="W274" s="43" t="e">
        <f t="shared" si="150"/>
        <v>#VALUE!</v>
      </c>
      <c r="X274" s="43" t="e">
        <f>X202*X$163</f>
        <v>#VALUE!</v>
      </c>
      <c r="AD274"/>
      <c r="AG274" s="3">
        <f t="shared" si="145"/>
        <v>26.632980816094239</v>
      </c>
      <c r="AH274" s="36">
        <f t="shared" si="151"/>
        <v>0.74982978848201554</v>
      </c>
      <c r="AI274" s="36">
        <f t="shared" si="151"/>
        <v>0.79996034068173216</v>
      </c>
      <c r="AJ274" s="36">
        <f t="shared" si="151"/>
        <v>1.1494657874036622</v>
      </c>
      <c r="AK274" s="36">
        <f t="shared" si="151"/>
        <v>1.1999399569218674</v>
      </c>
      <c r="AL274" s="36">
        <f t="shared" si="151"/>
        <v>0</v>
      </c>
      <c r="AM274" s="37" t="e">
        <f t="shared" si="151"/>
        <v>#VALUE!</v>
      </c>
      <c r="AN274" s="38">
        <f t="shared" si="151"/>
        <v>0.42457706775860377</v>
      </c>
      <c r="AO274" s="39">
        <f t="shared" si="151"/>
        <v>0</v>
      </c>
      <c r="AP274" s="39">
        <f t="shared" si="151"/>
        <v>0</v>
      </c>
      <c r="AQ274" s="40">
        <f t="shared" si="151"/>
        <v>0</v>
      </c>
      <c r="AR274" s="40">
        <f t="shared" si="151"/>
        <v>0</v>
      </c>
      <c r="AS274" s="40">
        <f t="shared" si="151"/>
        <v>0</v>
      </c>
      <c r="AT274" s="41">
        <f t="shared" si="151"/>
        <v>0</v>
      </c>
      <c r="AU274" s="41">
        <f t="shared" si="151"/>
        <v>0</v>
      </c>
      <c r="AV274" s="42" t="e">
        <f t="shared" ref="AV274:AW289" si="153">$C$5/100*AV$163*AV202</f>
        <v>#VALUE!</v>
      </c>
      <c r="AW274" s="42" t="e">
        <f t="shared" si="153"/>
        <v>#VALUE!</v>
      </c>
      <c r="AX274" s="43" t="e">
        <f t="shared" ref="AX274:AY289" si="154">AX202*AX$163</f>
        <v>#VALUE!</v>
      </c>
      <c r="AY274" s="43" t="e">
        <f t="shared" si="154"/>
        <v>#VALUE!</v>
      </c>
    </row>
    <row r="275" spans="6:51" x14ac:dyDescent="0.25">
      <c r="F275" s="3">
        <v>33</v>
      </c>
      <c r="G275" s="36">
        <f t="shared" ref="G275:X290" si="155">G203*G$163</f>
        <v>0.74999318273194782</v>
      </c>
      <c r="H275" s="36">
        <f t="shared" si="155"/>
        <v>0.79999605545964725</v>
      </c>
      <c r="I275" s="36">
        <f t="shared" si="155"/>
        <v>1.1499780426912625</v>
      </c>
      <c r="J275" s="36">
        <f t="shared" si="155"/>
        <v>1.1999939874542265</v>
      </c>
      <c r="K275" s="36">
        <f t="shared" si="155"/>
        <v>0.16142782471589795</v>
      </c>
      <c r="L275" s="37" t="e">
        <f t="shared" si="155"/>
        <v>#VALUE!</v>
      </c>
      <c r="M275" s="38">
        <f t="shared" si="155"/>
        <v>0.47039823223355615</v>
      </c>
      <c r="N275" s="39">
        <f t="shared" si="155"/>
        <v>0</v>
      </c>
      <c r="O275" s="39">
        <f t="shared" si="155"/>
        <v>0</v>
      </c>
      <c r="P275" s="40">
        <f t="shared" si="155"/>
        <v>0</v>
      </c>
      <c r="Q275" s="40">
        <f t="shared" si="155"/>
        <v>0</v>
      </c>
      <c r="R275" s="40">
        <f t="shared" si="155"/>
        <v>0</v>
      </c>
      <c r="S275" s="41">
        <f t="shared" si="155"/>
        <v>0</v>
      </c>
      <c r="T275" s="41">
        <f t="shared" si="155"/>
        <v>0</v>
      </c>
      <c r="U275" s="42" t="e">
        <f t="shared" si="152"/>
        <v>#VALUE!</v>
      </c>
      <c r="V275" s="42" t="e">
        <f t="shared" si="152"/>
        <v>#VALUE!</v>
      </c>
      <c r="W275" s="43" t="e">
        <f t="shared" si="155"/>
        <v>#VALUE!</v>
      </c>
      <c r="X275" s="43" t="e">
        <f t="shared" si="155"/>
        <v>#VALUE!</v>
      </c>
      <c r="AD275"/>
      <c r="AG275" s="3">
        <f t="shared" si="145"/>
        <v>28.009404480205966</v>
      </c>
      <c r="AH275" s="36">
        <f t="shared" ref="AH275:AU290" si="156">AH203*AH$163</f>
        <v>0.74991867654622557</v>
      </c>
      <c r="AI275" s="36">
        <f t="shared" si="156"/>
        <v>0.79997643323661671</v>
      </c>
      <c r="AJ275" s="36">
        <f t="shared" si="156"/>
        <v>1.1497370290617692</v>
      </c>
      <c r="AK275" s="36">
        <f t="shared" si="156"/>
        <v>1.1999643247832759</v>
      </c>
      <c r="AL275" s="36">
        <f t="shared" si="156"/>
        <v>0</v>
      </c>
      <c r="AM275" s="37" t="e">
        <f t="shared" si="156"/>
        <v>#VALUE!</v>
      </c>
      <c r="AN275" s="38">
        <f t="shared" si="156"/>
        <v>0.43867085098746411</v>
      </c>
      <c r="AO275" s="39">
        <f t="shared" si="156"/>
        <v>0</v>
      </c>
      <c r="AP275" s="39">
        <f t="shared" si="156"/>
        <v>0</v>
      </c>
      <c r="AQ275" s="40">
        <f t="shared" si="156"/>
        <v>0</v>
      </c>
      <c r="AR275" s="40">
        <f t="shared" si="156"/>
        <v>0</v>
      </c>
      <c r="AS275" s="40">
        <f t="shared" si="156"/>
        <v>0</v>
      </c>
      <c r="AT275" s="41">
        <f t="shared" si="156"/>
        <v>0</v>
      </c>
      <c r="AU275" s="41">
        <f t="shared" si="156"/>
        <v>0</v>
      </c>
      <c r="AV275" s="42" t="e">
        <f t="shared" si="153"/>
        <v>#VALUE!</v>
      </c>
      <c r="AW275" s="42" t="e">
        <f t="shared" si="153"/>
        <v>#VALUE!</v>
      </c>
      <c r="AX275" s="43" t="e">
        <f t="shared" si="154"/>
        <v>#VALUE!</v>
      </c>
      <c r="AY275" s="43" t="e">
        <f t="shared" si="154"/>
        <v>#VALUE!</v>
      </c>
    </row>
    <row r="276" spans="6:51" x14ac:dyDescent="0.25">
      <c r="F276" s="3">
        <v>34</v>
      </c>
      <c r="G276" s="36">
        <f t="shared" si="155"/>
        <v>0.74999566111585325</v>
      </c>
      <c r="H276" s="36">
        <f t="shared" si="155"/>
        <v>0.79999718919950735</v>
      </c>
      <c r="I276" s="36">
        <f t="shared" si="155"/>
        <v>1.1499863440748705</v>
      </c>
      <c r="J276" s="36">
        <f t="shared" si="155"/>
        <v>1.1999957043013725</v>
      </c>
      <c r="K276" s="36">
        <f t="shared" si="155"/>
        <v>0.30100629859353673</v>
      </c>
      <c r="L276" s="37" t="e">
        <f t="shared" si="155"/>
        <v>#VALUE!</v>
      </c>
      <c r="M276" s="38">
        <f t="shared" si="155"/>
        <v>0.47428902919154153</v>
      </c>
      <c r="N276" s="39">
        <f t="shared" si="155"/>
        <v>0</v>
      </c>
      <c r="O276" s="39">
        <f t="shared" si="155"/>
        <v>0</v>
      </c>
      <c r="P276" s="40">
        <f t="shared" si="155"/>
        <v>0</v>
      </c>
      <c r="Q276" s="40">
        <f t="shared" si="155"/>
        <v>0</v>
      </c>
      <c r="R276" s="40">
        <f t="shared" si="155"/>
        <v>0</v>
      </c>
      <c r="S276" s="41">
        <f t="shared" si="155"/>
        <v>0</v>
      </c>
      <c r="T276" s="41">
        <f t="shared" si="155"/>
        <v>0</v>
      </c>
      <c r="U276" s="42" t="e">
        <f t="shared" si="152"/>
        <v>#VALUE!</v>
      </c>
      <c r="V276" s="42" t="e">
        <f t="shared" si="152"/>
        <v>#VALUE!</v>
      </c>
      <c r="W276" s="43" t="e">
        <f t="shared" si="155"/>
        <v>#VALUE!</v>
      </c>
      <c r="X276" s="43" t="e">
        <f t="shared" si="155"/>
        <v>#VALUE!</v>
      </c>
      <c r="AD276"/>
      <c r="AG276" s="3">
        <f t="shared" si="145"/>
        <v>29.456963332534478</v>
      </c>
      <c r="AH276" s="36">
        <f t="shared" si="156"/>
        <v>0.74996174699670082</v>
      </c>
      <c r="AI276" s="36">
        <f t="shared" si="156"/>
        <v>0.79998619483619049</v>
      </c>
      <c r="AJ276" s="36">
        <f t="shared" si="156"/>
        <v>1.1498740990587608</v>
      </c>
      <c r="AK276" s="36">
        <f t="shared" si="156"/>
        <v>1.1999790838087681</v>
      </c>
      <c r="AL276" s="36">
        <f t="shared" si="156"/>
        <v>0</v>
      </c>
      <c r="AM276" s="37" t="e">
        <f t="shared" si="156"/>
        <v>#VALUE!</v>
      </c>
      <c r="AN276" s="38">
        <f t="shared" si="156"/>
        <v>0.45054189616692358</v>
      </c>
      <c r="AO276" s="39">
        <f t="shared" si="156"/>
        <v>0</v>
      </c>
      <c r="AP276" s="39">
        <f t="shared" si="156"/>
        <v>0</v>
      </c>
      <c r="AQ276" s="40">
        <f t="shared" si="156"/>
        <v>0</v>
      </c>
      <c r="AR276" s="40">
        <f t="shared" si="156"/>
        <v>0</v>
      </c>
      <c r="AS276" s="40">
        <f t="shared" si="156"/>
        <v>0</v>
      </c>
      <c r="AT276" s="41">
        <f t="shared" si="156"/>
        <v>0</v>
      </c>
      <c r="AU276" s="41">
        <f t="shared" si="156"/>
        <v>0</v>
      </c>
      <c r="AV276" s="42" t="e">
        <f t="shared" si="153"/>
        <v>#VALUE!</v>
      </c>
      <c r="AW276" s="42" t="e">
        <f t="shared" si="153"/>
        <v>#VALUE!</v>
      </c>
      <c r="AX276" s="43" t="e">
        <f t="shared" si="154"/>
        <v>#VALUE!</v>
      </c>
      <c r="AY276" s="43" t="e">
        <f t="shared" si="154"/>
        <v>#VALUE!</v>
      </c>
    </row>
    <row r="277" spans="6:51" x14ac:dyDescent="0.25">
      <c r="F277" s="3">
        <v>35</v>
      </c>
      <c r="G277" s="36">
        <f t="shared" si="155"/>
        <v>0.74999719306226831</v>
      </c>
      <c r="H277" s="36">
        <f t="shared" si="155"/>
        <v>0.79999798397589705</v>
      </c>
      <c r="I277" s="36">
        <f t="shared" si="155"/>
        <v>1.1499914299179421</v>
      </c>
      <c r="J277" s="36">
        <f t="shared" si="155"/>
        <v>1.1999969096783707</v>
      </c>
      <c r="K277" s="36">
        <f t="shared" si="155"/>
        <v>0.41653242192384271</v>
      </c>
      <c r="L277" s="37" t="e">
        <f t="shared" si="155"/>
        <v>#VALUE!</v>
      </c>
      <c r="M277" s="38">
        <f t="shared" si="155"/>
        <v>0.47762543305759636</v>
      </c>
      <c r="N277" s="39">
        <f t="shared" si="155"/>
        <v>0</v>
      </c>
      <c r="O277" s="39">
        <f t="shared" si="155"/>
        <v>0</v>
      </c>
      <c r="P277" s="40">
        <f t="shared" si="155"/>
        <v>0</v>
      </c>
      <c r="Q277" s="40">
        <f t="shared" si="155"/>
        <v>0</v>
      </c>
      <c r="R277" s="40">
        <f t="shared" si="155"/>
        <v>0</v>
      </c>
      <c r="S277" s="41">
        <f t="shared" si="155"/>
        <v>0</v>
      </c>
      <c r="T277" s="41">
        <f t="shared" si="155"/>
        <v>0</v>
      </c>
      <c r="U277" s="42" t="e">
        <f t="shared" si="152"/>
        <v>#VALUE!</v>
      </c>
      <c r="V277" s="42" t="e">
        <f t="shared" si="152"/>
        <v>#VALUE!</v>
      </c>
      <c r="W277" s="43" t="e">
        <f t="shared" si="155"/>
        <v>#VALUE!</v>
      </c>
      <c r="X277" s="43" t="e">
        <f t="shared" si="155"/>
        <v>#VALUE!</v>
      </c>
      <c r="AD277"/>
      <c r="AG277" s="3">
        <f t="shared" si="145"/>
        <v>30.979333722981732</v>
      </c>
      <c r="AH277" s="36">
        <f t="shared" si="156"/>
        <v>0.74998217659265609</v>
      </c>
      <c r="AI277" s="36">
        <f t="shared" si="156"/>
        <v>0.79999202042345363</v>
      </c>
      <c r="AJ277" s="36">
        <f t="shared" si="156"/>
        <v>1.1499412079869049</v>
      </c>
      <c r="AK277" s="36">
        <f t="shared" si="156"/>
        <v>1.1999878866984666</v>
      </c>
      <c r="AL277" s="36">
        <f t="shared" si="156"/>
        <v>0</v>
      </c>
      <c r="AM277" s="37" t="e">
        <f t="shared" si="156"/>
        <v>#VALUE!</v>
      </c>
      <c r="AN277" s="38">
        <f t="shared" si="156"/>
        <v>0.46043015773872209</v>
      </c>
      <c r="AO277" s="39">
        <f t="shared" si="156"/>
        <v>0</v>
      </c>
      <c r="AP277" s="39">
        <f t="shared" si="156"/>
        <v>0</v>
      </c>
      <c r="AQ277" s="40">
        <f t="shared" si="156"/>
        <v>0</v>
      </c>
      <c r="AR277" s="40">
        <f t="shared" si="156"/>
        <v>0</v>
      </c>
      <c r="AS277" s="40">
        <f t="shared" si="156"/>
        <v>0</v>
      </c>
      <c r="AT277" s="41">
        <f t="shared" si="156"/>
        <v>0</v>
      </c>
      <c r="AU277" s="41">
        <f t="shared" si="156"/>
        <v>0</v>
      </c>
      <c r="AV277" s="42" t="e">
        <f t="shared" si="153"/>
        <v>#VALUE!</v>
      </c>
      <c r="AW277" s="42" t="e">
        <f t="shared" si="153"/>
        <v>#VALUE!</v>
      </c>
      <c r="AX277" s="43" t="e">
        <f t="shared" si="154"/>
        <v>#VALUE!</v>
      </c>
      <c r="AY277" s="43" t="e">
        <f t="shared" si="154"/>
        <v>#VALUE!</v>
      </c>
    </row>
    <row r="278" spans="6:51" x14ac:dyDescent="0.25">
      <c r="F278" s="3">
        <v>36</v>
      </c>
      <c r="G278" s="36">
        <f t="shared" si="155"/>
        <v>0.74999815380572654</v>
      </c>
      <c r="H278" s="36">
        <f t="shared" si="155"/>
        <v>0.7999985445609632</v>
      </c>
      <c r="I278" s="36">
        <f t="shared" si="155"/>
        <v>1.149994570355201</v>
      </c>
      <c r="J278" s="36">
        <f t="shared" si="155"/>
        <v>1.19999776148125</v>
      </c>
      <c r="K278" s="36">
        <f t="shared" si="155"/>
        <v>0.51264344709196108</v>
      </c>
      <c r="L278" s="37" t="e">
        <f t="shared" si="155"/>
        <v>#VALUE!</v>
      </c>
      <c r="M278" s="38">
        <f t="shared" si="155"/>
        <v>0.48048985930821964</v>
      </c>
      <c r="N278" s="39">
        <f t="shared" si="155"/>
        <v>0</v>
      </c>
      <c r="O278" s="39">
        <f t="shared" si="155"/>
        <v>0</v>
      </c>
      <c r="P278" s="40">
        <f t="shared" si="155"/>
        <v>0</v>
      </c>
      <c r="Q278" s="40">
        <f t="shared" si="155"/>
        <v>0</v>
      </c>
      <c r="R278" s="40">
        <f t="shared" si="155"/>
        <v>0</v>
      </c>
      <c r="S278" s="41">
        <f t="shared" si="155"/>
        <v>0</v>
      </c>
      <c r="T278" s="41">
        <f t="shared" si="155"/>
        <v>0</v>
      </c>
      <c r="U278" s="42" t="e">
        <f t="shared" si="152"/>
        <v>#VALUE!</v>
      </c>
      <c r="V278" s="42" t="e">
        <f t="shared" si="152"/>
        <v>#VALUE!</v>
      </c>
      <c r="W278" s="43" t="e">
        <f t="shared" si="155"/>
        <v>#VALUE!</v>
      </c>
      <c r="X278" s="43" t="e">
        <f t="shared" si="155"/>
        <v>#VALUE!</v>
      </c>
      <c r="AD278"/>
      <c r="AG278" s="3">
        <f t="shared" si="145"/>
        <v>32.580381999521578</v>
      </c>
      <c r="AH278" s="36">
        <f t="shared" si="156"/>
        <v>0.7499917200869417</v>
      </c>
      <c r="AI278" s="36">
        <f t="shared" si="156"/>
        <v>0.79999544391048516</v>
      </c>
      <c r="AJ278" s="36">
        <f t="shared" si="156"/>
        <v>1.1499731316341362</v>
      </c>
      <c r="AK278" s="36">
        <f t="shared" si="156"/>
        <v>1.1999930621423924</v>
      </c>
      <c r="AL278" s="36">
        <f t="shared" si="156"/>
        <v>9.4335117479174488E-2</v>
      </c>
      <c r="AM278" s="37" t="e">
        <f t="shared" si="156"/>
        <v>#VALUE!</v>
      </c>
      <c r="AN278" s="38">
        <f t="shared" si="156"/>
        <v>0.46857773448024187</v>
      </c>
      <c r="AO278" s="39">
        <f t="shared" si="156"/>
        <v>0</v>
      </c>
      <c r="AP278" s="39">
        <f t="shared" si="156"/>
        <v>0</v>
      </c>
      <c r="AQ278" s="40">
        <f t="shared" si="156"/>
        <v>0</v>
      </c>
      <c r="AR278" s="40">
        <f t="shared" si="156"/>
        <v>0</v>
      </c>
      <c r="AS278" s="40">
        <f t="shared" si="156"/>
        <v>0</v>
      </c>
      <c r="AT278" s="41">
        <f t="shared" si="156"/>
        <v>0</v>
      </c>
      <c r="AU278" s="41">
        <f t="shared" si="156"/>
        <v>0</v>
      </c>
      <c r="AV278" s="42" t="e">
        <f t="shared" si="153"/>
        <v>#VALUE!</v>
      </c>
      <c r="AW278" s="42" t="e">
        <f t="shared" si="153"/>
        <v>#VALUE!</v>
      </c>
      <c r="AX278" s="43" t="e">
        <f t="shared" si="154"/>
        <v>#VALUE!</v>
      </c>
      <c r="AY278" s="43" t="e">
        <f t="shared" si="154"/>
        <v>#VALUE!</v>
      </c>
    </row>
    <row r="279" spans="6:51" x14ac:dyDescent="0.25">
      <c r="F279" s="3">
        <v>37</v>
      </c>
      <c r="G279" s="36">
        <f t="shared" si="155"/>
        <v>0.74999876531353127</v>
      </c>
      <c r="H279" s="36">
        <f t="shared" si="155"/>
        <v>0.79999894240346814</v>
      </c>
      <c r="I279" s="36">
        <f t="shared" si="155"/>
        <v>1.1499965258542617</v>
      </c>
      <c r="J279" s="36">
        <f t="shared" si="155"/>
        <v>1.1999983673527521</v>
      </c>
      <c r="K279" s="36">
        <f t="shared" si="155"/>
        <v>0.59301421585483693</v>
      </c>
      <c r="L279" s="37" t="e">
        <f t="shared" si="155"/>
        <v>#VALUE!</v>
      </c>
      <c r="M279" s="38">
        <f t="shared" si="155"/>
        <v>0.48295231206773714</v>
      </c>
      <c r="N279" s="39">
        <f t="shared" si="155"/>
        <v>0</v>
      </c>
      <c r="O279" s="39">
        <f t="shared" si="155"/>
        <v>0</v>
      </c>
      <c r="P279" s="40">
        <f t="shared" si="155"/>
        <v>0</v>
      </c>
      <c r="Q279" s="40">
        <f t="shared" si="155"/>
        <v>0</v>
      </c>
      <c r="R279" s="40">
        <f t="shared" si="155"/>
        <v>0</v>
      </c>
      <c r="S279" s="41">
        <f t="shared" si="155"/>
        <v>0</v>
      </c>
      <c r="T279" s="41">
        <f t="shared" si="155"/>
        <v>0</v>
      </c>
      <c r="U279" s="42" t="e">
        <f t="shared" si="152"/>
        <v>#VALUE!</v>
      </c>
      <c r="V279" s="42" t="e">
        <f t="shared" si="152"/>
        <v>#VALUE!</v>
      </c>
      <c r="W279" s="43" t="e">
        <f t="shared" si="155"/>
        <v>#VALUE!</v>
      </c>
      <c r="X279" s="43" t="e">
        <f t="shared" si="155"/>
        <v>#VALUE!</v>
      </c>
      <c r="AD279"/>
      <c r="AG279" s="3">
        <f t="shared" si="145"/>
        <v>34.264174327522724</v>
      </c>
      <c r="AH279" s="36">
        <f t="shared" si="156"/>
        <v>0.74999613885069072</v>
      </c>
      <c r="AI279" s="36">
        <f t="shared" si="156"/>
        <v>0.79999742708628574</v>
      </c>
      <c r="AJ279" s="36">
        <f t="shared" si="156"/>
        <v>1.1499879363397254</v>
      </c>
      <c r="AK279" s="36">
        <f t="shared" si="156"/>
        <v>1.1999960648791475</v>
      </c>
      <c r="AL279" s="36">
        <f t="shared" si="156"/>
        <v>0.33365366393441059</v>
      </c>
      <c r="AM279" s="37" t="e">
        <f t="shared" si="156"/>
        <v>#VALUE!</v>
      </c>
      <c r="AN279" s="38">
        <f t="shared" si="156"/>
        <v>0.47522068920544919</v>
      </c>
      <c r="AO279" s="39">
        <f t="shared" si="156"/>
        <v>0</v>
      </c>
      <c r="AP279" s="39">
        <f t="shared" si="156"/>
        <v>0</v>
      </c>
      <c r="AQ279" s="40">
        <f t="shared" si="156"/>
        <v>0</v>
      </c>
      <c r="AR279" s="40">
        <f t="shared" si="156"/>
        <v>0</v>
      </c>
      <c r="AS279" s="40">
        <f t="shared" si="156"/>
        <v>0</v>
      </c>
      <c r="AT279" s="41">
        <f t="shared" si="156"/>
        <v>0</v>
      </c>
      <c r="AU279" s="41">
        <f t="shared" si="156"/>
        <v>0</v>
      </c>
      <c r="AV279" s="42" t="e">
        <f t="shared" si="153"/>
        <v>#VALUE!</v>
      </c>
      <c r="AW279" s="42" t="e">
        <f t="shared" si="153"/>
        <v>#VALUE!</v>
      </c>
      <c r="AX279" s="43" t="e">
        <f t="shared" si="154"/>
        <v>#VALUE!</v>
      </c>
      <c r="AY279" s="43" t="e">
        <f t="shared" si="154"/>
        <v>#VALUE!</v>
      </c>
    </row>
    <row r="280" spans="6:51" x14ac:dyDescent="0.25">
      <c r="F280" s="3">
        <v>38</v>
      </c>
      <c r="G280" s="36">
        <f t="shared" si="155"/>
        <v>0.74999916041478454</v>
      </c>
      <c r="H280" s="36">
        <f t="shared" si="155"/>
        <v>0.79999922649350597</v>
      </c>
      <c r="I280" s="36">
        <f t="shared" si="155"/>
        <v>1.1499977542992748</v>
      </c>
      <c r="J280" s="36">
        <f t="shared" si="155"/>
        <v>1.1999988011048299</v>
      </c>
      <c r="K280" s="36">
        <f t="shared" si="155"/>
        <v>0.66056623415646964</v>
      </c>
      <c r="L280" s="37" t="e">
        <f t="shared" si="155"/>
        <v>#VALUE!</v>
      </c>
      <c r="M280" s="38">
        <f t="shared" si="155"/>
        <v>0.48507221331800132</v>
      </c>
      <c r="N280" s="39">
        <f t="shared" si="155"/>
        <v>0</v>
      </c>
      <c r="O280" s="39">
        <f t="shared" si="155"/>
        <v>0</v>
      </c>
      <c r="P280" s="40">
        <f t="shared" si="155"/>
        <v>0</v>
      </c>
      <c r="Q280" s="40">
        <f t="shared" si="155"/>
        <v>0</v>
      </c>
      <c r="R280" s="40">
        <f t="shared" si="155"/>
        <v>0</v>
      </c>
      <c r="S280" s="41">
        <f t="shared" si="155"/>
        <v>0</v>
      </c>
      <c r="T280" s="41">
        <f t="shared" si="155"/>
        <v>0</v>
      </c>
      <c r="U280" s="42" t="e">
        <f t="shared" si="152"/>
        <v>#VALUE!</v>
      </c>
      <c r="V280" s="42" t="e">
        <f t="shared" si="152"/>
        <v>#VALUE!</v>
      </c>
      <c r="W280" s="43" t="e">
        <f t="shared" si="155"/>
        <v>#VALUE!</v>
      </c>
      <c r="X280" s="43" t="e">
        <f t="shared" si="155"/>
        <v>#VALUE!</v>
      </c>
      <c r="AD280"/>
      <c r="AG280" s="3">
        <f t="shared" si="145"/>
        <v>36.034987016545941</v>
      </c>
      <c r="AH280" s="36">
        <f t="shared" si="156"/>
        <v>0.74999818012227637</v>
      </c>
      <c r="AI280" s="36">
        <f t="shared" si="156"/>
        <v>0.79999856088818955</v>
      </c>
      <c r="AJ280" s="36">
        <f t="shared" si="156"/>
        <v>1.1499946554233276</v>
      </c>
      <c r="AK280" s="36">
        <f t="shared" si="156"/>
        <v>1.1999977863192122</v>
      </c>
      <c r="AL280" s="36">
        <f t="shared" si="156"/>
        <v>0.51570214202611131</v>
      </c>
      <c r="AM280" s="37" t="e">
        <f t="shared" si="156"/>
        <v>#VALUE!</v>
      </c>
      <c r="AN280" s="38">
        <f t="shared" si="156"/>
        <v>0.48058242470911222</v>
      </c>
      <c r="AO280" s="39">
        <f t="shared" si="156"/>
        <v>0</v>
      </c>
      <c r="AP280" s="39">
        <f t="shared" si="156"/>
        <v>0</v>
      </c>
      <c r="AQ280" s="40">
        <f t="shared" si="156"/>
        <v>0</v>
      </c>
      <c r="AR280" s="40">
        <f t="shared" si="156"/>
        <v>0</v>
      </c>
      <c r="AS280" s="40">
        <f t="shared" si="156"/>
        <v>0</v>
      </c>
      <c r="AT280" s="41">
        <f t="shared" si="156"/>
        <v>0</v>
      </c>
      <c r="AU280" s="41">
        <f t="shared" si="156"/>
        <v>0</v>
      </c>
      <c r="AV280" s="42" t="e">
        <f t="shared" si="153"/>
        <v>#VALUE!</v>
      </c>
      <c r="AW280" s="42" t="e">
        <f t="shared" si="153"/>
        <v>#VALUE!</v>
      </c>
      <c r="AX280" s="43" t="e">
        <f t="shared" si="154"/>
        <v>#VALUE!</v>
      </c>
      <c r="AY280" s="43" t="e">
        <f t="shared" si="154"/>
        <v>#VALUE!</v>
      </c>
    </row>
    <row r="281" spans="6:51" x14ac:dyDescent="0.25">
      <c r="F281" s="3">
        <v>39</v>
      </c>
      <c r="G281" s="36">
        <f t="shared" si="155"/>
        <v>0.74999941956699678</v>
      </c>
      <c r="H281" s="36">
        <f t="shared" si="155"/>
        <v>0.7999994306074697</v>
      </c>
      <c r="I281" s="36">
        <f t="shared" si="155"/>
        <v>1.1499985331286844</v>
      </c>
      <c r="J281" s="36">
        <f t="shared" si="155"/>
        <v>1.1999991136490018</v>
      </c>
      <c r="K281" s="36">
        <f t="shared" si="155"/>
        <v>0.7176303282426616</v>
      </c>
      <c r="L281" s="37" t="e">
        <f t="shared" si="155"/>
        <v>#VALUE!</v>
      </c>
      <c r="M281" s="38">
        <f t="shared" si="155"/>
        <v>0.4868999832365275</v>
      </c>
      <c r="N281" s="39">
        <f t="shared" si="155"/>
        <v>0</v>
      </c>
      <c r="O281" s="39">
        <f t="shared" si="155"/>
        <v>0</v>
      </c>
      <c r="P281" s="40">
        <f t="shared" si="155"/>
        <v>0</v>
      </c>
      <c r="Q281" s="40">
        <f t="shared" si="155"/>
        <v>0</v>
      </c>
      <c r="R281" s="40">
        <f t="shared" si="155"/>
        <v>0</v>
      </c>
      <c r="S281" s="41">
        <f t="shared" si="155"/>
        <v>0</v>
      </c>
      <c r="T281" s="41">
        <f t="shared" si="155"/>
        <v>0</v>
      </c>
      <c r="U281" s="42" t="e">
        <f t="shared" si="152"/>
        <v>#VALUE!</v>
      </c>
      <c r="V281" s="42" t="e">
        <f t="shared" si="152"/>
        <v>#VALUE!</v>
      </c>
      <c r="W281" s="43" t="e">
        <f t="shared" si="155"/>
        <v>#VALUE!</v>
      </c>
      <c r="X281" s="43" t="e">
        <f t="shared" si="155"/>
        <v>#VALUE!</v>
      </c>
      <c r="AD281"/>
      <c r="AG281" s="3">
        <f t="shared" si="145"/>
        <v>37.897317380842225</v>
      </c>
      <c r="AH281" s="36">
        <f t="shared" si="156"/>
        <v>0.74999912716653927</v>
      </c>
      <c r="AI281" s="36">
        <f t="shared" si="156"/>
        <v>0.79999920148224646</v>
      </c>
      <c r="AJ281" s="36">
        <f t="shared" si="156"/>
        <v>1.1499976525168187</v>
      </c>
      <c r="AK281" s="36">
        <f t="shared" si="156"/>
        <v>1.1999987628668245</v>
      </c>
      <c r="AL281" s="36">
        <f t="shared" si="156"/>
        <v>0.65414835288664008</v>
      </c>
      <c r="AM281" s="37" t="e">
        <f t="shared" si="156"/>
        <v>#VALUE!</v>
      </c>
      <c r="AN281" s="38">
        <f t="shared" si="156"/>
        <v>0.48486878277349127</v>
      </c>
      <c r="AO281" s="39">
        <f t="shared" si="156"/>
        <v>0</v>
      </c>
      <c r="AP281" s="39">
        <f t="shared" si="156"/>
        <v>0</v>
      </c>
      <c r="AQ281" s="40">
        <f t="shared" si="156"/>
        <v>0</v>
      </c>
      <c r="AR281" s="40">
        <f t="shared" si="156"/>
        <v>0</v>
      </c>
      <c r="AS281" s="40">
        <f t="shared" si="156"/>
        <v>0</v>
      </c>
      <c r="AT281" s="41">
        <f t="shared" si="156"/>
        <v>0</v>
      </c>
      <c r="AU281" s="41">
        <f t="shared" si="156"/>
        <v>0</v>
      </c>
      <c r="AV281" s="42" t="e">
        <f t="shared" si="153"/>
        <v>#VALUE!</v>
      </c>
      <c r="AW281" s="42" t="e">
        <f t="shared" si="153"/>
        <v>#VALUE!</v>
      </c>
      <c r="AX281" s="43" t="e">
        <f t="shared" si="154"/>
        <v>#VALUE!</v>
      </c>
      <c r="AY281" s="43" t="e">
        <f t="shared" si="154"/>
        <v>#VALUE!</v>
      </c>
    </row>
    <row r="282" spans="6:51" x14ac:dyDescent="0.25">
      <c r="F282" s="3">
        <v>40</v>
      </c>
      <c r="G282" s="36">
        <f t="shared" si="155"/>
        <v>0.7499995921206688</v>
      </c>
      <c r="H282" s="36">
        <f t="shared" si="155"/>
        <v>0.79999957816223766</v>
      </c>
      <c r="I282" s="36">
        <f t="shared" si="155"/>
        <v>1.1499990316063964</v>
      </c>
      <c r="J282" s="36">
        <f t="shared" si="155"/>
        <v>1.1999993403088327</v>
      </c>
      <c r="K282" s="36">
        <f t="shared" si="155"/>
        <v>0.76607313817593314</v>
      </c>
      <c r="L282" s="37" t="e">
        <f t="shared" si="155"/>
        <v>#VALUE!</v>
      </c>
      <c r="M282" s="38">
        <f t="shared" si="155"/>
        <v>0.48847839840562535</v>
      </c>
      <c r="N282" s="39">
        <f t="shared" si="155"/>
        <v>0</v>
      </c>
      <c r="O282" s="39">
        <f t="shared" si="155"/>
        <v>0</v>
      </c>
      <c r="P282" s="40">
        <f t="shared" si="155"/>
        <v>0</v>
      </c>
      <c r="Q282" s="40">
        <f t="shared" si="155"/>
        <v>0</v>
      </c>
      <c r="R282" s="40">
        <f t="shared" si="155"/>
        <v>0</v>
      </c>
      <c r="S282" s="41">
        <f t="shared" si="155"/>
        <v>0</v>
      </c>
      <c r="T282" s="41">
        <f t="shared" si="155"/>
        <v>0</v>
      </c>
      <c r="U282" s="42" t="e">
        <f t="shared" si="152"/>
        <v>#VALUE!</v>
      </c>
      <c r="V282" s="42" t="e">
        <f t="shared" si="152"/>
        <v>#VALUE!</v>
      </c>
      <c r="W282" s="43" t="e">
        <f t="shared" si="155"/>
        <v>#VALUE!</v>
      </c>
      <c r="X282" s="43" t="e">
        <f t="shared" si="155"/>
        <v>#VALUE!</v>
      </c>
      <c r="AD282"/>
      <c r="AG282" s="3">
        <f t="shared" si="145"/>
        <v>39.855895161134171</v>
      </c>
      <c r="AH282" s="36">
        <f t="shared" si="156"/>
        <v>0.74999957127546968</v>
      </c>
      <c r="AI282" s="36">
        <f t="shared" si="156"/>
        <v>0.79999955970227798</v>
      </c>
      <c r="AJ282" s="36">
        <f t="shared" si="156"/>
        <v>1.1499989725697213</v>
      </c>
      <c r="AK282" s="36">
        <f t="shared" si="156"/>
        <v>1.1999993119090273</v>
      </c>
      <c r="AL282" s="36">
        <f t="shared" si="156"/>
        <v>0.75956323274801008</v>
      </c>
      <c r="AM282" s="37" t="e">
        <f t="shared" si="156"/>
        <v>#VALUE!</v>
      </c>
      <c r="AN282" s="38">
        <f t="shared" si="156"/>
        <v>0.48826486979752676</v>
      </c>
      <c r="AO282" s="39">
        <f t="shared" si="156"/>
        <v>0</v>
      </c>
      <c r="AP282" s="39">
        <f t="shared" si="156"/>
        <v>0</v>
      </c>
      <c r="AQ282" s="40">
        <f t="shared" si="156"/>
        <v>0</v>
      </c>
      <c r="AR282" s="40">
        <f t="shared" si="156"/>
        <v>0</v>
      </c>
      <c r="AS282" s="40">
        <f t="shared" si="156"/>
        <v>0</v>
      </c>
      <c r="AT282" s="41">
        <f t="shared" si="156"/>
        <v>0</v>
      </c>
      <c r="AU282" s="41">
        <f t="shared" si="156"/>
        <v>0</v>
      </c>
      <c r="AV282" s="42" t="e">
        <f t="shared" si="153"/>
        <v>#VALUE!</v>
      </c>
      <c r="AW282" s="42" t="e">
        <f t="shared" si="153"/>
        <v>#VALUE!</v>
      </c>
      <c r="AX282" s="43" t="e">
        <f t="shared" si="154"/>
        <v>#VALUE!</v>
      </c>
      <c r="AY282" s="43" t="e">
        <f t="shared" si="154"/>
        <v>#VALUE!</v>
      </c>
    </row>
    <row r="283" spans="6:51" x14ac:dyDescent="0.25">
      <c r="F283" s="3">
        <v>41</v>
      </c>
      <c r="G283" s="36">
        <f t="shared" si="155"/>
        <v>0.74999970873714927</v>
      </c>
      <c r="H283" s="36">
        <f t="shared" si="155"/>
        <v>0.79999968548337108</v>
      </c>
      <c r="I283" s="36">
        <f t="shared" si="155"/>
        <v>1.1499993537631215</v>
      </c>
      <c r="J283" s="36">
        <f t="shared" si="155"/>
        <v>1.1999995057377535</v>
      </c>
      <c r="K283" s="36">
        <f t="shared" si="155"/>
        <v>0.80739553793047869</v>
      </c>
      <c r="L283" s="37" t="e">
        <f t="shared" si="155"/>
        <v>#VALUE!</v>
      </c>
      <c r="M283" s="38">
        <f t="shared" si="155"/>
        <v>0.48984375413073189</v>
      </c>
      <c r="N283" s="39">
        <f t="shared" si="155"/>
        <v>0</v>
      </c>
      <c r="O283" s="39">
        <f t="shared" si="155"/>
        <v>0</v>
      </c>
      <c r="P283" s="40">
        <f t="shared" si="155"/>
        <v>0</v>
      </c>
      <c r="Q283" s="40">
        <f t="shared" si="155"/>
        <v>0</v>
      </c>
      <c r="R283" s="40">
        <f t="shared" si="155"/>
        <v>0</v>
      </c>
      <c r="S283" s="41">
        <f t="shared" si="155"/>
        <v>0</v>
      </c>
      <c r="T283" s="41">
        <f t="shared" si="155"/>
        <v>0</v>
      </c>
      <c r="U283" s="42" t="e">
        <f t="shared" si="152"/>
        <v>#VALUE!</v>
      </c>
      <c r="V283" s="42" t="e">
        <f t="shared" si="152"/>
        <v>#VALUE!</v>
      </c>
      <c r="W283" s="43" t="e">
        <f t="shared" si="155"/>
        <v>#VALUE!</v>
      </c>
      <c r="X283" s="43" t="e">
        <f t="shared" si="155"/>
        <v>#VALUE!</v>
      </c>
      <c r="AD283"/>
      <c r="AG283" s="3">
        <f t="shared" si="145"/>
        <v>41.722042020690559</v>
      </c>
      <c r="AH283" s="36">
        <f t="shared" si="156"/>
        <v>0.74999976935518842</v>
      </c>
      <c r="AI283" s="36">
        <f t="shared" si="156"/>
        <v>0.79999974456119616</v>
      </c>
      <c r="AJ283" s="36">
        <f t="shared" si="156"/>
        <v>1.1499995141636772</v>
      </c>
      <c r="AK283" s="36">
        <f t="shared" si="156"/>
        <v>1.1999995970979731</v>
      </c>
      <c r="AL283" s="36">
        <f t="shared" si="156"/>
        <v>0.83349838833155132</v>
      </c>
      <c r="AM283" s="37" t="e">
        <f t="shared" si="156"/>
        <v>#VALUE!</v>
      </c>
      <c r="AN283" s="38">
        <f t="shared" si="156"/>
        <v>0.49071470745582074</v>
      </c>
      <c r="AO283" s="39">
        <f t="shared" si="156"/>
        <v>0</v>
      </c>
      <c r="AP283" s="39">
        <f t="shared" si="156"/>
        <v>0</v>
      </c>
      <c r="AQ283" s="40">
        <f t="shared" si="156"/>
        <v>0</v>
      </c>
      <c r="AR283" s="40">
        <f t="shared" si="156"/>
        <v>0</v>
      </c>
      <c r="AS283" s="40">
        <f t="shared" si="156"/>
        <v>0</v>
      </c>
      <c r="AT283" s="41">
        <f t="shared" si="156"/>
        <v>0</v>
      </c>
      <c r="AU283" s="41">
        <f t="shared" si="156"/>
        <v>0</v>
      </c>
      <c r="AV283" s="42" t="e">
        <f t="shared" si="153"/>
        <v>#VALUE!</v>
      </c>
      <c r="AW283" s="42" t="e">
        <f t="shared" si="153"/>
        <v>#VALUE!</v>
      </c>
      <c r="AX283" s="43" t="e">
        <f t="shared" si="154"/>
        <v>#VALUE!</v>
      </c>
      <c r="AY283" s="43" t="e">
        <f t="shared" si="154"/>
        <v>#VALUE!</v>
      </c>
    </row>
    <row r="284" spans="6:51" x14ac:dyDescent="0.25">
      <c r="F284" s="3">
        <v>42</v>
      </c>
      <c r="G284" s="36">
        <f t="shared" si="155"/>
        <v>0.74999978871555961</v>
      </c>
      <c r="H284" s="36">
        <f t="shared" si="155"/>
        <v>0.79999976401643946</v>
      </c>
      <c r="I284" s="36">
        <f t="shared" si="155"/>
        <v>1.149999564036098</v>
      </c>
      <c r="J284" s="36">
        <f t="shared" si="155"/>
        <v>1.199999627244051</v>
      </c>
      <c r="K284" s="36">
        <f t="shared" si="155"/>
        <v>0.84280930633637297</v>
      </c>
      <c r="L284" s="37" t="e">
        <f t="shared" si="155"/>
        <v>#VALUE!</v>
      </c>
      <c r="M284" s="38">
        <f t="shared" si="155"/>
        <v>0.49102685565332199</v>
      </c>
      <c r="N284" s="39">
        <f t="shared" si="155"/>
        <v>0</v>
      </c>
      <c r="O284" s="39">
        <f t="shared" si="155"/>
        <v>0</v>
      </c>
      <c r="P284" s="40">
        <f t="shared" si="155"/>
        <v>0</v>
      </c>
      <c r="Q284" s="40">
        <f t="shared" si="155"/>
        <v>0</v>
      </c>
      <c r="R284" s="40">
        <f t="shared" si="155"/>
        <v>0</v>
      </c>
      <c r="S284" s="41">
        <f t="shared" si="155"/>
        <v>0</v>
      </c>
      <c r="T284" s="41">
        <f t="shared" si="155"/>
        <v>0</v>
      </c>
      <c r="U284" s="42" t="e">
        <f t="shared" si="152"/>
        <v>#VALUE!</v>
      </c>
      <c r="V284" s="42" t="e">
        <f t="shared" si="152"/>
        <v>#VALUE!</v>
      </c>
      <c r="W284" s="43" t="e">
        <f t="shared" si="155"/>
        <v>#VALUE!</v>
      </c>
      <c r="X284" s="43" t="e">
        <f t="shared" si="155"/>
        <v>#VALUE!</v>
      </c>
      <c r="AD284"/>
      <c r="AG284" s="3">
        <f t="shared" si="145"/>
        <v>43.450237396356343</v>
      </c>
      <c r="AH284" s="36">
        <f t="shared" si="156"/>
        <v>0.74999986370868432</v>
      </c>
      <c r="AI284" s="36">
        <f t="shared" si="156"/>
        <v>0.79999984268887636</v>
      </c>
      <c r="AJ284" s="36">
        <f t="shared" si="156"/>
        <v>1.1499997488309062</v>
      </c>
      <c r="AK284" s="36">
        <f t="shared" si="156"/>
        <v>1.1999997495522399</v>
      </c>
      <c r="AL284" s="36">
        <f t="shared" si="156"/>
        <v>0.88563442918995905</v>
      </c>
      <c r="AM284" s="37" t="e">
        <f t="shared" si="156"/>
        <v>#VALUE!</v>
      </c>
      <c r="AN284" s="38">
        <f t="shared" si="156"/>
        <v>0.4924713503979134</v>
      </c>
      <c r="AO284" s="39">
        <f t="shared" si="156"/>
        <v>0</v>
      </c>
      <c r="AP284" s="39">
        <f t="shared" si="156"/>
        <v>0</v>
      </c>
      <c r="AQ284" s="40">
        <f t="shared" si="156"/>
        <v>0</v>
      </c>
      <c r="AR284" s="40">
        <f t="shared" si="156"/>
        <v>0</v>
      </c>
      <c r="AS284" s="40">
        <f t="shared" si="156"/>
        <v>0</v>
      </c>
      <c r="AT284" s="41">
        <f t="shared" si="156"/>
        <v>0</v>
      </c>
      <c r="AU284" s="41">
        <f t="shared" si="156"/>
        <v>0</v>
      </c>
      <c r="AV284" s="42" t="e">
        <f t="shared" si="153"/>
        <v>#VALUE!</v>
      </c>
      <c r="AW284" s="42" t="e">
        <f t="shared" si="153"/>
        <v>#VALUE!</v>
      </c>
      <c r="AX284" s="43" t="e">
        <f t="shared" si="154"/>
        <v>#VALUE!</v>
      </c>
      <c r="AY284" s="43" t="e">
        <f t="shared" si="154"/>
        <v>#VALUE!</v>
      </c>
    </row>
    <row r="285" spans="6:51" x14ac:dyDescent="0.25">
      <c r="F285" s="3">
        <v>43</v>
      </c>
      <c r="G285" s="36">
        <f t="shared" si="155"/>
        <v>0.7499998443630802</v>
      </c>
      <c r="H285" s="36">
        <f t="shared" si="155"/>
        <v>0.79999982183078799</v>
      </c>
      <c r="I285" s="36">
        <f t="shared" si="155"/>
        <v>1.1499997026634949</v>
      </c>
      <c r="J285" s="36">
        <f t="shared" si="155"/>
        <v>1.1999997170510421</v>
      </c>
      <c r="K285" s="36">
        <f t="shared" si="155"/>
        <v>0.87329696313296845</v>
      </c>
      <c r="L285" s="37" t="e">
        <f t="shared" si="155"/>
        <v>#VALUE!</v>
      </c>
      <c r="M285" s="38">
        <f t="shared" si="155"/>
        <v>0.49205386105679344</v>
      </c>
      <c r="N285" s="39">
        <f t="shared" si="155"/>
        <v>0</v>
      </c>
      <c r="O285" s="39">
        <f t="shared" si="155"/>
        <v>0</v>
      </c>
      <c r="P285" s="40">
        <f t="shared" si="155"/>
        <v>0</v>
      </c>
      <c r="Q285" s="40">
        <f t="shared" si="155"/>
        <v>0</v>
      </c>
      <c r="R285" s="40">
        <f t="shared" si="155"/>
        <v>0</v>
      </c>
      <c r="S285" s="41">
        <f t="shared" si="155"/>
        <v>0</v>
      </c>
      <c r="T285" s="41">
        <f t="shared" si="155"/>
        <v>0</v>
      </c>
      <c r="U285" s="42" t="e">
        <f t="shared" si="152"/>
        <v>#VALUE!</v>
      </c>
      <c r="V285" s="42" t="e">
        <f t="shared" si="152"/>
        <v>#VALUE!</v>
      </c>
      <c r="W285" s="43" t="e">
        <f t="shared" si="155"/>
        <v>#VALUE!</v>
      </c>
      <c r="X285" s="43" t="e">
        <f t="shared" si="155"/>
        <v>#VALUE!</v>
      </c>
      <c r="AD285"/>
      <c r="AG285" s="3">
        <f t="shared" si="145"/>
        <v>45.042693794538543</v>
      </c>
      <c r="AH285" s="36">
        <f t="shared" si="156"/>
        <v>0.74999991273171451</v>
      </c>
      <c r="AI285" s="36">
        <f t="shared" si="156"/>
        <v>0.79999989771127356</v>
      </c>
      <c r="AJ285" s="36">
        <f t="shared" si="156"/>
        <v>1.1499998592431875</v>
      </c>
      <c r="AK285" s="36">
        <f t="shared" si="156"/>
        <v>1.1999998356527364</v>
      </c>
      <c r="AL285" s="36">
        <f t="shared" si="156"/>
        <v>0.92345695049603693</v>
      </c>
      <c r="AM285" s="37" t="e">
        <f t="shared" si="156"/>
        <v>#VALUE!</v>
      </c>
      <c r="AN285" s="38">
        <f t="shared" si="156"/>
        <v>0.49375607832672502</v>
      </c>
      <c r="AO285" s="39">
        <f t="shared" si="156"/>
        <v>0</v>
      </c>
      <c r="AP285" s="39">
        <f t="shared" si="156"/>
        <v>0</v>
      </c>
      <c r="AQ285" s="40">
        <f t="shared" si="156"/>
        <v>0</v>
      </c>
      <c r="AR285" s="40">
        <f t="shared" si="156"/>
        <v>0</v>
      </c>
      <c r="AS285" s="40">
        <f t="shared" si="156"/>
        <v>0</v>
      </c>
      <c r="AT285" s="41">
        <f t="shared" si="156"/>
        <v>0</v>
      </c>
      <c r="AU285" s="41">
        <f t="shared" si="156"/>
        <v>0</v>
      </c>
      <c r="AV285" s="42" t="e">
        <f t="shared" si="153"/>
        <v>#VALUE!</v>
      </c>
      <c r="AW285" s="42" t="e">
        <f t="shared" si="153"/>
        <v>#VALUE!</v>
      </c>
      <c r="AX285" s="43" t="e">
        <f t="shared" si="154"/>
        <v>#VALUE!</v>
      </c>
      <c r="AY285" s="43" t="e">
        <f t="shared" si="154"/>
        <v>#VALUE!</v>
      </c>
    </row>
    <row r="286" spans="6:51" x14ac:dyDescent="0.25">
      <c r="F286" s="3">
        <v>44</v>
      </c>
      <c r="G286" s="36">
        <f t="shared" si="155"/>
        <v>0.74999988363114112</v>
      </c>
      <c r="H286" s="36">
        <f t="shared" si="155"/>
        <v>0.79999986464736006</v>
      </c>
      <c r="I286" s="36">
        <f t="shared" si="155"/>
        <v>1.1499997949840743</v>
      </c>
      <c r="J286" s="36">
        <f t="shared" si="155"/>
        <v>1.1999997838417762</v>
      </c>
      <c r="K286" s="36">
        <f t="shared" si="155"/>
        <v>0.89965857314001119</v>
      </c>
      <c r="L286" s="37" t="e">
        <f t="shared" si="155"/>
        <v>#VALUE!</v>
      </c>
      <c r="M286" s="38">
        <f t="shared" si="155"/>
        <v>0.49294699642908368</v>
      </c>
      <c r="N286" s="39">
        <f t="shared" si="155"/>
        <v>0</v>
      </c>
      <c r="O286" s="39">
        <f t="shared" si="155"/>
        <v>0</v>
      </c>
      <c r="P286" s="40">
        <f t="shared" si="155"/>
        <v>0</v>
      </c>
      <c r="Q286" s="40">
        <f t="shared" si="155"/>
        <v>0</v>
      </c>
      <c r="R286" s="40">
        <f t="shared" si="155"/>
        <v>0</v>
      </c>
      <c r="S286" s="41">
        <f t="shared" si="155"/>
        <v>0</v>
      </c>
      <c r="T286" s="41">
        <f t="shared" si="155"/>
        <v>0</v>
      </c>
      <c r="U286" s="42" t="e">
        <f t="shared" si="152"/>
        <v>#VALUE!</v>
      </c>
      <c r="V286" s="42" t="e">
        <f t="shared" si="152"/>
        <v>#VALUE!</v>
      </c>
      <c r="W286" s="43" t="e">
        <f t="shared" si="155"/>
        <v>#VALUE!</v>
      </c>
      <c r="X286" s="43" t="e">
        <f t="shared" si="155"/>
        <v>#VALUE!</v>
      </c>
      <c r="AD286"/>
      <c r="AG286" s="3">
        <f t="shared" si="145"/>
        <v>46.510072666059088</v>
      </c>
      <c r="AH286" s="36">
        <f t="shared" si="156"/>
        <v>0.74999994028463901</v>
      </c>
      <c r="AI286" s="36">
        <f t="shared" si="156"/>
        <v>0.79999993026433014</v>
      </c>
      <c r="AJ286" s="36">
        <f t="shared" si="156"/>
        <v>1.1499999154175442</v>
      </c>
      <c r="AK286" s="36">
        <f t="shared" si="156"/>
        <v>1.199999886957001</v>
      </c>
      <c r="AL286" s="36">
        <f t="shared" si="156"/>
        <v>0.95169884445625985</v>
      </c>
      <c r="AM286" s="37" t="e">
        <f t="shared" si="156"/>
        <v>#VALUE!</v>
      </c>
      <c r="AN286" s="38">
        <f t="shared" si="156"/>
        <v>0.49471734138538465</v>
      </c>
      <c r="AO286" s="39">
        <f t="shared" si="156"/>
        <v>0</v>
      </c>
      <c r="AP286" s="39">
        <f t="shared" si="156"/>
        <v>0</v>
      </c>
      <c r="AQ286" s="40">
        <f t="shared" si="156"/>
        <v>0</v>
      </c>
      <c r="AR286" s="40">
        <f t="shared" si="156"/>
        <v>0</v>
      </c>
      <c r="AS286" s="40">
        <f t="shared" si="156"/>
        <v>0</v>
      </c>
      <c r="AT286" s="41">
        <f t="shared" si="156"/>
        <v>0</v>
      </c>
      <c r="AU286" s="41">
        <f t="shared" si="156"/>
        <v>0</v>
      </c>
      <c r="AV286" s="42" t="e">
        <f t="shared" si="153"/>
        <v>#VALUE!</v>
      </c>
      <c r="AW286" s="42" t="e">
        <f t="shared" si="153"/>
        <v>#VALUE!</v>
      </c>
      <c r="AX286" s="43" t="e">
        <f t="shared" si="154"/>
        <v>#VALUE!</v>
      </c>
      <c r="AY286" s="43" t="e">
        <f t="shared" si="154"/>
        <v>#VALUE!</v>
      </c>
    </row>
    <row r="287" spans="6:51" x14ac:dyDescent="0.25">
      <c r="F287" s="3">
        <v>45</v>
      </c>
      <c r="G287" s="36">
        <f t="shared" si="155"/>
        <v>0.74999991172398173</v>
      </c>
      <c r="H287" s="36">
        <f t="shared" si="155"/>
        <v>0.79999989654481973</v>
      </c>
      <c r="I287" s="36">
        <f t="shared" si="155"/>
        <v>1.1499998570921832</v>
      </c>
      <c r="J287" s="36">
        <f t="shared" si="155"/>
        <v>1.199999833820506</v>
      </c>
      <c r="K287" s="36">
        <f t="shared" si="155"/>
        <v>0.92254845416172004</v>
      </c>
      <c r="L287" s="37" t="e">
        <f t="shared" si="155"/>
        <v>#VALUE!</v>
      </c>
      <c r="M287" s="38">
        <f t="shared" si="155"/>
        <v>0.49372516155521046</v>
      </c>
      <c r="N287" s="39">
        <f t="shared" si="155"/>
        <v>0</v>
      </c>
      <c r="O287" s="39">
        <f t="shared" si="155"/>
        <v>0</v>
      </c>
      <c r="P287" s="40">
        <f t="shared" si="155"/>
        <v>0</v>
      </c>
      <c r="Q287" s="40">
        <f t="shared" si="155"/>
        <v>0</v>
      </c>
      <c r="R287" s="40">
        <f t="shared" si="155"/>
        <v>0</v>
      </c>
      <c r="S287" s="41">
        <f t="shared" si="155"/>
        <v>0</v>
      </c>
      <c r="T287" s="41">
        <f t="shared" si="155"/>
        <v>0</v>
      </c>
      <c r="U287" s="42" t="e">
        <f t="shared" si="152"/>
        <v>#VALUE!</v>
      </c>
      <c r="V287" s="42" t="e">
        <f t="shared" si="152"/>
        <v>#VALUE!</v>
      </c>
      <c r="W287" s="43" t="e">
        <f t="shared" si="155"/>
        <v>#VALUE!</v>
      </c>
      <c r="X287" s="43" t="e">
        <f t="shared" si="155"/>
        <v>#VALUE!</v>
      </c>
      <c r="AD287"/>
      <c r="AG287" s="3">
        <f t="shared" si="145"/>
        <v>47.862198071214792</v>
      </c>
      <c r="AH287" s="36">
        <f t="shared" si="156"/>
        <v>0.74999995682529819</v>
      </c>
      <c r="AI287" s="36">
        <f t="shared" si="156"/>
        <v>0.79999995045042094</v>
      </c>
      <c r="AJ287" s="36">
        <f t="shared" si="156"/>
        <v>1.1499999460102777</v>
      </c>
      <c r="AK287" s="36">
        <f t="shared" si="156"/>
        <v>1.1999999189927406</v>
      </c>
      <c r="AL287" s="36">
        <f t="shared" si="156"/>
        <v>0.97331007321145668</v>
      </c>
      <c r="AM287" s="37" t="e">
        <f t="shared" si="156"/>
        <v>#VALUE!</v>
      </c>
      <c r="AN287" s="38">
        <f t="shared" si="156"/>
        <v>0.49545139288765405</v>
      </c>
      <c r="AO287" s="39">
        <f t="shared" si="156"/>
        <v>0</v>
      </c>
      <c r="AP287" s="39">
        <f t="shared" si="156"/>
        <v>0</v>
      </c>
      <c r="AQ287" s="40">
        <f t="shared" si="156"/>
        <v>0</v>
      </c>
      <c r="AR287" s="40">
        <f t="shared" si="156"/>
        <v>0</v>
      </c>
      <c r="AS287" s="40">
        <f t="shared" si="156"/>
        <v>0</v>
      </c>
      <c r="AT287" s="41">
        <f t="shared" si="156"/>
        <v>0</v>
      </c>
      <c r="AU287" s="41">
        <f t="shared" si="156"/>
        <v>0</v>
      </c>
      <c r="AV287" s="42" t="e">
        <f t="shared" si="153"/>
        <v>#VALUE!</v>
      </c>
      <c r="AW287" s="42" t="e">
        <f t="shared" si="153"/>
        <v>#VALUE!</v>
      </c>
      <c r="AX287" s="43" t="e">
        <f t="shared" si="154"/>
        <v>#VALUE!</v>
      </c>
      <c r="AY287" s="43" t="e">
        <f t="shared" si="154"/>
        <v>#VALUE!</v>
      </c>
    </row>
    <row r="288" spans="6:51" x14ac:dyDescent="0.25">
      <c r="F288" s="3">
        <v>46</v>
      </c>
      <c r="G288" s="36">
        <f t="shared" si="155"/>
        <v>0.74999993209167326</v>
      </c>
      <c r="H288" s="36">
        <f t="shared" si="155"/>
        <v>0.79999992044717239</v>
      </c>
      <c r="I288" s="36">
        <f t="shared" si="155"/>
        <v>1.1499998993005709</v>
      </c>
      <c r="J288" s="36">
        <f t="shared" si="155"/>
        <v>1.1999998714460853</v>
      </c>
      <c r="K288" s="36">
        <f t="shared" si="155"/>
        <v>0.94250405175194207</v>
      </c>
      <c r="L288" s="37" t="e">
        <f t="shared" si="155"/>
        <v>#VALUE!</v>
      </c>
      <c r="M288" s="38">
        <f t="shared" si="155"/>
        <v>0.49440444218927904</v>
      </c>
      <c r="N288" s="39">
        <f t="shared" si="155"/>
        <v>0</v>
      </c>
      <c r="O288" s="39">
        <f t="shared" si="155"/>
        <v>0</v>
      </c>
      <c r="P288" s="40">
        <f t="shared" si="155"/>
        <v>0</v>
      </c>
      <c r="Q288" s="40">
        <f t="shared" si="155"/>
        <v>0</v>
      </c>
      <c r="R288" s="40">
        <f t="shared" si="155"/>
        <v>0</v>
      </c>
      <c r="S288" s="41">
        <f t="shared" si="155"/>
        <v>0</v>
      </c>
      <c r="T288" s="41">
        <f t="shared" si="155"/>
        <v>0</v>
      </c>
      <c r="U288" s="42" t="e">
        <f t="shared" si="152"/>
        <v>#VALUE!</v>
      </c>
      <c r="V288" s="42" t="e">
        <f t="shared" si="152"/>
        <v>#VALUE!</v>
      </c>
      <c r="W288" s="43" t="e">
        <f t="shared" si="155"/>
        <v>#VALUE!</v>
      </c>
      <c r="X288" s="43" t="e">
        <f t="shared" si="155"/>
        <v>#VALUE!</v>
      </c>
      <c r="AD288"/>
      <c r="AG288" s="3">
        <f t="shared" si="145"/>
        <v>49.108122451584919</v>
      </c>
      <c r="AH288" s="36">
        <f t="shared" si="156"/>
        <v>0.74999996732115315</v>
      </c>
      <c r="AI288" s="36">
        <f t="shared" si="156"/>
        <v>0.79999996349499713</v>
      </c>
      <c r="AJ288" s="36">
        <f t="shared" si="156"/>
        <v>1.1499999636883531</v>
      </c>
      <c r="AK288" s="36">
        <f t="shared" si="156"/>
        <v>1.1999999398340018</v>
      </c>
      <c r="AL288" s="36">
        <f t="shared" si="156"/>
        <v>0.99019724493551298</v>
      </c>
      <c r="AM288" s="37" t="e">
        <f t="shared" si="156"/>
        <v>#VALUE!</v>
      </c>
      <c r="AN288" s="38">
        <f t="shared" si="156"/>
        <v>0.49602224160540548</v>
      </c>
      <c r="AO288" s="39">
        <f t="shared" si="156"/>
        <v>0</v>
      </c>
      <c r="AP288" s="39">
        <f t="shared" si="156"/>
        <v>0</v>
      </c>
      <c r="AQ288" s="40">
        <f t="shared" si="156"/>
        <v>0</v>
      </c>
      <c r="AR288" s="40">
        <f t="shared" si="156"/>
        <v>0</v>
      </c>
      <c r="AS288" s="40">
        <f t="shared" si="156"/>
        <v>0</v>
      </c>
      <c r="AT288" s="41">
        <f t="shared" si="156"/>
        <v>0</v>
      </c>
      <c r="AU288" s="41">
        <f t="shared" si="156"/>
        <v>0</v>
      </c>
      <c r="AV288" s="42" t="e">
        <f t="shared" si="153"/>
        <v>#VALUE!</v>
      </c>
      <c r="AW288" s="42" t="e">
        <f t="shared" si="153"/>
        <v>#VALUE!</v>
      </c>
      <c r="AX288" s="43" t="e">
        <f t="shared" si="154"/>
        <v>#VALUE!</v>
      </c>
      <c r="AY288" s="43" t="e">
        <f t="shared" si="154"/>
        <v>#VALUE!</v>
      </c>
    </row>
    <row r="289" spans="6:51" x14ac:dyDescent="0.25">
      <c r="F289" s="3">
        <v>47</v>
      </c>
      <c r="G289" s="36">
        <f t="shared" si="155"/>
        <v>0.74999994705038242</v>
      </c>
      <c r="H289" s="36">
        <f t="shared" si="155"/>
        <v>0.7999999384622396</v>
      </c>
      <c r="I289" s="36">
        <f t="shared" si="155"/>
        <v>1.1499999282763971</v>
      </c>
      <c r="J289" s="36">
        <f t="shared" si="155"/>
        <v>1.1999998999414583</v>
      </c>
      <c r="K289" s="36">
        <f t="shared" si="155"/>
        <v>0.95996872498666619</v>
      </c>
      <c r="L289" s="37" t="e">
        <f t="shared" si="155"/>
        <v>#VALUE!</v>
      </c>
      <c r="M289" s="38">
        <f t="shared" si="155"/>
        <v>0.49499854287252032</v>
      </c>
      <c r="N289" s="39">
        <f t="shared" si="155"/>
        <v>0</v>
      </c>
      <c r="O289" s="39">
        <f t="shared" si="155"/>
        <v>0</v>
      </c>
      <c r="P289" s="40">
        <f t="shared" si="155"/>
        <v>0</v>
      </c>
      <c r="Q289" s="40">
        <f t="shared" si="155"/>
        <v>0</v>
      </c>
      <c r="R289" s="40">
        <f t="shared" si="155"/>
        <v>0</v>
      </c>
      <c r="S289" s="41">
        <f t="shared" si="155"/>
        <v>0</v>
      </c>
      <c r="T289" s="41">
        <f t="shared" si="155"/>
        <v>0</v>
      </c>
      <c r="U289" s="42" t="e">
        <f t="shared" si="152"/>
        <v>#VALUE!</v>
      </c>
      <c r="V289" s="42" t="e">
        <f t="shared" si="152"/>
        <v>#VALUE!</v>
      </c>
      <c r="W289" s="43" t="e">
        <f t="shared" si="155"/>
        <v>#VALUE!</v>
      </c>
      <c r="X289" s="43" t="e">
        <f t="shared" si="155"/>
        <v>#VALUE!</v>
      </c>
      <c r="AD289"/>
      <c r="AG289" s="3">
        <f t="shared" si="145"/>
        <v>50.256187235873128</v>
      </c>
      <c r="AH289" s="36">
        <f t="shared" si="156"/>
        <v>0.74999997430075172</v>
      </c>
      <c r="AI289" s="36">
        <f t="shared" si="156"/>
        <v>0.79999997223637065</v>
      </c>
      <c r="AJ289" s="36">
        <f t="shared" si="156"/>
        <v>1.1499999744452138</v>
      </c>
      <c r="AK289" s="36">
        <f t="shared" si="156"/>
        <v>1.1999999538897479</v>
      </c>
      <c r="AL289" s="36">
        <f t="shared" si="156"/>
        <v>1.0036326041858878</v>
      </c>
      <c r="AM289" s="37" t="e">
        <f t="shared" si="156"/>
        <v>#VALUE!</v>
      </c>
      <c r="AN289" s="38">
        <f t="shared" si="156"/>
        <v>0.49647345795571307</v>
      </c>
      <c r="AO289" s="39">
        <f t="shared" si="156"/>
        <v>0</v>
      </c>
      <c r="AP289" s="39">
        <f t="shared" si="156"/>
        <v>0</v>
      </c>
      <c r="AQ289" s="40">
        <f t="shared" si="156"/>
        <v>0</v>
      </c>
      <c r="AR289" s="40">
        <f t="shared" si="156"/>
        <v>0</v>
      </c>
      <c r="AS289" s="40">
        <f t="shared" si="156"/>
        <v>0</v>
      </c>
      <c r="AT289" s="41">
        <f t="shared" si="156"/>
        <v>0</v>
      </c>
      <c r="AU289" s="41">
        <f t="shared" si="156"/>
        <v>0</v>
      </c>
      <c r="AV289" s="42" t="e">
        <f t="shared" si="153"/>
        <v>#VALUE!</v>
      </c>
      <c r="AW289" s="42" t="e">
        <f t="shared" si="153"/>
        <v>#VALUE!</v>
      </c>
      <c r="AX289" s="43" t="e">
        <f t="shared" si="154"/>
        <v>#VALUE!</v>
      </c>
      <c r="AY289" s="43" t="e">
        <f t="shared" si="154"/>
        <v>#VALUE!</v>
      </c>
    </row>
    <row r="290" spans="6:51" x14ac:dyDescent="0.25">
      <c r="F290" s="3">
        <v>48</v>
      </c>
      <c r="G290" s="36">
        <f t="shared" si="155"/>
        <v>0.74999995817437015</v>
      </c>
      <c r="H290" s="36">
        <f t="shared" si="155"/>
        <v>0.79999995211782515</v>
      </c>
      <c r="I290" s="36">
        <f t="shared" si="155"/>
        <v>1.1499999483688368</v>
      </c>
      <c r="J290" s="36">
        <f t="shared" si="155"/>
        <v>1.1999999216495287</v>
      </c>
      <c r="K290" s="36">
        <f t="shared" si="155"/>
        <v>0.97530978805460899</v>
      </c>
      <c r="L290" s="37" t="e">
        <f t="shared" si="155"/>
        <v>#VALUE!</v>
      </c>
      <c r="M290" s="38">
        <f t="shared" si="155"/>
        <v>0.49551915236117655</v>
      </c>
      <c r="N290" s="39">
        <f t="shared" si="155"/>
        <v>0</v>
      </c>
      <c r="O290" s="39">
        <f t="shared" si="155"/>
        <v>0</v>
      </c>
      <c r="P290" s="40">
        <f t="shared" si="155"/>
        <v>0</v>
      </c>
      <c r="Q290" s="40">
        <f t="shared" si="155"/>
        <v>0</v>
      </c>
      <c r="R290" s="40">
        <f t="shared" si="155"/>
        <v>0</v>
      </c>
      <c r="S290" s="41">
        <f t="shared" si="155"/>
        <v>0</v>
      </c>
      <c r="T290" s="41">
        <f t="shared" si="155"/>
        <v>0</v>
      </c>
      <c r="U290" s="42" t="e">
        <f t="shared" ref="U290:V305" si="157">$C$5/100*U$163*U218</f>
        <v>#VALUE!</v>
      </c>
      <c r="V290" s="42" t="e">
        <f t="shared" si="157"/>
        <v>#VALUE!</v>
      </c>
      <c r="W290" s="43" t="e">
        <f t="shared" si="155"/>
        <v>#VALUE!</v>
      </c>
      <c r="X290" s="43" t="e">
        <f>X218*X$163</f>
        <v>#VALUE!</v>
      </c>
      <c r="AD290"/>
      <c r="AG290" s="3">
        <f t="shared" si="145"/>
        <v>51.314078685538149</v>
      </c>
      <c r="AH290" s="36">
        <f t="shared" si="156"/>
        <v>0.74999997913042638</v>
      </c>
      <c r="AI290" s="36">
        <f t="shared" si="156"/>
        <v>0.79999997828489933</v>
      </c>
      <c r="AJ290" s="36">
        <f t="shared" si="156"/>
        <v>1.1499999812926229</v>
      </c>
      <c r="AK290" s="36">
        <f t="shared" si="156"/>
        <v>1.1999999636747329</v>
      </c>
      <c r="AL290" s="36">
        <f t="shared" si="156"/>
        <v>1.0144893513886393</v>
      </c>
      <c r="AM290" s="37" t="e">
        <f t="shared" si="156"/>
        <v>#VALUE!</v>
      </c>
      <c r="AN290" s="38">
        <f t="shared" si="156"/>
        <v>0.49683534328783785</v>
      </c>
      <c r="AO290" s="39">
        <f t="shared" si="156"/>
        <v>0</v>
      </c>
      <c r="AP290" s="39">
        <f t="shared" si="156"/>
        <v>0</v>
      </c>
      <c r="AQ290" s="40">
        <f t="shared" si="156"/>
        <v>0</v>
      </c>
      <c r="AR290" s="40">
        <f t="shared" si="156"/>
        <v>0</v>
      </c>
      <c r="AS290" s="40">
        <f t="shared" si="156"/>
        <v>0</v>
      </c>
      <c r="AT290" s="41">
        <f t="shared" si="156"/>
        <v>0</v>
      </c>
      <c r="AU290" s="41">
        <f t="shared" si="156"/>
        <v>0</v>
      </c>
      <c r="AV290" s="42" t="e">
        <f t="shared" ref="AV290:AW305" si="158">$C$5/100*AV$163*AV218</f>
        <v>#VALUE!</v>
      </c>
      <c r="AW290" s="42" t="e">
        <f t="shared" si="158"/>
        <v>#VALUE!</v>
      </c>
      <c r="AX290" s="43" t="e">
        <f t="shared" ref="AX290:AY305" si="159">AX218*AX$163</f>
        <v>#VALUE!</v>
      </c>
      <c r="AY290" s="43" t="e">
        <f t="shared" si="159"/>
        <v>#VALUE!</v>
      </c>
    </row>
    <row r="291" spans="6:51" x14ac:dyDescent="0.25">
      <c r="F291" s="3">
        <v>49</v>
      </c>
      <c r="G291" s="36">
        <f t="shared" ref="G291:X306" si="160">G219*G$163</f>
        <v>0.74999996654664025</v>
      </c>
      <c r="H291" s="36">
        <f t="shared" si="160"/>
        <v>0.79999996252735039</v>
      </c>
      <c r="I291" s="36">
        <f t="shared" si="160"/>
        <v>1.1499999624406847</v>
      </c>
      <c r="J291" s="36">
        <f t="shared" si="160"/>
        <v>1.1999999382830808</v>
      </c>
      <c r="K291" s="36">
        <f t="shared" si="160"/>
        <v>0.98883284571523355</v>
      </c>
      <c r="L291" s="37" t="e">
        <f t="shared" si="160"/>
        <v>#VALUE!</v>
      </c>
      <c r="M291" s="38">
        <f t="shared" si="160"/>
        <v>0.49597625202191109</v>
      </c>
      <c r="N291" s="39">
        <f t="shared" si="160"/>
        <v>0</v>
      </c>
      <c r="O291" s="39">
        <f t="shared" si="160"/>
        <v>0</v>
      </c>
      <c r="P291" s="40">
        <f t="shared" si="160"/>
        <v>0</v>
      </c>
      <c r="Q291" s="40">
        <f t="shared" si="160"/>
        <v>0</v>
      </c>
      <c r="R291" s="40">
        <f t="shared" si="160"/>
        <v>0</v>
      </c>
      <c r="S291" s="41">
        <f t="shared" si="160"/>
        <v>0</v>
      </c>
      <c r="T291" s="41">
        <f t="shared" si="160"/>
        <v>0</v>
      </c>
      <c r="U291" s="42" t="e">
        <f t="shared" si="157"/>
        <v>#VALUE!</v>
      </c>
      <c r="V291" s="42" t="e">
        <f t="shared" si="157"/>
        <v>#VALUE!</v>
      </c>
      <c r="W291" s="43" t="e">
        <f t="shared" si="160"/>
        <v>#VALUE!</v>
      </c>
      <c r="X291" s="43" t="e">
        <f t="shared" si="160"/>
        <v>#VALUE!</v>
      </c>
      <c r="AD291"/>
      <c r="AG291" s="3">
        <f t="shared" si="145"/>
        <v>52.288879354098157</v>
      </c>
      <c r="AH291" s="36">
        <f t="shared" ref="AH291:AU306" si="161">AH219*AH$163</f>
        <v>0.74999998258777656</v>
      </c>
      <c r="AI291" s="36">
        <f t="shared" si="161"/>
        <v>0.79999998259054494</v>
      </c>
      <c r="AJ291" s="36">
        <f t="shared" si="161"/>
        <v>1.1499999858269363</v>
      </c>
      <c r="AK291" s="36">
        <f t="shared" si="161"/>
        <v>1.1999999706801618</v>
      </c>
      <c r="AL291" s="36">
        <f t="shared" si="161"/>
        <v>1.0233819425370101</v>
      </c>
      <c r="AM291" s="37" t="e">
        <f t="shared" si="161"/>
        <v>#VALUE!</v>
      </c>
      <c r="AN291" s="38">
        <f t="shared" si="161"/>
        <v>0.49712939071272561</v>
      </c>
      <c r="AO291" s="39">
        <f t="shared" si="161"/>
        <v>0</v>
      </c>
      <c r="AP291" s="39">
        <f t="shared" si="161"/>
        <v>0</v>
      </c>
      <c r="AQ291" s="40">
        <f t="shared" si="161"/>
        <v>0</v>
      </c>
      <c r="AR291" s="40">
        <f t="shared" si="161"/>
        <v>0</v>
      </c>
      <c r="AS291" s="40">
        <f t="shared" si="161"/>
        <v>0</v>
      </c>
      <c r="AT291" s="41">
        <f t="shared" si="161"/>
        <v>0</v>
      </c>
      <c r="AU291" s="41">
        <f t="shared" si="161"/>
        <v>0</v>
      </c>
      <c r="AV291" s="42" t="e">
        <f t="shared" si="158"/>
        <v>#VALUE!</v>
      </c>
      <c r="AW291" s="42" t="e">
        <f t="shared" si="158"/>
        <v>#VALUE!</v>
      </c>
      <c r="AX291" s="43" t="e">
        <f t="shared" si="159"/>
        <v>#VALUE!</v>
      </c>
      <c r="AY291" s="43" t="e">
        <f t="shared" si="159"/>
        <v>#VALUE!</v>
      </c>
    </row>
    <row r="292" spans="6:51" x14ac:dyDescent="0.25">
      <c r="F292" s="3">
        <v>50</v>
      </c>
      <c r="G292" s="36">
        <f t="shared" si="160"/>
        <v>0.74999997292106568</v>
      </c>
      <c r="H292" s="36">
        <f t="shared" si="160"/>
        <v>0.79999997050662186</v>
      </c>
      <c r="I292" s="36">
        <f t="shared" si="160"/>
        <v>1.149999972393436</v>
      </c>
      <c r="J292" s="36">
        <f t="shared" si="160"/>
        <v>1.199999951101242</v>
      </c>
      <c r="K292" s="36">
        <f t="shared" si="160"/>
        <v>1.0007932251787099</v>
      </c>
      <c r="L292" s="37" t="e">
        <f t="shared" si="160"/>
        <v>#VALUE!</v>
      </c>
      <c r="M292" s="38">
        <f t="shared" si="160"/>
        <v>0.49637837604407919</v>
      </c>
      <c r="N292" s="39">
        <f t="shared" si="160"/>
        <v>0</v>
      </c>
      <c r="O292" s="39">
        <f t="shared" si="160"/>
        <v>0</v>
      </c>
      <c r="P292" s="40">
        <f t="shared" si="160"/>
        <v>0</v>
      </c>
      <c r="Q292" s="40">
        <f t="shared" si="160"/>
        <v>0</v>
      </c>
      <c r="R292" s="40">
        <f t="shared" si="160"/>
        <v>0</v>
      </c>
      <c r="S292" s="41">
        <f t="shared" si="160"/>
        <v>0</v>
      </c>
      <c r="T292" s="41">
        <f t="shared" si="160"/>
        <v>0</v>
      </c>
      <c r="U292" s="42" t="e">
        <f t="shared" si="157"/>
        <v>#VALUE!</v>
      </c>
      <c r="V292" s="42" t="e">
        <f t="shared" si="157"/>
        <v>#VALUE!</v>
      </c>
      <c r="W292" s="43" t="e">
        <f t="shared" si="160"/>
        <v>#VALUE!</v>
      </c>
      <c r="X292" s="43" t="e">
        <f t="shared" si="160"/>
        <v>#VALUE!</v>
      </c>
      <c r="AD292"/>
      <c r="AG292" s="3">
        <f t="shared" si="145"/>
        <v>53.187115504627528</v>
      </c>
      <c r="AH292" s="36">
        <f t="shared" si="161"/>
        <v>0.7499999851358099</v>
      </c>
      <c r="AI292" s="36">
        <f t="shared" si="161"/>
        <v>0.79999998573362596</v>
      </c>
      <c r="AJ292" s="36">
        <f t="shared" si="161"/>
        <v>1.1499999889353423</v>
      </c>
      <c r="AK292" s="36">
        <f t="shared" si="161"/>
        <v>1.1999999758216218</v>
      </c>
      <c r="AL292" s="36">
        <f t="shared" si="161"/>
        <v>1.0307524547372136</v>
      </c>
      <c r="AM292" s="37" t="e">
        <f t="shared" si="161"/>
        <v>#VALUE!</v>
      </c>
      <c r="AN292" s="38">
        <f t="shared" si="161"/>
        <v>0.49737112462855271</v>
      </c>
      <c r="AO292" s="39">
        <f t="shared" si="161"/>
        <v>0</v>
      </c>
      <c r="AP292" s="39">
        <f t="shared" si="161"/>
        <v>0</v>
      </c>
      <c r="AQ292" s="40">
        <f t="shared" si="161"/>
        <v>0</v>
      </c>
      <c r="AR292" s="40">
        <f t="shared" si="161"/>
        <v>0</v>
      </c>
      <c r="AS292" s="40">
        <f t="shared" si="161"/>
        <v>0</v>
      </c>
      <c r="AT292" s="41">
        <f t="shared" si="161"/>
        <v>0</v>
      </c>
      <c r="AU292" s="41">
        <f t="shared" si="161"/>
        <v>0</v>
      </c>
      <c r="AV292" s="42" t="e">
        <f t="shared" si="158"/>
        <v>#VALUE!</v>
      </c>
      <c r="AW292" s="42" t="e">
        <f t="shared" si="158"/>
        <v>#VALUE!</v>
      </c>
      <c r="AX292" s="43" t="e">
        <f t="shared" si="159"/>
        <v>#VALUE!</v>
      </c>
      <c r="AY292" s="43" t="e">
        <f t="shared" si="159"/>
        <v>#VALUE!</v>
      </c>
    </row>
    <row r="293" spans="6:51" x14ac:dyDescent="0.25">
      <c r="F293" s="3">
        <v>51</v>
      </c>
      <c r="G293" s="36">
        <f t="shared" si="160"/>
        <v>0.74999997782846239</v>
      </c>
      <c r="H293" s="36">
        <f t="shared" si="160"/>
        <v>0.79999997665657374</v>
      </c>
      <c r="I293" s="36">
        <f t="shared" si="160"/>
        <v>1.1499999795015106</v>
      </c>
      <c r="J293" s="36">
        <f t="shared" si="160"/>
        <v>1.1999999610347449</v>
      </c>
      <c r="K293" s="36">
        <f t="shared" si="160"/>
        <v>1.0114051261479806</v>
      </c>
      <c r="L293" s="37" t="e">
        <f t="shared" si="160"/>
        <v>#VALUE!</v>
      </c>
      <c r="M293" s="38">
        <f t="shared" si="160"/>
        <v>0.49673283099939414</v>
      </c>
      <c r="N293" s="39">
        <f t="shared" si="160"/>
        <v>0</v>
      </c>
      <c r="O293" s="39">
        <f t="shared" si="160"/>
        <v>0</v>
      </c>
      <c r="P293" s="40">
        <f t="shared" si="160"/>
        <v>0</v>
      </c>
      <c r="Q293" s="40">
        <f t="shared" si="160"/>
        <v>0</v>
      </c>
      <c r="R293" s="40">
        <f t="shared" si="160"/>
        <v>0</v>
      </c>
      <c r="S293" s="41">
        <f t="shared" si="160"/>
        <v>0</v>
      </c>
      <c r="T293" s="41">
        <f t="shared" si="160"/>
        <v>0</v>
      </c>
      <c r="U293" s="42" t="e">
        <f t="shared" si="157"/>
        <v>#VALUE!</v>
      </c>
      <c r="V293" s="42" t="e">
        <f t="shared" si="157"/>
        <v>#VALUE!</v>
      </c>
      <c r="W293" s="43" t="e">
        <f t="shared" si="160"/>
        <v>#VALUE!</v>
      </c>
      <c r="X293" s="43" t="e">
        <f t="shared" si="160"/>
        <v>#VALUE!</v>
      </c>
      <c r="AD293"/>
      <c r="AG293" s="3">
        <f t="shared" si="145"/>
        <v>54.014800802904645</v>
      </c>
      <c r="AH293" s="36">
        <f t="shared" si="161"/>
        <v>0.74999998706135507</v>
      </c>
      <c r="AI293" s="36">
        <f t="shared" si="161"/>
        <v>0.79999998807997552</v>
      </c>
      <c r="AJ293" s="36">
        <f t="shared" si="161"/>
        <v>1.1499999911321557</v>
      </c>
      <c r="AK293" s="36">
        <f t="shared" si="161"/>
        <v>1.1999999796791423</v>
      </c>
      <c r="AL293" s="36">
        <f t="shared" si="161"/>
        <v>1.0369253030923096</v>
      </c>
      <c r="AM293" s="37" t="e">
        <f t="shared" si="161"/>
        <v>#VALUE!</v>
      </c>
      <c r="AN293" s="38">
        <f t="shared" si="161"/>
        <v>0.49757194702003482</v>
      </c>
      <c r="AO293" s="39">
        <f t="shared" si="161"/>
        <v>0</v>
      </c>
      <c r="AP293" s="39">
        <f t="shared" si="161"/>
        <v>0</v>
      </c>
      <c r="AQ293" s="40">
        <f t="shared" si="161"/>
        <v>0</v>
      </c>
      <c r="AR293" s="40">
        <f t="shared" si="161"/>
        <v>0</v>
      </c>
      <c r="AS293" s="40">
        <f t="shared" si="161"/>
        <v>0</v>
      </c>
      <c r="AT293" s="41">
        <f t="shared" si="161"/>
        <v>0</v>
      </c>
      <c r="AU293" s="41">
        <f t="shared" si="161"/>
        <v>0</v>
      </c>
      <c r="AV293" s="42" t="e">
        <f t="shared" si="158"/>
        <v>#VALUE!</v>
      </c>
      <c r="AW293" s="42" t="e">
        <f t="shared" si="158"/>
        <v>#VALUE!</v>
      </c>
      <c r="AX293" s="43" t="e">
        <f t="shared" si="159"/>
        <v>#VALUE!</v>
      </c>
      <c r="AY293" s="43" t="e">
        <f t="shared" si="159"/>
        <v>#VALUE!</v>
      </c>
    </row>
    <row r="294" spans="6:51" x14ac:dyDescent="0.25">
      <c r="F294" s="3">
        <v>52</v>
      </c>
      <c r="G294" s="36">
        <f t="shared" si="160"/>
        <v>0.7499999816467694</v>
      </c>
      <c r="H294" s="36">
        <f t="shared" si="160"/>
        <v>0.79999998142219753</v>
      </c>
      <c r="I294" s="36">
        <f t="shared" si="160"/>
        <v>1.1499999846267401</v>
      </c>
      <c r="J294" s="36">
        <f t="shared" si="160"/>
        <v>1.1999999687753222</v>
      </c>
      <c r="K294" s="36">
        <f t="shared" si="160"/>
        <v>1.0208489718200846</v>
      </c>
      <c r="L294" s="37" t="e">
        <f t="shared" si="160"/>
        <v>#VALUE!</v>
      </c>
      <c r="M294" s="38">
        <f t="shared" si="160"/>
        <v>0.49704588113650783</v>
      </c>
      <c r="N294" s="39">
        <f t="shared" si="160"/>
        <v>0</v>
      </c>
      <c r="O294" s="39">
        <f t="shared" si="160"/>
        <v>0</v>
      </c>
      <c r="P294" s="40">
        <f t="shared" si="160"/>
        <v>0</v>
      </c>
      <c r="Q294" s="40">
        <f t="shared" si="160"/>
        <v>0</v>
      </c>
      <c r="R294" s="40">
        <f t="shared" si="160"/>
        <v>0</v>
      </c>
      <c r="S294" s="41">
        <f t="shared" si="160"/>
        <v>0</v>
      </c>
      <c r="T294" s="41">
        <f t="shared" si="160"/>
        <v>0</v>
      </c>
      <c r="U294" s="42" t="e">
        <f t="shared" si="157"/>
        <v>#VALUE!</v>
      </c>
      <c r="V294" s="42" t="e">
        <f t="shared" si="157"/>
        <v>#VALUE!</v>
      </c>
      <c r="W294" s="43" t="e">
        <f t="shared" si="160"/>
        <v>#VALUE!</v>
      </c>
      <c r="X294" s="43" t="e">
        <f t="shared" si="160"/>
        <v>#VALUE!</v>
      </c>
      <c r="AD294"/>
      <c r="AG294" s="3">
        <f t="shared" si="145"/>
        <v>54.777476578735246</v>
      </c>
      <c r="AH294" s="36">
        <f t="shared" si="161"/>
        <v>0.74999998854840799</v>
      </c>
      <c r="AI294" s="36">
        <f t="shared" si="161"/>
        <v>0.79999998986685339</v>
      </c>
      <c r="AJ294" s="36">
        <f t="shared" si="161"/>
        <v>1.1499999927269875</v>
      </c>
      <c r="AK294" s="36">
        <f t="shared" si="161"/>
        <v>1.1999999826306864</v>
      </c>
      <c r="AL294" s="36">
        <f t="shared" si="161"/>
        <v>1.0421428182272403</v>
      </c>
      <c r="AM294" s="37" t="e">
        <f t="shared" si="161"/>
        <v>#VALUE!</v>
      </c>
      <c r="AN294" s="38">
        <f t="shared" si="161"/>
        <v>0.49774036194064702</v>
      </c>
      <c r="AO294" s="39">
        <f t="shared" si="161"/>
        <v>0</v>
      </c>
      <c r="AP294" s="39">
        <f t="shared" si="161"/>
        <v>0</v>
      </c>
      <c r="AQ294" s="40">
        <f t="shared" si="161"/>
        <v>0</v>
      </c>
      <c r="AR294" s="40">
        <f t="shared" si="161"/>
        <v>0</v>
      </c>
      <c r="AS294" s="40">
        <f t="shared" si="161"/>
        <v>0</v>
      </c>
      <c r="AT294" s="41">
        <f t="shared" si="161"/>
        <v>0</v>
      </c>
      <c r="AU294" s="41">
        <f t="shared" si="161"/>
        <v>0</v>
      </c>
      <c r="AV294" s="42" t="e">
        <f t="shared" si="158"/>
        <v>#VALUE!</v>
      </c>
      <c r="AW294" s="42" t="e">
        <f t="shared" si="158"/>
        <v>#VALUE!</v>
      </c>
      <c r="AX294" s="43" t="e">
        <f t="shared" si="159"/>
        <v>#VALUE!</v>
      </c>
      <c r="AY294" s="43" t="e">
        <f t="shared" si="159"/>
        <v>#VALUE!</v>
      </c>
    </row>
    <row r="295" spans="6:51" x14ac:dyDescent="0.25">
      <c r="F295" s="3">
        <v>53</v>
      </c>
      <c r="G295" s="36">
        <f t="shared" si="160"/>
        <v>0.74999998464799578</v>
      </c>
      <c r="H295" s="36">
        <f t="shared" si="160"/>
        <v>0.79999998513472748</v>
      </c>
      <c r="I295" s="36">
        <f t="shared" si="160"/>
        <v>1.1499999883571492</v>
      </c>
      <c r="J295" s="36">
        <f t="shared" si="160"/>
        <v>1.1999999748398384</v>
      </c>
      <c r="K295" s="36">
        <f t="shared" si="160"/>
        <v>1.0292773367330945</v>
      </c>
      <c r="L295" s="37" t="e">
        <f t="shared" si="160"/>
        <v>#VALUE!</v>
      </c>
      <c r="M295" s="38">
        <f t="shared" si="160"/>
        <v>0.49732290481432834</v>
      </c>
      <c r="N295" s="39">
        <f t="shared" si="160"/>
        <v>0</v>
      </c>
      <c r="O295" s="39">
        <f t="shared" si="160"/>
        <v>0</v>
      </c>
      <c r="P295" s="40">
        <f t="shared" si="160"/>
        <v>0</v>
      </c>
      <c r="Q295" s="40">
        <f t="shared" si="160"/>
        <v>0</v>
      </c>
      <c r="R295" s="40">
        <f t="shared" si="160"/>
        <v>0</v>
      </c>
      <c r="S295" s="41">
        <f t="shared" si="160"/>
        <v>0</v>
      </c>
      <c r="T295" s="41">
        <f t="shared" si="160"/>
        <v>0</v>
      </c>
      <c r="U295" s="42" t="e">
        <f t="shared" si="157"/>
        <v>#VALUE!</v>
      </c>
      <c r="V295" s="42" t="e">
        <f t="shared" si="157"/>
        <v>#VALUE!</v>
      </c>
      <c r="W295" s="43" t="e">
        <f t="shared" si="160"/>
        <v>#VALUE!</v>
      </c>
      <c r="X295" s="43" t="e">
        <f t="shared" si="160"/>
        <v>#VALUE!</v>
      </c>
      <c r="AD295"/>
      <c r="AG295" s="3">
        <f t="shared" si="145"/>
        <v>55.4802489249997</v>
      </c>
      <c r="AH295" s="36">
        <f t="shared" si="161"/>
        <v>0.74999998971869908</v>
      </c>
      <c r="AI295" s="36">
        <f t="shared" si="161"/>
        <v>0.79999999125213828</v>
      </c>
      <c r="AJ295" s="36">
        <f t="shared" si="161"/>
        <v>1.1499999939126233</v>
      </c>
      <c r="AK295" s="36">
        <f t="shared" si="161"/>
        <v>1.1999999849289102</v>
      </c>
      <c r="AL295" s="36">
        <f t="shared" si="161"/>
        <v>1.0465889287069652</v>
      </c>
      <c r="AM295" s="37" t="e">
        <f t="shared" si="161"/>
        <v>#VALUE!</v>
      </c>
      <c r="AN295" s="38">
        <f t="shared" si="161"/>
        <v>0.49788280269953994</v>
      </c>
      <c r="AO295" s="39">
        <f t="shared" si="161"/>
        <v>0</v>
      </c>
      <c r="AP295" s="39">
        <f t="shared" si="161"/>
        <v>0</v>
      </c>
      <c r="AQ295" s="40">
        <f t="shared" si="161"/>
        <v>0</v>
      </c>
      <c r="AR295" s="40">
        <f t="shared" si="161"/>
        <v>0</v>
      </c>
      <c r="AS295" s="40">
        <f t="shared" si="161"/>
        <v>0</v>
      </c>
      <c r="AT295" s="41">
        <f t="shared" si="161"/>
        <v>0</v>
      </c>
      <c r="AU295" s="41">
        <f t="shared" si="161"/>
        <v>0</v>
      </c>
      <c r="AV295" s="42" t="e">
        <f t="shared" si="158"/>
        <v>#VALUE!</v>
      </c>
      <c r="AW295" s="42" t="e">
        <f t="shared" si="158"/>
        <v>#VALUE!</v>
      </c>
      <c r="AX295" s="43" t="e">
        <f t="shared" si="159"/>
        <v>#VALUE!</v>
      </c>
      <c r="AY295" s="43" t="e">
        <f t="shared" si="159"/>
        <v>#VALUE!</v>
      </c>
    </row>
    <row r="296" spans="6:51" x14ac:dyDescent="0.25">
      <c r="F296" s="3">
        <v>54</v>
      </c>
      <c r="G296" s="36">
        <f t="shared" si="160"/>
        <v>0.74999998702996495</v>
      </c>
      <c r="H296" s="36">
        <f t="shared" si="160"/>
        <v>0.79999998804199002</v>
      </c>
      <c r="I296" s="36">
        <f t="shared" si="160"/>
        <v>1.1499999910974941</v>
      </c>
      <c r="J296" s="36">
        <f t="shared" si="160"/>
        <v>1.1999999796165381</v>
      </c>
      <c r="K296" s="36">
        <f t="shared" si="160"/>
        <v>1.0368197449367609</v>
      </c>
      <c r="L296" s="37" t="e">
        <f t="shared" si="160"/>
        <v>#VALUE!</v>
      </c>
      <c r="M296" s="38">
        <f t="shared" si="160"/>
        <v>0.49756852663612722</v>
      </c>
      <c r="N296" s="39">
        <f t="shared" si="160"/>
        <v>0</v>
      </c>
      <c r="O296" s="39">
        <f t="shared" si="160"/>
        <v>0</v>
      </c>
      <c r="P296" s="40">
        <f t="shared" si="160"/>
        <v>0</v>
      </c>
      <c r="Q296" s="40">
        <f t="shared" si="160"/>
        <v>0</v>
      </c>
      <c r="R296" s="40">
        <f t="shared" si="160"/>
        <v>0</v>
      </c>
      <c r="S296" s="41">
        <f t="shared" si="160"/>
        <v>0</v>
      </c>
      <c r="T296" s="41">
        <f t="shared" si="160"/>
        <v>0</v>
      </c>
      <c r="U296" s="42" t="e">
        <f t="shared" si="157"/>
        <v>#VALUE!</v>
      </c>
      <c r="V296" s="42" t="e">
        <f t="shared" si="157"/>
        <v>#VALUE!</v>
      </c>
      <c r="W296" s="43" t="e">
        <f t="shared" si="160"/>
        <v>#VALUE!</v>
      </c>
      <c r="X296" s="43" t="e">
        <f t="shared" si="160"/>
        <v>#VALUE!</v>
      </c>
      <c r="AD296"/>
      <c r="AG296" s="3">
        <f t="shared" si="145"/>
        <v>56.127822882801333</v>
      </c>
      <c r="AH296" s="36">
        <f t="shared" si="161"/>
        <v>0.74999999065500478</v>
      </c>
      <c r="AI296" s="36">
        <f t="shared" si="161"/>
        <v>0.79999999234336627</v>
      </c>
      <c r="AJ296" s="36">
        <f t="shared" si="161"/>
        <v>1.1499999948128061</v>
      </c>
      <c r="AK296" s="36">
        <f t="shared" si="161"/>
        <v>1.1999999867466589</v>
      </c>
      <c r="AL296" s="36">
        <f t="shared" si="161"/>
        <v>1.0504052646268798</v>
      </c>
      <c r="AM296" s="37" t="e">
        <f t="shared" si="161"/>
        <v>#VALUE!</v>
      </c>
      <c r="AN296" s="38">
        <f t="shared" si="161"/>
        <v>0.49800420032650999</v>
      </c>
      <c r="AO296" s="39">
        <f t="shared" si="161"/>
        <v>0</v>
      </c>
      <c r="AP296" s="39">
        <f t="shared" si="161"/>
        <v>0</v>
      </c>
      <c r="AQ296" s="40">
        <f t="shared" si="161"/>
        <v>0</v>
      </c>
      <c r="AR296" s="40">
        <f t="shared" si="161"/>
        <v>0</v>
      </c>
      <c r="AS296" s="40">
        <f t="shared" si="161"/>
        <v>0</v>
      </c>
      <c r="AT296" s="41">
        <f t="shared" si="161"/>
        <v>0</v>
      </c>
      <c r="AU296" s="41">
        <f t="shared" si="161"/>
        <v>0</v>
      </c>
      <c r="AV296" s="42" t="e">
        <f t="shared" si="158"/>
        <v>#VALUE!</v>
      </c>
      <c r="AW296" s="42" t="e">
        <f t="shared" si="158"/>
        <v>#VALUE!</v>
      </c>
      <c r="AX296" s="43" t="e">
        <f t="shared" si="159"/>
        <v>#VALUE!</v>
      </c>
      <c r="AY296" s="43" t="e">
        <f t="shared" si="159"/>
        <v>#VALUE!</v>
      </c>
    </row>
    <row r="297" spans="6:51" x14ac:dyDescent="0.25">
      <c r="F297" s="3">
        <v>55</v>
      </c>
      <c r="G297" s="36">
        <f t="shared" si="160"/>
        <v>0.74999998893800623</v>
      </c>
      <c r="H297" s="36">
        <f t="shared" si="160"/>
        <v>0.79999999033034819</v>
      </c>
      <c r="I297" s="36">
        <f t="shared" si="160"/>
        <v>1.1499999931288152</v>
      </c>
      <c r="J297" s="36">
        <f t="shared" si="160"/>
        <v>1.1999999833985726</v>
      </c>
      <c r="K297" s="36">
        <f t="shared" si="160"/>
        <v>1.0435865683100285</v>
      </c>
      <c r="L297" s="37" t="e">
        <f t="shared" si="160"/>
        <v>#VALUE!</v>
      </c>
      <c r="M297" s="38">
        <f t="shared" si="160"/>
        <v>0.49778672912949407</v>
      </c>
      <c r="N297" s="39">
        <f t="shared" si="160"/>
        <v>0</v>
      </c>
      <c r="O297" s="39">
        <f t="shared" si="160"/>
        <v>0</v>
      </c>
      <c r="P297" s="40">
        <f t="shared" si="160"/>
        <v>0</v>
      </c>
      <c r="Q297" s="40">
        <f t="shared" si="160"/>
        <v>0</v>
      </c>
      <c r="R297" s="40">
        <f t="shared" si="160"/>
        <v>0</v>
      </c>
      <c r="S297" s="41">
        <f t="shared" si="160"/>
        <v>0</v>
      </c>
      <c r="T297" s="41">
        <f t="shared" si="160"/>
        <v>0</v>
      </c>
      <c r="U297" s="42" t="e">
        <f t="shared" si="157"/>
        <v>#VALUE!</v>
      </c>
      <c r="V297" s="42" t="e">
        <f t="shared" si="157"/>
        <v>#VALUE!</v>
      </c>
      <c r="W297" s="43" t="e">
        <f t="shared" si="160"/>
        <v>#VALUE!</v>
      </c>
      <c r="X297" s="43" t="e">
        <f t="shared" si="160"/>
        <v>#VALUE!</v>
      </c>
      <c r="AD297"/>
      <c r="AG297" s="3">
        <f t="shared" si="145"/>
        <v>56.724533941584319</v>
      </c>
      <c r="AH297" s="36">
        <f t="shared" si="161"/>
        <v>0.74999999141500973</v>
      </c>
      <c r="AI297" s="36">
        <f t="shared" si="161"/>
        <v>0.7999999932153562</v>
      </c>
      <c r="AJ297" s="36">
        <f t="shared" si="161"/>
        <v>1.1499999955091675</v>
      </c>
      <c r="AK297" s="36">
        <f t="shared" si="161"/>
        <v>1.1999999882046946</v>
      </c>
      <c r="AL297" s="36">
        <f t="shared" si="161"/>
        <v>1.0537023218197268</v>
      </c>
      <c r="AM297" s="37" t="e">
        <f t="shared" si="161"/>
        <v>#VALUE!</v>
      </c>
      <c r="AN297" s="38">
        <f t="shared" si="161"/>
        <v>0.49810838052770856</v>
      </c>
      <c r="AO297" s="39">
        <f t="shared" si="161"/>
        <v>0</v>
      </c>
      <c r="AP297" s="39">
        <f t="shared" si="161"/>
        <v>0</v>
      </c>
      <c r="AQ297" s="40">
        <f t="shared" si="161"/>
        <v>0</v>
      </c>
      <c r="AR297" s="40">
        <f t="shared" si="161"/>
        <v>0</v>
      </c>
      <c r="AS297" s="40">
        <f t="shared" si="161"/>
        <v>0</v>
      </c>
      <c r="AT297" s="41">
        <f t="shared" si="161"/>
        <v>0</v>
      </c>
      <c r="AU297" s="41">
        <f t="shared" si="161"/>
        <v>0</v>
      </c>
      <c r="AV297" s="42" t="e">
        <f t="shared" si="158"/>
        <v>#VALUE!</v>
      </c>
      <c r="AW297" s="42" t="e">
        <f t="shared" si="158"/>
        <v>#VALUE!</v>
      </c>
      <c r="AX297" s="43" t="e">
        <f t="shared" si="159"/>
        <v>#VALUE!</v>
      </c>
      <c r="AY297" s="43" t="e">
        <f t="shared" si="159"/>
        <v>#VALUE!</v>
      </c>
    </row>
    <row r="298" spans="6:51" x14ac:dyDescent="0.25">
      <c r="F298" s="3">
        <v>56</v>
      </c>
      <c r="G298" s="36">
        <f t="shared" si="160"/>
        <v>0.74999999047992916</v>
      </c>
      <c r="H298" s="36">
        <f t="shared" si="160"/>
        <v>0.79999999214064643</v>
      </c>
      <c r="I298" s="36">
        <f t="shared" si="160"/>
        <v>1.1499999946479349</v>
      </c>
      <c r="J298" s="36">
        <f t="shared" si="160"/>
        <v>1.1999999864084259</v>
      </c>
      <c r="K298" s="36">
        <f t="shared" si="160"/>
        <v>1.0496722055622074</v>
      </c>
      <c r="L298" s="37" t="e">
        <f t="shared" si="160"/>
        <v>#VALUE!</v>
      </c>
      <c r="M298" s="38">
        <f t="shared" si="160"/>
        <v>0.49798094720878494</v>
      </c>
      <c r="N298" s="39">
        <f t="shared" si="160"/>
        <v>0</v>
      </c>
      <c r="O298" s="39">
        <f t="shared" si="160"/>
        <v>0</v>
      </c>
      <c r="P298" s="40">
        <f t="shared" si="160"/>
        <v>0</v>
      </c>
      <c r="Q298" s="40">
        <f t="shared" si="160"/>
        <v>0</v>
      </c>
      <c r="R298" s="40">
        <f t="shared" si="160"/>
        <v>0</v>
      </c>
      <c r="S298" s="41">
        <f t="shared" si="160"/>
        <v>0</v>
      </c>
      <c r="T298" s="41">
        <f t="shared" si="160"/>
        <v>0</v>
      </c>
      <c r="U298" s="42" t="e">
        <f t="shared" si="157"/>
        <v>#VALUE!</v>
      </c>
      <c r="V298" s="42" t="e">
        <f t="shared" si="157"/>
        <v>#VALUE!</v>
      </c>
      <c r="W298" s="43" t="e">
        <f t="shared" si="160"/>
        <v>#VALUE!</v>
      </c>
      <c r="X298" s="43" t="e">
        <f t="shared" si="160"/>
        <v>#VALUE!</v>
      </c>
      <c r="AD298"/>
      <c r="AG298" s="3">
        <f t="shared" si="145"/>
        <v>57.274377065113654</v>
      </c>
      <c r="AH298" s="36">
        <f t="shared" si="161"/>
        <v>0.7499999920398055</v>
      </c>
      <c r="AI298" s="36">
        <f t="shared" si="161"/>
        <v>0.79999999392118282</v>
      </c>
      <c r="AJ298" s="36">
        <f t="shared" si="161"/>
        <v>1.1499999960569085</v>
      </c>
      <c r="AK298" s="36">
        <f t="shared" si="161"/>
        <v>1.1999999893890276</v>
      </c>
      <c r="AL298" s="36">
        <f t="shared" si="161"/>
        <v>1.0565673395818309</v>
      </c>
      <c r="AM298" s="37" t="e">
        <f t="shared" si="161"/>
        <v>#VALUE!</v>
      </c>
      <c r="AN298" s="38">
        <f t="shared" si="161"/>
        <v>0.49819834503635424</v>
      </c>
      <c r="AO298" s="39">
        <f t="shared" si="161"/>
        <v>0</v>
      </c>
      <c r="AP298" s="39">
        <f t="shared" si="161"/>
        <v>0</v>
      </c>
      <c r="AQ298" s="40">
        <f t="shared" si="161"/>
        <v>0</v>
      </c>
      <c r="AR298" s="40">
        <f t="shared" si="161"/>
        <v>0</v>
      </c>
      <c r="AS298" s="40">
        <f t="shared" si="161"/>
        <v>0</v>
      </c>
      <c r="AT298" s="41">
        <f t="shared" si="161"/>
        <v>0</v>
      </c>
      <c r="AU298" s="41">
        <f t="shared" si="161"/>
        <v>0</v>
      </c>
      <c r="AV298" s="42" t="e">
        <f t="shared" si="158"/>
        <v>#VALUE!</v>
      </c>
      <c r="AW298" s="42" t="e">
        <f t="shared" si="158"/>
        <v>#VALUE!</v>
      </c>
      <c r="AX298" s="43" t="e">
        <f t="shared" si="159"/>
        <v>#VALUE!</v>
      </c>
      <c r="AY298" s="43" t="e">
        <f t="shared" si="159"/>
        <v>#VALUE!</v>
      </c>
    </row>
    <row r="299" spans="6:51" x14ac:dyDescent="0.25">
      <c r="F299" s="3">
        <v>57</v>
      </c>
      <c r="G299" s="36">
        <f t="shared" si="160"/>
        <v>0.74999999173646503</v>
      </c>
      <c r="H299" s="36">
        <f t="shared" si="160"/>
        <v>0.79999999357985341</v>
      </c>
      <c r="I299" s="36">
        <f t="shared" si="160"/>
        <v>1.1499999957938636</v>
      </c>
      <c r="J299" s="36">
        <f t="shared" si="160"/>
        <v>1.1999999888158015</v>
      </c>
      <c r="K299" s="36">
        <f t="shared" si="160"/>
        <v>1.0551576841943455</v>
      </c>
      <c r="L299" s="37" t="e">
        <f t="shared" si="160"/>
        <v>#VALUE!</v>
      </c>
      <c r="M299" s="38">
        <f t="shared" si="160"/>
        <v>0.49815414814200926</v>
      </c>
      <c r="N299" s="39">
        <f t="shared" si="160"/>
        <v>0</v>
      </c>
      <c r="O299" s="39">
        <f t="shared" si="160"/>
        <v>0</v>
      </c>
      <c r="P299" s="40">
        <f t="shared" si="160"/>
        <v>0</v>
      </c>
      <c r="Q299" s="40">
        <f t="shared" si="160"/>
        <v>0</v>
      </c>
      <c r="R299" s="40">
        <f t="shared" si="160"/>
        <v>0</v>
      </c>
      <c r="S299" s="41">
        <f t="shared" si="160"/>
        <v>0</v>
      </c>
      <c r="T299" s="41">
        <f t="shared" si="160"/>
        <v>0</v>
      </c>
      <c r="U299" s="42" t="e">
        <f t="shared" si="157"/>
        <v>#VALUE!</v>
      </c>
      <c r="V299" s="42" t="e">
        <f t="shared" si="157"/>
        <v>#VALUE!</v>
      </c>
      <c r="W299" s="43" t="e">
        <f t="shared" si="160"/>
        <v>#VALUE!</v>
      </c>
      <c r="X299" s="43" t="e">
        <f t="shared" si="160"/>
        <v>#VALUE!</v>
      </c>
      <c r="AD299"/>
      <c r="AG299" s="3">
        <f t="shared" si="145"/>
        <v>57.78103343764532</v>
      </c>
      <c r="AH299" s="36">
        <f t="shared" si="161"/>
        <v>0.74999999255924843</v>
      </c>
      <c r="AI299" s="36">
        <f t="shared" si="161"/>
        <v>0.79999999449917103</v>
      </c>
      <c r="AJ299" s="36">
        <f t="shared" si="161"/>
        <v>1.1499999964942054</v>
      </c>
      <c r="AK299" s="36">
        <f t="shared" si="161"/>
        <v>1.1999999903620029</v>
      </c>
      <c r="AL299" s="36">
        <f t="shared" si="161"/>
        <v>1.0590699498566416</v>
      </c>
      <c r="AM299" s="37" t="e">
        <f t="shared" si="161"/>
        <v>#VALUE!</v>
      </c>
      <c r="AN299" s="38">
        <f t="shared" si="161"/>
        <v>0.49827647381623347</v>
      </c>
      <c r="AO299" s="39">
        <f t="shared" si="161"/>
        <v>0</v>
      </c>
      <c r="AP299" s="39">
        <f t="shared" si="161"/>
        <v>0</v>
      </c>
      <c r="AQ299" s="40">
        <f t="shared" si="161"/>
        <v>0</v>
      </c>
      <c r="AR299" s="40">
        <f t="shared" si="161"/>
        <v>0</v>
      </c>
      <c r="AS299" s="40">
        <f t="shared" si="161"/>
        <v>0</v>
      </c>
      <c r="AT299" s="41">
        <f t="shared" si="161"/>
        <v>0</v>
      </c>
      <c r="AU299" s="41">
        <f t="shared" si="161"/>
        <v>0</v>
      </c>
      <c r="AV299" s="42" t="e">
        <f t="shared" si="158"/>
        <v>#VALUE!</v>
      </c>
      <c r="AW299" s="42" t="e">
        <f t="shared" si="158"/>
        <v>#VALUE!</v>
      </c>
      <c r="AX299" s="43" t="e">
        <f t="shared" si="159"/>
        <v>#VALUE!</v>
      </c>
      <c r="AY299" s="43" t="e">
        <f t="shared" si="159"/>
        <v>#VALUE!</v>
      </c>
    </row>
    <row r="300" spans="6:51" x14ac:dyDescent="0.25">
      <c r="F300" s="3">
        <v>58</v>
      </c>
      <c r="G300" s="36">
        <f t="shared" si="160"/>
        <v>0.74999999276861706</v>
      </c>
      <c r="H300" s="36">
        <f t="shared" si="160"/>
        <v>0.79999999472960459</v>
      </c>
      <c r="I300" s="36">
        <f t="shared" si="160"/>
        <v>1.1499999966655996</v>
      </c>
      <c r="J300" s="36">
        <f t="shared" si="160"/>
        <v>1.1999999907507857</v>
      </c>
      <c r="K300" s="36">
        <f t="shared" si="160"/>
        <v>1.0601127979139606</v>
      </c>
      <c r="L300" s="37" t="e">
        <f t="shared" si="160"/>
        <v>#VALUE!</v>
      </c>
      <c r="M300" s="38">
        <f t="shared" si="160"/>
        <v>0.4983088993097502</v>
      </c>
      <c r="N300" s="39">
        <f t="shared" si="160"/>
        <v>0</v>
      </c>
      <c r="O300" s="39">
        <f t="shared" si="160"/>
        <v>0</v>
      </c>
      <c r="P300" s="40">
        <f t="shared" si="160"/>
        <v>0</v>
      </c>
      <c r="Q300" s="40">
        <f t="shared" si="160"/>
        <v>0</v>
      </c>
      <c r="R300" s="40">
        <f t="shared" si="160"/>
        <v>0</v>
      </c>
      <c r="S300" s="41">
        <f t="shared" si="160"/>
        <v>0</v>
      </c>
      <c r="T300" s="41">
        <f t="shared" si="160"/>
        <v>0</v>
      </c>
      <c r="U300" s="42" t="e">
        <f t="shared" si="157"/>
        <v>#VALUE!</v>
      </c>
      <c r="V300" s="42" t="e">
        <f t="shared" si="157"/>
        <v>#VALUE!</v>
      </c>
      <c r="W300" s="43" t="e">
        <f t="shared" si="160"/>
        <v>#VALUE!</v>
      </c>
      <c r="X300" s="43" t="e">
        <f t="shared" si="160"/>
        <v>#VALUE!</v>
      </c>
      <c r="AD300"/>
      <c r="AG300" s="3">
        <f t="shared" si="145"/>
        <v>58.247895109351262</v>
      </c>
      <c r="AH300" s="36">
        <f t="shared" si="161"/>
        <v>0.74999999299542364</v>
      </c>
      <c r="AI300" s="36">
        <f t="shared" si="161"/>
        <v>0.79999999497744945</v>
      </c>
      <c r="AJ300" s="36">
        <f t="shared" si="161"/>
        <v>1.1499999968480055</v>
      </c>
      <c r="AK300" s="36">
        <f t="shared" si="161"/>
        <v>1.199999991169546</v>
      </c>
      <c r="AL300" s="36">
        <f t="shared" si="161"/>
        <v>1.0612662887308009</v>
      </c>
      <c r="AM300" s="37" t="e">
        <f t="shared" si="161"/>
        <v>#VALUE!</v>
      </c>
      <c r="AN300" s="38">
        <f t="shared" si="161"/>
        <v>0.49834467228151813</v>
      </c>
      <c r="AO300" s="39">
        <f t="shared" si="161"/>
        <v>0</v>
      </c>
      <c r="AP300" s="39">
        <f t="shared" si="161"/>
        <v>0</v>
      </c>
      <c r="AQ300" s="40">
        <f t="shared" si="161"/>
        <v>0</v>
      </c>
      <c r="AR300" s="40">
        <f t="shared" si="161"/>
        <v>0</v>
      </c>
      <c r="AS300" s="40">
        <f t="shared" si="161"/>
        <v>0</v>
      </c>
      <c r="AT300" s="41">
        <f t="shared" si="161"/>
        <v>0</v>
      </c>
      <c r="AU300" s="41">
        <f t="shared" si="161"/>
        <v>0</v>
      </c>
      <c r="AV300" s="42" t="e">
        <f t="shared" si="158"/>
        <v>#VALUE!</v>
      </c>
      <c r="AW300" s="42" t="e">
        <f t="shared" si="158"/>
        <v>#VALUE!</v>
      </c>
      <c r="AX300" s="43" t="e">
        <f t="shared" si="159"/>
        <v>#VALUE!</v>
      </c>
      <c r="AY300" s="43" t="e">
        <f t="shared" si="159"/>
        <v>#VALUE!</v>
      </c>
    </row>
    <row r="301" spans="6:51" x14ac:dyDescent="0.25">
      <c r="F301" s="3">
        <v>59</v>
      </c>
      <c r="G301" s="36">
        <f t="shared" si="160"/>
        <v>0.74999999362288539</v>
      </c>
      <c r="H301" s="36">
        <f t="shared" si="160"/>
        <v>0.79999999565249924</v>
      </c>
      <c r="I301" s="36">
        <f t="shared" si="160"/>
        <v>1.1499999973342241</v>
      </c>
      <c r="J301" s="36">
        <f t="shared" si="160"/>
        <v>1.1999999923135827</v>
      </c>
      <c r="K301" s="36">
        <f t="shared" si="160"/>
        <v>1.0645978687441933</v>
      </c>
      <c r="L301" s="37" t="e">
        <f t="shared" si="160"/>
        <v>#VALUE!</v>
      </c>
      <c r="M301" s="38">
        <f t="shared" si="160"/>
        <v>0.49844742567789357</v>
      </c>
      <c r="N301" s="39">
        <f t="shared" si="160"/>
        <v>0</v>
      </c>
      <c r="O301" s="39">
        <f t="shared" si="160"/>
        <v>0</v>
      </c>
      <c r="P301" s="40">
        <f t="shared" si="160"/>
        <v>0</v>
      </c>
      <c r="Q301" s="40">
        <f t="shared" si="160"/>
        <v>0</v>
      </c>
      <c r="R301" s="40">
        <f t="shared" si="160"/>
        <v>0</v>
      </c>
      <c r="S301" s="41">
        <f t="shared" si="160"/>
        <v>0</v>
      </c>
      <c r="T301" s="41">
        <f t="shared" si="160"/>
        <v>0</v>
      </c>
      <c r="U301" s="42" t="e">
        <f t="shared" si="157"/>
        <v>#VALUE!</v>
      </c>
      <c r="V301" s="42" t="e">
        <f t="shared" si="157"/>
        <v>#VALUE!</v>
      </c>
      <c r="W301" s="43" t="e">
        <f t="shared" si="160"/>
        <v>#VALUE!</v>
      </c>
      <c r="X301" s="43" t="e">
        <f t="shared" si="160"/>
        <v>#VALUE!</v>
      </c>
      <c r="AD301"/>
      <c r="AG301" s="3">
        <f t="shared" si="145"/>
        <v>58.678087706000106</v>
      </c>
      <c r="AH301" s="36">
        <f t="shared" si="161"/>
        <v>0.74999999336493439</v>
      </c>
      <c r="AI301" s="36">
        <f t="shared" si="161"/>
        <v>0.79999999537697519</v>
      </c>
      <c r="AJ301" s="36">
        <f t="shared" si="161"/>
        <v>1.1499999971376871</v>
      </c>
      <c r="AK301" s="36">
        <f t="shared" si="161"/>
        <v>1.1999999918459936</v>
      </c>
      <c r="AL301" s="36">
        <f t="shared" si="161"/>
        <v>1.0632020298035059</v>
      </c>
      <c r="AM301" s="37" t="e">
        <f t="shared" si="161"/>
        <v>#VALUE!</v>
      </c>
      <c r="AN301" s="38">
        <f t="shared" si="161"/>
        <v>0.49840447979324526</v>
      </c>
      <c r="AO301" s="39">
        <f t="shared" si="161"/>
        <v>0</v>
      </c>
      <c r="AP301" s="39">
        <f t="shared" si="161"/>
        <v>0</v>
      </c>
      <c r="AQ301" s="40">
        <f t="shared" si="161"/>
        <v>0</v>
      </c>
      <c r="AR301" s="40">
        <f t="shared" si="161"/>
        <v>0</v>
      </c>
      <c r="AS301" s="40">
        <f t="shared" si="161"/>
        <v>0</v>
      </c>
      <c r="AT301" s="41">
        <f t="shared" si="161"/>
        <v>0</v>
      </c>
      <c r="AU301" s="41">
        <f t="shared" si="161"/>
        <v>0</v>
      </c>
      <c r="AV301" s="42" t="e">
        <f t="shared" si="158"/>
        <v>#VALUE!</v>
      </c>
      <c r="AW301" s="42" t="e">
        <f t="shared" si="158"/>
        <v>#VALUE!</v>
      </c>
      <c r="AX301" s="43" t="e">
        <f t="shared" si="159"/>
        <v>#VALUE!</v>
      </c>
      <c r="AY301" s="43" t="e">
        <f t="shared" si="159"/>
        <v>#VALUE!</v>
      </c>
    </row>
    <row r="302" spans="6:51" x14ac:dyDescent="0.25">
      <c r="F302" s="3">
        <v>60</v>
      </c>
      <c r="G302" s="36">
        <f t="shared" si="160"/>
        <v>0.74999999433501308</v>
      </c>
      <c r="H302" s="36">
        <f t="shared" si="160"/>
        <v>0.79999999639676544</v>
      </c>
      <c r="I302" s="36">
        <f t="shared" si="160"/>
        <v>1.1499999978511826</v>
      </c>
      <c r="J302" s="36">
        <f t="shared" si="160"/>
        <v>1.1999999935817471</v>
      </c>
      <c r="K302" s="36">
        <f t="shared" si="160"/>
        <v>1.0686652048605163</v>
      </c>
      <c r="L302" s="37" t="e">
        <f t="shared" si="160"/>
        <v>#VALUE!</v>
      </c>
      <c r="M302" s="38">
        <f t="shared" si="160"/>
        <v>0.49857165859830932</v>
      </c>
      <c r="N302" s="39">
        <f t="shared" si="160"/>
        <v>0</v>
      </c>
      <c r="O302" s="39">
        <f t="shared" si="160"/>
        <v>0</v>
      </c>
      <c r="P302" s="40">
        <f t="shared" si="160"/>
        <v>0</v>
      </c>
      <c r="Q302" s="40">
        <f t="shared" si="160"/>
        <v>0</v>
      </c>
      <c r="R302" s="40">
        <f t="shared" si="160"/>
        <v>0</v>
      </c>
      <c r="S302" s="41">
        <f t="shared" si="160"/>
        <v>0</v>
      </c>
      <c r="T302" s="41">
        <f t="shared" si="160"/>
        <v>0</v>
      </c>
      <c r="U302" s="42" t="e">
        <f t="shared" si="157"/>
        <v>#VALUE!</v>
      </c>
      <c r="V302" s="42" t="e">
        <f t="shared" si="157"/>
        <v>#VALUE!</v>
      </c>
      <c r="W302" s="43" t="e">
        <f t="shared" si="160"/>
        <v>#VALUE!</v>
      </c>
      <c r="X302" s="43" t="e">
        <f t="shared" si="160"/>
        <v>#VALUE!</v>
      </c>
      <c r="AD302"/>
      <c r="AG302" s="3">
        <f t="shared" si="145"/>
        <v>59.074491354933706</v>
      </c>
      <c r="AH302" s="36">
        <f t="shared" si="161"/>
        <v>0.74999999368044834</v>
      </c>
      <c r="AI302" s="36">
        <f t="shared" si="161"/>
        <v>0.79999999571357971</v>
      </c>
      <c r="AJ302" s="36">
        <f t="shared" si="161"/>
        <v>1.1499999973774266</v>
      </c>
      <c r="AK302" s="36">
        <f t="shared" si="161"/>
        <v>1.1999999924173705</v>
      </c>
      <c r="AL302" s="36">
        <f t="shared" si="161"/>
        <v>1.0649146503951123</v>
      </c>
      <c r="AM302" s="37" t="e">
        <f t="shared" si="161"/>
        <v>#VALUE!</v>
      </c>
      <c r="AN302" s="38">
        <f t="shared" si="161"/>
        <v>0.4984571505319409</v>
      </c>
      <c r="AO302" s="39">
        <f t="shared" si="161"/>
        <v>0</v>
      </c>
      <c r="AP302" s="39">
        <f t="shared" si="161"/>
        <v>0</v>
      </c>
      <c r="AQ302" s="40">
        <f t="shared" si="161"/>
        <v>0</v>
      </c>
      <c r="AR302" s="40">
        <f t="shared" si="161"/>
        <v>0</v>
      </c>
      <c r="AS302" s="40">
        <f t="shared" si="161"/>
        <v>0</v>
      </c>
      <c r="AT302" s="41">
        <f t="shared" si="161"/>
        <v>0</v>
      </c>
      <c r="AU302" s="41">
        <f t="shared" si="161"/>
        <v>0</v>
      </c>
      <c r="AV302" s="42" t="e">
        <f t="shared" si="158"/>
        <v>#VALUE!</v>
      </c>
      <c r="AW302" s="42" t="e">
        <f t="shared" si="158"/>
        <v>#VALUE!</v>
      </c>
      <c r="AX302" s="43" t="e">
        <f t="shared" si="159"/>
        <v>#VALUE!</v>
      </c>
      <c r="AY302" s="43" t="e">
        <f t="shared" si="159"/>
        <v>#VALUE!</v>
      </c>
    </row>
    <row r="303" spans="6:51" x14ac:dyDescent="0.25">
      <c r="F303" s="3">
        <v>61</v>
      </c>
      <c r="G303" s="36">
        <f t="shared" si="160"/>
        <v>0.7499999949326972</v>
      </c>
      <c r="H303" s="36">
        <f t="shared" si="160"/>
        <v>0.79999999699973134</v>
      </c>
      <c r="I303" s="36">
        <f t="shared" si="160"/>
        <v>1.1499999982540023</v>
      </c>
      <c r="J303" s="36">
        <f t="shared" si="160"/>
        <v>1.1999999946155873</v>
      </c>
      <c r="K303" s="36">
        <f t="shared" si="160"/>
        <v>1.0723603108860125</v>
      </c>
      <c r="L303" s="37" t="e">
        <f t="shared" si="160"/>
        <v>#VALUE!</v>
      </c>
      <c r="M303" s="38">
        <f t="shared" si="160"/>
        <v>0.49868327729324641</v>
      </c>
      <c r="N303" s="39">
        <f t="shared" si="160"/>
        <v>0</v>
      </c>
      <c r="O303" s="39">
        <f t="shared" si="160"/>
        <v>0</v>
      </c>
      <c r="P303" s="40">
        <f t="shared" si="160"/>
        <v>0</v>
      </c>
      <c r="Q303" s="40">
        <f t="shared" si="160"/>
        <v>0</v>
      </c>
      <c r="R303" s="40">
        <f t="shared" si="160"/>
        <v>0</v>
      </c>
      <c r="S303" s="41">
        <f t="shared" si="160"/>
        <v>0</v>
      </c>
      <c r="T303" s="41">
        <f t="shared" si="160"/>
        <v>0</v>
      </c>
      <c r="U303" s="42" t="e">
        <f t="shared" si="157"/>
        <v>#VALUE!</v>
      </c>
      <c r="V303" s="42" t="e">
        <f t="shared" si="157"/>
        <v>#VALUE!</v>
      </c>
      <c r="W303" s="43" t="e">
        <f t="shared" si="160"/>
        <v>#VALUE!</v>
      </c>
      <c r="X303" s="43" t="e">
        <f t="shared" si="160"/>
        <v>#VALUE!</v>
      </c>
      <c r="AD303"/>
      <c r="AG303" s="3">
        <f t="shared" si="145"/>
        <v>59.439759967438754</v>
      </c>
      <c r="AH303" s="36">
        <f t="shared" si="161"/>
        <v>0.74999999395176253</v>
      </c>
      <c r="AI303" s="36">
        <f t="shared" si="161"/>
        <v>0.79999999599937677</v>
      </c>
      <c r="AJ303" s="36">
        <f t="shared" si="161"/>
        <v>1.1499999975777568</v>
      </c>
      <c r="AK303" s="36">
        <f t="shared" si="161"/>
        <v>1.1999999929036531</v>
      </c>
      <c r="AL303" s="36">
        <f t="shared" si="161"/>
        <v>1.0664351443632618</v>
      </c>
      <c r="AM303" s="37" t="e">
        <f t="shared" si="161"/>
        <v>#VALUE!</v>
      </c>
      <c r="AN303" s="38">
        <f t="shared" si="161"/>
        <v>0.49850371442550967</v>
      </c>
      <c r="AO303" s="39">
        <f t="shared" si="161"/>
        <v>0</v>
      </c>
      <c r="AP303" s="39">
        <f t="shared" si="161"/>
        <v>0</v>
      </c>
      <c r="AQ303" s="40">
        <f t="shared" si="161"/>
        <v>0</v>
      </c>
      <c r="AR303" s="40">
        <f t="shared" si="161"/>
        <v>0</v>
      </c>
      <c r="AS303" s="40">
        <f t="shared" si="161"/>
        <v>0</v>
      </c>
      <c r="AT303" s="41">
        <f t="shared" si="161"/>
        <v>0</v>
      </c>
      <c r="AU303" s="41">
        <f t="shared" si="161"/>
        <v>0</v>
      </c>
      <c r="AV303" s="42" t="e">
        <f t="shared" si="158"/>
        <v>#VALUE!</v>
      </c>
      <c r="AW303" s="42" t="e">
        <f t="shared" si="158"/>
        <v>#VALUE!</v>
      </c>
      <c r="AX303" s="43" t="e">
        <f t="shared" si="159"/>
        <v>#VALUE!</v>
      </c>
      <c r="AY303" s="43" t="e">
        <f t="shared" si="159"/>
        <v>#VALUE!</v>
      </c>
    </row>
    <row r="304" spans="6:51" x14ac:dyDescent="0.25">
      <c r="F304" s="3">
        <v>62</v>
      </c>
      <c r="G304" s="36">
        <f t="shared" si="160"/>
        <v>0.74999999543756746</v>
      </c>
      <c r="H304" s="36">
        <f t="shared" si="160"/>
        <v>0.79999999749041995</v>
      </c>
      <c r="I304" s="36">
        <f t="shared" si="160"/>
        <v>1.1499999985702689</v>
      </c>
      <c r="J304" s="36">
        <f t="shared" si="160"/>
        <v>1.199999995462216</v>
      </c>
      <c r="K304" s="36">
        <f t="shared" si="160"/>
        <v>1.0757228961065519</v>
      </c>
      <c r="L304" s="37" t="e">
        <f t="shared" si="160"/>
        <v>#VALUE!</v>
      </c>
      <c r="M304" s="38">
        <f t="shared" si="160"/>
        <v>0.49878374416236487</v>
      </c>
      <c r="N304" s="39">
        <f t="shared" si="160"/>
        <v>0</v>
      </c>
      <c r="O304" s="39">
        <f t="shared" si="160"/>
        <v>0</v>
      </c>
      <c r="P304" s="40">
        <f t="shared" si="160"/>
        <v>0</v>
      </c>
      <c r="Q304" s="40">
        <f t="shared" si="160"/>
        <v>0</v>
      </c>
      <c r="R304" s="40">
        <f t="shared" si="160"/>
        <v>0</v>
      </c>
      <c r="S304" s="41">
        <f t="shared" si="160"/>
        <v>0</v>
      </c>
      <c r="T304" s="41">
        <f t="shared" si="160"/>
        <v>0</v>
      </c>
      <c r="U304" s="42" t="e">
        <f t="shared" si="157"/>
        <v>#VALUE!</v>
      </c>
      <c r="V304" s="42" t="e">
        <f t="shared" si="157"/>
        <v>#VALUE!</v>
      </c>
      <c r="W304" s="43" t="e">
        <f t="shared" si="160"/>
        <v>#VALUE!</v>
      </c>
      <c r="X304" s="43" t="e">
        <f t="shared" si="160"/>
        <v>#VALUE!</v>
      </c>
      <c r="AD304"/>
      <c r="AG304" s="3">
        <f t="shared" si="145"/>
        <v>59.776339006608282</v>
      </c>
      <c r="AH304" s="36">
        <f t="shared" si="161"/>
        <v>0.74999999418654717</v>
      </c>
      <c r="AI304" s="36">
        <f t="shared" si="161"/>
        <v>0.79999999624374507</v>
      </c>
      <c r="AJ304" s="36">
        <f t="shared" si="161"/>
        <v>1.1499999977466178</v>
      </c>
      <c r="AK304" s="36">
        <f t="shared" si="161"/>
        <v>1.1999999933203553</v>
      </c>
      <c r="AL304" s="36">
        <f t="shared" si="161"/>
        <v>1.0677893306462669</v>
      </c>
      <c r="AM304" s="37" t="e">
        <f t="shared" si="161"/>
        <v>#VALUE!</v>
      </c>
      <c r="AN304" s="38">
        <f t="shared" si="161"/>
        <v>0.4985450235127884</v>
      </c>
      <c r="AO304" s="39">
        <f t="shared" si="161"/>
        <v>0</v>
      </c>
      <c r="AP304" s="39">
        <f t="shared" si="161"/>
        <v>0</v>
      </c>
      <c r="AQ304" s="40">
        <f t="shared" si="161"/>
        <v>0</v>
      </c>
      <c r="AR304" s="40">
        <f t="shared" si="161"/>
        <v>0</v>
      </c>
      <c r="AS304" s="40">
        <f t="shared" si="161"/>
        <v>0</v>
      </c>
      <c r="AT304" s="41">
        <f t="shared" si="161"/>
        <v>0</v>
      </c>
      <c r="AU304" s="41">
        <f t="shared" si="161"/>
        <v>0</v>
      </c>
      <c r="AV304" s="42" t="e">
        <f t="shared" si="158"/>
        <v>#VALUE!</v>
      </c>
      <c r="AW304" s="42" t="e">
        <f t="shared" si="158"/>
        <v>#VALUE!</v>
      </c>
      <c r="AX304" s="43" t="e">
        <f t="shared" si="159"/>
        <v>#VALUE!</v>
      </c>
      <c r="AY304" s="43" t="e">
        <f t="shared" si="159"/>
        <v>#VALUE!</v>
      </c>
    </row>
    <row r="305" spans="5:51" x14ac:dyDescent="0.25">
      <c r="F305" s="3">
        <v>63</v>
      </c>
      <c r="G305" s="36">
        <f t="shared" si="160"/>
        <v>0.74999999586664146</v>
      </c>
      <c r="H305" s="36">
        <f t="shared" si="160"/>
        <v>0.79999999789149712</v>
      </c>
      <c r="I305" s="36">
        <f t="shared" si="160"/>
        <v>1.1499999988204113</v>
      </c>
      <c r="J305" s="36">
        <f t="shared" si="160"/>
        <v>1.1999999961586045</v>
      </c>
      <c r="K305" s="36">
        <f t="shared" si="160"/>
        <v>1.0787877171587201</v>
      </c>
      <c r="L305" s="37" t="e">
        <f t="shared" si="160"/>
        <v>#VALUE!</v>
      </c>
      <c r="M305" s="38">
        <f t="shared" si="160"/>
        <v>0.49887433486947363</v>
      </c>
      <c r="N305" s="39">
        <f t="shared" si="160"/>
        <v>0</v>
      </c>
      <c r="O305" s="39">
        <f t="shared" si="160"/>
        <v>0</v>
      </c>
      <c r="P305" s="40">
        <f t="shared" si="160"/>
        <v>0</v>
      </c>
      <c r="Q305" s="40">
        <f t="shared" si="160"/>
        <v>0</v>
      </c>
      <c r="R305" s="40">
        <f t="shared" si="160"/>
        <v>0</v>
      </c>
      <c r="S305" s="41">
        <f t="shared" si="160"/>
        <v>0</v>
      </c>
      <c r="T305" s="41">
        <f t="shared" si="160"/>
        <v>0</v>
      </c>
      <c r="U305" s="42" t="e">
        <f t="shared" si="157"/>
        <v>#VALUE!</v>
      </c>
      <c r="V305" s="42" t="e">
        <f t="shared" si="157"/>
        <v>#VALUE!</v>
      </c>
      <c r="W305" s="43" t="e">
        <f t="shared" si="160"/>
        <v>#VALUE!</v>
      </c>
      <c r="X305" s="43" t="e">
        <f t="shared" si="160"/>
        <v>#VALUE!</v>
      </c>
      <c r="AD305"/>
      <c r="AG305" s="3">
        <f t="shared" si="145"/>
        <v>60.086481859648281</v>
      </c>
      <c r="AH305" s="36">
        <f t="shared" si="161"/>
        <v>0.74999999439087639</v>
      </c>
      <c r="AI305" s="36">
        <f t="shared" si="161"/>
        <v>0.79999999645402697</v>
      </c>
      <c r="AJ305" s="36">
        <f t="shared" si="161"/>
        <v>1.1499999978900743</v>
      </c>
      <c r="AK305" s="36">
        <f t="shared" si="161"/>
        <v>1.1999999936796573</v>
      </c>
      <c r="AL305" s="36">
        <f t="shared" si="161"/>
        <v>1.0689988629814722</v>
      </c>
      <c r="AM305" s="37" t="e">
        <f t="shared" si="161"/>
        <v>#VALUE!</v>
      </c>
      <c r="AN305" s="38">
        <f t="shared" si="161"/>
        <v>0.49858178755777199</v>
      </c>
      <c r="AO305" s="39">
        <f t="shared" si="161"/>
        <v>0</v>
      </c>
      <c r="AP305" s="39">
        <f t="shared" si="161"/>
        <v>0</v>
      </c>
      <c r="AQ305" s="40">
        <f t="shared" si="161"/>
        <v>0</v>
      </c>
      <c r="AR305" s="40">
        <f t="shared" si="161"/>
        <v>0</v>
      </c>
      <c r="AS305" s="40">
        <f t="shared" si="161"/>
        <v>0</v>
      </c>
      <c r="AT305" s="41">
        <f t="shared" si="161"/>
        <v>0</v>
      </c>
      <c r="AU305" s="41">
        <f t="shared" si="161"/>
        <v>0</v>
      </c>
      <c r="AV305" s="42" t="e">
        <f t="shared" si="158"/>
        <v>#VALUE!</v>
      </c>
      <c r="AW305" s="42" t="e">
        <f t="shared" si="158"/>
        <v>#VALUE!</v>
      </c>
      <c r="AX305" s="43" t="e">
        <f t="shared" si="159"/>
        <v>#VALUE!</v>
      </c>
      <c r="AY305" s="43" t="e">
        <f t="shared" si="159"/>
        <v>#VALUE!</v>
      </c>
    </row>
    <row r="306" spans="5:51" x14ac:dyDescent="0.25">
      <c r="F306" s="3">
        <v>64</v>
      </c>
      <c r="G306" s="36">
        <f t="shared" si="160"/>
        <v>0.7499999962334043</v>
      </c>
      <c r="H306" s="36">
        <f t="shared" si="160"/>
        <v>0.79999999822074297</v>
      </c>
      <c r="I306" s="36">
        <f t="shared" si="160"/>
        <v>1.1499999990196708</v>
      </c>
      <c r="J306" s="36">
        <f t="shared" si="160"/>
        <v>1.199999996733895</v>
      </c>
      <c r="K306" s="36">
        <f t="shared" si="160"/>
        <v>1.0815852846786647</v>
      </c>
      <c r="L306" s="37" t="e">
        <f t="shared" si="160"/>
        <v>#VALUE!</v>
      </c>
      <c r="M306" s="38">
        <f t="shared" si="160"/>
        <v>0.49895616401357901</v>
      </c>
      <c r="N306" s="39">
        <f t="shared" si="160"/>
        <v>0</v>
      </c>
      <c r="O306" s="39">
        <f t="shared" si="160"/>
        <v>0</v>
      </c>
      <c r="P306" s="40">
        <f t="shared" si="160"/>
        <v>0</v>
      </c>
      <c r="Q306" s="40">
        <f t="shared" si="160"/>
        <v>0</v>
      </c>
      <c r="R306" s="40">
        <f t="shared" si="160"/>
        <v>0</v>
      </c>
      <c r="S306" s="41">
        <f t="shared" si="160"/>
        <v>0</v>
      </c>
      <c r="T306" s="41">
        <f t="shared" si="160"/>
        <v>0</v>
      </c>
      <c r="U306" s="42" t="e">
        <f t="shared" ref="U306:V312" si="162">$C$5/100*U$163*U234</f>
        <v>#VALUE!</v>
      </c>
      <c r="V306" s="42" t="e">
        <f t="shared" si="162"/>
        <v>#VALUE!</v>
      </c>
      <c r="W306" s="43" t="e">
        <f t="shared" si="160"/>
        <v>#VALUE!</v>
      </c>
      <c r="X306" s="43" t="e">
        <f>X234*X$163</f>
        <v>#VALUE!</v>
      </c>
      <c r="AD306"/>
      <c r="AG306" s="3">
        <f t="shared" si="145"/>
        <v>60.372264924241762</v>
      </c>
      <c r="AH306" s="36">
        <f t="shared" si="161"/>
        <v>0.74999999456961075</v>
      </c>
      <c r="AI306" s="36">
        <f t="shared" si="161"/>
        <v>0.79999999663602916</v>
      </c>
      <c r="AJ306" s="36">
        <f t="shared" si="161"/>
        <v>1.149999998012817</v>
      </c>
      <c r="AK306" s="36">
        <f t="shared" si="161"/>
        <v>1.1999999939912189</v>
      </c>
      <c r="AL306" s="36">
        <f t="shared" si="161"/>
        <v>1.0700820163149434</v>
      </c>
      <c r="AM306" s="37" t="e">
        <f t="shared" si="161"/>
        <v>#VALUE!</v>
      </c>
      <c r="AN306" s="38">
        <f t="shared" si="161"/>
        <v>0.49861460165016008</v>
      </c>
      <c r="AO306" s="39">
        <f t="shared" si="161"/>
        <v>0</v>
      </c>
      <c r="AP306" s="39">
        <f t="shared" si="161"/>
        <v>0</v>
      </c>
      <c r="AQ306" s="40">
        <f t="shared" si="161"/>
        <v>0</v>
      </c>
      <c r="AR306" s="40">
        <f t="shared" si="161"/>
        <v>0</v>
      </c>
      <c r="AS306" s="40">
        <f t="shared" si="161"/>
        <v>0</v>
      </c>
      <c r="AT306" s="41">
        <f t="shared" si="161"/>
        <v>0</v>
      </c>
      <c r="AU306" s="41">
        <f t="shared" si="161"/>
        <v>0</v>
      </c>
      <c r="AV306" s="42" t="e">
        <f t="shared" ref="AV306:AW312" si="163">$C$5/100*AV$163*AV234</f>
        <v>#VALUE!</v>
      </c>
      <c r="AW306" s="42" t="e">
        <f t="shared" si="163"/>
        <v>#VALUE!</v>
      </c>
      <c r="AX306" s="43" t="e">
        <f t="shared" ref="AX306:AY312" si="164">AX234*AX$163</f>
        <v>#VALUE!</v>
      </c>
      <c r="AY306" s="43" t="e">
        <f t="shared" si="164"/>
        <v>#VALUE!</v>
      </c>
    </row>
    <row r="307" spans="5:51" x14ac:dyDescent="0.25">
      <c r="F307" s="3">
        <v>65</v>
      </c>
      <c r="G307" s="36">
        <f t="shared" ref="G307:X312" si="165">G235*G$163</f>
        <v>0.74999999654861582</v>
      </c>
      <c r="H307" s="36">
        <f t="shared" si="165"/>
        <v>0.79999999849216374</v>
      </c>
      <c r="I307" s="36">
        <f t="shared" si="165"/>
        <v>1.1499999991794994</v>
      </c>
      <c r="J307" s="36">
        <f t="shared" si="165"/>
        <v>1.1999999972111577</v>
      </c>
      <c r="K307" s="36">
        <f t="shared" si="165"/>
        <v>1.0841424577794618</v>
      </c>
      <c r="L307" s="37" t="e">
        <f t="shared" si="165"/>
        <v>#VALUE!</v>
      </c>
      <c r="M307" s="38">
        <f t="shared" si="165"/>
        <v>0.49903020706105305</v>
      </c>
      <c r="N307" s="39">
        <f t="shared" si="165"/>
        <v>0</v>
      </c>
      <c r="O307" s="39">
        <f t="shared" si="165"/>
        <v>0</v>
      </c>
      <c r="P307" s="40">
        <f t="shared" si="165"/>
        <v>0</v>
      </c>
      <c r="Q307" s="40">
        <f t="shared" si="165"/>
        <v>0</v>
      </c>
      <c r="R307" s="40">
        <f t="shared" si="165"/>
        <v>0</v>
      </c>
      <c r="S307" s="41">
        <f t="shared" si="165"/>
        <v>0</v>
      </c>
      <c r="T307" s="41">
        <f t="shared" si="165"/>
        <v>0</v>
      </c>
      <c r="U307" s="42" t="e">
        <f t="shared" si="162"/>
        <v>#VALUE!</v>
      </c>
      <c r="V307" s="42" t="e">
        <f t="shared" si="162"/>
        <v>#VALUE!</v>
      </c>
      <c r="W307" s="43" t="e">
        <f t="shared" si="165"/>
        <v>#VALUE!</v>
      </c>
      <c r="X307" s="43" t="e">
        <f t="shared" si="165"/>
        <v>#VALUE!</v>
      </c>
      <c r="AD307"/>
      <c r="AG307" s="3">
        <f t="shared" ref="AG307:AG312" si="166">AE79</f>
        <v>60.635601509972815</v>
      </c>
      <c r="AH307" s="36">
        <f t="shared" ref="AH307:AU312" si="167">AH235*AH$163</f>
        <v>0.74999999472667733</v>
      </c>
      <c r="AI307" s="36">
        <f t="shared" si="167"/>
        <v>0.79999999679438827</v>
      </c>
      <c r="AJ307" s="36">
        <f t="shared" si="167"/>
        <v>1.1499999981185136</v>
      </c>
      <c r="AK307" s="36">
        <f t="shared" si="167"/>
        <v>1.1999999942627735</v>
      </c>
      <c r="AL307" s="36">
        <f t="shared" si="167"/>
        <v>1.0710543046262073</v>
      </c>
      <c r="AM307" s="37" t="e">
        <f t="shared" si="167"/>
        <v>#VALUE!</v>
      </c>
      <c r="AN307" s="38">
        <f t="shared" si="167"/>
        <v>0.498643967774831</v>
      </c>
      <c r="AO307" s="39">
        <f t="shared" si="167"/>
        <v>0</v>
      </c>
      <c r="AP307" s="39">
        <f t="shared" si="167"/>
        <v>0</v>
      </c>
      <c r="AQ307" s="40">
        <f t="shared" si="167"/>
        <v>0</v>
      </c>
      <c r="AR307" s="40">
        <f t="shared" si="167"/>
        <v>0</v>
      </c>
      <c r="AS307" s="40">
        <f t="shared" si="167"/>
        <v>0</v>
      </c>
      <c r="AT307" s="41">
        <f t="shared" si="167"/>
        <v>0</v>
      </c>
      <c r="AU307" s="41">
        <f t="shared" si="167"/>
        <v>0</v>
      </c>
      <c r="AV307" s="42" t="e">
        <f t="shared" si="163"/>
        <v>#VALUE!</v>
      </c>
      <c r="AW307" s="42" t="e">
        <f t="shared" si="163"/>
        <v>#VALUE!</v>
      </c>
      <c r="AX307" s="43" t="e">
        <f t="shared" si="164"/>
        <v>#VALUE!</v>
      </c>
      <c r="AY307" s="43" t="e">
        <f t="shared" si="164"/>
        <v>#VALUE!</v>
      </c>
    </row>
    <row r="308" spans="5:51" x14ac:dyDescent="0.25">
      <c r="F308" s="3">
        <v>66</v>
      </c>
      <c r="G308" s="36">
        <f t="shared" si="165"/>
        <v>0.74999999682091834</v>
      </c>
      <c r="H308" s="36">
        <f t="shared" si="165"/>
        <v>0.79999999871684058</v>
      </c>
      <c r="I308" s="36">
        <f t="shared" si="165"/>
        <v>1.1499999993085614</v>
      </c>
      <c r="J308" s="36">
        <f t="shared" si="165"/>
        <v>1.1999999976087345</v>
      </c>
      <c r="K308" s="36">
        <f t="shared" si="165"/>
        <v>1.0864829457385701</v>
      </c>
      <c r="L308" s="37" t="e">
        <f t="shared" si="165"/>
        <v>#VALUE!</v>
      </c>
      <c r="M308" s="38">
        <f t="shared" si="165"/>
        <v>0.49909731910860361</v>
      </c>
      <c r="N308" s="39">
        <f t="shared" si="165"/>
        <v>0</v>
      </c>
      <c r="O308" s="39">
        <f t="shared" si="165"/>
        <v>0</v>
      </c>
      <c r="P308" s="40">
        <f t="shared" si="165"/>
        <v>0</v>
      </c>
      <c r="Q308" s="40">
        <f t="shared" si="165"/>
        <v>0</v>
      </c>
      <c r="R308" s="40">
        <f t="shared" si="165"/>
        <v>0</v>
      </c>
      <c r="S308" s="41">
        <f t="shared" si="165"/>
        <v>0</v>
      </c>
      <c r="T308" s="41">
        <f t="shared" si="165"/>
        <v>0</v>
      </c>
      <c r="U308" s="42" t="e">
        <f t="shared" si="162"/>
        <v>#VALUE!</v>
      </c>
      <c r="V308" s="42" t="e">
        <f t="shared" si="162"/>
        <v>#VALUE!</v>
      </c>
      <c r="W308" s="43" t="e">
        <f t="shared" si="165"/>
        <v>#VALUE!</v>
      </c>
      <c r="X308" s="43" t="e">
        <f t="shared" si="165"/>
        <v>#VALUE!</v>
      </c>
      <c r="AD308"/>
      <c r="AG308" s="3">
        <f t="shared" si="166"/>
        <v>60.87825464788051</v>
      </c>
      <c r="AH308" s="36">
        <f t="shared" si="167"/>
        <v>0.74999999486527802</v>
      </c>
      <c r="AI308" s="36">
        <f t="shared" si="167"/>
        <v>0.79999999693283952</v>
      </c>
      <c r="AJ308" s="36">
        <f t="shared" si="167"/>
        <v>1.1499999982100633</v>
      </c>
      <c r="AK308" s="36">
        <f t="shared" si="167"/>
        <v>1.1999999945005668</v>
      </c>
      <c r="AL308" s="36">
        <f t="shared" si="167"/>
        <v>1.0719289702642885</v>
      </c>
      <c r="AM308" s="37" t="e">
        <f t="shared" si="167"/>
        <v>#VALUE!</v>
      </c>
      <c r="AN308" s="38">
        <f t="shared" si="167"/>
        <v>0.49867031180159133</v>
      </c>
      <c r="AO308" s="39">
        <f t="shared" si="167"/>
        <v>0</v>
      </c>
      <c r="AP308" s="39">
        <f t="shared" si="167"/>
        <v>0</v>
      </c>
      <c r="AQ308" s="40">
        <f t="shared" si="167"/>
        <v>0</v>
      </c>
      <c r="AR308" s="40">
        <f t="shared" si="167"/>
        <v>0</v>
      </c>
      <c r="AS308" s="40">
        <f t="shared" si="167"/>
        <v>0</v>
      </c>
      <c r="AT308" s="41">
        <f t="shared" si="167"/>
        <v>0</v>
      </c>
      <c r="AU308" s="41">
        <f t="shared" si="167"/>
        <v>0</v>
      </c>
      <c r="AV308" s="42" t="e">
        <f t="shared" si="163"/>
        <v>#VALUE!</v>
      </c>
      <c r="AW308" s="42" t="e">
        <f t="shared" si="163"/>
        <v>#VALUE!</v>
      </c>
      <c r="AX308" s="43" t="e">
        <f t="shared" si="164"/>
        <v>#VALUE!</v>
      </c>
      <c r="AY308" s="43" t="e">
        <f t="shared" si="164"/>
        <v>#VALUE!</v>
      </c>
    </row>
    <row r="309" spans="5:51" x14ac:dyDescent="0.25">
      <c r="F309" s="3">
        <v>67</v>
      </c>
      <c r="G309" s="36">
        <f t="shared" si="165"/>
        <v>0.74999999705729747</v>
      </c>
      <c r="H309" s="36">
        <f t="shared" si="165"/>
        <v>0.79999999890357643</v>
      </c>
      <c r="I309" s="36">
        <f t="shared" si="165"/>
        <v>1.1499999994134582</v>
      </c>
      <c r="J309" s="36">
        <f t="shared" si="165"/>
        <v>1.1999999979412697</v>
      </c>
      <c r="K309" s="36">
        <f t="shared" si="165"/>
        <v>1.0886277326849132</v>
      </c>
      <c r="L309" s="37" t="e">
        <f t="shared" si="165"/>
        <v>#VALUE!</v>
      </c>
      <c r="M309" s="38">
        <f t="shared" si="165"/>
        <v>0.49915825095691874</v>
      </c>
      <c r="N309" s="39">
        <f t="shared" si="165"/>
        <v>0</v>
      </c>
      <c r="O309" s="39">
        <f t="shared" si="165"/>
        <v>0</v>
      </c>
      <c r="P309" s="40">
        <f t="shared" si="165"/>
        <v>0</v>
      </c>
      <c r="Q309" s="40">
        <f t="shared" si="165"/>
        <v>0</v>
      </c>
      <c r="R309" s="40">
        <f t="shared" si="165"/>
        <v>0</v>
      </c>
      <c r="S309" s="41">
        <f t="shared" si="165"/>
        <v>0</v>
      </c>
      <c r="T309" s="41">
        <f t="shared" si="165"/>
        <v>0</v>
      </c>
      <c r="U309" s="42" t="e">
        <f t="shared" si="162"/>
        <v>#VALUE!</v>
      </c>
      <c r="V309" s="42" t="e">
        <f t="shared" si="162"/>
        <v>#VALUE!</v>
      </c>
      <c r="W309" s="43" t="e">
        <f t="shared" si="165"/>
        <v>#VALUE!</v>
      </c>
      <c r="X309" s="43" t="e">
        <f t="shared" si="165"/>
        <v>#VALUE!</v>
      </c>
      <c r="AD309"/>
      <c r="AG309" s="3">
        <f t="shared" si="166"/>
        <v>61.101848893902165</v>
      </c>
      <c r="AH309" s="36">
        <f t="shared" si="167"/>
        <v>0.74999999498804426</v>
      </c>
      <c r="AI309" s="36">
        <f t="shared" si="167"/>
        <v>0.79999999705441693</v>
      </c>
      <c r="AJ309" s="36">
        <f t="shared" si="167"/>
        <v>1.1499999982897799</v>
      </c>
      <c r="AK309" s="36">
        <f t="shared" si="167"/>
        <v>1.1999999947096849</v>
      </c>
      <c r="AL309" s="36">
        <f t="shared" si="167"/>
        <v>1.0727173744787035</v>
      </c>
      <c r="AM309" s="37" t="e">
        <f t="shared" si="167"/>
        <v>#VALUE!</v>
      </c>
      <c r="AN309" s="38">
        <f t="shared" si="167"/>
        <v>0.49869399696777866</v>
      </c>
      <c r="AO309" s="39">
        <f t="shared" si="167"/>
        <v>0</v>
      </c>
      <c r="AP309" s="39">
        <f t="shared" si="167"/>
        <v>0</v>
      </c>
      <c r="AQ309" s="40">
        <f t="shared" si="167"/>
        <v>0</v>
      </c>
      <c r="AR309" s="40">
        <f t="shared" si="167"/>
        <v>0</v>
      </c>
      <c r="AS309" s="40">
        <f t="shared" si="167"/>
        <v>0</v>
      </c>
      <c r="AT309" s="41">
        <f t="shared" si="167"/>
        <v>0</v>
      </c>
      <c r="AU309" s="41">
        <f t="shared" si="167"/>
        <v>0</v>
      </c>
      <c r="AV309" s="42" t="e">
        <f t="shared" si="163"/>
        <v>#VALUE!</v>
      </c>
      <c r="AW309" s="42" t="e">
        <f t="shared" si="163"/>
        <v>#VALUE!</v>
      </c>
      <c r="AX309" s="43" t="e">
        <f t="shared" si="164"/>
        <v>#VALUE!</v>
      </c>
      <c r="AY309" s="43" t="e">
        <f t="shared" si="164"/>
        <v>#VALUE!</v>
      </c>
    </row>
    <row r="310" spans="5:51" x14ac:dyDescent="0.25">
      <c r="F310" s="3">
        <v>68</v>
      </c>
      <c r="G310" s="36">
        <f t="shared" si="165"/>
        <v>0.74999999726343458</v>
      </c>
      <c r="H310" s="36">
        <f t="shared" si="165"/>
        <v>0.79999999905939256</v>
      </c>
      <c r="I310" s="36">
        <f t="shared" si="165"/>
        <v>1.1499999994992507</v>
      </c>
      <c r="J310" s="36">
        <f t="shared" si="165"/>
        <v>1.1999999982205023</v>
      </c>
      <c r="K310" s="36">
        <f t="shared" si="165"/>
        <v>1.0905954381897793</v>
      </c>
      <c r="L310" s="37" t="e">
        <f t="shared" si="165"/>
        <v>#VALUE!</v>
      </c>
      <c r="M310" s="38">
        <f t="shared" si="165"/>
        <v>0.49921366289954183</v>
      </c>
      <c r="N310" s="39">
        <f t="shared" si="165"/>
        <v>0</v>
      </c>
      <c r="O310" s="39">
        <f t="shared" si="165"/>
        <v>0</v>
      </c>
      <c r="P310" s="40">
        <f t="shared" si="165"/>
        <v>0</v>
      </c>
      <c r="Q310" s="40">
        <f t="shared" si="165"/>
        <v>0</v>
      </c>
      <c r="R310" s="40">
        <f t="shared" si="165"/>
        <v>0</v>
      </c>
      <c r="S310" s="41">
        <f t="shared" si="165"/>
        <v>0</v>
      </c>
      <c r="T310" s="41">
        <f t="shared" si="165"/>
        <v>0</v>
      </c>
      <c r="U310" s="42" t="e">
        <f t="shared" si="162"/>
        <v>#VALUE!</v>
      </c>
      <c r="V310" s="42" t="e">
        <f t="shared" si="162"/>
        <v>#VALUE!</v>
      </c>
      <c r="W310" s="43" t="e">
        <f t="shared" si="165"/>
        <v>#VALUE!</v>
      </c>
      <c r="X310" s="43" t="e">
        <f t="shared" si="165"/>
        <v>#VALUE!</v>
      </c>
      <c r="AD310"/>
      <c r="AG310" s="3">
        <f t="shared" si="166"/>
        <v>61.307881205229648</v>
      </c>
      <c r="AH310" s="36">
        <f t="shared" si="167"/>
        <v>0.74999999509715609</v>
      </c>
      <c r="AI310" s="36">
        <f t="shared" si="167"/>
        <v>0.79999999716160508</v>
      </c>
      <c r="AJ310" s="36">
        <f t="shared" si="167"/>
        <v>1.1499999983595277</v>
      </c>
      <c r="AK310" s="36">
        <f t="shared" si="167"/>
        <v>1.1999999948943019</v>
      </c>
      <c r="AL310" s="36">
        <f t="shared" si="167"/>
        <v>1.0734293113343707</v>
      </c>
      <c r="AM310" s="37" t="e">
        <f t="shared" si="167"/>
        <v>#VALUE!</v>
      </c>
      <c r="AN310" s="38">
        <f t="shared" si="167"/>
        <v>0.49871533465353757</v>
      </c>
      <c r="AO310" s="39">
        <f t="shared" si="167"/>
        <v>0</v>
      </c>
      <c r="AP310" s="39">
        <f t="shared" si="167"/>
        <v>0</v>
      </c>
      <c r="AQ310" s="40">
        <f t="shared" si="167"/>
        <v>0</v>
      </c>
      <c r="AR310" s="40">
        <f t="shared" si="167"/>
        <v>0</v>
      </c>
      <c r="AS310" s="40">
        <f t="shared" si="167"/>
        <v>0</v>
      </c>
      <c r="AT310" s="41">
        <f t="shared" si="167"/>
        <v>0</v>
      </c>
      <c r="AU310" s="41">
        <f t="shared" si="167"/>
        <v>0</v>
      </c>
      <c r="AV310" s="42" t="e">
        <f t="shared" si="163"/>
        <v>#VALUE!</v>
      </c>
      <c r="AW310" s="42" t="e">
        <f t="shared" si="163"/>
        <v>#VALUE!</v>
      </c>
      <c r="AX310" s="43" t="e">
        <f t="shared" si="164"/>
        <v>#VALUE!</v>
      </c>
      <c r="AY310" s="43" t="e">
        <f t="shared" si="164"/>
        <v>#VALUE!</v>
      </c>
    </row>
    <row r="311" spans="5:51" x14ac:dyDescent="0.25">
      <c r="F311" s="3">
        <v>69</v>
      </c>
      <c r="G311" s="36">
        <f t="shared" si="165"/>
        <v>0.74999999744397694</v>
      </c>
      <c r="H311" s="36">
        <f t="shared" si="165"/>
        <v>0.79999999918991227</v>
      </c>
      <c r="I311" s="36">
        <f t="shared" si="165"/>
        <v>1.1499999995698462</v>
      </c>
      <c r="J311" s="36">
        <f t="shared" si="165"/>
        <v>1.1999999984558805</v>
      </c>
      <c r="K311" s="36">
        <f t="shared" si="165"/>
        <v>1.0924026243406848</v>
      </c>
      <c r="L311" s="37" t="e">
        <f t="shared" si="165"/>
        <v>#VALUE!</v>
      </c>
      <c r="M311" s="38">
        <f t="shared" si="165"/>
        <v>0.49926413656834007</v>
      </c>
      <c r="N311" s="39">
        <f t="shared" si="165"/>
        <v>0</v>
      </c>
      <c r="O311" s="39">
        <f t="shared" si="165"/>
        <v>0</v>
      </c>
      <c r="P311" s="40">
        <f t="shared" si="165"/>
        <v>0</v>
      </c>
      <c r="Q311" s="40">
        <f t="shared" si="165"/>
        <v>0</v>
      </c>
      <c r="R311" s="40">
        <f t="shared" si="165"/>
        <v>0</v>
      </c>
      <c r="S311" s="41">
        <f t="shared" si="165"/>
        <v>0</v>
      </c>
      <c r="T311" s="41">
        <f t="shared" si="165"/>
        <v>0</v>
      </c>
      <c r="U311" s="42" t="e">
        <f t="shared" si="162"/>
        <v>#VALUE!</v>
      </c>
      <c r="V311" s="42" t="e">
        <f t="shared" si="162"/>
        <v>#VALUE!</v>
      </c>
      <c r="W311" s="43" t="e">
        <f t="shared" si="165"/>
        <v>#VALUE!</v>
      </c>
      <c r="X311" s="43" t="e">
        <f t="shared" si="165"/>
        <v>#VALUE!</v>
      </c>
      <c r="AD311"/>
      <c r="AG311" s="3">
        <f t="shared" si="166"/>
        <v>61.497730962395757</v>
      </c>
      <c r="AH311" s="36">
        <f t="shared" si="167"/>
        <v>0.74999999519443239</v>
      </c>
      <c r="AI311" s="36">
        <f t="shared" si="167"/>
        <v>0.79999999725645243</v>
      </c>
      <c r="AJ311" s="36">
        <f t="shared" si="167"/>
        <v>1.1499999984208207</v>
      </c>
      <c r="AK311" s="36">
        <f t="shared" si="167"/>
        <v>1.1999999950578668</v>
      </c>
      <c r="AL311" s="36">
        <f t="shared" si="167"/>
        <v>1.0740732617484272</v>
      </c>
      <c r="AM311" s="37" t="e">
        <f t="shared" si="167"/>
        <v>#VALUE!</v>
      </c>
      <c r="AN311" s="38">
        <f t="shared" si="167"/>
        <v>0.49873459305129392</v>
      </c>
      <c r="AO311" s="39">
        <f t="shared" si="167"/>
        <v>0</v>
      </c>
      <c r="AP311" s="39">
        <f t="shared" si="167"/>
        <v>0</v>
      </c>
      <c r="AQ311" s="40">
        <f t="shared" si="167"/>
        <v>0</v>
      </c>
      <c r="AR311" s="40">
        <f t="shared" si="167"/>
        <v>0</v>
      </c>
      <c r="AS311" s="40">
        <f t="shared" si="167"/>
        <v>0</v>
      </c>
      <c r="AT311" s="41">
        <f t="shared" si="167"/>
        <v>0</v>
      </c>
      <c r="AU311" s="41">
        <f t="shared" si="167"/>
        <v>0</v>
      </c>
      <c r="AV311" s="42" t="e">
        <f t="shared" si="163"/>
        <v>#VALUE!</v>
      </c>
      <c r="AW311" s="42" t="e">
        <f t="shared" si="163"/>
        <v>#VALUE!</v>
      </c>
      <c r="AX311" s="43" t="e">
        <f t="shared" si="164"/>
        <v>#VALUE!</v>
      </c>
      <c r="AY311" s="43" t="e">
        <f t="shared" si="164"/>
        <v>#VALUE!</v>
      </c>
    </row>
    <row r="312" spans="5:51" x14ac:dyDescent="0.25">
      <c r="F312" s="3">
        <v>70</v>
      </c>
      <c r="G312" s="36">
        <f t="shared" si="165"/>
        <v>0.74999999760274805</v>
      </c>
      <c r="H312" s="36">
        <f t="shared" si="165"/>
        <v>0.79999999929965626</v>
      </c>
      <c r="I312" s="36">
        <f t="shared" si="165"/>
        <v>1.1499999996282784</v>
      </c>
      <c r="J312" s="36">
        <f t="shared" si="165"/>
        <v>1.1999999986550394</v>
      </c>
      <c r="K312" s="36">
        <f t="shared" si="165"/>
        <v>1.0940640579979475</v>
      </c>
      <c r="L312" s="37" t="e">
        <f t="shared" si="165"/>
        <v>#VALUE!</v>
      </c>
      <c r="M312" s="38">
        <f t="shared" si="165"/>
        <v>0.49931018512388858</v>
      </c>
      <c r="N312" s="39">
        <f t="shared" si="165"/>
        <v>0</v>
      </c>
      <c r="O312" s="39">
        <f t="shared" si="165"/>
        <v>0</v>
      </c>
      <c r="P312" s="40">
        <f t="shared" si="165"/>
        <v>0</v>
      </c>
      <c r="Q312" s="40">
        <f t="shared" si="165"/>
        <v>0</v>
      </c>
      <c r="R312" s="40">
        <f t="shared" si="165"/>
        <v>0</v>
      </c>
      <c r="S312" s="41">
        <f t="shared" si="165"/>
        <v>0</v>
      </c>
      <c r="T312" s="41">
        <f t="shared" si="165"/>
        <v>0</v>
      </c>
      <c r="U312" s="42" t="e">
        <f t="shared" si="162"/>
        <v>#VALUE!</v>
      </c>
      <c r="V312" s="42" t="e">
        <f t="shared" si="162"/>
        <v>#VALUE!</v>
      </c>
      <c r="W312" s="43" t="e">
        <f t="shared" si="165"/>
        <v>#VALUE!</v>
      </c>
      <c r="X312" s="43" t="e">
        <f t="shared" si="165"/>
        <v>#VALUE!</v>
      </c>
      <c r="AD312"/>
      <c r="AG312" s="3">
        <f t="shared" si="166"/>
        <v>61.672669204188026</v>
      </c>
      <c r="AH312" s="36">
        <f t="shared" si="167"/>
        <v>0.7499999952814006</v>
      </c>
      <c r="AI312" s="36">
        <f t="shared" si="167"/>
        <v>0.79999999734066041</v>
      </c>
      <c r="AJ312" s="36">
        <f t="shared" si="167"/>
        <v>1.1499999984748985</v>
      </c>
      <c r="AK312" s="36">
        <f t="shared" si="167"/>
        <v>1.1999999952032507</v>
      </c>
      <c r="AL312" s="36">
        <f t="shared" si="167"/>
        <v>1.0746566003834912</v>
      </c>
      <c r="AM312" s="37" t="e">
        <f t="shared" si="167"/>
        <v>#VALUE!</v>
      </c>
      <c r="AN312" s="38">
        <f t="shared" si="167"/>
        <v>0.49875200418549526</v>
      </c>
      <c r="AO312" s="39">
        <f t="shared" si="167"/>
        <v>0</v>
      </c>
      <c r="AP312" s="39">
        <f t="shared" si="167"/>
        <v>0</v>
      </c>
      <c r="AQ312" s="40">
        <f t="shared" si="167"/>
        <v>0</v>
      </c>
      <c r="AR312" s="40">
        <f t="shared" si="167"/>
        <v>0</v>
      </c>
      <c r="AS312" s="40">
        <f t="shared" si="167"/>
        <v>0</v>
      </c>
      <c r="AT312" s="41">
        <f t="shared" si="167"/>
        <v>0</v>
      </c>
      <c r="AU312" s="41">
        <f t="shared" si="167"/>
        <v>0</v>
      </c>
      <c r="AV312" s="42" t="e">
        <f t="shared" si="163"/>
        <v>#VALUE!</v>
      </c>
      <c r="AW312" s="42" t="e">
        <f t="shared" si="163"/>
        <v>#VALUE!</v>
      </c>
      <c r="AX312" s="43" t="e">
        <f t="shared" si="164"/>
        <v>#VALUE!</v>
      </c>
      <c r="AY312" s="43" t="e">
        <f t="shared" si="164"/>
        <v>#VALUE!</v>
      </c>
    </row>
    <row r="313" spans="5:51" x14ac:dyDescent="0.25">
      <c r="AD313"/>
    </row>
    <row r="314" spans="5:51" x14ac:dyDescent="0.25">
      <c r="E314" s="3" t="s">
        <v>89</v>
      </c>
      <c r="F314" s="3">
        <v>0</v>
      </c>
      <c r="G314" s="36">
        <f>G$160+G242</f>
        <v>1.4299100369738225</v>
      </c>
      <c r="H314" s="36">
        <f t="shared" ref="H314:X314" si="168">H$160+H242</f>
        <v>2.8894725080391725</v>
      </c>
      <c r="I314" s="36">
        <f t="shared" si="168"/>
        <v>2.3048486128566585</v>
      </c>
      <c r="J314" s="36">
        <f t="shared" si="168"/>
        <v>2.3048486128566585</v>
      </c>
      <c r="K314" s="36">
        <f t="shared" si="168"/>
        <v>1.8719441759047695</v>
      </c>
      <c r="L314" s="37" t="e">
        <f t="shared" si="168"/>
        <v>#VALUE!</v>
      </c>
      <c r="M314" s="38">
        <f t="shared" si="168"/>
        <v>2.954035201861597</v>
      </c>
      <c r="N314" s="39">
        <f t="shared" si="168"/>
        <v>1.1197912716347349</v>
      </c>
      <c r="O314" s="39">
        <f t="shared" si="168"/>
        <v>1.1197912716347349</v>
      </c>
      <c r="P314" s="40">
        <f t="shared" si="168"/>
        <v>7.0742534686156731</v>
      </c>
      <c r="Q314" s="40">
        <f t="shared" si="168"/>
        <v>12.161422485138978</v>
      </c>
      <c r="R314" s="40">
        <f t="shared" si="168"/>
        <v>24.404558048807708</v>
      </c>
      <c r="S314" s="41">
        <f t="shared" si="168"/>
        <v>0.35</v>
      </c>
      <c r="T314" s="41">
        <f t="shared" si="168"/>
        <v>0.35</v>
      </c>
      <c r="U314" s="42" t="e">
        <f t="shared" si="168"/>
        <v>#VALUE!</v>
      </c>
      <c r="V314" s="42" t="e">
        <f t="shared" si="168"/>
        <v>#VALUE!</v>
      </c>
      <c r="W314" s="43" t="e">
        <f t="shared" si="168"/>
        <v>#VALUE!</v>
      </c>
      <c r="X314" s="43" t="e">
        <f t="shared" si="168"/>
        <v>#VALUE!</v>
      </c>
      <c r="AD314"/>
      <c r="AF314" s="3" t="s">
        <v>89</v>
      </c>
      <c r="AG314" s="3">
        <f>AE14</f>
        <v>5.3104168132392244</v>
      </c>
      <c r="AH314" s="36">
        <f>AH$160+AH242</f>
        <v>1.4299100369738225</v>
      </c>
      <c r="AI314" s="36">
        <f t="shared" ref="AI314:AY314" si="169">AI$160+AI242</f>
        <v>3.4396117955327727</v>
      </c>
      <c r="AJ314" s="36">
        <f t="shared" si="169"/>
        <v>2.3048486128566585</v>
      </c>
      <c r="AK314" s="36">
        <f t="shared" si="169"/>
        <v>3.0720689717030272</v>
      </c>
      <c r="AL314" s="36">
        <f t="shared" si="169"/>
        <v>1.8719441759047695</v>
      </c>
      <c r="AM314" s="37" t="e">
        <f t="shared" si="169"/>
        <v>#VALUE!</v>
      </c>
      <c r="AN314" s="38">
        <f t="shared" si="169"/>
        <v>2.954035201861597</v>
      </c>
      <c r="AO314" s="39">
        <f t="shared" si="169"/>
        <v>1.1197912716347349</v>
      </c>
      <c r="AP314" s="39">
        <f t="shared" si="169"/>
        <v>1.1197912716347349</v>
      </c>
      <c r="AQ314" s="40">
        <f t="shared" si="169"/>
        <v>7.0742534686156731</v>
      </c>
      <c r="AR314" s="40">
        <f t="shared" si="169"/>
        <v>12.161422485138978</v>
      </c>
      <c r="AS314" s="40">
        <f t="shared" si="169"/>
        <v>24.404558048807708</v>
      </c>
      <c r="AT314" s="41">
        <f t="shared" si="169"/>
        <v>0.35</v>
      </c>
      <c r="AU314" s="41">
        <f t="shared" si="169"/>
        <v>0.35</v>
      </c>
      <c r="AV314" s="42" t="e">
        <f t="shared" si="169"/>
        <v>#VALUE!</v>
      </c>
      <c r="AW314" s="42" t="e">
        <f t="shared" si="169"/>
        <v>#VALUE!</v>
      </c>
      <c r="AX314" s="43" t="e">
        <f t="shared" si="169"/>
        <v>#VALUE!</v>
      </c>
      <c r="AY314" s="43" t="e">
        <f t="shared" si="169"/>
        <v>#VALUE!</v>
      </c>
    </row>
    <row r="315" spans="5:51" x14ac:dyDescent="0.25">
      <c r="F315" s="3">
        <v>1</v>
      </c>
      <c r="G315" s="36">
        <f t="shared" ref="G315:X329" si="170">G$160+G243</f>
        <v>1.4299100369738225</v>
      </c>
      <c r="H315" s="36">
        <f t="shared" si="170"/>
        <v>2.8894725080391725</v>
      </c>
      <c r="I315" s="36">
        <f t="shared" si="170"/>
        <v>2.3048486128566585</v>
      </c>
      <c r="J315" s="36">
        <f t="shared" si="170"/>
        <v>2.3048486128566585</v>
      </c>
      <c r="K315" s="36">
        <f t="shared" si="170"/>
        <v>1.8719441759047695</v>
      </c>
      <c r="L315" s="37" t="e">
        <f t="shared" si="170"/>
        <v>#VALUE!</v>
      </c>
      <c r="M315" s="38">
        <f t="shared" si="170"/>
        <v>2.954035201861597</v>
      </c>
      <c r="N315" s="39">
        <f t="shared" si="170"/>
        <v>1.1197912716347349</v>
      </c>
      <c r="O315" s="39">
        <f t="shared" si="170"/>
        <v>1.1197912716347349</v>
      </c>
      <c r="P315" s="40">
        <f t="shared" si="170"/>
        <v>7.0742534686156731</v>
      </c>
      <c r="Q315" s="40">
        <f t="shared" si="170"/>
        <v>12.161422485138978</v>
      </c>
      <c r="R315" s="40">
        <f t="shared" si="170"/>
        <v>24.404558048807708</v>
      </c>
      <c r="S315" s="41">
        <f t="shared" si="170"/>
        <v>0.35</v>
      </c>
      <c r="T315" s="41">
        <f t="shared" si="170"/>
        <v>0.35</v>
      </c>
      <c r="U315" s="42" t="e">
        <f t="shared" si="170"/>
        <v>#VALUE!</v>
      </c>
      <c r="V315" s="42" t="e">
        <f t="shared" si="170"/>
        <v>#VALUE!</v>
      </c>
      <c r="W315" s="43" t="e">
        <f t="shared" si="170"/>
        <v>#VALUE!</v>
      </c>
      <c r="X315" s="43" t="e">
        <f t="shared" si="170"/>
        <v>#VALUE!</v>
      </c>
      <c r="AD315"/>
      <c r="AG315" s="3">
        <f t="shared" ref="AG315:AG378" si="171">AE15</f>
        <v>5.5848653782914033</v>
      </c>
      <c r="AH315" s="36">
        <f t="shared" ref="AH315:AY329" si="172">AH$160+AH243</f>
        <v>1.4299100369738225</v>
      </c>
      <c r="AI315" s="36">
        <f t="shared" si="172"/>
        <v>3.4631662040047941</v>
      </c>
      <c r="AJ315" s="36">
        <f t="shared" si="172"/>
        <v>2.3048486128566585</v>
      </c>
      <c r="AK315" s="36">
        <f t="shared" si="172"/>
        <v>3.1140220046844429</v>
      </c>
      <c r="AL315" s="36">
        <f t="shared" si="172"/>
        <v>1.8719441759047695</v>
      </c>
      <c r="AM315" s="37" t="e">
        <f t="shared" si="172"/>
        <v>#VALUE!</v>
      </c>
      <c r="AN315" s="38">
        <f t="shared" si="172"/>
        <v>2.954035201861597</v>
      </c>
      <c r="AO315" s="39">
        <f t="shared" si="172"/>
        <v>1.1197912716347349</v>
      </c>
      <c r="AP315" s="39">
        <f t="shared" si="172"/>
        <v>1.1197912716347349</v>
      </c>
      <c r="AQ315" s="40">
        <f t="shared" si="172"/>
        <v>7.0742534686156731</v>
      </c>
      <c r="AR315" s="40">
        <f t="shared" si="172"/>
        <v>12.161422485138978</v>
      </c>
      <c r="AS315" s="40">
        <f t="shared" si="172"/>
        <v>24.404558048807708</v>
      </c>
      <c r="AT315" s="41">
        <f t="shared" si="172"/>
        <v>0.35</v>
      </c>
      <c r="AU315" s="41">
        <f t="shared" si="172"/>
        <v>0.35</v>
      </c>
      <c r="AV315" s="42" t="e">
        <f t="shared" si="172"/>
        <v>#VALUE!</v>
      </c>
      <c r="AW315" s="42" t="e">
        <f t="shared" si="172"/>
        <v>#VALUE!</v>
      </c>
      <c r="AX315" s="43" t="e">
        <f t="shared" si="172"/>
        <v>#VALUE!</v>
      </c>
      <c r="AY315" s="43" t="e">
        <f t="shared" si="172"/>
        <v>#VALUE!</v>
      </c>
    </row>
    <row r="316" spans="5:51" x14ac:dyDescent="0.25">
      <c r="F316" s="3">
        <v>2</v>
      </c>
      <c r="G316" s="36">
        <f t="shared" si="170"/>
        <v>1.4299100369738225</v>
      </c>
      <c r="H316" s="36">
        <f t="shared" si="170"/>
        <v>2.9906188749115947</v>
      </c>
      <c r="I316" s="36">
        <f t="shared" si="170"/>
        <v>2.3048486128566585</v>
      </c>
      <c r="J316" s="36">
        <f t="shared" si="170"/>
        <v>2.3048486128566585</v>
      </c>
      <c r="K316" s="36">
        <f t="shared" si="170"/>
        <v>1.8719441759047695</v>
      </c>
      <c r="L316" s="37" t="e">
        <f t="shared" si="170"/>
        <v>#VALUE!</v>
      </c>
      <c r="M316" s="38">
        <f t="shared" si="170"/>
        <v>2.954035201861597</v>
      </c>
      <c r="N316" s="39">
        <f t="shared" si="170"/>
        <v>1.1197912716347349</v>
      </c>
      <c r="O316" s="39">
        <f t="shared" si="170"/>
        <v>1.1197912716347349</v>
      </c>
      <c r="P316" s="40">
        <f t="shared" si="170"/>
        <v>7.0742534686156731</v>
      </c>
      <c r="Q316" s="40">
        <f t="shared" si="170"/>
        <v>12.161422485138978</v>
      </c>
      <c r="R316" s="40">
        <f t="shared" si="170"/>
        <v>24.404558048807708</v>
      </c>
      <c r="S316" s="41">
        <f t="shared" si="170"/>
        <v>0.35</v>
      </c>
      <c r="T316" s="41">
        <f t="shared" si="170"/>
        <v>0.35</v>
      </c>
      <c r="U316" s="42" t="e">
        <f t="shared" si="170"/>
        <v>#VALUE!</v>
      </c>
      <c r="V316" s="42" t="e">
        <f t="shared" si="170"/>
        <v>#VALUE!</v>
      </c>
      <c r="W316" s="43" t="e">
        <f t="shared" si="170"/>
        <v>#VALUE!</v>
      </c>
      <c r="X316" s="43" t="e">
        <f t="shared" si="170"/>
        <v>#VALUE!</v>
      </c>
      <c r="AD316"/>
      <c r="AG316" s="3">
        <f t="shared" si="171"/>
        <v>5.8734977668565307</v>
      </c>
      <c r="AH316" s="36">
        <f t="shared" si="172"/>
        <v>1.4299100369738225</v>
      </c>
      <c r="AI316" s="36">
        <f t="shared" si="172"/>
        <v>3.4858739445650073</v>
      </c>
      <c r="AJ316" s="36">
        <f t="shared" si="172"/>
        <v>2.3048486128566585</v>
      </c>
      <c r="AK316" s="36">
        <f t="shared" si="172"/>
        <v>3.1543293561559915</v>
      </c>
      <c r="AL316" s="36">
        <f t="shared" si="172"/>
        <v>1.8719441759047695</v>
      </c>
      <c r="AM316" s="37" t="e">
        <f t="shared" si="172"/>
        <v>#VALUE!</v>
      </c>
      <c r="AN316" s="38">
        <f t="shared" si="172"/>
        <v>2.954035201861597</v>
      </c>
      <c r="AO316" s="39">
        <f t="shared" si="172"/>
        <v>1.1197912716347349</v>
      </c>
      <c r="AP316" s="39">
        <f t="shared" si="172"/>
        <v>1.1197912716347349</v>
      </c>
      <c r="AQ316" s="40">
        <f t="shared" si="172"/>
        <v>7.0742534686156731</v>
      </c>
      <c r="AR316" s="40">
        <f t="shared" si="172"/>
        <v>12.161422485138978</v>
      </c>
      <c r="AS316" s="40">
        <f t="shared" si="172"/>
        <v>24.404558048807708</v>
      </c>
      <c r="AT316" s="41">
        <f t="shared" si="172"/>
        <v>0.35</v>
      </c>
      <c r="AU316" s="41">
        <f t="shared" si="172"/>
        <v>0.35</v>
      </c>
      <c r="AV316" s="42" t="e">
        <f t="shared" si="172"/>
        <v>#VALUE!</v>
      </c>
      <c r="AW316" s="42" t="e">
        <f t="shared" si="172"/>
        <v>#VALUE!</v>
      </c>
      <c r="AX316" s="43" t="e">
        <f t="shared" si="172"/>
        <v>#VALUE!</v>
      </c>
      <c r="AY316" s="43" t="e">
        <f t="shared" si="172"/>
        <v>#VALUE!</v>
      </c>
    </row>
    <row r="317" spans="5:51" x14ac:dyDescent="0.25">
      <c r="F317" s="3">
        <v>3</v>
      </c>
      <c r="G317" s="36">
        <f t="shared" si="170"/>
        <v>1.4299100369738225</v>
      </c>
      <c r="H317" s="36">
        <f t="shared" si="170"/>
        <v>3.1562311530956189</v>
      </c>
      <c r="I317" s="36">
        <f t="shared" si="170"/>
        <v>2.3048486128566585</v>
      </c>
      <c r="J317" s="36">
        <f t="shared" si="170"/>
        <v>2.5588657833219761</v>
      </c>
      <c r="K317" s="36">
        <f t="shared" si="170"/>
        <v>1.8719441759047695</v>
      </c>
      <c r="L317" s="37" t="e">
        <f t="shared" si="170"/>
        <v>#VALUE!</v>
      </c>
      <c r="M317" s="38">
        <f t="shared" si="170"/>
        <v>2.954035201861597</v>
      </c>
      <c r="N317" s="39">
        <f t="shared" si="170"/>
        <v>1.1197912716347349</v>
      </c>
      <c r="O317" s="39">
        <f t="shared" si="170"/>
        <v>1.1197912716347349</v>
      </c>
      <c r="P317" s="40">
        <f t="shared" si="170"/>
        <v>7.0742534686156731</v>
      </c>
      <c r="Q317" s="40">
        <f t="shared" si="170"/>
        <v>12.161422485138978</v>
      </c>
      <c r="R317" s="40">
        <f t="shared" si="170"/>
        <v>24.404558048807708</v>
      </c>
      <c r="S317" s="41">
        <f t="shared" si="170"/>
        <v>0.35</v>
      </c>
      <c r="T317" s="41">
        <f t="shared" si="170"/>
        <v>0.35</v>
      </c>
      <c r="U317" s="42" t="e">
        <f t="shared" si="170"/>
        <v>#VALUE!</v>
      </c>
      <c r="V317" s="42" t="e">
        <f t="shared" si="170"/>
        <v>#VALUE!</v>
      </c>
      <c r="W317" s="43" t="e">
        <f t="shared" si="170"/>
        <v>#VALUE!</v>
      </c>
      <c r="X317" s="43" t="e">
        <f t="shared" si="170"/>
        <v>#VALUE!</v>
      </c>
      <c r="AD317"/>
      <c r="AG317" s="3">
        <f t="shared" si="171"/>
        <v>6.1770470155581005</v>
      </c>
      <c r="AH317" s="36">
        <f t="shared" si="172"/>
        <v>1.4299100369738225</v>
      </c>
      <c r="AI317" s="36">
        <f t="shared" si="172"/>
        <v>3.5076035174218463</v>
      </c>
      <c r="AJ317" s="36">
        <f t="shared" si="172"/>
        <v>2.3048486128566585</v>
      </c>
      <c r="AK317" s="36">
        <f t="shared" si="172"/>
        <v>3.1927622027619824</v>
      </c>
      <c r="AL317" s="36">
        <f t="shared" si="172"/>
        <v>1.8719441759047695</v>
      </c>
      <c r="AM317" s="37" t="e">
        <f t="shared" si="172"/>
        <v>#VALUE!</v>
      </c>
      <c r="AN317" s="38">
        <f t="shared" si="172"/>
        <v>2.954035201861597</v>
      </c>
      <c r="AO317" s="39">
        <f t="shared" si="172"/>
        <v>1.1197912716347349</v>
      </c>
      <c r="AP317" s="39">
        <f t="shared" si="172"/>
        <v>1.1197912716347349</v>
      </c>
      <c r="AQ317" s="40">
        <f t="shared" si="172"/>
        <v>7.0742534686156731</v>
      </c>
      <c r="AR317" s="40">
        <f t="shared" si="172"/>
        <v>12.161422485138978</v>
      </c>
      <c r="AS317" s="40">
        <f t="shared" si="172"/>
        <v>24.404558048807708</v>
      </c>
      <c r="AT317" s="41">
        <f t="shared" si="172"/>
        <v>0.35</v>
      </c>
      <c r="AU317" s="41">
        <f t="shared" si="172"/>
        <v>0.35</v>
      </c>
      <c r="AV317" s="42" t="e">
        <f t="shared" si="172"/>
        <v>#VALUE!</v>
      </c>
      <c r="AW317" s="42" t="e">
        <f t="shared" si="172"/>
        <v>#VALUE!</v>
      </c>
      <c r="AX317" s="43" t="e">
        <f t="shared" si="172"/>
        <v>#VALUE!</v>
      </c>
      <c r="AY317" s="43" t="e">
        <f t="shared" si="172"/>
        <v>#VALUE!</v>
      </c>
    </row>
    <row r="318" spans="5:51" x14ac:dyDescent="0.25">
      <c r="F318" s="3">
        <v>4</v>
      </c>
      <c r="G318" s="36">
        <f t="shared" si="170"/>
        <v>1.4299100369738225</v>
      </c>
      <c r="H318" s="36">
        <f t="shared" si="170"/>
        <v>3.2980848304409536</v>
      </c>
      <c r="I318" s="36">
        <f t="shared" si="170"/>
        <v>2.3048486128566585</v>
      </c>
      <c r="J318" s="36">
        <f t="shared" si="170"/>
        <v>2.8174668266968195</v>
      </c>
      <c r="K318" s="36">
        <f t="shared" si="170"/>
        <v>1.8719441759047695</v>
      </c>
      <c r="L318" s="37" t="e">
        <f t="shared" si="170"/>
        <v>#VALUE!</v>
      </c>
      <c r="M318" s="38">
        <f t="shared" si="170"/>
        <v>2.954035201861597</v>
      </c>
      <c r="N318" s="39">
        <f t="shared" si="170"/>
        <v>1.1197912716347349</v>
      </c>
      <c r="O318" s="39">
        <f t="shared" si="170"/>
        <v>1.1197912716347349</v>
      </c>
      <c r="P318" s="40">
        <f t="shared" si="170"/>
        <v>7.0742534686156731</v>
      </c>
      <c r="Q318" s="40">
        <f t="shared" si="170"/>
        <v>12.161422485138978</v>
      </c>
      <c r="R318" s="40">
        <f t="shared" si="170"/>
        <v>24.404558048807708</v>
      </c>
      <c r="S318" s="41">
        <f t="shared" si="170"/>
        <v>0.35</v>
      </c>
      <c r="T318" s="41">
        <f t="shared" si="170"/>
        <v>0.35</v>
      </c>
      <c r="U318" s="42" t="e">
        <f t="shared" si="170"/>
        <v>#VALUE!</v>
      </c>
      <c r="V318" s="42" t="e">
        <f t="shared" si="170"/>
        <v>#VALUE!</v>
      </c>
      <c r="W318" s="43" t="e">
        <f t="shared" si="170"/>
        <v>#VALUE!</v>
      </c>
      <c r="X318" s="43" t="e">
        <f t="shared" si="170"/>
        <v>#VALUE!</v>
      </c>
      <c r="AD318"/>
      <c r="AG318" s="3">
        <f t="shared" si="171"/>
        <v>6.4962840452114623</v>
      </c>
      <c r="AH318" s="36">
        <f t="shared" si="172"/>
        <v>1.4299100369738225</v>
      </c>
      <c r="AI318" s="36">
        <f t="shared" si="172"/>
        <v>3.5282343182902181</v>
      </c>
      <c r="AJ318" s="36">
        <f t="shared" si="172"/>
        <v>2.3048486128566585</v>
      </c>
      <c r="AK318" s="36">
        <f t="shared" si="172"/>
        <v>3.2291142001210984</v>
      </c>
      <c r="AL318" s="36">
        <f t="shared" si="172"/>
        <v>1.8719441759047695</v>
      </c>
      <c r="AM318" s="37" t="e">
        <f t="shared" si="172"/>
        <v>#VALUE!</v>
      </c>
      <c r="AN318" s="38">
        <f t="shared" si="172"/>
        <v>2.954035201861597</v>
      </c>
      <c r="AO318" s="39">
        <f t="shared" si="172"/>
        <v>1.1197912716347349</v>
      </c>
      <c r="AP318" s="39">
        <f t="shared" si="172"/>
        <v>1.1197912716347349</v>
      </c>
      <c r="AQ318" s="40">
        <f t="shared" si="172"/>
        <v>7.0742534686156731</v>
      </c>
      <c r="AR318" s="40">
        <f t="shared" si="172"/>
        <v>12.161422485138978</v>
      </c>
      <c r="AS318" s="40">
        <f t="shared" si="172"/>
        <v>24.404558048807708</v>
      </c>
      <c r="AT318" s="41">
        <f t="shared" si="172"/>
        <v>0.35</v>
      </c>
      <c r="AU318" s="41">
        <f t="shared" si="172"/>
        <v>0.35</v>
      </c>
      <c r="AV318" s="42" t="e">
        <f t="shared" si="172"/>
        <v>#VALUE!</v>
      </c>
      <c r="AW318" s="42" t="e">
        <f t="shared" si="172"/>
        <v>#VALUE!</v>
      </c>
      <c r="AX318" s="43" t="e">
        <f t="shared" si="172"/>
        <v>#VALUE!</v>
      </c>
      <c r="AY318" s="43" t="e">
        <f t="shared" si="172"/>
        <v>#VALUE!</v>
      </c>
    </row>
    <row r="319" spans="5:51" x14ac:dyDescent="0.25">
      <c r="F319" s="3">
        <v>5</v>
      </c>
      <c r="G319" s="36">
        <f t="shared" si="170"/>
        <v>1.4299100369738225</v>
      </c>
      <c r="H319" s="36">
        <f t="shared" si="170"/>
        <v>3.4105404581128829</v>
      </c>
      <c r="I319" s="36">
        <f t="shared" si="170"/>
        <v>2.3048486128566585</v>
      </c>
      <c r="J319" s="36">
        <f t="shared" si="170"/>
        <v>3.0201059578539793</v>
      </c>
      <c r="K319" s="36">
        <f t="shared" si="170"/>
        <v>1.8719441759047695</v>
      </c>
      <c r="L319" s="37" t="e">
        <f t="shared" si="170"/>
        <v>#VALUE!</v>
      </c>
      <c r="M319" s="38">
        <f t="shared" si="170"/>
        <v>2.954035201861597</v>
      </c>
      <c r="N319" s="39">
        <f t="shared" si="170"/>
        <v>1.1197912716347349</v>
      </c>
      <c r="O319" s="39">
        <f t="shared" si="170"/>
        <v>1.1197912716347349</v>
      </c>
      <c r="P319" s="40">
        <f t="shared" si="170"/>
        <v>7.0742534686156731</v>
      </c>
      <c r="Q319" s="40">
        <f t="shared" si="170"/>
        <v>12.161422485138978</v>
      </c>
      <c r="R319" s="40">
        <f t="shared" si="170"/>
        <v>24.404558048807708</v>
      </c>
      <c r="S319" s="41">
        <f t="shared" si="170"/>
        <v>0.35</v>
      </c>
      <c r="T319" s="41">
        <f t="shared" si="170"/>
        <v>0.35</v>
      </c>
      <c r="U319" s="42" t="e">
        <f t="shared" si="170"/>
        <v>#VALUE!</v>
      </c>
      <c r="V319" s="42" t="e">
        <f t="shared" si="170"/>
        <v>#VALUE!</v>
      </c>
      <c r="W319" s="43" t="e">
        <f t="shared" si="170"/>
        <v>#VALUE!</v>
      </c>
      <c r="X319" s="43" t="e">
        <f t="shared" si="170"/>
        <v>#VALUE!</v>
      </c>
      <c r="AD319"/>
      <c r="AG319" s="3">
        <f t="shared" si="171"/>
        <v>6.8320196187232742</v>
      </c>
      <c r="AH319" s="36">
        <f t="shared" si="172"/>
        <v>1.4299100369738225</v>
      </c>
      <c r="AI319" s="36">
        <f t="shared" si="172"/>
        <v>3.5476598608790813</v>
      </c>
      <c r="AJ319" s="36">
        <f t="shared" si="172"/>
        <v>2.3048486128566585</v>
      </c>
      <c r="AK319" s="36">
        <f t="shared" si="172"/>
        <v>3.2632071195565926</v>
      </c>
      <c r="AL319" s="36">
        <f t="shared" si="172"/>
        <v>1.8719441759047695</v>
      </c>
      <c r="AM319" s="37" t="e">
        <f t="shared" si="172"/>
        <v>#VALUE!</v>
      </c>
      <c r="AN319" s="38">
        <f t="shared" si="172"/>
        <v>2.954035201861597</v>
      </c>
      <c r="AO319" s="39">
        <f t="shared" si="172"/>
        <v>1.1197912716347349</v>
      </c>
      <c r="AP319" s="39">
        <f t="shared" si="172"/>
        <v>1.1197912716347349</v>
      </c>
      <c r="AQ319" s="40">
        <f t="shared" si="172"/>
        <v>7.0742534686156731</v>
      </c>
      <c r="AR319" s="40">
        <f t="shared" si="172"/>
        <v>12.161422485138978</v>
      </c>
      <c r="AS319" s="40">
        <f t="shared" si="172"/>
        <v>24.404558048807708</v>
      </c>
      <c r="AT319" s="41">
        <f t="shared" si="172"/>
        <v>0.35</v>
      </c>
      <c r="AU319" s="41">
        <f t="shared" si="172"/>
        <v>0.35</v>
      </c>
      <c r="AV319" s="42" t="e">
        <f t="shared" si="172"/>
        <v>#VALUE!</v>
      </c>
      <c r="AW319" s="42" t="e">
        <f t="shared" si="172"/>
        <v>#VALUE!</v>
      </c>
      <c r="AX319" s="43" t="e">
        <f t="shared" si="172"/>
        <v>#VALUE!</v>
      </c>
      <c r="AY319" s="43" t="e">
        <f t="shared" si="172"/>
        <v>#VALUE!</v>
      </c>
    </row>
    <row r="320" spans="5:51" x14ac:dyDescent="0.25">
      <c r="F320" s="3">
        <v>6</v>
      </c>
      <c r="G320" s="36">
        <f t="shared" si="170"/>
        <v>1.4299100369738225</v>
      </c>
      <c r="H320" s="36">
        <f t="shared" si="170"/>
        <v>3.4951896679296621</v>
      </c>
      <c r="I320" s="36">
        <f t="shared" si="170"/>
        <v>2.3048486128566585</v>
      </c>
      <c r="J320" s="36">
        <f t="shared" si="170"/>
        <v>3.1708232637169491</v>
      </c>
      <c r="K320" s="36">
        <f t="shared" si="170"/>
        <v>1.8719441759047695</v>
      </c>
      <c r="L320" s="37" t="e">
        <f t="shared" si="170"/>
        <v>#VALUE!</v>
      </c>
      <c r="M320" s="38">
        <f t="shared" si="170"/>
        <v>2.954035201861597</v>
      </c>
      <c r="N320" s="39">
        <f t="shared" si="170"/>
        <v>1.1197912716347349</v>
      </c>
      <c r="O320" s="39">
        <f t="shared" si="170"/>
        <v>1.1197912716347349</v>
      </c>
      <c r="P320" s="40">
        <f t="shared" si="170"/>
        <v>7.0742534686156731</v>
      </c>
      <c r="Q320" s="40">
        <f t="shared" si="170"/>
        <v>12.161422485138978</v>
      </c>
      <c r="R320" s="40">
        <f t="shared" si="170"/>
        <v>24.404558048807708</v>
      </c>
      <c r="S320" s="41">
        <f t="shared" si="170"/>
        <v>0.35</v>
      </c>
      <c r="T320" s="41">
        <f t="shared" si="170"/>
        <v>0.35</v>
      </c>
      <c r="U320" s="42" t="e">
        <f t="shared" si="170"/>
        <v>#VALUE!</v>
      </c>
      <c r="V320" s="42" t="e">
        <f t="shared" si="170"/>
        <v>#VALUE!</v>
      </c>
      <c r="W320" s="43" t="e">
        <f t="shared" si="170"/>
        <v>#VALUE!</v>
      </c>
      <c r="X320" s="43" t="e">
        <f t="shared" si="170"/>
        <v>#VALUE!</v>
      </c>
      <c r="AD320"/>
      <c r="AG320" s="3">
        <f t="shared" si="171"/>
        <v>7.185106400177478</v>
      </c>
      <c r="AH320" s="36">
        <f t="shared" si="172"/>
        <v>1.4454281782756984</v>
      </c>
      <c r="AI320" s="36">
        <f t="shared" si="172"/>
        <v>3.565790769140802</v>
      </c>
      <c r="AJ320" s="36">
        <f t="shared" si="172"/>
        <v>2.3048486128566585</v>
      </c>
      <c r="AK320" s="36">
        <f t="shared" si="172"/>
        <v>3.2948959329288314</v>
      </c>
      <c r="AL320" s="36">
        <f t="shared" si="172"/>
        <v>1.8719441759047695</v>
      </c>
      <c r="AM320" s="37" t="e">
        <f t="shared" si="172"/>
        <v>#VALUE!</v>
      </c>
      <c r="AN320" s="38">
        <f t="shared" si="172"/>
        <v>2.954035201861597</v>
      </c>
      <c r="AO320" s="39">
        <f t="shared" si="172"/>
        <v>1.1197912716347349</v>
      </c>
      <c r="AP320" s="39">
        <f t="shared" si="172"/>
        <v>1.1197912716347349</v>
      </c>
      <c r="AQ320" s="40">
        <f t="shared" si="172"/>
        <v>7.0742534686156731</v>
      </c>
      <c r="AR320" s="40">
        <f t="shared" si="172"/>
        <v>12.161422485138978</v>
      </c>
      <c r="AS320" s="40">
        <f t="shared" si="172"/>
        <v>24.404558048807708</v>
      </c>
      <c r="AT320" s="41">
        <f t="shared" si="172"/>
        <v>0.35</v>
      </c>
      <c r="AU320" s="41">
        <f t="shared" si="172"/>
        <v>0.35</v>
      </c>
      <c r="AV320" s="42" t="e">
        <f t="shared" si="172"/>
        <v>#VALUE!</v>
      </c>
      <c r="AW320" s="42" t="e">
        <f t="shared" si="172"/>
        <v>#VALUE!</v>
      </c>
      <c r="AX320" s="43" t="e">
        <f t="shared" si="172"/>
        <v>#VALUE!</v>
      </c>
      <c r="AY320" s="43" t="e">
        <f t="shared" si="172"/>
        <v>#VALUE!</v>
      </c>
    </row>
    <row r="321" spans="6:51" x14ac:dyDescent="0.25">
      <c r="F321" s="3">
        <v>7</v>
      </c>
      <c r="G321" s="36">
        <f t="shared" si="170"/>
        <v>1.4299100369738225</v>
      </c>
      <c r="H321" s="36">
        <f t="shared" si="170"/>
        <v>3.5565660259913687</v>
      </c>
      <c r="I321" s="36">
        <f t="shared" si="170"/>
        <v>2.3048486128566585</v>
      </c>
      <c r="J321" s="36">
        <f t="shared" si="170"/>
        <v>3.2787899642759366</v>
      </c>
      <c r="K321" s="36">
        <f t="shared" si="170"/>
        <v>1.8719441759047695</v>
      </c>
      <c r="L321" s="37" t="e">
        <f t="shared" si="170"/>
        <v>#VALUE!</v>
      </c>
      <c r="M321" s="38">
        <f t="shared" si="170"/>
        <v>2.954035201861597</v>
      </c>
      <c r="N321" s="39">
        <f t="shared" si="170"/>
        <v>1.1197912716347349</v>
      </c>
      <c r="O321" s="39">
        <f t="shared" si="170"/>
        <v>1.1197912716347349</v>
      </c>
      <c r="P321" s="40">
        <f t="shared" si="170"/>
        <v>7.0742534686156731</v>
      </c>
      <c r="Q321" s="40">
        <f t="shared" si="170"/>
        <v>12.161422485138978</v>
      </c>
      <c r="R321" s="40">
        <f t="shared" si="170"/>
        <v>24.404558048807708</v>
      </c>
      <c r="S321" s="41">
        <f t="shared" si="170"/>
        <v>0.35</v>
      </c>
      <c r="T321" s="41">
        <f t="shared" si="170"/>
        <v>0.35</v>
      </c>
      <c r="U321" s="42" t="e">
        <f t="shared" si="170"/>
        <v>#VALUE!</v>
      </c>
      <c r="V321" s="42" t="e">
        <f t="shared" si="170"/>
        <v>#VALUE!</v>
      </c>
      <c r="W321" s="43" t="e">
        <f t="shared" si="170"/>
        <v>#VALUE!</v>
      </c>
      <c r="X321" s="43" t="e">
        <f t="shared" si="170"/>
        <v>#VALUE!</v>
      </c>
      <c r="AD321"/>
      <c r="AG321" s="3">
        <f t="shared" si="171"/>
        <v>7.5564411203372481</v>
      </c>
      <c r="AH321" s="36">
        <f t="shared" si="172"/>
        <v>1.4793589555107389</v>
      </c>
      <c r="AI321" s="36">
        <f t="shared" si="172"/>
        <v>3.5825573811493583</v>
      </c>
      <c r="AJ321" s="36">
        <f t="shared" si="172"/>
        <v>2.3048486128566585</v>
      </c>
      <c r="AK321" s="36">
        <f t="shared" si="172"/>
        <v>3.324073061608015</v>
      </c>
      <c r="AL321" s="36">
        <f t="shared" si="172"/>
        <v>1.8719441759047695</v>
      </c>
      <c r="AM321" s="37" t="e">
        <f t="shared" si="172"/>
        <v>#VALUE!</v>
      </c>
      <c r="AN321" s="38">
        <f t="shared" si="172"/>
        <v>2.954035201861597</v>
      </c>
      <c r="AO321" s="39">
        <f t="shared" si="172"/>
        <v>1.1197912716347349</v>
      </c>
      <c r="AP321" s="39">
        <f t="shared" si="172"/>
        <v>1.1197912716347349</v>
      </c>
      <c r="AQ321" s="40">
        <f t="shared" si="172"/>
        <v>7.0742534686156731</v>
      </c>
      <c r="AR321" s="40">
        <f t="shared" si="172"/>
        <v>12.161422485138978</v>
      </c>
      <c r="AS321" s="40">
        <f t="shared" si="172"/>
        <v>24.404558048807708</v>
      </c>
      <c r="AT321" s="41">
        <f t="shared" si="172"/>
        <v>0.35</v>
      </c>
      <c r="AU321" s="41">
        <f t="shared" si="172"/>
        <v>0.35</v>
      </c>
      <c r="AV321" s="42" t="e">
        <f t="shared" si="172"/>
        <v>#VALUE!</v>
      </c>
      <c r="AW321" s="42" t="e">
        <f t="shared" si="172"/>
        <v>#VALUE!</v>
      </c>
      <c r="AX321" s="43" t="e">
        <f t="shared" si="172"/>
        <v>#VALUE!</v>
      </c>
      <c r="AY321" s="43" t="e">
        <f t="shared" si="172"/>
        <v>#VALUE!</v>
      </c>
    </row>
    <row r="322" spans="6:51" x14ac:dyDescent="0.25">
      <c r="F322" s="3">
        <v>8</v>
      </c>
      <c r="G322" s="36">
        <f t="shared" si="170"/>
        <v>1.5225671330497583</v>
      </c>
      <c r="H322" s="36">
        <f t="shared" si="170"/>
        <v>3.5998314238686611</v>
      </c>
      <c r="I322" s="36">
        <f t="shared" si="170"/>
        <v>2.3048486128566585</v>
      </c>
      <c r="J322" s="36">
        <f t="shared" si="170"/>
        <v>3.3539879282022871</v>
      </c>
      <c r="K322" s="36">
        <f t="shared" si="170"/>
        <v>1.8719441759047695</v>
      </c>
      <c r="L322" s="37" t="e">
        <f t="shared" si="170"/>
        <v>#VALUE!</v>
      </c>
      <c r="M322" s="38">
        <f t="shared" si="170"/>
        <v>2.954035201861597</v>
      </c>
      <c r="N322" s="39">
        <f t="shared" si="170"/>
        <v>1.1197912716347349</v>
      </c>
      <c r="O322" s="39">
        <f t="shared" si="170"/>
        <v>1.1197912716347349</v>
      </c>
      <c r="P322" s="40">
        <f t="shared" si="170"/>
        <v>7.0742534686156731</v>
      </c>
      <c r="Q322" s="40">
        <f t="shared" si="170"/>
        <v>12.161422485138978</v>
      </c>
      <c r="R322" s="40">
        <f t="shared" si="170"/>
        <v>24.404558048807708</v>
      </c>
      <c r="S322" s="41">
        <f t="shared" si="170"/>
        <v>0.35</v>
      </c>
      <c r="T322" s="41">
        <f t="shared" si="170"/>
        <v>0.35</v>
      </c>
      <c r="U322" s="42" t="e">
        <f t="shared" si="170"/>
        <v>#VALUE!</v>
      </c>
      <c r="V322" s="42" t="e">
        <f t="shared" si="170"/>
        <v>#VALUE!</v>
      </c>
      <c r="W322" s="43" t="e">
        <f t="shared" si="170"/>
        <v>#VALUE!</v>
      </c>
      <c r="X322" s="43" t="e">
        <f t="shared" si="170"/>
        <v>#VALUE!</v>
      </c>
      <c r="AD322"/>
      <c r="AG322" s="3">
        <f t="shared" si="171"/>
        <v>7.9469668540626248</v>
      </c>
      <c r="AH322" s="36">
        <f t="shared" si="172"/>
        <v>1.5172668291152833</v>
      </c>
      <c r="AI322" s="36">
        <f t="shared" si="172"/>
        <v>3.5979118091366238</v>
      </c>
      <c r="AJ322" s="36">
        <f t="shared" si="172"/>
        <v>2.3048486128566585</v>
      </c>
      <c r="AK322" s="36">
        <f t="shared" si="172"/>
        <v>3.3506715206255233</v>
      </c>
      <c r="AL322" s="36">
        <f t="shared" si="172"/>
        <v>1.8719441759047695</v>
      </c>
      <c r="AM322" s="37" t="e">
        <f t="shared" si="172"/>
        <v>#VALUE!</v>
      </c>
      <c r="AN322" s="38">
        <f t="shared" si="172"/>
        <v>2.954035201861597</v>
      </c>
      <c r="AO322" s="39">
        <f t="shared" si="172"/>
        <v>1.1197912716347349</v>
      </c>
      <c r="AP322" s="39">
        <f t="shared" si="172"/>
        <v>1.1197912716347349</v>
      </c>
      <c r="AQ322" s="40">
        <f t="shared" si="172"/>
        <v>7.0742534686156731</v>
      </c>
      <c r="AR322" s="40">
        <f t="shared" si="172"/>
        <v>12.161422485138978</v>
      </c>
      <c r="AS322" s="40">
        <f t="shared" si="172"/>
        <v>24.404558048807708</v>
      </c>
      <c r="AT322" s="41">
        <f t="shared" si="172"/>
        <v>0.35</v>
      </c>
      <c r="AU322" s="41">
        <f t="shared" si="172"/>
        <v>0.35</v>
      </c>
      <c r="AV322" s="42" t="e">
        <f t="shared" si="172"/>
        <v>#VALUE!</v>
      </c>
      <c r="AW322" s="42" t="e">
        <f t="shared" si="172"/>
        <v>#VALUE!</v>
      </c>
      <c r="AX322" s="43" t="e">
        <f t="shared" si="172"/>
        <v>#VALUE!</v>
      </c>
      <c r="AY322" s="43" t="e">
        <f t="shared" si="172"/>
        <v>#VALUE!</v>
      </c>
    </row>
    <row r="323" spans="6:51" x14ac:dyDescent="0.25">
      <c r="F323" s="3">
        <v>9</v>
      </c>
      <c r="G323" s="36">
        <f t="shared" si="170"/>
        <v>1.6272321385367166</v>
      </c>
      <c r="H323" s="36">
        <f t="shared" si="170"/>
        <v>3.6296766672746177</v>
      </c>
      <c r="I323" s="36">
        <f t="shared" si="170"/>
        <v>2.3048486128566585</v>
      </c>
      <c r="J323" s="36">
        <f t="shared" si="170"/>
        <v>3.4052509981882721</v>
      </c>
      <c r="K323" s="36">
        <f t="shared" si="170"/>
        <v>1.8719441759047695</v>
      </c>
      <c r="L323" s="37" t="e">
        <f t="shared" si="170"/>
        <v>#VALUE!</v>
      </c>
      <c r="M323" s="38">
        <f t="shared" si="170"/>
        <v>2.954035201861597</v>
      </c>
      <c r="N323" s="39">
        <f t="shared" si="170"/>
        <v>1.1197912716347349</v>
      </c>
      <c r="O323" s="39">
        <f t="shared" si="170"/>
        <v>1.1197912716347349</v>
      </c>
      <c r="P323" s="40">
        <f t="shared" si="170"/>
        <v>7.0742534686156731</v>
      </c>
      <c r="Q323" s="40">
        <f t="shared" si="170"/>
        <v>12.161422485138978</v>
      </c>
      <c r="R323" s="40">
        <f t="shared" si="170"/>
        <v>24.404558048807708</v>
      </c>
      <c r="S323" s="41">
        <f t="shared" si="170"/>
        <v>0.35</v>
      </c>
      <c r="T323" s="41">
        <f t="shared" si="170"/>
        <v>0.35</v>
      </c>
      <c r="U323" s="42" t="e">
        <f t="shared" si="170"/>
        <v>#VALUE!</v>
      </c>
      <c r="V323" s="42" t="e">
        <f t="shared" si="170"/>
        <v>#VALUE!</v>
      </c>
      <c r="W323" s="43" t="e">
        <f t="shared" si="170"/>
        <v>#VALUE!</v>
      </c>
      <c r="X323" s="43" t="e">
        <f t="shared" si="170"/>
        <v>#VALUE!</v>
      </c>
      <c r="AD323"/>
      <c r="AG323" s="3">
        <f t="shared" si="171"/>
        <v>8.3576754154277619</v>
      </c>
      <c r="AH323" s="36">
        <f t="shared" si="172"/>
        <v>1.5591088819138672</v>
      </c>
      <c r="AI323" s="36">
        <f t="shared" si="172"/>
        <v>3.6118293147946456</v>
      </c>
      <c r="AJ323" s="36">
        <f t="shared" si="172"/>
        <v>2.3048486128566585</v>
      </c>
      <c r="AK323" s="36">
        <f t="shared" si="172"/>
        <v>3.3746667263198358</v>
      </c>
      <c r="AL323" s="36">
        <f t="shared" si="172"/>
        <v>1.8719441759047695</v>
      </c>
      <c r="AM323" s="37" t="e">
        <f t="shared" si="172"/>
        <v>#VALUE!</v>
      </c>
      <c r="AN323" s="38">
        <f t="shared" si="172"/>
        <v>2.954035201861597</v>
      </c>
      <c r="AO323" s="39">
        <f t="shared" si="172"/>
        <v>1.1197912716347349</v>
      </c>
      <c r="AP323" s="39">
        <f t="shared" si="172"/>
        <v>1.1197912716347349</v>
      </c>
      <c r="AQ323" s="40">
        <f t="shared" si="172"/>
        <v>7.0742534686156731</v>
      </c>
      <c r="AR323" s="40">
        <f t="shared" si="172"/>
        <v>12.161422485138978</v>
      </c>
      <c r="AS323" s="40">
        <f t="shared" si="172"/>
        <v>24.404558048807708</v>
      </c>
      <c r="AT323" s="41">
        <f t="shared" si="172"/>
        <v>0.35</v>
      </c>
      <c r="AU323" s="41">
        <f t="shared" si="172"/>
        <v>0.35</v>
      </c>
      <c r="AV323" s="42" t="e">
        <f t="shared" si="172"/>
        <v>#VALUE!</v>
      </c>
      <c r="AW323" s="42" t="e">
        <f t="shared" si="172"/>
        <v>#VALUE!</v>
      </c>
      <c r="AX323" s="43" t="e">
        <f t="shared" si="172"/>
        <v>#VALUE!</v>
      </c>
      <c r="AY323" s="43" t="e">
        <f t="shared" si="172"/>
        <v>#VALUE!</v>
      </c>
    </row>
    <row r="324" spans="6:51" x14ac:dyDescent="0.25">
      <c r="F324" s="3">
        <v>10</v>
      </c>
      <c r="G324" s="36">
        <f t="shared" si="170"/>
        <v>1.7347835179086015</v>
      </c>
      <c r="H324" s="36">
        <f t="shared" si="170"/>
        <v>3.6499216650916937</v>
      </c>
      <c r="I324" s="36">
        <f t="shared" si="170"/>
        <v>2.4185449500913694</v>
      </c>
      <c r="J324" s="36">
        <f t="shared" si="170"/>
        <v>3.4396261478914205</v>
      </c>
      <c r="K324" s="36">
        <f t="shared" si="170"/>
        <v>1.8719441759047695</v>
      </c>
      <c r="L324" s="37" t="e">
        <f t="shared" si="170"/>
        <v>#VALUE!</v>
      </c>
      <c r="M324" s="38">
        <f t="shared" si="170"/>
        <v>2.954035201861597</v>
      </c>
      <c r="N324" s="39">
        <f t="shared" si="170"/>
        <v>1.1197912716347349</v>
      </c>
      <c r="O324" s="39">
        <f t="shared" si="170"/>
        <v>1.1197912716347349</v>
      </c>
      <c r="P324" s="40">
        <f t="shared" si="170"/>
        <v>7.0742534686156731</v>
      </c>
      <c r="Q324" s="40">
        <f t="shared" si="170"/>
        <v>12.161422485138978</v>
      </c>
      <c r="R324" s="40">
        <f t="shared" si="170"/>
        <v>24.404558048807708</v>
      </c>
      <c r="S324" s="41">
        <f t="shared" si="170"/>
        <v>0.35</v>
      </c>
      <c r="T324" s="41">
        <f t="shared" si="170"/>
        <v>0.35</v>
      </c>
      <c r="U324" s="42" t="e">
        <f t="shared" si="170"/>
        <v>#VALUE!</v>
      </c>
      <c r="V324" s="42" t="e">
        <f t="shared" si="170"/>
        <v>#VALUE!</v>
      </c>
      <c r="W324" s="43" t="e">
        <f t="shared" si="170"/>
        <v>#VALUE!</v>
      </c>
      <c r="X324" s="43" t="e">
        <f t="shared" si="170"/>
        <v>#VALUE!</v>
      </c>
      <c r="AD324"/>
      <c r="AG324" s="3">
        <f t="shared" si="171"/>
        <v>8.7896098766206254</v>
      </c>
      <c r="AH324" s="36">
        <f t="shared" si="172"/>
        <v>1.6046711371680449</v>
      </c>
      <c r="AI324" s="36">
        <f t="shared" si="172"/>
        <v>3.6243088862679209</v>
      </c>
      <c r="AJ324" s="36">
        <f t="shared" si="172"/>
        <v>2.3048486128566585</v>
      </c>
      <c r="AK324" s="36">
        <f t="shared" si="172"/>
        <v>3.3960767957879416</v>
      </c>
      <c r="AL324" s="36">
        <f t="shared" si="172"/>
        <v>1.8719441759047695</v>
      </c>
      <c r="AM324" s="37" t="e">
        <f t="shared" si="172"/>
        <v>#VALUE!</v>
      </c>
      <c r="AN324" s="38">
        <f t="shared" si="172"/>
        <v>2.954035201861597</v>
      </c>
      <c r="AO324" s="39">
        <f t="shared" si="172"/>
        <v>1.1197912716347349</v>
      </c>
      <c r="AP324" s="39">
        <f t="shared" si="172"/>
        <v>1.1197912716347349</v>
      </c>
      <c r="AQ324" s="40">
        <f t="shared" si="172"/>
        <v>7.0742534686156731</v>
      </c>
      <c r="AR324" s="40">
        <f t="shared" si="172"/>
        <v>12.161422485138978</v>
      </c>
      <c r="AS324" s="40">
        <f t="shared" si="172"/>
        <v>24.404558048807708</v>
      </c>
      <c r="AT324" s="41">
        <f t="shared" si="172"/>
        <v>0.35</v>
      </c>
      <c r="AU324" s="41">
        <f t="shared" si="172"/>
        <v>0.35</v>
      </c>
      <c r="AV324" s="42" t="e">
        <f t="shared" si="172"/>
        <v>#VALUE!</v>
      </c>
      <c r="AW324" s="42" t="e">
        <f t="shared" si="172"/>
        <v>#VALUE!</v>
      </c>
      <c r="AX324" s="43" t="e">
        <f t="shared" si="172"/>
        <v>#VALUE!</v>
      </c>
      <c r="AY324" s="43" t="e">
        <f t="shared" si="172"/>
        <v>#VALUE!</v>
      </c>
    </row>
    <row r="325" spans="6:51" x14ac:dyDescent="0.25">
      <c r="F325" s="3">
        <v>11</v>
      </c>
      <c r="G325" s="36">
        <f t="shared" si="170"/>
        <v>1.8367224482647397</v>
      </c>
      <c r="H325" s="36">
        <f t="shared" si="170"/>
        <v>3.6634769797566236</v>
      </c>
      <c r="I325" s="36">
        <f t="shared" si="170"/>
        <v>2.6913552673666308</v>
      </c>
      <c r="J325" s="36">
        <f t="shared" si="170"/>
        <v>3.4623877458598966</v>
      </c>
      <c r="K325" s="36">
        <f t="shared" si="170"/>
        <v>1.8719441759047695</v>
      </c>
      <c r="L325" s="37" t="e">
        <f t="shared" si="170"/>
        <v>#VALUE!</v>
      </c>
      <c r="M325" s="38">
        <f t="shared" si="170"/>
        <v>2.954035201861597</v>
      </c>
      <c r="N325" s="39">
        <f t="shared" si="170"/>
        <v>1.1197912716347349</v>
      </c>
      <c r="O325" s="39">
        <f t="shared" si="170"/>
        <v>1.1197912716347349</v>
      </c>
      <c r="P325" s="40">
        <f t="shared" si="170"/>
        <v>7.0742534686156731</v>
      </c>
      <c r="Q325" s="40">
        <f t="shared" si="170"/>
        <v>12.161422485138978</v>
      </c>
      <c r="R325" s="40">
        <f t="shared" si="170"/>
        <v>24.404558048807708</v>
      </c>
      <c r="S325" s="41">
        <f t="shared" si="170"/>
        <v>0.35</v>
      </c>
      <c r="T325" s="41">
        <f t="shared" si="170"/>
        <v>0.35</v>
      </c>
      <c r="U325" s="42" t="e">
        <f t="shared" si="170"/>
        <v>#VALUE!</v>
      </c>
      <c r="V325" s="42" t="e">
        <f t="shared" si="170"/>
        <v>#VALUE!</v>
      </c>
      <c r="W325" s="43" t="e">
        <f t="shared" si="170"/>
        <v>#VALUE!</v>
      </c>
      <c r="X325" s="43" t="e">
        <f t="shared" si="170"/>
        <v>#VALUE!</v>
      </c>
      <c r="AD325"/>
      <c r="AG325" s="3">
        <f t="shared" si="171"/>
        <v>9.2438672170224123</v>
      </c>
      <c r="AH325" s="36">
        <f t="shared" si="172"/>
        <v>1.6535366708849588</v>
      </c>
      <c r="AI325" s="36">
        <f t="shared" si="172"/>
        <v>3.6353729429091679</v>
      </c>
      <c r="AJ325" s="36">
        <f t="shared" si="172"/>
        <v>2.3048486128566585</v>
      </c>
      <c r="AK325" s="36">
        <f t="shared" si="172"/>
        <v>3.4149612471907984</v>
      </c>
      <c r="AL325" s="36">
        <f t="shared" si="172"/>
        <v>1.8719441759047695</v>
      </c>
      <c r="AM325" s="37" t="e">
        <f t="shared" si="172"/>
        <v>#VALUE!</v>
      </c>
      <c r="AN325" s="38">
        <f t="shared" si="172"/>
        <v>2.954035201861597</v>
      </c>
      <c r="AO325" s="39">
        <f t="shared" si="172"/>
        <v>1.1197912716347349</v>
      </c>
      <c r="AP325" s="39">
        <f t="shared" si="172"/>
        <v>1.1197912716347349</v>
      </c>
      <c r="AQ325" s="40">
        <f t="shared" si="172"/>
        <v>7.0742534686156731</v>
      </c>
      <c r="AR325" s="40">
        <f t="shared" si="172"/>
        <v>12.161422485138978</v>
      </c>
      <c r="AS325" s="40">
        <f t="shared" si="172"/>
        <v>24.404558048807708</v>
      </c>
      <c r="AT325" s="41">
        <f t="shared" si="172"/>
        <v>0.35</v>
      </c>
      <c r="AU325" s="41">
        <f t="shared" si="172"/>
        <v>0.35</v>
      </c>
      <c r="AV325" s="42" t="e">
        <f t="shared" si="172"/>
        <v>#VALUE!</v>
      </c>
      <c r="AW325" s="42" t="e">
        <f t="shared" si="172"/>
        <v>#VALUE!</v>
      </c>
      <c r="AX325" s="43" t="e">
        <f t="shared" si="172"/>
        <v>#VALUE!</v>
      </c>
      <c r="AY325" s="43" t="e">
        <f t="shared" si="172"/>
        <v>#VALUE!</v>
      </c>
    </row>
    <row r="326" spans="6:51" x14ac:dyDescent="0.25">
      <c r="F326" s="3">
        <v>12</v>
      </c>
      <c r="G326" s="36">
        <f t="shared" si="170"/>
        <v>1.9264666746532151</v>
      </c>
      <c r="H326" s="36">
        <f t="shared" si="170"/>
        <v>3.6724629015315564</v>
      </c>
      <c r="I326" s="36">
        <f t="shared" si="170"/>
        <v>2.9095344332419568</v>
      </c>
      <c r="J326" s="36">
        <f t="shared" si="170"/>
        <v>3.4773163302584917</v>
      </c>
      <c r="K326" s="36">
        <f t="shared" si="170"/>
        <v>1.8719441759047695</v>
      </c>
      <c r="L326" s="37" t="e">
        <f t="shared" si="170"/>
        <v>#VALUE!</v>
      </c>
      <c r="M326" s="38">
        <f t="shared" si="170"/>
        <v>2.954035201861597</v>
      </c>
      <c r="N326" s="39">
        <f t="shared" si="170"/>
        <v>1.1197912716347349</v>
      </c>
      <c r="O326" s="39">
        <f t="shared" si="170"/>
        <v>1.1197912716347349</v>
      </c>
      <c r="P326" s="40">
        <f t="shared" si="170"/>
        <v>7.0742534686156731</v>
      </c>
      <c r="Q326" s="40">
        <f t="shared" si="170"/>
        <v>12.161422485138978</v>
      </c>
      <c r="R326" s="40">
        <f t="shared" si="170"/>
        <v>24.404558048807708</v>
      </c>
      <c r="S326" s="41">
        <f t="shared" si="170"/>
        <v>0.35</v>
      </c>
      <c r="T326" s="41">
        <f t="shared" si="170"/>
        <v>0.35</v>
      </c>
      <c r="U326" s="42" t="e">
        <f t="shared" si="170"/>
        <v>#VALUE!</v>
      </c>
      <c r="V326" s="42" t="e">
        <f t="shared" si="170"/>
        <v>#VALUE!</v>
      </c>
      <c r="W326" s="43" t="e">
        <f t="shared" si="170"/>
        <v>#VALUE!</v>
      </c>
      <c r="X326" s="43" t="e">
        <f t="shared" si="170"/>
        <v>#VALUE!</v>
      </c>
      <c r="AD326"/>
      <c r="AG326" s="3">
        <f t="shared" si="171"/>
        <v>9.7216011091944612</v>
      </c>
      <c r="AH326" s="36">
        <f t="shared" si="172"/>
        <v>1.705063882067835</v>
      </c>
      <c r="AI326" s="36">
        <f t="shared" si="172"/>
        <v>3.6450661439960061</v>
      </c>
      <c r="AJ326" s="36">
        <f t="shared" si="172"/>
        <v>2.3330800398845164</v>
      </c>
      <c r="AK326" s="36">
        <f t="shared" si="172"/>
        <v>3.4314181067716625</v>
      </c>
      <c r="AL326" s="36">
        <f t="shared" si="172"/>
        <v>1.8719441759047695</v>
      </c>
      <c r="AM326" s="37" t="e">
        <f t="shared" si="172"/>
        <v>#VALUE!</v>
      </c>
      <c r="AN326" s="38">
        <f t="shared" si="172"/>
        <v>2.954035201861597</v>
      </c>
      <c r="AO326" s="39">
        <f t="shared" si="172"/>
        <v>1.1197912716347349</v>
      </c>
      <c r="AP326" s="39">
        <f t="shared" si="172"/>
        <v>1.1197912716347349</v>
      </c>
      <c r="AQ326" s="40">
        <f t="shared" si="172"/>
        <v>7.0742534686156731</v>
      </c>
      <c r="AR326" s="40">
        <f t="shared" si="172"/>
        <v>12.161422485138978</v>
      </c>
      <c r="AS326" s="40">
        <f t="shared" si="172"/>
        <v>24.404558048807708</v>
      </c>
      <c r="AT326" s="41">
        <f t="shared" si="172"/>
        <v>0.35</v>
      </c>
      <c r="AU326" s="41">
        <f t="shared" si="172"/>
        <v>0.35</v>
      </c>
      <c r="AV326" s="42" t="e">
        <f t="shared" si="172"/>
        <v>#VALUE!</v>
      </c>
      <c r="AW326" s="42" t="e">
        <f t="shared" si="172"/>
        <v>#VALUE!</v>
      </c>
      <c r="AX326" s="43" t="e">
        <f t="shared" si="172"/>
        <v>#VALUE!</v>
      </c>
      <c r="AY326" s="43" t="e">
        <f t="shared" si="172"/>
        <v>#VALUE!</v>
      </c>
    </row>
    <row r="327" spans="6:51" x14ac:dyDescent="0.25">
      <c r="F327" s="3">
        <v>13</v>
      </c>
      <c r="G327" s="36">
        <f t="shared" si="170"/>
        <v>2.0003244912064444</v>
      </c>
      <c r="H327" s="36">
        <f t="shared" si="170"/>
        <v>3.6783750907110146</v>
      </c>
      <c r="I327" s="36">
        <f t="shared" si="170"/>
        <v>3.076392518348547</v>
      </c>
      <c r="J327" s="36">
        <f t="shared" si="170"/>
        <v>3.4870389890456455</v>
      </c>
      <c r="K327" s="36">
        <f t="shared" si="170"/>
        <v>1.8719441759047695</v>
      </c>
      <c r="L327" s="37" t="e">
        <f t="shared" si="170"/>
        <v>#VALUE!</v>
      </c>
      <c r="M327" s="38">
        <f t="shared" si="170"/>
        <v>2.954035201861597</v>
      </c>
      <c r="N327" s="39">
        <f t="shared" si="170"/>
        <v>1.1197912716347349</v>
      </c>
      <c r="O327" s="39">
        <f t="shared" si="170"/>
        <v>1.1197912716347349</v>
      </c>
      <c r="P327" s="40">
        <f t="shared" si="170"/>
        <v>7.0742534686156731</v>
      </c>
      <c r="Q327" s="40">
        <f t="shared" si="170"/>
        <v>12.161422485138978</v>
      </c>
      <c r="R327" s="40">
        <f t="shared" si="170"/>
        <v>24.404558048807708</v>
      </c>
      <c r="S327" s="41">
        <f t="shared" si="170"/>
        <v>0.35</v>
      </c>
      <c r="T327" s="41">
        <f t="shared" si="170"/>
        <v>0.35</v>
      </c>
      <c r="U327" s="42" t="e">
        <f t="shared" si="170"/>
        <v>#VALUE!</v>
      </c>
      <c r="V327" s="42" t="e">
        <f t="shared" si="170"/>
        <v>#VALUE!</v>
      </c>
      <c r="W327" s="43" t="e">
        <f t="shared" si="170"/>
        <v>#VALUE!</v>
      </c>
      <c r="X327" s="43" t="e">
        <f t="shared" si="170"/>
        <v>#VALUE!</v>
      </c>
      <c r="AD327"/>
      <c r="AG327" s="3">
        <f t="shared" si="171"/>
        <v>10.224024848848265</v>
      </c>
      <c r="AH327" s="36">
        <f t="shared" si="172"/>
        <v>1.7583818901062278</v>
      </c>
      <c r="AI327" s="36">
        <f t="shared" si="172"/>
        <v>3.6534533348212839</v>
      </c>
      <c r="AJ327" s="36">
        <f t="shared" si="172"/>
        <v>2.4843778676105153</v>
      </c>
      <c r="AK327" s="36">
        <f t="shared" si="172"/>
        <v>3.445579534025371</v>
      </c>
      <c r="AL327" s="36">
        <f t="shared" si="172"/>
        <v>1.8719441759047695</v>
      </c>
      <c r="AM327" s="37" t="e">
        <f t="shared" si="172"/>
        <v>#VALUE!</v>
      </c>
      <c r="AN327" s="38">
        <f t="shared" si="172"/>
        <v>2.954035201861597</v>
      </c>
      <c r="AO327" s="39">
        <f t="shared" si="172"/>
        <v>1.1197912716347349</v>
      </c>
      <c r="AP327" s="39">
        <f t="shared" si="172"/>
        <v>1.1197912716347349</v>
      </c>
      <c r="AQ327" s="40">
        <f t="shared" si="172"/>
        <v>7.0742534686156731</v>
      </c>
      <c r="AR327" s="40">
        <f t="shared" si="172"/>
        <v>12.161422485138978</v>
      </c>
      <c r="AS327" s="40">
        <f t="shared" si="172"/>
        <v>24.404558048807708</v>
      </c>
      <c r="AT327" s="41">
        <f t="shared" si="172"/>
        <v>0.35</v>
      </c>
      <c r="AU327" s="41">
        <f t="shared" si="172"/>
        <v>0.35</v>
      </c>
      <c r="AV327" s="42" t="e">
        <f t="shared" si="172"/>
        <v>#VALUE!</v>
      </c>
      <c r="AW327" s="42" t="e">
        <f t="shared" si="172"/>
        <v>#VALUE!</v>
      </c>
      <c r="AX327" s="43" t="e">
        <f t="shared" si="172"/>
        <v>#VALUE!</v>
      </c>
      <c r="AY327" s="43" t="e">
        <f t="shared" si="172"/>
        <v>#VALUE!</v>
      </c>
    </row>
    <row r="328" spans="6:51" x14ac:dyDescent="0.25">
      <c r="F328" s="3">
        <v>14</v>
      </c>
      <c r="G328" s="36">
        <f t="shared" si="170"/>
        <v>2.0574971340838188</v>
      </c>
      <c r="H328" s="36">
        <f t="shared" si="170"/>
        <v>3.6822437104511052</v>
      </c>
      <c r="I328" s="36">
        <f t="shared" si="170"/>
        <v>3.1989972327563194</v>
      </c>
      <c r="J328" s="36">
        <f t="shared" si="170"/>
        <v>3.4933399607965359</v>
      </c>
      <c r="K328" s="36">
        <f t="shared" si="170"/>
        <v>1.8719441759047695</v>
      </c>
      <c r="L328" s="37" t="e">
        <f t="shared" si="170"/>
        <v>#VALUE!</v>
      </c>
      <c r="M328" s="38">
        <f t="shared" si="170"/>
        <v>2.9545218166430076</v>
      </c>
      <c r="N328" s="39">
        <f t="shared" si="170"/>
        <v>1.1197912716347349</v>
      </c>
      <c r="O328" s="39">
        <f t="shared" si="170"/>
        <v>1.1197912716347349</v>
      </c>
      <c r="P328" s="40">
        <f t="shared" si="170"/>
        <v>7.0742534686156731</v>
      </c>
      <c r="Q328" s="40">
        <f t="shared" si="170"/>
        <v>12.161422485138978</v>
      </c>
      <c r="R328" s="40">
        <f t="shared" si="170"/>
        <v>24.404558048807708</v>
      </c>
      <c r="S328" s="41">
        <f t="shared" si="170"/>
        <v>0.35</v>
      </c>
      <c r="T328" s="41">
        <f t="shared" si="170"/>
        <v>0.35</v>
      </c>
      <c r="U328" s="42" t="e">
        <f t="shared" si="170"/>
        <v>#VALUE!</v>
      </c>
      <c r="V328" s="42" t="e">
        <f t="shared" si="170"/>
        <v>#VALUE!</v>
      </c>
      <c r="W328" s="43" t="e">
        <f t="shared" si="170"/>
        <v>#VALUE!</v>
      </c>
      <c r="X328" s="43" t="e">
        <f t="shared" si="170"/>
        <v>#VALUE!</v>
      </c>
      <c r="AD328"/>
      <c r="AG328" s="3">
        <f t="shared" si="171"/>
        <v>10.752414436239738</v>
      </c>
      <c r="AH328" s="36">
        <f t="shared" si="172"/>
        <v>1.81240991224714</v>
      </c>
      <c r="AI328" s="36">
        <f t="shared" si="172"/>
        <v>3.660616723119225</v>
      </c>
      <c r="AJ328" s="36">
        <f t="shared" si="172"/>
        <v>2.6289107047891807</v>
      </c>
      <c r="AK328" s="36">
        <f t="shared" si="172"/>
        <v>3.4576061813525096</v>
      </c>
      <c r="AL328" s="36">
        <f t="shared" si="172"/>
        <v>1.8719441759047695</v>
      </c>
      <c r="AM328" s="37" t="e">
        <f t="shared" si="172"/>
        <v>#VALUE!</v>
      </c>
      <c r="AN328" s="38">
        <f t="shared" si="172"/>
        <v>2.954035201861597</v>
      </c>
      <c r="AO328" s="39">
        <f t="shared" si="172"/>
        <v>1.1197912716347349</v>
      </c>
      <c r="AP328" s="39">
        <f t="shared" si="172"/>
        <v>1.1197912716347349</v>
      </c>
      <c r="AQ328" s="40">
        <f t="shared" si="172"/>
        <v>7.0742534686156731</v>
      </c>
      <c r="AR328" s="40">
        <f t="shared" si="172"/>
        <v>12.161422485138978</v>
      </c>
      <c r="AS328" s="40">
        <f t="shared" si="172"/>
        <v>24.404558048807708</v>
      </c>
      <c r="AT328" s="41">
        <f t="shared" si="172"/>
        <v>0.35</v>
      </c>
      <c r="AU328" s="41">
        <f t="shared" si="172"/>
        <v>0.35</v>
      </c>
      <c r="AV328" s="42" t="e">
        <f t="shared" si="172"/>
        <v>#VALUE!</v>
      </c>
      <c r="AW328" s="42" t="e">
        <f t="shared" si="172"/>
        <v>#VALUE!</v>
      </c>
      <c r="AX328" s="43" t="e">
        <f t="shared" si="172"/>
        <v>#VALUE!</v>
      </c>
      <c r="AY328" s="43" t="e">
        <f t="shared" si="172"/>
        <v>#VALUE!</v>
      </c>
    </row>
    <row r="329" spans="6:51" x14ac:dyDescent="0.25">
      <c r="F329" s="3">
        <v>15</v>
      </c>
      <c r="G329" s="36">
        <f t="shared" si="170"/>
        <v>2.0993783945501403</v>
      </c>
      <c r="H329" s="36">
        <f t="shared" si="170"/>
        <v>3.6847656409243137</v>
      </c>
      <c r="I329" s="36">
        <f t="shared" si="170"/>
        <v>3.2859288290706363</v>
      </c>
      <c r="J329" s="36">
        <f t="shared" ref="J329:X329" si="173">J$160+J257</f>
        <v>3.4974104381143807</v>
      </c>
      <c r="K329" s="36">
        <f t="shared" si="173"/>
        <v>1.8719441759047695</v>
      </c>
      <c r="L329" s="37" t="e">
        <f t="shared" si="173"/>
        <v>#VALUE!</v>
      </c>
      <c r="M329" s="38">
        <f t="shared" si="173"/>
        <v>3.0199765471640565</v>
      </c>
      <c r="N329" s="39">
        <f t="shared" si="173"/>
        <v>1.1197912716347349</v>
      </c>
      <c r="O329" s="39">
        <f t="shared" si="173"/>
        <v>1.1197912716347349</v>
      </c>
      <c r="P329" s="40">
        <f t="shared" si="173"/>
        <v>7.0742534686156731</v>
      </c>
      <c r="Q329" s="40">
        <f t="shared" si="173"/>
        <v>12.161422485138978</v>
      </c>
      <c r="R329" s="40">
        <f t="shared" si="173"/>
        <v>24.404558048807708</v>
      </c>
      <c r="S329" s="41">
        <f t="shared" si="173"/>
        <v>0.35</v>
      </c>
      <c r="T329" s="41">
        <f t="shared" si="173"/>
        <v>0.35</v>
      </c>
      <c r="U329" s="42" t="e">
        <f t="shared" si="173"/>
        <v>#VALUE!</v>
      </c>
      <c r="V329" s="42" t="e">
        <f t="shared" si="173"/>
        <v>#VALUE!</v>
      </c>
      <c r="W329" s="43" t="e">
        <f t="shared" si="173"/>
        <v>#VALUE!</v>
      </c>
      <c r="X329" s="43" t="e">
        <f t="shared" si="173"/>
        <v>#VALUE!</v>
      </c>
      <c r="AD329"/>
      <c r="AG329" s="3">
        <f t="shared" si="171"/>
        <v>11.308111816813577</v>
      </c>
      <c r="AH329" s="36">
        <f t="shared" si="172"/>
        <v>1.8659056709552757</v>
      </c>
      <c r="AI329" s="36">
        <f t="shared" si="172"/>
        <v>3.6666524349403899</v>
      </c>
      <c r="AJ329" s="36">
        <f t="shared" si="172"/>
        <v>2.7643485374398367</v>
      </c>
      <c r="AK329" s="36">
        <f t="shared" ref="AK329:AY329" si="174">AK$160+AK257</f>
        <v>3.4676805980705478</v>
      </c>
      <c r="AL329" s="36">
        <f t="shared" si="174"/>
        <v>1.8719441759047695</v>
      </c>
      <c r="AM329" s="37" t="e">
        <f t="shared" si="174"/>
        <v>#VALUE!</v>
      </c>
      <c r="AN329" s="38">
        <f t="shared" si="174"/>
        <v>2.954035201861597</v>
      </c>
      <c r="AO329" s="39">
        <f t="shared" si="174"/>
        <v>1.1197912716347349</v>
      </c>
      <c r="AP329" s="39">
        <f t="shared" si="174"/>
        <v>1.1197912716347349</v>
      </c>
      <c r="AQ329" s="40">
        <f t="shared" si="174"/>
        <v>7.0742534686156731</v>
      </c>
      <c r="AR329" s="40">
        <f t="shared" si="174"/>
        <v>12.161422485138978</v>
      </c>
      <c r="AS329" s="40">
        <f t="shared" si="174"/>
        <v>24.404558048807708</v>
      </c>
      <c r="AT329" s="41">
        <f t="shared" si="174"/>
        <v>0.35</v>
      </c>
      <c r="AU329" s="41">
        <f t="shared" si="174"/>
        <v>0.35</v>
      </c>
      <c r="AV329" s="42" t="e">
        <f t="shared" si="174"/>
        <v>#VALUE!</v>
      </c>
      <c r="AW329" s="42" t="e">
        <f t="shared" si="174"/>
        <v>#VALUE!</v>
      </c>
      <c r="AX329" s="43" t="e">
        <f t="shared" si="174"/>
        <v>#VALUE!</v>
      </c>
      <c r="AY329" s="43" t="e">
        <f t="shared" si="174"/>
        <v>#VALUE!</v>
      </c>
    </row>
    <row r="330" spans="6:51" x14ac:dyDescent="0.25">
      <c r="F330" s="3">
        <v>16</v>
      </c>
      <c r="G330" s="36">
        <f t="shared" ref="G330:X344" si="175">G$160+G258</f>
        <v>2.1285864815842581</v>
      </c>
      <c r="H330" s="36">
        <f t="shared" si="175"/>
        <v>3.6864059034836125</v>
      </c>
      <c r="I330" s="36">
        <f t="shared" si="175"/>
        <v>3.3456478823776816</v>
      </c>
      <c r="J330" s="36">
        <f t="shared" si="175"/>
        <v>3.5000355073202503</v>
      </c>
      <c r="K330" s="36">
        <f t="shared" si="175"/>
        <v>1.8719441759047695</v>
      </c>
      <c r="L330" s="37" t="e">
        <f t="shared" si="175"/>
        <v>#VALUE!</v>
      </c>
      <c r="M330" s="38">
        <f t="shared" si="175"/>
        <v>3.0780371603634156</v>
      </c>
      <c r="N330" s="39">
        <f t="shared" si="175"/>
        <v>1.1197912716347349</v>
      </c>
      <c r="O330" s="39">
        <f t="shared" si="175"/>
        <v>1.1197912716347349</v>
      </c>
      <c r="P330" s="40">
        <f t="shared" si="175"/>
        <v>7.0742534686156731</v>
      </c>
      <c r="Q330" s="40">
        <f t="shared" si="175"/>
        <v>12.161422485138978</v>
      </c>
      <c r="R330" s="40">
        <f t="shared" si="175"/>
        <v>24.404558048807708</v>
      </c>
      <c r="S330" s="41">
        <f t="shared" si="175"/>
        <v>0.35</v>
      </c>
      <c r="T330" s="41">
        <f t="shared" si="175"/>
        <v>0.35</v>
      </c>
      <c r="U330" s="42" t="e">
        <f t="shared" si="175"/>
        <v>#VALUE!</v>
      </c>
      <c r="V330" s="42" t="e">
        <f t="shared" si="175"/>
        <v>#VALUE!</v>
      </c>
      <c r="W330" s="43" t="e">
        <f t="shared" si="175"/>
        <v>#VALUE!</v>
      </c>
      <c r="X330" s="43" t="e">
        <f t="shared" si="175"/>
        <v>#VALUE!</v>
      </c>
      <c r="AD330"/>
      <c r="AG330" s="3">
        <f t="shared" si="171"/>
        <v>11.892528289327906</v>
      </c>
      <c r="AH330" s="36">
        <f t="shared" ref="AH330:AY344" si="176">AH$160+AH258</f>
        <v>1.9175440038510028</v>
      </c>
      <c r="AI330" s="36">
        <f t="shared" si="176"/>
        <v>3.6716666457698133</v>
      </c>
      <c r="AJ330" s="36">
        <f t="shared" si="176"/>
        <v>2.8886466075271184</v>
      </c>
      <c r="AK330" s="36">
        <f t="shared" si="176"/>
        <v>3.4760000602432495</v>
      </c>
      <c r="AL330" s="36">
        <f t="shared" si="176"/>
        <v>1.8719441759047695</v>
      </c>
      <c r="AM330" s="37" t="e">
        <f t="shared" si="176"/>
        <v>#VALUE!</v>
      </c>
      <c r="AN330" s="38">
        <f t="shared" si="176"/>
        <v>2.954035201861597</v>
      </c>
      <c r="AO330" s="39">
        <f t="shared" si="176"/>
        <v>1.1197912716347349</v>
      </c>
      <c r="AP330" s="39">
        <f t="shared" si="176"/>
        <v>1.1197912716347349</v>
      </c>
      <c r="AQ330" s="40">
        <f t="shared" si="176"/>
        <v>7.0742534686156731</v>
      </c>
      <c r="AR330" s="40">
        <f t="shared" si="176"/>
        <v>12.161422485138978</v>
      </c>
      <c r="AS330" s="40">
        <f t="shared" si="176"/>
        <v>24.404558048807708</v>
      </c>
      <c r="AT330" s="41">
        <f t="shared" si="176"/>
        <v>0.35</v>
      </c>
      <c r="AU330" s="41">
        <f t="shared" si="176"/>
        <v>0.35</v>
      </c>
      <c r="AV330" s="42" t="e">
        <f t="shared" si="176"/>
        <v>#VALUE!</v>
      </c>
      <c r="AW330" s="42" t="e">
        <f t="shared" si="176"/>
        <v>#VALUE!</v>
      </c>
      <c r="AX330" s="43" t="e">
        <f t="shared" si="176"/>
        <v>#VALUE!</v>
      </c>
      <c r="AY330" s="43" t="e">
        <f t="shared" si="176"/>
        <v>#VALUE!</v>
      </c>
    </row>
    <row r="331" spans="6:51" x14ac:dyDescent="0.25">
      <c r="F331" s="3">
        <v>17</v>
      </c>
      <c r="G331" s="36">
        <f t="shared" si="175"/>
        <v>2.1480945962827036</v>
      </c>
      <c r="H331" s="36">
        <f t="shared" si="175"/>
        <v>3.6874716116687165</v>
      </c>
      <c r="I331" s="36">
        <f t="shared" si="175"/>
        <v>3.3855461059737988</v>
      </c>
      <c r="J331" s="36">
        <f t="shared" si="175"/>
        <v>3.501727664850125</v>
      </c>
      <c r="K331" s="36">
        <f t="shared" si="175"/>
        <v>1.8719441759047695</v>
      </c>
      <c r="L331" s="37" t="e">
        <f t="shared" si="175"/>
        <v>#VALUE!</v>
      </c>
      <c r="M331" s="38">
        <f t="shared" si="175"/>
        <v>3.1291808007727622</v>
      </c>
      <c r="N331" s="39">
        <f t="shared" si="175"/>
        <v>1.1197912716347349</v>
      </c>
      <c r="O331" s="39">
        <f t="shared" si="175"/>
        <v>1.1197912716347349</v>
      </c>
      <c r="P331" s="40">
        <f t="shared" si="175"/>
        <v>7.0742534686156731</v>
      </c>
      <c r="Q331" s="40">
        <f t="shared" si="175"/>
        <v>12.161422485138978</v>
      </c>
      <c r="R331" s="40">
        <f t="shared" si="175"/>
        <v>24.404558048807708</v>
      </c>
      <c r="S331" s="41">
        <f t="shared" si="175"/>
        <v>0.35</v>
      </c>
      <c r="T331" s="41">
        <f t="shared" si="175"/>
        <v>0.35</v>
      </c>
      <c r="U331" s="42" t="e">
        <f t="shared" si="175"/>
        <v>#VALUE!</v>
      </c>
      <c r="V331" s="42" t="e">
        <f t="shared" si="175"/>
        <v>#VALUE!</v>
      </c>
      <c r="W331" s="43" t="e">
        <f t="shared" si="175"/>
        <v>#VALUE!</v>
      </c>
      <c r="X331" s="43" t="e">
        <f t="shared" si="175"/>
        <v>#VALUE!</v>
      </c>
      <c r="AD331"/>
      <c r="AG331" s="3">
        <f t="shared" si="171"/>
        <v>12.507148090114805</v>
      </c>
      <c r="AH331" s="36">
        <f t="shared" si="176"/>
        <v>1.9660210267502536</v>
      </c>
      <c r="AI331" s="36">
        <f t="shared" si="176"/>
        <v>3.6757715142969136</v>
      </c>
      <c r="AJ331" s="36">
        <f t="shared" si="176"/>
        <v>3.0001854891106796</v>
      </c>
      <c r="AK331" s="36">
        <f t="shared" si="176"/>
        <v>3.4827692484440504</v>
      </c>
      <c r="AL331" s="36">
        <f t="shared" si="176"/>
        <v>1.8719441759047695</v>
      </c>
      <c r="AM331" s="37" t="e">
        <f t="shared" si="176"/>
        <v>#VALUE!</v>
      </c>
      <c r="AN331" s="38">
        <f t="shared" si="176"/>
        <v>2.954035201861597</v>
      </c>
      <c r="AO331" s="39">
        <f t="shared" si="176"/>
        <v>1.1197912716347349</v>
      </c>
      <c r="AP331" s="39">
        <f t="shared" si="176"/>
        <v>1.1197912716347349</v>
      </c>
      <c r="AQ331" s="40">
        <f t="shared" si="176"/>
        <v>7.0742534686156731</v>
      </c>
      <c r="AR331" s="40">
        <f t="shared" si="176"/>
        <v>12.161422485138978</v>
      </c>
      <c r="AS331" s="40">
        <f t="shared" si="176"/>
        <v>24.404558048807708</v>
      </c>
      <c r="AT331" s="41">
        <f t="shared" si="176"/>
        <v>0.35</v>
      </c>
      <c r="AU331" s="41">
        <f t="shared" si="176"/>
        <v>0.35</v>
      </c>
      <c r="AV331" s="42" t="e">
        <f t="shared" si="176"/>
        <v>#VALUE!</v>
      </c>
      <c r="AW331" s="42" t="e">
        <f t="shared" si="176"/>
        <v>#VALUE!</v>
      </c>
      <c r="AX331" s="43" t="e">
        <f t="shared" si="176"/>
        <v>#VALUE!</v>
      </c>
      <c r="AY331" s="43" t="e">
        <f t="shared" si="176"/>
        <v>#VALUE!</v>
      </c>
    </row>
    <row r="332" spans="6:51" x14ac:dyDescent="0.25">
      <c r="F332" s="3">
        <v>18</v>
      </c>
      <c r="G332" s="36">
        <f t="shared" si="175"/>
        <v>2.1606455525908617</v>
      </c>
      <c r="H332" s="36">
        <f t="shared" si="175"/>
        <v>3.6881640369947726</v>
      </c>
      <c r="I332" s="36">
        <f t="shared" si="175"/>
        <v>3.4115618599227169</v>
      </c>
      <c r="J332" s="36">
        <f t="shared" si="175"/>
        <v>3.5028191393306365</v>
      </c>
      <c r="K332" s="36">
        <f t="shared" si="175"/>
        <v>1.8719441759047695</v>
      </c>
      <c r="L332" s="37" t="e">
        <f t="shared" si="175"/>
        <v>#VALUE!</v>
      </c>
      <c r="M332" s="38">
        <f t="shared" si="175"/>
        <v>3.1739630257056555</v>
      </c>
      <c r="N332" s="39">
        <f t="shared" si="175"/>
        <v>1.1197912716347349</v>
      </c>
      <c r="O332" s="39">
        <f t="shared" si="175"/>
        <v>1.1197912716347349</v>
      </c>
      <c r="P332" s="40">
        <f t="shared" si="175"/>
        <v>7.0742534686156731</v>
      </c>
      <c r="Q332" s="40">
        <f t="shared" si="175"/>
        <v>12.161422485138978</v>
      </c>
      <c r="R332" s="40">
        <f t="shared" si="175"/>
        <v>24.404558048807708</v>
      </c>
      <c r="S332" s="41">
        <f t="shared" si="175"/>
        <v>0.35</v>
      </c>
      <c r="T332" s="41">
        <f t="shared" si="175"/>
        <v>0.35</v>
      </c>
      <c r="U332" s="42" t="e">
        <f t="shared" si="175"/>
        <v>#VALUE!</v>
      </c>
      <c r="V332" s="42" t="e">
        <f t="shared" si="175"/>
        <v>#VALUE!</v>
      </c>
      <c r="W332" s="43" t="e">
        <f t="shared" si="175"/>
        <v>#VALUE!</v>
      </c>
      <c r="X332" s="43" t="e">
        <f t="shared" si="175"/>
        <v>#VALUE!</v>
      </c>
      <c r="AD332"/>
      <c r="AG332" s="3">
        <f t="shared" si="171"/>
        <v>13.1535321625796</v>
      </c>
      <c r="AH332" s="36">
        <f t="shared" si="176"/>
        <v>2.0101723514114864</v>
      </c>
      <c r="AI332" s="36">
        <f t="shared" si="176"/>
        <v>3.6790811585393657</v>
      </c>
      <c r="AJ332" s="36">
        <f t="shared" si="176"/>
        <v>3.0978851732622652</v>
      </c>
      <c r="AK332" s="36">
        <f t="shared" si="176"/>
        <v>3.4881931994046451</v>
      </c>
      <c r="AL332" s="36">
        <f t="shared" si="176"/>
        <v>1.8719441759047695</v>
      </c>
      <c r="AM332" s="37" t="e">
        <f t="shared" si="176"/>
        <v>#VALUE!</v>
      </c>
      <c r="AN332" s="38">
        <f t="shared" si="176"/>
        <v>2.954035201861597</v>
      </c>
      <c r="AO332" s="39">
        <f t="shared" si="176"/>
        <v>1.1197912716347349</v>
      </c>
      <c r="AP332" s="39">
        <f t="shared" si="176"/>
        <v>1.1197912716347349</v>
      </c>
      <c r="AQ332" s="40">
        <f t="shared" si="176"/>
        <v>7.0742534686156731</v>
      </c>
      <c r="AR332" s="40">
        <f t="shared" si="176"/>
        <v>12.161422485138978</v>
      </c>
      <c r="AS332" s="40">
        <f t="shared" si="176"/>
        <v>24.404558048807708</v>
      </c>
      <c r="AT332" s="41">
        <f t="shared" si="176"/>
        <v>0.35</v>
      </c>
      <c r="AU332" s="41">
        <f t="shared" si="176"/>
        <v>0.35</v>
      </c>
      <c r="AV332" s="42" t="e">
        <f t="shared" si="176"/>
        <v>#VALUE!</v>
      </c>
      <c r="AW332" s="42" t="e">
        <f t="shared" si="176"/>
        <v>#VALUE!</v>
      </c>
      <c r="AX332" s="43" t="e">
        <f t="shared" si="176"/>
        <v>#VALUE!</v>
      </c>
      <c r="AY332" s="43" t="e">
        <f t="shared" si="176"/>
        <v>#VALUE!</v>
      </c>
    </row>
    <row r="333" spans="6:51" x14ac:dyDescent="0.25">
      <c r="F333" s="3">
        <v>19</v>
      </c>
      <c r="G333" s="36">
        <f t="shared" si="175"/>
        <v>2.1684677192483344</v>
      </c>
      <c r="H333" s="36">
        <f t="shared" si="175"/>
        <v>3.6886143539307996</v>
      </c>
      <c r="I333" s="36">
        <f t="shared" si="175"/>
        <v>3.4281730397949715</v>
      </c>
      <c r="J333" s="36">
        <f t="shared" si="175"/>
        <v>3.5035242563303561</v>
      </c>
      <c r="K333" s="36">
        <f t="shared" si="175"/>
        <v>1.8719441759047695</v>
      </c>
      <c r="L333" s="37" t="e">
        <f t="shared" si="175"/>
        <v>#VALUE!</v>
      </c>
      <c r="M333" s="38">
        <f t="shared" si="175"/>
        <v>3.2129756502483984</v>
      </c>
      <c r="N333" s="39">
        <f t="shared" si="175"/>
        <v>1.1197912716347349</v>
      </c>
      <c r="O333" s="39">
        <f t="shared" si="175"/>
        <v>1.1197912716347349</v>
      </c>
      <c r="P333" s="40">
        <f t="shared" si="175"/>
        <v>7.0742534686156731</v>
      </c>
      <c r="Q333" s="40">
        <f t="shared" si="175"/>
        <v>12.161422485138978</v>
      </c>
      <c r="R333" s="40">
        <f t="shared" si="175"/>
        <v>24.404558048807708</v>
      </c>
      <c r="S333" s="41">
        <f t="shared" si="175"/>
        <v>0.35</v>
      </c>
      <c r="T333" s="41">
        <f t="shared" si="175"/>
        <v>0.35</v>
      </c>
      <c r="U333" s="42" t="e">
        <f t="shared" si="175"/>
        <v>#VALUE!</v>
      </c>
      <c r="V333" s="42" t="e">
        <f t="shared" si="175"/>
        <v>#VALUE!</v>
      </c>
      <c r="W333" s="43" t="e">
        <f t="shared" si="175"/>
        <v>#VALUE!</v>
      </c>
      <c r="X333" s="43" t="e">
        <f t="shared" si="175"/>
        <v>#VALUE!</v>
      </c>
      <c r="AD333"/>
      <c r="AG333" s="3">
        <f t="shared" si="171"/>
        <v>13.833322121512344</v>
      </c>
      <c r="AH333" s="36">
        <f t="shared" si="176"/>
        <v>2.0490877518047155</v>
      </c>
      <c r="AI333" s="36">
        <f t="shared" si="176"/>
        <v>3.6817079048613528</v>
      </c>
      <c r="AJ333" s="36">
        <f t="shared" si="176"/>
        <v>3.1812763934509318</v>
      </c>
      <c r="AK333" s="36">
        <f t="shared" si="176"/>
        <v>3.4924709229159219</v>
      </c>
      <c r="AL333" s="36">
        <f t="shared" si="176"/>
        <v>1.8719441759047695</v>
      </c>
      <c r="AM333" s="37" t="e">
        <f t="shared" si="176"/>
        <v>#VALUE!</v>
      </c>
      <c r="AN333" s="38">
        <f t="shared" si="176"/>
        <v>2.954035201861597</v>
      </c>
      <c r="AO333" s="39">
        <f t="shared" si="176"/>
        <v>1.1197912716347349</v>
      </c>
      <c r="AP333" s="39">
        <f t="shared" si="176"/>
        <v>1.1197912716347349</v>
      </c>
      <c r="AQ333" s="40">
        <f t="shared" si="176"/>
        <v>7.0742534686156731</v>
      </c>
      <c r="AR333" s="40">
        <f t="shared" si="176"/>
        <v>12.161422485138978</v>
      </c>
      <c r="AS333" s="40">
        <f t="shared" si="176"/>
        <v>24.404558048807708</v>
      </c>
      <c r="AT333" s="41">
        <f t="shared" si="176"/>
        <v>0.35</v>
      </c>
      <c r="AU333" s="41">
        <f t="shared" si="176"/>
        <v>0.35</v>
      </c>
      <c r="AV333" s="42" t="e">
        <f t="shared" si="176"/>
        <v>#VALUE!</v>
      </c>
      <c r="AW333" s="42" t="e">
        <f t="shared" si="176"/>
        <v>#VALUE!</v>
      </c>
      <c r="AX333" s="43" t="e">
        <f t="shared" si="176"/>
        <v>#VALUE!</v>
      </c>
      <c r="AY333" s="43" t="e">
        <f t="shared" si="176"/>
        <v>#VALUE!</v>
      </c>
    </row>
    <row r="334" spans="6:51" x14ac:dyDescent="0.25">
      <c r="F334" s="3">
        <v>20</v>
      </c>
      <c r="G334" s="36">
        <f t="shared" si="175"/>
        <v>2.1732156071993769</v>
      </c>
      <c r="H334" s="36">
        <f t="shared" si="175"/>
        <v>3.6889077275025772</v>
      </c>
      <c r="I334" s="36">
        <f t="shared" si="175"/>
        <v>3.4385911956889581</v>
      </c>
      <c r="J334" s="36">
        <f t="shared" si="175"/>
        <v>3.5039808497167941</v>
      </c>
      <c r="K334" s="36">
        <f t="shared" si="175"/>
        <v>1.8719441759047695</v>
      </c>
      <c r="L334" s="37" t="e">
        <f t="shared" si="175"/>
        <v>#VALUE!</v>
      </c>
      <c r="M334" s="38">
        <f t="shared" si="175"/>
        <v>3.2468154021728828</v>
      </c>
      <c r="N334" s="39">
        <f t="shared" si="175"/>
        <v>1.1197912716347349</v>
      </c>
      <c r="O334" s="39">
        <f t="shared" si="175"/>
        <v>1.1197912716347349</v>
      </c>
      <c r="P334" s="40">
        <f t="shared" si="175"/>
        <v>7.0742534686156731</v>
      </c>
      <c r="Q334" s="40">
        <f t="shared" si="175"/>
        <v>12.161422485138978</v>
      </c>
      <c r="R334" s="40">
        <f t="shared" si="175"/>
        <v>24.404558048807708</v>
      </c>
      <c r="S334" s="41">
        <f t="shared" si="175"/>
        <v>0.35</v>
      </c>
      <c r="T334" s="41">
        <f t="shared" si="175"/>
        <v>0.35</v>
      </c>
      <c r="U334" s="42" t="e">
        <f t="shared" si="175"/>
        <v>#VALUE!</v>
      </c>
      <c r="V334" s="42" t="e">
        <f t="shared" si="175"/>
        <v>#VALUE!</v>
      </c>
      <c r="W334" s="43" t="e">
        <f t="shared" si="175"/>
        <v>#VALUE!</v>
      </c>
      <c r="X334" s="43" t="e">
        <f t="shared" si="175"/>
        <v>#VALUE!</v>
      </c>
      <c r="AD334"/>
      <c r="AG334" s="3">
        <f t="shared" si="171"/>
        <v>14.548244422279508</v>
      </c>
      <c r="AH334" s="36">
        <f t="shared" si="176"/>
        <v>2.082201584356056</v>
      </c>
      <c r="AI334" s="36">
        <f t="shared" si="176"/>
        <v>3.6837590103083375</v>
      </c>
      <c r="AJ334" s="36">
        <f t="shared" si="176"/>
        <v>3.2505167737702898</v>
      </c>
      <c r="AK334" s="36">
        <f t="shared" si="176"/>
        <v>3.4957900056162696</v>
      </c>
      <c r="AL334" s="36">
        <f t="shared" si="176"/>
        <v>1.8719441759047695</v>
      </c>
      <c r="AM334" s="37" t="e">
        <f t="shared" si="176"/>
        <v>#VALUE!</v>
      </c>
      <c r="AN334" s="38">
        <f t="shared" si="176"/>
        <v>2.9913470863461682</v>
      </c>
      <c r="AO334" s="39">
        <f t="shared" si="176"/>
        <v>1.1197912716347349</v>
      </c>
      <c r="AP334" s="39">
        <f t="shared" si="176"/>
        <v>1.1197912716347349</v>
      </c>
      <c r="AQ334" s="40">
        <f t="shared" si="176"/>
        <v>7.0742534686156731</v>
      </c>
      <c r="AR334" s="40">
        <f t="shared" si="176"/>
        <v>12.161422485138978</v>
      </c>
      <c r="AS334" s="40">
        <f t="shared" si="176"/>
        <v>24.404558048807708</v>
      </c>
      <c r="AT334" s="41">
        <f t="shared" si="176"/>
        <v>0.35</v>
      </c>
      <c r="AU334" s="41">
        <f t="shared" si="176"/>
        <v>0.35</v>
      </c>
      <c r="AV334" s="42" t="e">
        <f t="shared" si="176"/>
        <v>#VALUE!</v>
      </c>
      <c r="AW334" s="42" t="e">
        <f t="shared" si="176"/>
        <v>#VALUE!</v>
      </c>
      <c r="AX334" s="43" t="e">
        <f t="shared" si="176"/>
        <v>#VALUE!</v>
      </c>
      <c r="AY334" s="43" t="e">
        <f t="shared" si="176"/>
        <v>#VALUE!</v>
      </c>
    </row>
    <row r="335" spans="6:51" x14ac:dyDescent="0.25">
      <c r="F335" s="3">
        <v>21</v>
      </c>
      <c r="G335" s="36">
        <f t="shared" si="175"/>
        <v>2.1760366249993677</v>
      </c>
      <c r="H335" s="36">
        <f t="shared" si="175"/>
        <v>3.6890993212295657</v>
      </c>
      <c r="I335" s="36">
        <f t="shared" si="175"/>
        <v>3.4450278723629415</v>
      </c>
      <c r="J335" s="36">
        <f t="shared" si="175"/>
        <v>3.5042774127492105</v>
      </c>
      <c r="K335" s="36">
        <f t="shared" si="175"/>
        <v>1.8719441759047695</v>
      </c>
      <c r="L335" s="37" t="e">
        <f t="shared" si="175"/>
        <v>#VALUE!</v>
      </c>
      <c r="M335" s="38">
        <f t="shared" si="175"/>
        <v>3.2760617062428965</v>
      </c>
      <c r="N335" s="39">
        <f t="shared" si="175"/>
        <v>1.1197912716347349</v>
      </c>
      <c r="O335" s="39">
        <f t="shared" si="175"/>
        <v>1.1197912716347349</v>
      </c>
      <c r="P335" s="40">
        <f t="shared" si="175"/>
        <v>7.0742534686156731</v>
      </c>
      <c r="Q335" s="40">
        <f t="shared" si="175"/>
        <v>12.161422485138978</v>
      </c>
      <c r="R335" s="40">
        <f t="shared" si="175"/>
        <v>24.404558048807708</v>
      </c>
      <c r="S335" s="41">
        <f t="shared" si="175"/>
        <v>0.35</v>
      </c>
      <c r="T335" s="41">
        <f t="shared" si="175"/>
        <v>0.35</v>
      </c>
      <c r="U335" s="42" t="e">
        <f t="shared" si="175"/>
        <v>#VALUE!</v>
      </c>
      <c r="V335" s="42" t="e">
        <f t="shared" si="175"/>
        <v>#VALUE!</v>
      </c>
      <c r="W335" s="43" t="e">
        <f t="shared" si="175"/>
        <v>#VALUE!</v>
      </c>
      <c r="X335" s="43" t="e">
        <f t="shared" si="175"/>
        <v>#VALUE!</v>
      </c>
      <c r="AD335"/>
      <c r="AG335" s="3">
        <f t="shared" si="171"/>
        <v>15.300114745484414</v>
      </c>
      <c r="AH335" s="36">
        <f t="shared" si="176"/>
        <v>2.1093401912485339</v>
      </c>
      <c r="AI335" s="36">
        <f t="shared" si="176"/>
        <v>3.6853340108535688</v>
      </c>
      <c r="AJ335" s="36">
        <f t="shared" si="176"/>
        <v>3.3063468927823578</v>
      </c>
      <c r="AK335" s="36">
        <f t="shared" si="176"/>
        <v>3.4983224263702182</v>
      </c>
      <c r="AL335" s="36">
        <f t="shared" si="176"/>
        <v>1.8719441759047695</v>
      </c>
      <c r="AM335" s="37" t="e">
        <f t="shared" si="176"/>
        <v>#VALUE!</v>
      </c>
      <c r="AN335" s="38">
        <f t="shared" si="176"/>
        <v>3.0381582617729235</v>
      </c>
      <c r="AO335" s="39">
        <f t="shared" si="176"/>
        <v>1.1197912716347349</v>
      </c>
      <c r="AP335" s="39">
        <f t="shared" si="176"/>
        <v>1.1197912716347349</v>
      </c>
      <c r="AQ335" s="40">
        <f t="shared" si="176"/>
        <v>7.0742534686156731</v>
      </c>
      <c r="AR335" s="40">
        <f t="shared" si="176"/>
        <v>12.161422485138978</v>
      </c>
      <c r="AS335" s="40">
        <f t="shared" si="176"/>
        <v>24.404558048807708</v>
      </c>
      <c r="AT335" s="41">
        <f t="shared" si="176"/>
        <v>0.35</v>
      </c>
      <c r="AU335" s="41">
        <f t="shared" si="176"/>
        <v>0.35</v>
      </c>
      <c r="AV335" s="42" t="e">
        <f t="shared" si="176"/>
        <v>#VALUE!</v>
      </c>
      <c r="AW335" s="42" t="e">
        <f t="shared" si="176"/>
        <v>#VALUE!</v>
      </c>
      <c r="AX335" s="43" t="e">
        <f t="shared" si="176"/>
        <v>#VALUE!</v>
      </c>
      <c r="AY335" s="43" t="e">
        <f t="shared" si="176"/>
        <v>#VALUE!</v>
      </c>
    </row>
    <row r="336" spans="6:51" x14ac:dyDescent="0.25">
      <c r="F336" s="3">
        <v>22</v>
      </c>
      <c r="G336" s="36">
        <f t="shared" si="175"/>
        <v>2.1776852053032805</v>
      </c>
      <c r="H336" s="36">
        <f t="shared" si="175"/>
        <v>3.6892248257385005</v>
      </c>
      <c r="I336" s="36">
        <f t="shared" si="175"/>
        <v>3.4489559389580577</v>
      </c>
      <c r="J336" s="36">
        <f t="shared" si="175"/>
        <v>3.5044707342889456</v>
      </c>
      <c r="K336" s="36">
        <f t="shared" si="175"/>
        <v>1.8719441759047695</v>
      </c>
      <c r="L336" s="37" t="e">
        <f t="shared" si="175"/>
        <v>#VALUE!</v>
      </c>
      <c r="M336" s="38">
        <f t="shared" si="175"/>
        <v>3.3012618804328882</v>
      </c>
      <c r="N336" s="39">
        <f t="shared" si="175"/>
        <v>1.1197912716347349</v>
      </c>
      <c r="O336" s="39">
        <f t="shared" si="175"/>
        <v>1.1197912716347349</v>
      </c>
      <c r="P336" s="40">
        <f t="shared" si="175"/>
        <v>7.0742534686156731</v>
      </c>
      <c r="Q336" s="40">
        <f t="shared" si="175"/>
        <v>12.161422485138978</v>
      </c>
      <c r="R336" s="40">
        <f t="shared" si="175"/>
        <v>24.404558048807708</v>
      </c>
      <c r="S336" s="41">
        <f t="shared" si="175"/>
        <v>0.35</v>
      </c>
      <c r="T336" s="41">
        <f t="shared" si="175"/>
        <v>0.35</v>
      </c>
      <c r="U336" s="42" t="e">
        <f t="shared" si="175"/>
        <v>#VALUE!</v>
      </c>
      <c r="V336" s="42" t="e">
        <f t="shared" si="175"/>
        <v>#VALUE!</v>
      </c>
      <c r="W336" s="43" t="e">
        <f t="shared" si="175"/>
        <v>#VALUE!</v>
      </c>
      <c r="X336" s="43" t="e">
        <f t="shared" si="175"/>
        <v>#VALUE!</v>
      </c>
      <c r="AD336"/>
      <c r="AG336" s="3">
        <f t="shared" si="171"/>
        <v>16.090842608232069</v>
      </c>
      <c r="AH336" s="36">
        <f t="shared" si="176"/>
        <v>2.130715117816286</v>
      </c>
      <c r="AI336" s="36">
        <f t="shared" si="176"/>
        <v>3.6865227882586193</v>
      </c>
      <c r="AJ336" s="36">
        <f t="shared" si="176"/>
        <v>3.3499908161130652</v>
      </c>
      <c r="AK336" s="36">
        <f t="shared" si="176"/>
        <v>3.5002216954043743</v>
      </c>
      <c r="AL336" s="36">
        <f t="shared" si="176"/>
        <v>1.8719441759047695</v>
      </c>
      <c r="AM336" s="37" t="e">
        <f t="shared" si="176"/>
        <v>#VALUE!</v>
      </c>
      <c r="AN336" s="38">
        <f t="shared" si="176"/>
        <v>3.0829608959132249</v>
      </c>
      <c r="AO336" s="39">
        <f t="shared" si="176"/>
        <v>1.1197912716347349</v>
      </c>
      <c r="AP336" s="39">
        <f t="shared" si="176"/>
        <v>1.1197912716347349</v>
      </c>
      <c r="AQ336" s="40">
        <f t="shared" si="176"/>
        <v>7.0742534686156731</v>
      </c>
      <c r="AR336" s="40">
        <f t="shared" si="176"/>
        <v>12.161422485138978</v>
      </c>
      <c r="AS336" s="40">
        <f t="shared" si="176"/>
        <v>24.404558048807708</v>
      </c>
      <c r="AT336" s="41">
        <f t="shared" si="176"/>
        <v>0.35</v>
      </c>
      <c r="AU336" s="41">
        <f t="shared" si="176"/>
        <v>0.35</v>
      </c>
      <c r="AV336" s="42" t="e">
        <f t="shared" si="176"/>
        <v>#VALUE!</v>
      </c>
      <c r="AW336" s="42" t="e">
        <f t="shared" si="176"/>
        <v>#VALUE!</v>
      </c>
      <c r="AX336" s="43" t="e">
        <f t="shared" si="176"/>
        <v>#VALUE!</v>
      </c>
      <c r="AY336" s="43" t="e">
        <f t="shared" si="176"/>
        <v>#VALUE!</v>
      </c>
    </row>
    <row r="337" spans="6:51" x14ac:dyDescent="0.25">
      <c r="F337" s="3">
        <v>23</v>
      </c>
      <c r="G337" s="36">
        <f t="shared" si="175"/>
        <v>2.1786369638139238</v>
      </c>
      <c r="H337" s="36">
        <f t="shared" si="175"/>
        <v>3.6893073307815882</v>
      </c>
      <c r="I337" s="36">
        <f t="shared" si="175"/>
        <v>3.4513296200205561</v>
      </c>
      <c r="J337" s="36">
        <f t="shared" si="175"/>
        <v>3.5045972779509116</v>
      </c>
      <c r="K337" s="36">
        <f t="shared" si="175"/>
        <v>1.8719441759047695</v>
      </c>
      <c r="L337" s="37" t="e">
        <f t="shared" si="175"/>
        <v>#VALUE!</v>
      </c>
      <c r="M337" s="38">
        <f t="shared" si="175"/>
        <v>3.3229221375213975</v>
      </c>
      <c r="N337" s="39">
        <f t="shared" si="175"/>
        <v>1.1197912716347349</v>
      </c>
      <c r="O337" s="39">
        <f t="shared" si="175"/>
        <v>1.1197912716347349</v>
      </c>
      <c r="P337" s="40">
        <f t="shared" si="175"/>
        <v>7.0742534686156731</v>
      </c>
      <c r="Q337" s="40">
        <f t="shared" si="175"/>
        <v>12.161422485138978</v>
      </c>
      <c r="R337" s="40">
        <f t="shared" si="175"/>
        <v>24.404558048807708</v>
      </c>
      <c r="S337" s="41">
        <f t="shared" si="175"/>
        <v>0.35</v>
      </c>
      <c r="T337" s="41">
        <f t="shared" si="175"/>
        <v>0.35</v>
      </c>
      <c r="U337" s="42" t="e">
        <f t="shared" si="175"/>
        <v>#VALUE!</v>
      </c>
      <c r="V337" s="42" t="e">
        <f t="shared" si="175"/>
        <v>#VALUE!</v>
      </c>
      <c r="W337" s="43" t="e">
        <f t="shared" si="175"/>
        <v>#VALUE!</v>
      </c>
      <c r="X337" s="43" t="e">
        <f t="shared" si="175"/>
        <v>#VALUE!</v>
      </c>
      <c r="AD337"/>
      <c r="AG337" s="3">
        <f t="shared" si="171"/>
        <v>16.922436213709528</v>
      </c>
      <c r="AH337" s="36">
        <f t="shared" si="176"/>
        <v>2.1468628169236905</v>
      </c>
      <c r="AI337" s="36">
        <f t="shared" si="176"/>
        <v>3.6874043835280244</v>
      </c>
      <c r="AJ337" s="36">
        <f t="shared" si="176"/>
        <v>3.383015044165389</v>
      </c>
      <c r="AK337" s="36">
        <f t="shared" si="176"/>
        <v>3.5016213147449751</v>
      </c>
      <c r="AL337" s="36">
        <f t="shared" si="176"/>
        <v>1.8719441759047695</v>
      </c>
      <c r="AM337" s="37" t="e">
        <f t="shared" si="176"/>
        <v>#VALUE!</v>
      </c>
      <c r="AN337" s="38">
        <f t="shared" si="176"/>
        <v>3.1254489348671215</v>
      </c>
      <c r="AO337" s="39">
        <f t="shared" si="176"/>
        <v>1.1197912716347349</v>
      </c>
      <c r="AP337" s="39">
        <f t="shared" si="176"/>
        <v>1.1197912716347349</v>
      </c>
      <c r="AQ337" s="40">
        <f t="shared" si="176"/>
        <v>7.0742534686156731</v>
      </c>
      <c r="AR337" s="40">
        <f t="shared" si="176"/>
        <v>12.161422485138978</v>
      </c>
      <c r="AS337" s="40">
        <f t="shared" si="176"/>
        <v>24.404558048807708</v>
      </c>
      <c r="AT337" s="41">
        <f t="shared" si="176"/>
        <v>0.35</v>
      </c>
      <c r="AU337" s="41">
        <f t="shared" si="176"/>
        <v>0.35</v>
      </c>
      <c r="AV337" s="42" t="e">
        <f t="shared" si="176"/>
        <v>#VALUE!</v>
      </c>
      <c r="AW337" s="42" t="e">
        <f t="shared" si="176"/>
        <v>#VALUE!</v>
      </c>
      <c r="AX337" s="43" t="e">
        <f t="shared" si="176"/>
        <v>#VALUE!</v>
      </c>
      <c r="AY337" s="43" t="e">
        <f t="shared" si="176"/>
        <v>#VALUE!</v>
      </c>
    </row>
    <row r="338" spans="6:51" x14ac:dyDescent="0.25">
      <c r="F338" s="3">
        <v>24</v>
      </c>
      <c r="G338" s="36">
        <f t="shared" si="175"/>
        <v>2.1791819791214984</v>
      </c>
      <c r="H338" s="36">
        <f t="shared" si="175"/>
        <v>3.6893617860370229</v>
      </c>
      <c r="I338" s="36">
        <f t="shared" si="175"/>
        <v>3.4527532242503289</v>
      </c>
      <c r="J338" s="36">
        <f t="shared" si="175"/>
        <v>3.5046804902191164</v>
      </c>
      <c r="K338" s="36">
        <f t="shared" si="175"/>
        <v>1.8719441759047695</v>
      </c>
      <c r="L338" s="37" t="e">
        <f t="shared" si="175"/>
        <v>#VALUE!</v>
      </c>
      <c r="M338" s="38">
        <f t="shared" si="175"/>
        <v>3.3415029766096329</v>
      </c>
      <c r="N338" s="39">
        <f t="shared" si="175"/>
        <v>1.1197912716347349</v>
      </c>
      <c r="O338" s="39">
        <f t="shared" si="175"/>
        <v>1.1197912716347349</v>
      </c>
      <c r="P338" s="40">
        <f t="shared" si="175"/>
        <v>7.0742534686156731</v>
      </c>
      <c r="Q338" s="40">
        <f t="shared" si="175"/>
        <v>12.161422485138978</v>
      </c>
      <c r="R338" s="40">
        <f t="shared" si="175"/>
        <v>24.404558048807708</v>
      </c>
      <c r="S338" s="41">
        <f t="shared" si="175"/>
        <v>0.35</v>
      </c>
      <c r="T338" s="41">
        <f t="shared" si="175"/>
        <v>0.35</v>
      </c>
      <c r="U338" s="42" t="e">
        <f t="shared" si="175"/>
        <v>#VALUE!</v>
      </c>
      <c r="V338" s="42" t="e">
        <f t="shared" si="175"/>
        <v>#VALUE!</v>
      </c>
      <c r="W338" s="43" t="e">
        <f t="shared" si="175"/>
        <v>#VALUE!</v>
      </c>
      <c r="X338" s="43" t="e">
        <f t="shared" si="175"/>
        <v>#VALUE!</v>
      </c>
      <c r="AD338"/>
      <c r="AG338" s="3">
        <f t="shared" si="171"/>
        <v>17.797007551398305</v>
      </c>
      <c r="AH338" s="36">
        <f t="shared" si="176"/>
        <v>2.1585441257455478</v>
      </c>
      <c r="AI338" s="36">
        <f t="shared" si="176"/>
        <v>3.6880465230994348</v>
      </c>
      <c r="AJ338" s="36">
        <f t="shared" si="176"/>
        <v>3.4071668209267356</v>
      </c>
      <c r="AK338" s="36">
        <f t="shared" si="176"/>
        <v>3.5026344541110253</v>
      </c>
      <c r="AL338" s="36">
        <f t="shared" si="176"/>
        <v>1.8719441759047695</v>
      </c>
      <c r="AM338" s="37" t="e">
        <f t="shared" si="176"/>
        <v>#VALUE!</v>
      </c>
      <c r="AN338" s="38">
        <f t="shared" si="176"/>
        <v>3.1653587344167251</v>
      </c>
      <c r="AO338" s="39">
        <f t="shared" si="176"/>
        <v>1.1197912716347349</v>
      </c>
      <c r="AP338" s="39">
        <f t="shared" si="176"/>
        <v>1.1197912716347349</v>
      </c>
      <c r="AQ338" s="40">
        <f t="shared" si="176"/>
        <v>7.0742534686156731</v>
      </c>
      <c r="AR338" s="40">
        <f t="shared" si="176"/>
        <v>12.161422485138978</v>
      </c>
      <c r="AS338" s="40">
        <f t="shared" si="176"/>
        <v>24.404558048807708</v>
      </c>
      <c r="AT338" s="41">
        <f t="shared" si="176"/>
        <v>0.35</v>
      </c>
      <c r="AU338" s="41">
        <f t="shared" si="176"/>
        <v>0.35</v>
      </c>
      <c r="AV338" s="42" t="e">
        <f t="shared" si="176"/>
        <v>#VALUE!</v>
      </c>
      <c r="AW338" s="42" t="e">
        <f t="shared" si="176"/>
        <v>#VALUE!</v>
      </c>
      <c r="AX338" s="43" t="e">
        <f t="shared" si="176"/>
        <v>#VALUE!</v>
      </c>
      <c r="AY338" s="43" t="e">
        <f t="shared" si="176"/>
        <v>#VALUE!</v>
      </c>
    </row>
    <row r="339" spans="6:51" x14ac:dyDescent="0.25">
      <c r="F339" s="3">
        <v>25</v>
      </c>
      <c r="G339" s="36">
        <f t="shared" si="175"/>
        <v>2.1794926819386302</v>
      </c>
      <c r="H339" s="36">
        <f t="shared" si="175"/>
        <v>3.6893978859052252</v>
      </c>
      <c r="I339" s="36">
        <f t="shared" si="175"/>
        <v>3.4536023976920442</v>
      </c>
      <c r="J339" s="36">
        <f t="shared" si="175"/>
        <v>3.5047354802158535</v>
      </c>
      <c r="K339" s="36">
        <f t="shared" si="175"/>
        <v>1.8719441759047695</v>
      </c>
      <c r="L339" s="37" t="e">
        <f t="shared" si="175"/>
        <v>#VALUE!</v>
      </c>
      <c r="M339" s="38">
        <f t="shared" si="175"/>
        <v>3.3574177726646899</v>
      </c>
      <c r="N339" s="39">
        <f t="shared" si="175"/>
        <v>1.1197912716347349</v>
      </c>
      <c r="O339" s="39">
        <f t="shared" si="175"/>
        <v>1.1197912716347349</v>
      </c>
      <c r="P339" s="40">
        <f t="shared" si="175"/>
        <v>7.0742534686156731</v>
      </c>
      <c r="Q339" s="40">
        <f t="shared" si="175"/>
        <v>12.161422485138978</v>
      </c>
      <c r="R339" s="40">
        <f t="shared" si="175"/>
        <v>24.404558048807708</v>
      </c>
      <c r="S339" s="41">
        <f t="shared" si="175"/>
        <v>0.35</v>
      </c>
      <c r="T339" s="41">
        <f t="shared" si="175"/>
        <v>0.35</v>
      </c>
      <c r="U339" s="42" t="e">
        <f t="shared" si="175"/>
        <v>#VALUE!</v>
      </c>
      <c r="V339" s="42" t="e">
        <f t="shared" si="175"/>
        <v>#VALUE!</v>
      </c>
      <c r="W339" s="43" t="e">
        <f t="shared" si="175"/>
        <v>#VALUE!</v>
      </c>
      <c r="X339" s="43" t="e">
        <f t="shared" si="175"/>
        <v>#VALUE!</v>
      </c>
      <c r="AD339"/>
      <c r="AG339" s="3">
        <f t="shared" si="171"/>
        <v>18.716777760871693</v>
      </c>
      <c r="AH339" s="36">
        <f t="shared" si="176"/>
        <v>2.1666258763408708</v>
      </c>
      <c r="AI339" s="36">
        <f t="shared" si="176"/>
        <v>3.6885057719201333</v>
      </c>
      <c r="AJ339" s="36">
        <f t="shared" si="176"/>
        <v>3.4242154548624777</v>
      </c>
      <c r="AK339" s="36">
        <f t="shared" si="176"/>
        <v>3.503354655284098</v>
      </c>
      <c r="AL339" s="36">
        <f t="shared" si="176"/>
        <v>1.8719441759047695</v>
      </c>
      <c r="AM339" s="37" t="e">
        <f t="shared" si="176"/>
        <v>#VALUE!</v>
      </c>
      <c r="AN339" s="38">
        <f t="shared" si="176"/>
        <v>3.2024772163731838</v>
      </c>
      <c r="AO339" s="39">
        <f t="shared" si="176"/>
        <v>1.1197912716347349</v>
      </c>
      <c r="AP339" s="39">
        <f t="shared" si="176"/>
        <v>1.1197912716347349</v>
      </c>
      <c r="AQ339" s="40">
        <f t="shared" si="176"/>
        <v>7.0742534686156731</v>
      </c>
      <c r="AR339" s="40">
        <f t="shared" si="176"/>
        <v>12.161422485138978</v>
      </c>
      <c r="AS339" s="40">
        <f t="shared" si="176"/>
        <v>24.404558048807708</v>
      </c>
      <c r="AT339" s="41">
        <f t="shared" si="176"/>
        <v>0.35</v>
      </c>
      <c r="AU339" s="41">
        <f t="shared" si="176"/>
        <v>0.35</v>
      </c>
      <c r="AV339" s="42" t="e">
        <f t="shared" si="176"/>
        <v>#VALUE!</v>
      </c>
      <c r="AW339" s="42" t="e">
        <f t="shared" si="176"/>
        <v>#VALUE!</v>
      </c>
      <c r="AX339" s="43" t="e">
        <f t="shared" si="176"/>
        <v>#VALUE!</v>
      </c>
      <c r="AY339" s="43" t="e">
        <f t="shared" si="176"/>
        <v>#VALUE!</v>
      </c>
    </row>
    <row r="340" spans="6:51" x14ac:dyDescent="0.25">
      <c r="F340" s="3">
        <v>26</v>
      </c>
      <c r="G340" s="36">
        <f t="shared" si="175"/>
        <v>2.1796695960344046</v>
      </c>
      <c r="H340" s="36">
        <f t="shared" si="175"/>
        <v>3.6894219307985003</v>
      </c>
      <c r="I340" s="36">
        <f t="shared" si="175"/>
        <v>3.4541071561080532</v>
      </c>
      <c r="J340" s="36">
        <f t="shared" si="175"/>
        <v>3.5047720117517791</v>
      </c>
      <c r="K340" s="36">
        <f t="shared" si="175"/>
        <v>1.8719441759047695</v>
      </c>
      <c r="L340" s="37" t="e">
        <f t="shared" si="175"/>
        <v>#VALUE!</v>
      </c>
      <c r="M340" s="38">
        <f t="shared" si="175"/>
        <v>3.3710335970682133</v>
      </c>
      <c r="N340" s="39">
        <f t="shared" si="175"/>
        <v>1.1197912716347349</v>
      </c>
      <c r="O340" s="39">
        <f t="shared" si="175"/>
        <v>1.1197912716347349</v>
      </c>
      <c r="P340" s="40">
        <f t="shared" si="175"/>
        <v>7.0742534686156731</v>
      </c>
      <c r="Q340" s="40">
        <f t="shared" si="175"/>
        <v>12.161422485138978</v>
      </c>
      <c r="R340" s="40">
        <f t="shared" si="175"/>
        <v>24.404558048807708</v>
      </c>
      <c r="S340" s="41">
        <f t="shared" si="175"/>
        <v>0.35</v>
      </c>
      <c r="T340" s="41">
        <f t="shared" si="175"/>
        <v>0.35</v>
      </c>
      <c r="U340" s="42" t="e">
        <f t="shared" si="175"/>
        <v>#VALUE!</v>
      </c>
      <c r="V340" s="42" t="e">
        <f t="shared" si="175"/>
        <v>#VALUE!</v>
      </c>
      <c r="W340" s="43" t="e">
        <f t="shared" si="175"/>
        <v>#VALUE!</v>
      </c>
      <c r="X340" s="43" t="e">
        <f t="shared" si="175"/>
        <v>#VALUE!</v>
      </c>
      <c r="AD340"/>
      <c r="AG340" s="3">
        <f t="shared" si="171"/>
        <v>19.684082772799449</v>
      </c>
      <c r="AH340" s="36">
        <f t="shared" si="176"/>
        <v>2.1719693019197983</v>
      </c>
      <c r="AI340" s="36">
        <f t="shared" si="176"/>
        <v>3.6888281905536489</v>
      </c>
      <c r="AJ340" s="36">
        <f t="shared" si="176"/>
        <v>3.4358179426656452</v>
      </c>
      <c r="AK340" s="36">
        <f t="shared" si="176"/>
        <v>3.5038573261922492</v>
      </c>
      <c r="AL340" s="36">
        <f t="shared" si="176"/>
        <v>1.8719441759047695</v>
      </c>
      <c r="AM340" s="37" t="e">
        <f t="shared" si="176"/>
        <v>#VALUE!</v>
      </c>
      <c r="AN340" s="38">
        <f t="shared" si="176"/>
        <v>3.236648127349214</v>
      </c>
      <c r="AO340" s="39">
        <f t="shared" si="176"/>
        <v>1.1197912716347349</v>
      </c>
      <c r="AP340" s="39">
        <f t="shared" si="176"/>
        <v>1.1197912716347349</v>
      </c>
      <c r="AQ340" s="40">
        <f t="shared" si="176"/>
        <v>7.0742534686156731</v>
      </c>
      <c r="AR340" s="40">
        <f t="shared" si="176"/>
        <v>12.161422485138978</v>
      </c>
      <c r="AS340" s="40">
        <f t="shared" si="176"/>
        <v>24.404558048807708</v>
      </c>
      <c r="AT340" s="41">
        <f t="shared" si="176"/>
        <v>0.35</v>
      </c>
      <c r="AU340" s="41">
        <f t="shared" si="176"/>
        <v>0.35</v>
      </c>
      <c r="AV340" s="42" t="e">
        <f t="shared" si="176"/>
        <v>#VALUE!</v>
      </c>
      <c r="AW340" s="42" t="e">
        <f t="shared" si="176"/>
        <v>#VALUE!</v>
      </c>
      <c r="AX340" s="43" t="e">
        <f t="shared" si="176"/>
        <v>#VALUE!</v>
      </c>
      <c r="AY340" s="43" t="e">
        <f t="shared" si="176"/>
        <v>#VALUE!</v>
      </c>
    </row>
    <row r="341" spans="6:51" x14ac:dyDescent="0.25">
      <c r="F341" s="3">
        <v>27</v>
      </c>
      <c r="G341" s="36">
        <f t="shared" si="175"/>
        <v>2.1797705043502944</v>
      </c>
      <c r="H341" s="36">
        <f t="shared" si="175"/>
        <v>3.6894380267136233</v>
      </c>
      <c r="I341" s="36">
        <f t="shared" si="175"/>
        <v>3.4544066699108917</v>
      </c>
      <c r="J341" s="36">
        <f t="shared" si="175"/>
        <v>3.5047964155489941</v>
      </c>
      <c r="K341" s="36">
        <f t="shared" si="175"/>
        <v>1.8719441759047695</v>
      </c>
      <c r="L341" s="37" t="e">
        <f t="shared" si="175"/>
        <v>#VALUE!</v>
      </c>
      <c r="M341" s="38">
        <f t="shared" si="175"/>
        <v>3.3826735099132796</v>
      </c>
      <c r="N341" s="39">
        <f t="shared" si="175"/>
        <v>1.1197912716347349</v>
      </c>
      <c r="O341" s="39">
        <f t="shared" si="175"/>
        <v>1.1197912716347349</v>
      </c>
      <c r="P341" s="40">
        <f t="shared" si="175"/>
        <v>7.0742534686156731</v>
      </c>
      <c r="Q341" s="40">
        <f t="shared" si="175"/>
        <v>12.161422485138978</v>
      </c>
      <c r="R341" s="40">
        <f t="shared" si="175"/>
        <v>24.404558048807708</v>
      </c>
      <c r="S341" s="41">
        <f t="shared" si="175"/>
        <v>0.35</v>
      </c>
      <c r="T341" s="41">
        <f t="shared" si="175"/>
        <v>0.35</v>
      </c>
      <c r="U341" s="42" t="e">
        <f t="shared" si="175"/>
        <v>#VALUE!</v>
      </c>
      <c r="V341" s="42" t="e">
        <f t="shared" si="175"/>
        <v>#VALUE!</v>
      </c>
      <c r="W341" s="43" t="e">
        <f t="shared" si="175"/>
        <v>#VALUE!</v>
      </c>
      <c r="X341" s="43" t="e">
        <f t="shared" si="175"/>
        <v>#VALUE!</v>
      </c>
      <c r="AD341"/>
      <c r="AG341" s="3">
        <f t="shared" si="171"/>
        <v>20.701379241486222</v>
      </c>
      <c r="AH341" s="36">
        <f t="shared" si="176"/>
        <v>2.1753448663214066</v>
      </c>
      <c r="AI341" s="36">
        <f t="shared" si="176"/>
        <v>3.6890503540292618</v>
      </c>
      <c r="AJ341" s="36">
        <f t="shared" si="176"/>
        <v>3.4434234763644036</v>
      </c>
      <c r="AK341" s="36">
        <f t="shared" si="176"/>
        <v>3.5042017658188906</v>
      </c>
      <c r="AL341" s="36">
        <f t="shared" si="176"/>
        <v>1.8719441759047695</v>
      </c>
      <c r="AM341" s="37" t="e">
        <f t="shared" si="176"/>
        <v>#VALUE!</v>
      </c>
      <c r="AN341" s="38">
        <f t="shared" si="176"/>
        <v>3.2677759545693994</v>
      </c>
      <c r="AO341" s="39">
        <f t="shared" si="176"/>
        <v>1.1197912716347349</v>
      </c>
      <c r="AP341" s="39">
        <f t="shared" si="176"/>
        <v>1.1197912716347349</v>
      </c>
      <c r="AQ341" s="40">
        <f t="shared" si="176"/>
        <v>7.0742534686156731</v>
      </c>
      <c r="AR341" s="40">
        <f t="shared" si="176"/>
        <v>12.161422485138978</v>
      </c>
      <c r="AS341" s="40">
        <f t="shared" si="176"/>
        <v>24.404558048807708</v>
      </c>
      <c r="AT341" s="41">
        <f t="shared" si="176"/>
        <v>0.35</v>
      </c>
      <c r="AU341" s="41">
        <f t="shared" si="176"/>
        <v>0.35</v>
      </c>
      <c r="AV341" s="42" t="e">
        <f t="shared" si="176"/>
        <v>#VALUE!</v>
      </c>
      <c r="AW341" s="42" t="e">
        <f t="shared" si="176"/>
        <v>#VALUE!</v>
      </c>
      <c r="AX341" s="43" t="e">
        <f t="shared" si="176"/>
        <v>#VALUE!</v>
      </c>
      <c r="AY341" s="43" t="e">
        <f t="shared" si="176"/>
        <v>#VALUE!</v>
      </c>
    </row>
    <row r="342" spans="6:51" x14ac:dyDescent="0.25">
      <c r="F342" s="3">
        <v>28</v>
      </c>
      <c r="G342" s="36">
        <f t="shared" si="175"/>
        <v>2.1798283074773432</v>
      </c>
      <c r="H342" s="36">
        <f t="shared" si="175"/>
        <v>3.6894488582444556</v>
      </c>
      <c r="I342" s="36">
        <f t="shared" si="175"/>
        <v>3.4545843717961846</v>
      </c>
      <c r="J342" s="36">
        <f t="shared" si="175"/>
        <v>3.5048128120318309</v>
      </c>
      <c r="K342" s="36">
        <f t="shared" si="175"/>
        <v>1.8719441759047695</v>
      </c>
      <c r="L342" s="37" t="e">
        <f t="shared" si="175"/>
        <v>#VALUE!</v>
      </c>
      <c r="M342" s="38">
        <f t="shared" si="175"/>
        <v>3.3926197460771288</v>
      </c>
      <c r="N342" s="39">
        <f t="shared" si="175"/>
        <v>1.1197912716347349</v>
      </c>
      <c r="O342" s="39">
        <f t="shared" si="175"/>
        <v>1.1197912716347349</v>
      </c>
      <c r="P342" s="40">
        <f t="shared" si="175"/>
        <v>7.0742534686156731</v>
      </c>
      <c r="Q342" s="40">
        <f t="shared" si="175"/>
        <v>12.161422485138978</v>
      </c>
      <c r="R342" s="40">
        <f t="shared" si="175"/>
        <v>24.404558048807708</v>
      </c>
      <c r="S342" s="41">
        <f t="shared" si="175"/>
        <v>0.35</v>
      </c>
      <c r="T342" s="41">
        <f t="shared" si="175"/>
        <v>0.35</v>
      </c>
      <c r="U342" s="42" t="e">
        <f t="shared" si="175"/>
        <v>#VALUE!</v>
      </c>
      <c r="V342" s="42" t="e">
        <f t="shared" si="175"/>
        <v>#VALUE!</v>
      </c>
      <c r="W342" s="43" t="e">
        <f t="shared" si="175"/>
        <v>#VALUE!</v>
      </c>
      <c r="X342" s="43" t="e">
        <f t="shared" si="175"/>
        <v>#VALUE!</v>
      </c>
      <c r="AD342"/>
      <c r="AG342" s="3">
        <f t="shared" si="171"/>
        <v>21.771250784010444</v>
      </c>
      <c r="AH342" s="36">
        <f t="shared" si="176"/>
        <v>2.1773831966681345</v>
      </c>
      <c r="AI342" s="36">
        <f t="shared" si="176"/>
        <v>3.6892005881369623</v>
      </c>
      <c r="AJ342" s="36">
        <f t="shared" si="176"/>
        <v>3.4482223542923718</v>
      </c>
      <c r="AK342" s="36">
        <f t="shared" si="176"/>
        <v>3.5044334701891096</v>
      </c>
      <c r="AL342" s="36">
        <f t="shared" si="176"/>
        <v>1.8719441759047695</v>
      </c>
      <c r="AM342" s="37" t="e">
        <f t="shared" si="176"/>
        <v>#VALUE!</v>
      </c>
      <c r="AN342" s="38">
        <f t="shared" si="176"/>
        <v>3.2958272005213862</v>
      </c>
      <c r="AO342" s="39">
        <f t="shared" si="176"/>
        <v>1.1197912716347349</v>
      </c>
      <c r="AP342" s="39">
        <f t="shared" si="176"/>
        <v>1.1197912716347349</v>
      </c>
      <c r="AQ342" s="40">
        <f t="shared" si="176"/>
        <v>7.0742534686156731</v>
      </c>
      <c r="AR342" s="40">
        <f t="shared" si="176"/>
        <v>12.161422485138978</v>
      </c>
      <c r="AS342" s="40">
        <f t="shared" si="176"/>
        <v>24.404558048807708</v>
      </c>
      <c r="AT342" s="41">
        <f t="shared" si="176"/>
        <v>0.35</v>
      </c>
      <c r="AU342" s="41">
        <f t="shared" si="176"/>
        <v>0.35</v>
      </c>
      <c r="AV342" s="42" t="e">
        <f t="shared" si="176"/>
        <v>#VALUE!</v>
      </c>
      <c r="AW342" s="42" t="e">
        <f t="shared" si="176"/>
        <v>#VALUE!</v>
      </c>
      <c r="AX342" s="43" t="e">
        <f t="shared" si="176"/>
        <v>#VALUE!</v>
      </c>
      <c r="AY342" s="43" t="e">
        <f t="shared" si="176"/>
        <v>#VALUE!</v>
      </c>
    </row>
    <row r="343" spans="6:51" x14ac:dyDescent="0.25">
      <c r="F343" s="3">
        <v>29</v>
      </c>
      <c r="G343" s="36">
        <f t="shared" si="175"/>
        <v>2.1798616348978159</v>
      </c>
      <c r="H343" s="36">
        <f t="shared" si="175"/>
        <v>3.6894561870764737</v>
      </c>
      <c r="I343" s="36">
        <f t="shared" si="175"/>
        <v>3.4546899412547254</v>
      </c>
      <c r="J343" s="36">
        <f t="shared" si="175"/>
        <v>3.5048238943280392</v>
      </c>
      <c r="K343" s="36">
        <f t="shared" si="175"/>
        <v>1.8719441759047695</v>
      </c>
      <c r="L343" s="37" t="e">
        <f t="shared" si="175"/>
        <v>#VALUE!</v>
      </c>
      <c r="M343" s="38">
        <f t="shared" si="175"/>
        <v>3.4011173686580052</v>
      </c>
      <c r="N343" s="39">
        <f t="shared" si="175"/>
        <v>1.1197912716347349</v>
      </c>
      <c r="O343" s="39">
        <f t="shared" si="175"/>
        <v>1.1197912716347349</v>
      </c>
      <c r="P343" s="40">
        <f t="shared" si="175"/>
        <v>7.0742534686156731</v>
      </c>
      <c r="Q343" s="40">
        <f t="shared" si="175"/>
        <v>12.161422485138978</v>
      </c>
      <c r="R343" s="40">
        <f t="shared" si="175"/>
        <v>24.404558048807708</v>
      </c>
      <c r="S343" s="41">
        <f t="shared" si="175"/>
        <v>0.35</v>
      </c>
      <c r="T343" s="41">
        <f t="shared" si="175"/>
        <v>0.35</v>
      </c>
      <c r="U343" s="42" t="e">
        <f t="shared" si="175"/>
        <v>#VALUE!</v>
      </c>
      <c r="V343" s="42" t="e">
        <f t="shared" si="175"/>
        <v>#VALUE!</v>
      </c>
      <c r="W343" s="43" t="e">
        <f t="shared" si="175"/>
        <v>#VALUE!</v>
      </c>
      <c r="X343" s="43" t="e">
        <f t="shared" si="175"/>
        <v>#VALUE!</v>
      </c>
      <c r="AD343"/>
      <c r="AG343" s="3">
        <f t="shared" si="171"/>
        <v>22.896414541809357</v>
      </c>
      <c r="AH343" s="36">
        <f t="shared" si="176"/>
        <v>2.1785610702390912</v>
      </c>
      <c r="AI343" s="36">
        <f t="shared" si="176"/>
        <v>3.6893002916984279</v>
      </c>
      <c r="AJ343" s="36">
        <f t="shared" si="176"/>
        <v>3.4511359778767718</v>
      </c>
      <c r="AK343" s="36">
        <f t="shared" si="176"/>
        <v>3.5045865019584852</v>
      </c>
      <c r="AL343" s="36">
        <f t="shared" si="176"/>
        <v>1.8719441759047695</v>
      </c>
      <c r="AM343" s="37" t="e">
        <f t="shared" si="176"/>
        <v>#VALUE!</v>
      </c>
      <c r="AN343" s="38">
        <f t="shared" si="176"/>
        <v>3.3208289041301784</v>
      </c>
      <c r="AO343" s="39">
        <f t="shared" si="176"/>
        <v>1.1197912716347349</v>
      </c>
      <c r="AP343" s="39">
        <f t="shared" si="176"/>
        <v>1.1197912716347349</v>
      </c>
      <c r="AQ343" s="40">
        <f t="shared" si="176"/>
        <v>7.0742534686156731</v>
      </c>
      <c r="AR343" s="40">
        <f t="shared" si="176"/>
        <v>12.161422485138978</v>
      </c>
      <c r="AS343" s="40">
        <f t="shared" si="176"/>
        <v>24.404558048807708</v>
      </c>
      <c r="AT343" s="41">
        <f t="shared" si="176"/>
        <v>0.35</v>
      </c>
      <c r="AU343" s="41">
        <f t="shared" si="176"/>
        <v>0.35</v>
      </c>
      <c r="AV343" s="42" t="e">
        <f t="shared" si="176"/>
        <v>#VALUE!</v>
      </c>
      <c r="AW343" s="42" t="e">
        <f t="shared" si="176"/>
        <v>#VALUE!</v>
      </c>
      <c r="AX343" s="43" t="e">
        <f t="shared" si="176"/>
        <v>#VALUE!</v>
      </c>
      <c r="AY343" s="43" t="e">
        <f t="shared" si="176"/>
        <v>#VALUE!</v>
      </c>
    </row>
    <row r="344" spans="6:51" x14ac:dyDescent="0.25">
      <c r="F344" s="3">
        <v>30</v>
      </c>
      <c r="G344" s="36">
        <f t="shared" si="175"/>
        <v>2.1798810127891075</v>
      </c>
      <c r="H344" s="36">
        <f t="shared" si="175"/>
        <v>3.6894611739149359</v>
      </c>
      <c r="I344" s="36">
        <f t="shared" si="175"/>
        <v>3.4547528225886723</v>
      </c>
      <c r="J344" s="36">
        <f t="shared" ref="J344:X344" si="177">J$160+J272</f>
        <v>3.5048314306899799</v>
      </c>
      <c r="K344" s="36">
        <f t="shared" si="177"/>
        <v>1.8719441759047695</v>
      </c>
      <c r="L344" s="37" t="e">
        <f t="shared" si="177"/>
        <v>#VALUE!</v>
      </c>
      <c r="M344" s="38">
        <f t="shared" si="177"/>
        <v>3.4083780857590926</v>
      </c>
      <c r="N344" s="39">
        <f t="shared" si="177"/>
        <v>1.1197912716347349</v>
      </c>
      <c r="O344" s="39">
        <f t="shared" si="177"/>
        <v>1.1197912716347349</v>
      </c>
      <c r="P344" s="40">
        <f t="shared" si="177"/>
        <v>7.0742534686156731</v>
      </c>
      <c r="Q344" s="40">
        <f t="shared" si="177"/>
        <v>12.161422485138978</v>
      </c>
      <c r="R344" s="40">
        <f t="shared" si="177"/>
        <v>24.404558048807708</v>
      </c>
      <c r="S344" s="41">
        <f t="shared" si="177"/>
        <v>0.35</v>
      </c>
      <c r="T344" s="41">
        <f t="shared" si="177"/>
        <v>0.35</v>
      </c>
      <c r="U344" s="42" t="e">
        <f t="shared" si="177"/>
        <v>#VALUE!</v>
      </c>
      <c r="V344" s="42" t="e">
        <f t="shared" si="177"/>
        <v>#VALUE!</v>
      </c>
      <c r="W344" s="43" t="e">
        <f t="shared" si="177"/>
        <v>#VALUE!</v>
      </c>
      <c r="X344" s="43" t="e">
        <f t="shared" si="177"/>
        <v>#VALUE!</v>
      </c>
      <c r="AD344"/>
      <c r="AG344" s="3">
        <f t="shared" si="171"/>
        <v>24.079728081374313</v>
      </c>
      <c r="AH344" s="36">
        <f t="shared" si="176"/>
        <v>2.1792136586499034</v>
      </c>
      <c r="AI344" s="36">
        <f t="shared" si="176"/>
        <v>3.6893652367411596</v>
      </c>
      <c r="AJ344" s="36">
        <f t="shared" si="176"/>
        <v>3.4528382158511581</v>
      </c>
      <c r="AK344" s="36">
        <f t="shared" ref="AK344:AY344" si="178">AK$160+AK272</f>
        <v>3.5046857531810063</v>
      </c>
      <c r="AL344" s="36">
        <f t="shared" si="178"/>
        <v>1.8719441759047695</v>
      </c>
      <c r="AM344" s="37" t="e">
        <f t="shared" si="178"/>
        <v>#VALUE!</v>
      </c>
      <c r="AN344" s="38">
        <f t="shared" si="178"/>
        <v>3.3428645029555564</v>
      </c>
      <c r="AO344" s="39">
        <f t="shared" si="178"/>
        <v>1.1197912716347349</v>
      </c>
      <c r="AP344" s="39">
        <f t="shared" si="178"/>
        <v>1.1197912716347349</v>
      </c>
      <c r="AQ344" s="40">
        <f t="shared" si="178"/>
        <v>7.0742534686156731</v>
      </c>
      <c r="AR344" s="40">
        <f t="shared" si="178"/>
        <v>12.161422485138978</v>
      </c>
      <c r="AS344" s="40">
        <f t="shared" si="178"/>
        <v>24.404558048807708</v>
      </c>
      <c r="AT344" s="41">
        <f t="shared" si="178"/>
        <v>0.35</v>
      </c>
      <c r="AU344" s="41">
        <f t="shared" si="178"/>
        <v>0.35</v>
      </c>
      <c r="AV344" s="42" t="e">
        <f t="shared" si="178"/>
        <v>#VALUE!</v>
      </c>
      <c r="AW344" s="42" t="e">
        <f t="shared" si="178"/>
        <v>#VALUE!</v>
      </c>
      <c r="AX344" s="43" t="e">
        <f t="shared" si="178"/>
        <v>#VALUE!</v>
      </c>
      <c r="AY344" s="43" t="e">
        <f t="shared" si="178"/>
        <v>#VALUE!</v>
      </c>
    </row>
    <row r="345" spans="6:51" x14ac:dyDescent="0.25">
      <c r="F345" s="3">
        <v>31</v>
      </c>
      <c r="G345" s="36">
        <f t="shared" ref="G345:X359" si="179">G$160+G273</f>
        <v>2.1798923934149501</v>
      </c>
      <c r="H345" s="36">
        <f t="shared" si="179"/>
        <v>3.6894645868127567</v>
      </c>
      <c r="I345" s="36">
        <f t="shared" si="179"/>
        <v>3.4547904192424248</v>
      </c>
      <c r="J345" s="36">
        <f t="shared" si="179"/>
        <v>3.5048365877324947</v>
      </c>
      <c r="K345" s="36">
        <f t="shared" si="179"/>
        <v>1.8719441759047695</v>
      </c>
      <c r="L345" s="37" t="e">
        <f t="shared" si="179"/>
        <v>#VALUE!</v>
      </c>
      <c r="M345" s="38">
        <f t="shared" si="179"/>
        <v>3.4145840225209065</v>
      </c>
      <c r="N345" s="39">
        <f t="shared" si="179"/>
        <v>1.1197912716347349</v>
      </c>
      <c r="O345" s="39">
        <f t="shared" si="179"/>
        <v>1.1197912716347349</v>
      </c>
      <c r="P345" s="40">
        <f t="shared" si="179"/>
        <v>7.0742534686156731</v>
      </c>
      <c r="Q345" s="40">
        <f t="shared" si="179"/>
        <v>12.161422485138978</v>
      </c>
      <c r="R345" s="40">
        <f t="shared" si="179"/>
        <v>24.404558048807708</v>
      </c>
      <c r="S345" s="41">
        <f t="shared" si="179"/>
        <v>0.35</v>
      </c>
      <c r="T345" s="41">
        <f t="shared" si="179"/>
        <v>0.35</v>
      </c>
      <c r="U345" s="42" t="e">
        <f t="shared" si="179"/>
        <v>#VALUE!</v>
      </c>
      <c r="V345" s="42" t="e">
        <f t="shared" si="179"/>
        <v>#VALUE!</v>
      </c>
      <c r="W345" s="43" t="e">
        <f t="shared" si="179"/>
        <v>#VALUE!</v>
      </c>
      <c r="X345" s="43" t="e">
        <f t="shared" si="179"/>
        <v>#VALUE!</v>
      </c>
      <c r="AD345"/>
      <c r="AG345" s="3">
        <f t="shared" si="171"/>
        <v>25.324196651582223</v>
      </c>
      <c r="AH345" s="36">
        <f t="shared" ref="AH345:AY359" si="180">AH$160+AH273</f>
        <v>2.1795612394591068</v>
      </c>
      <c r="AI345" s="36">
        <f t="shared" si="180"/>
        <v>3.6894067674724793</v>
      </c>
      <c r="AJ345" s="36">
        <f t="shared" si="180"/>
        <v>3.4537955967055272</v>
      </c>
      <c r="AK345" s="36">
        <f t="shared" si="180"/>
        <v>3.5047489838274766</v>
      </c>
      <c r="AL345" s="36">
        <f t="shared" si="180"/>
        <v>1.8719441759047695</v>
      </c>
      <c r="AM345" s="37" t="e">
        <f t="shared" si="180"/>
        <v>#VALUE!</v>
      </c>
      <c r="AN345" s="38">
        <f t="shared" si="180"/>
        <v>3.3620673363391198</v>
      </c>
      <c r="AO345" s="39">
        <f t="shared" si="180"/>
        <v>1.1197912716347349</v>
      </c>
      <c r="AP345" s="39">
        <f t="shared" si="180"/>
        <v>1.1197912716347349</v>
      </c>
      <c r="AQ345" s="40">
        <f t="shared" si="180"/>
        <v>7.0742534686156731</v>
      </c>
      <c r="AR345" s="40">
        <f t="shared" si="180"/>
        <v>12.161422485138978</v>
      </c>
      <c r="AS345" s="40">
        <f t="shared" si="180"/>
        <v>24.404558048807708</v>
      </c>
      <c r="AT345" s="41">
        <f t="shared" si="180"/>
        <v>0.35</v>
      </c>
      <c r="AU345" s="41">
        <f t="shared" si="180"/>
        <v>0.35</v>
      </c>
      <c r="AV345" s="42" t="e">
        <f t="shared" si="180"/>
        <v>#VALUE!</v>
      </c>
      <c r="AW345" s="42" t="e">
        <f t="shared" si="180"/>
        <v>#VALUE!</v>
      </c>
      <c r="AX345" s="43" t="e">
        <f t="shared" si="180"/>
        <v>#VALUE!</v>
      </c>
      <c r="AY345" s="43" t="e">
        <f t="shared" si="180"/>
        <v>#VALUE!</v>
      </c>
    </row>
    <row r="346" spans="6:51" x14ac:dyDescent="0.25">
      <c r="F346" s="3">
        <v>32</v>
      </c>
      <c r="G346" s="36">
        <f t="shared" si="179"/>
        <v>2.1798991536677268</v>
      </c>
      <c r="H346" s="36">
        <f t="shared" si="179"/>
        <v>3.6894669363317281</v>
      </c>
      <c r="I346" s="36">
        <f t="shared" si="179"/>
        <v>3.454813006930654</v>
      </c>
      <c r="J346" s="36">
        <f t="shared" si="179"/>
        <v>3.5048401390456583</v>
      </c>
      <c r="K346" s="36">
        <f t="shared" si="179"/>
        <v>1.8719441759047695</v>
      </c>
      <c r="L346" s="37" t="e">
        <f t="shared" si="179"/>
        <v>#VALUE!</v>
      </c>
      <c r="M346" s="38">
        <f t="shared" si="179"/>
        <v>3.4198913134204032</v>
      </c>
      <c r="N346" s="39">
        <f t="shared" si="179"/>
        <v>1.1197912716347349</v>
      </c>
      <c r="O346" s="39">
        <f t="shared" si="179"/>
        <v>1.1197912716347349</v>
      </c>
      <c r="P346" s="40">
        <f t="shared" si="179"/>
        <v>7.0742534686156731</v>
      </c>
      <c r="Q346" s="40">
        <f t="shared" si="179"/>
        <v>12.161422485138978</v>
      </c>
      <c r="R346" s="40">
        <f t="shared" si="179"/>
        <v>24.404558048807708</v>
      </c>
      <c r="S346" s="41">
        <f t="shared" si="179"/>
        <v>0.35</v>
      </c>
      <c r="T346" s="41">
        <f t="shared" si="179"/>
        <v>0.35</v>
      </c>
      <c r="U346" s="42" t="e">
        <f t="shared" si="179"/>
        <v>#VALUE!</v>
      </c>
      <c r="V346" s="42" t="e">
        <f t="shared" si="179"/>
        <v>#VALUE!</v>
      </c>
      <c r="W346" s="43" t="e">
        <f t="shared" si="179"/>
        <v>#VALUE!</v>
      </c>
      <c r="X346" s="43" t="e">
        <f t="shared" si="179"/>
        <v>#VALUE!</v>
      </c>
      <c r="AD346"/>
      <c r="AG346" s="3">
        <f t="shared" si="171"/>
        <v>26.632980816094239</v>
      </c>
      <c r="AH346" s="36">
        <f t="shared" si="180"/>
        <v>2.179739825455838</v>
      </c>
      <c r="AI346" s="36">
        <f t="shared" si="180"/>
        <v>3.6894328487209047</v>
      </c>
      <c r="AJ346" s="36">
        <f t="shared" si="180"/>
        <v>3.454314400260321</v>
      </c>
      <c r="AK346" s="36">
        <f t="shared" si="180"/>
        <v>3.5047885697785262</v>
      </c>
      <c r="AL346" s="36">
        <f t="shared" si="180"/>
        <v>1.8719441759047695</v>
      </c>
      <c r="AM346" s="37" t="e">
        <f t="shared" si="180"/>
        <v>#VALUE!</v>
      </c>
      <c r="AN346" s="38">
        <f t="shared" si="180"/>
        <v>3.3786122696202008</v>
      </c>
      <c r="AO346" s="39">
        <f t="shared" si="180"/>
        <v>1.1197912716347349</v>
      </c>
      <c r="AP346" s="39">
        <f t="shared" si="180"/>
        <v>1.1197912716347349</v>
      </c>
      <c r="AQ346" s="40">
        <f t="shared" si="180"/>
        <v>7.0742534686156731</v>
      </c>
      <c r="AR346" s="40">
        <f t="shared" si="180"/>
        <v>12.161422485138978</v>
      </c>
      <c r="AS346" s="40">
        <f t="shared" si="180"/>
        <v>24.404558048807708</v>
      </c>
      <c r="AT346" s="41">
        <f t="shared" si="180"/>
        <v>0.35</v>
      </c>
      <c r="AU346" s="41">
        <f t="shared" si="180"/>
        <v>0.35</v>
      </c>
      <c r="AV346" s="42" t="e">
        <f t="shared" si="180"/>
        <v>#VALUE!</v>
      </c>
      <c r="AW346" s="42" t="e">
        <f t="shared" si="180"/>
        <v>#VALUE!</v>
      </c>
      <c r="AX346" s="43" t="e">
        <f t="shared" si="180"/>
        <v>#VALUE!</v>
      </c>
      <c r="AY346" s="43" t="e">
        <f t="shared" si="180"/>
        <v>#VALUE!</v>
      </c>
    </row>
    <row r="347" spans="6:51" x14ac:dyDescent="0.25">
      <c r="F347" s="3">
        <v>33</v>
      </c>
      <c r="G347" s="36">
        <f t="shared" si="179"/>
        <v>2.1799032197057704</v>
      </c>
      <c r="H347" s="36">
        <f t="shared" si="179"/>
        <v>3.6894685634988198</v>
      </c>
      <c r="I347" s="36">
        <f t="shared" si="179"/>
        <v>3.454826655547921</v>
      </c>
      <c r="J347" s="36">
        <f t="shared" si="179"/>
        <v>3.504842600310885</v>
      </c>
      <c r="K347" s="36">
        <f t="shared" si="179"/>
        <v>2.0333720006206675</v>
      </c>
      <c r="L347" s="37" t="e">
        <f t="shared" si="179"/>
        <v>#VALUE!</v>
      </c>
      <c r="M347" s="38">
        <f t="shared" si="179"/>
        <v>3.4244334340951532</v>
      </c>
      <c r="N347" s="39">
        <f t="shared" si="179"/>
        <v>1.1197912716347349</v>
      </c>
      <c r="O347" s="39">
        <f t="shared" si="179"/>
        <v>1.1197912716347349</v>
      </c>
      <c r="P347" s="40">
        <f t="shared" si="179"/>
        <v>7.0742534686156731</v>
      </c>
      <c r="Q347" s="40">
        <f t="shared" si="179"/>
        <v>12.161422485138978</v>
      </c>
      <c r="R347" s="40">
        <f t="shared" si="179"/>
        <v>24.404558048807708</v>
      </c>
      <c r="S347" s="41">
        <f t="shared" si="179"/>
        <v>0.35</v>
      </c>
      <c r="T347" s="41">
        <f t="shared" si="179"/>
        <v>0.35</v>
      </c>
      <c r="U347" s="42" t="e">
        <f t="shared" si="179"/>
        <v>#VALUE!</v>
      </c>
      <c r="V347" s="42" t="e">
        <f t="shared" si="179"/>
        <v>#VALUE!</v>
      </c>
      <c r="W347" s="43" t="e">
        <f t="shared" si="179"/>
        <v>#VALUE!</v>
      </c>
      <c r="X347" s="43" t="e">
        <f t="shared" si="179"/>
        <v>#VALUE!</v>
      </c>
      <c r="AD347"/>
      <c r="AG347" s="3">
        <f t="shared" si="171"/>
        <v>28.009404480205966</v>
      </c>
      <c r="AH347" s="36">
        <f t="shared" si="180"/>
        <v>2.179828713520048</v>
      </c>
      <c r="AI347" s="36">
        <f t="shared" si="180"/>
        <v>3.6894489412757894</v>
      </c>
      <c r="AJ347" s="36">
        <f t="shared" si="180"/>
        <v>3.4545856419184275</v>
      </c>
      <c r="AK347" s="36">
        <f t="shared" si="180"/>
        <v>3.5048129376399344</v>
      </c>
      <c r="AL347" s="36">
        <f t="shared" si="180"/>
        <v>1.8719441759047695</v>
      </c>
      <c r="AM347" s="37" t="e">
        <f t="shared" si="180"/>
        <v>#VALUE!</v>
      </c>
      <c r="AN347" s="38">
        <f t="shared" si="180"/>
        <v>3.3927060528490611</v>
      </c>
      <c r="AO347" s="39">
        <f t="shared" si="180"/>
        <v>1.1197912716347349</v>
      </c>
      <c r="AP347" s="39">
        <f t="shared" si="180"/>
        <v>1.1197912716347349</v>
      </c>
      <c r="AQ347" s="40">
        <f t="shared" si="180"/>
        <v>7.0742534686156731</v>
      </c>
      <c r="AR347" s="40">
        <f t="shared" si="180"/>
        <v>12.161422485138978</v>
      </c>
      <c r="AS347" s="40">
        <f t="shared" si="180"/>
        <v>24.404558048807708</v>
      </c>
      <c r="AT347" s="41">
        <f t="shared" si="180"/>
        <v>0.35</v>
      </c>
      <c r="AU347" s="41">
        <f t="shared" si="180"/>
        <v>0.35</v>
      </c>
      <c r="AV347" s="42" t="e">
        <f t="shared" si="180"/>
        <v>#VALUE!</v>
      </c>
      <c r="AW347" s="42" t="e">
        <f t="shared" si="180"/>
        <v>#VALUE!</v>
      </c>
      <c r="AX347" s="43" t="e">
        <f t="shared" si="180"/>
        <v>#VALUE!</v>
      </c>
      <c r="AY347" s="43" t="e">
        <f t="shared" si="180"/>
        <v>#VALUE!</v>
      </c>
    </row>
    <row r="348" spans="6:51" x14ac:dyDescent="0.25">
      <c r="F348" s="3">
        <v>34</v>
      </c>
      <c r="G348" s="36">
        <f t="shared" si="179"/>
        <v>2.1799056980896756</v>
      </c>
      <c r="H348" s="36">
        <f t="shared" si="179"/>
        <v>3.68946969723868</v>
      </c>
      <c r="I348" s="36">
        <f t="shared" si="179"/>
        <v>3.4548349569315291</v>
      </c>
      <c r="J348" s="36">
        <f t="shared" si="179"/>
        <v>3.5048443171580308</v>
      </c>
      <c r="K348" s="36">
        <f t="shared" si="179"/>
        <v>2.1729504744983061</v>
      </c>
      <c r="L348" s="37" t="e">
        <f t="shared" si="179"/>
        <v>#VALUE!</v>
      </c>
      <c r="M348" s="38">
        <f t="shared" si="179"/>
        <v>3.4283242310531383</v>
      </c>
      <c r="N348" s="39">
        <f t="shared" si="179"/>
        <v>1.1197912716347349</v>
      </c>
      <c r="O348" s="39">
        <f t="shared" si="179"/>
        <v>1.1197912716347349</v>
      </c>
      <c r="P348" s="40">
        <f t="shared" si="179"/>
        <v>7.0742534686156731</v>
      </c>
      <c r="Q348" s="40">
        <f t="shared" si="179"/>
        <v>12.161422485138978</v>
      </c>
      <c r="R348" s="40">
        <f t="shared" si="179"/>
        <v>24.404558048807708</v>
      </c>
      <c r="S348" s="41">
        <f t="shared" si="179"/>
        <v>0.35</v>
      </c>
      <c r="T348" s="41">
        <f t="shared" si="179"/>
        <v>0.35</v>
      </c>
      <c r="U348" s="42" t="e">
        <f t="shared" si="179"/>
        <v>#VALUE!</v>
      </c>
      <c r="V348" s="42" t="e">
        <f t="shared" si="179"/>
        <v>#VALUE!</v>
      </c>
      <c r="W348" s="43" t="e">
        <f t="shared" si="179"/>
        <v>#VALUE!</v>
      </c>
      <c r="X348" s="43" t="e">
        <f t="shared" si="179"/>
        <v>#VALUE!</v>
      </c>
      <c r="AD348"/>
      <c r="AG348" s="3">
        <f t="shared" si="171"/>
        <v>29.456963332534478</v>
      </c>
      <c r="AH348" s="36">
        <f t="shared" si="180"/>
        <v>2.1798717839705235</v>
      </c>
      <c r="AI348" s="36">
        <f t="shared" si="180"/>
        <v>3.6894587028753629</v>
      </c>
      <c r="AJ348" s="36">
        <f t="shared" si="180"/>
        <v>3.4547227119154194</v>
      </c>
      <c r="AK348" s="36">
        <f t="shared" si="180"/>
        <v>3.5048276966654264</v>
      </c>
      <c r="AL348" s="36">
        <f t="shared" si="180"/>
        <v>1.8719441759047695</v>
      </c>
      <c r="AM348" s="37" t="e">
        <f t="shared" si="180"/>
        <v>#VALUE!</v>
      </c>
      <c r="AN348" s="38">
        <f t="shared" si="180"/>
        <v>3.4045770980285206</v>
      </c>
      <c r="AO348" s="39">
        <f t="shared" si="180"/>
        <v>1.1197912716347349</v>
      </c>
      <c r="AP348" s="39">
        <f t="shared" si="180"/>
        <v>1.1197912716347349</v>
      </c>
      <c r="AQ348" s="40">
        <f t="shared" si="180"/>
        <v>7.0742534686156731</v>
      </c>
      <c r="AR348" s="40">
        <f t="shared" si="180"/>
        <v>12.161422485138978</v>
      </c>
      <c r="AS348" s="40">
        <f t="shared" si="180"/>
        <v>24.404558048807708</v>
      </c>
      <c r="AT348" s="41">
        <f t="shared" si="180"/>
        <v>0.35</v>
      </c>
      <c r="AU348" s="41">
        <f t="shared" si="180"/>
        <v>0.35</v>
      </c>
      <c r="AV348" s="42" t="e">
        <f t="shared" si="180"/>
        <v>#VALUE!</v>
      </c>
      <c r="AW348" s="42" t="e">
        <f t="shared" si="180"/>
        <v>#VALUE!</v>
      </c>
      <c r="AX348" s="43" t="e">
        <f t="shared" si="180"/>
        <v>#VALUE!</v>
      </c>
      <c r="AY348" s="43" t="e">
        <f t="shared" si="180"/>
        <v>#VALUE!</v>
      </c>
    </row>
    <row r="349" spans="6:51" x14ac:dyDescent="0.25">
      <c r="F349" s="3">
        <v>35</v>
      </c>
      <c r="G349" s="36">
        <f t="shared" si="179"/>
        <v>2.1799072300360907</v>
      </c>
      <c r="H349" s="36">
        <f t="shared" si="179"/>
        <v>3.6894704920150696</v>
      </c>
      <c r="I349" s="36">
        <f t="shared" si="179"/>
        <v>3.4548400427746007</v>
      </c>
      <c r="J349" s="36">
        <f t="shared" si="179"/>
        <v>3.504845522535029</v>
      </c>
      <c r="K349" s="36">
        <f t="shared" si="179"/>
        <v>2.2884765978286121</v>
      </c>
      <c r="L349" s="37" t="e">
        <f t="shared" si="179"/>
        <v>#VALUE!</v>
      </c>
      <c r="M349" s="38">
        <f t="shared" si="179"/>
        <v>3.4316606349191932</v>
      </c>
      <c r="N349" s="39">
        <f t="shared" si="179"/>
        <v>1.1197912716347349</v>
      </c>
      <c r="O349" s="39">
        <f t="shared" si="179"/>
        <v>1.1197912716347349</v>
      </c>
      <c r="P349" s="40">
        <f t="shared" si="179"/>
        <v>7.0742534686156731</v>
      </c>
      <c r="Q349" s="40">
        <f t="shared" si="179"/>
        <v>12.161422485138978</v>
      </c>
      <c r="R349" s="40">
        <f t="shared" si="179"/>
        <v>24.404558048807708</v>
      </c>
      <c r="S349" s="41">
        <f t="shared" si="179"/>
        <v>0.35</v>
      </c>
      <c r="T349" s="41">
        <f t="shared" si="179"/>
        <v>0.35</v>
      </c>
      <c r="U349" s="42" t="e">
        <f t="shared" si="179"/>
        <v>#VALUE!</v>
      </c>
      <c r="V349" s="42" t="e">
        <f t="shared" si="179"/>
        <v>#VALUE!</v>
      </c>
      <c r="W349" s="43" t="e">
        <f t="shared" si="179"/>
        <v>#VALUE!</v>
      </c>
      <c r="X349" s="43" t="e">
        <f t="shared" si="179"/>
        <v>#VALUE!</v>
      </c>
      <c r="AD349"/>
      <c r="AG349" s="3">
        <f t="shared" si="171"/>
        <v>30.979333722981732</v>
      </c>
      <c r="AH349" s="36">
        <f t="shared" si="180"/>
        <v>2.1798922135664784</v>
      </c>
      <c r="AI349" s="36">
        <f t="shared" si="180"/>
        <v>3.6894645284626262</v>
      </c>
      <c r="AJ349" s="36">
        <f t="shared" si="180"/>
        <v>3.4547898208435637</v>
      </c>
      <c r="AK349" s="36">
        <f t="shared" si="180"/>
        <v>3.5048364995551253</v>
      </c>
      <c r="AL349" s="36">
        <f t="shared" si="180"/>
        <v>1.8719441759047695</v>
      </c>
      <c r="AM349" s="37" t="e">
        <f t="shared" si="180"/>
        <v>#VALUE!</v>
      </c>
      <c r="AN349" s="38">
        <f t="shared" si="180"/>
        <v>3.4144653596003192</v>
      </c>
      <c r="AO349" s="39">
        <f t="shared" si="180"/>
        <v>1.1197912716347349</v>
      </c>
      <c r="AP349" s="39">
        <f t="shared" si="180"/>
        <v>1.1197912716347349</v>
      </c>
      <c r="AQ349" s="40">
        <f t="shared" si="180"/>
        <v>7.0742534686156731</v>
      </c>
      <c r="AR349" s="40">
        <f t="shared" si="180"/>
        <v>12.161422485138978</v>
      </c>
      <c r="AS349" s="40">
        <f t="shared" si="180"/>
        <v>24.404558048807708</v>
      </c>
      <c r="AT349" s="41">
        <f t="shared" si="180"/>
        <v>0.35</v>
      </c>
      <c r="AU349" s="41">
        <f t="shared" si="180"/>
        <v>0.35</v>
      </c>
      <c r="AV349" s="42" t="e">
        <f t="shared" si="180"/>
        <v>#VALUE!</v>
      </c>
      <c r="AW349" s="42" t="e">
        <f t="shared" si="180"/>
        <v>#VALUE!</v>
      </c>
      <c r="AX349" s="43" t="e">
        <f t="shared" si="180"/>
        <v>#VALUE!</v>
      </c>
      <c r="AY349" s="43" t="e">
        <f t="shared" si="180"/>
        <v>#VALUE!</v>
      </c>
    </row>
    <row r="350" spans="6:51" x14ac:dyDescent="0.25">
      <c r="F350" s="3">
        <v>36</v>
      </c>
      <c r="G350" s="36">
        <f t="shared" si="179"/>
        <v>2.1799081907795488</v>
      </c>
      <c r="H350" s="36">
        <f t="shared" si="179"/>
        <v>3.689471052600136</v>
      </c>
      <c r="I350" s="36">
        <f t="shared" si="179"/>
        <v>3.4548431832118593</v>
      </c>
      <c r="J350" s="36">
        <f t="shared" si="179"/>
        <v>3.5048463743379088</v>
      </c>
      <c r="K350" s="36">
        <f t="shared" si="179"/>
        <v>2.3845876229967304</v>
      </c>
      <c r="L350" s="37" t="e">
        <f t="shared" si="179"/>
        <v>#VALUE!</v>
      </c>
      <c r="M350" s="38">
        <f t="shared" si="179"/>
        <v>3.4345250611698166</v>
      </c>
      <c r="N350" s="39">
        <f t="shared" si="179"/>
        <v>1.1197912716347349</v>
      </c>
      <c r="O350" s="39">
        <f t="shared" si="179"/>
        <v>1.1197912716347349</v>
      </c>
      <c r="P350" s="40">
        <f t="shared" si="179"/>
        <v>7.0742534686156731</v>
      </c>
      <c r="Q350" s="40">
        <f t="shared" si="179"/>
        <v>12.161422485138978</v>
      </c>
      <c r="R350" s="40">
        <f t="shared" si="179"/>
        <v>24.404558048807708</v>
      </c>
      <c r="S350" s="41">
        <f t="shared" si="179"/>
        <v>0.35</v>
      </c>
      <c r="T350" s="41">
        <f t="shared" si="179"/>
        <v>0.35</v>
      </c>
      <c r="U350" s="42" t="e">
        <f t="shared" si="179"/>
        <v>#VALUE!</v>
      </c>
      <c r="V350" s="42" t="e">
        <f t="shared" si="179"/>
        <v>#VALUE!</v>
      </c>
      <c r="W350" s="43" t="e">
        <f t="shared" si="179"/>
        <v>#VALUE!</v>
      </c>
      <c r="X350" s="43" t="e">
        <f t="shared" si="179"/>
        <v>#VALUE!</v>
      </c>
      <c r="AD350"/>
      <c r="AG350" s="3">
        <f t="shared" si="171"/>
        <v>32.580381999521578</v>
      </c>
      <c r="AH350" s="36">
        <f t="shared" si="180"/>
        <v>2.1799017570607644</v>
      </c>
      <c r="AI350" s="36">
        <f t="shared" si="180"/>
        <v>3.6894679519496578</v>
      </c>
      <c r="AJ350" s="36">
        <f t="shared" si="180"/>
        <v>3.4548217444907947</v>
      </c>
      <c r="AK350" s="36">
        <f t="shared" si="180"/>
        <v>3.5048416749990512</v>
      </c>
      <c r="AL350" s="36">
        <f t="shared" si="180"/>
        <v>1.9662792933839439</v>
      </c>
      <c r="AM350" s="37" t="e">
        <f t="shared" si="180"/>
        <v>#VALUE!</v>
      </c>
      <c r="AN350" s="38">
        <f t="shared" si="180"/>
        <v>3.4226129363418387</v>
      </c>
      <c r="AO350" s="39">
        <f t="shared" si="180"/>
        <v>1.1197912716347349</v>
      </c>
      <c r="AP350" s="39">
        <f t="shared" si="180"/>
        <v>1.1197912716347349</v>
      </c>
      <c r="AQ350" s="40">
        <f t="shared" si="180"/>
        <v>7.0742534686156731</v>
      </c>
      <c r="AR350" s="40">
        <f t="shared" si="180"/>
        <v>12.161422485138978</v>
      </c>
      <c r="AS350" s="40">
        <f t="shared" si="180"/>
        <v>24.404558048807708</v>
      </c>
      <c r="AT350" s="41">
        <f t="shared" si="180"/>
        <v>0.35</v>
      </c>
      <c r="AU350" s="41">
        <f t="shared" si="180"/>
        <v>0.35</v>
      </c>
      <c r="AV350" s="42" t="e">
        <f t="shared" si="180"/>
        <v>#VALUE!</v>
      </c>
      <c r="AW350" s="42" t="e">
        <f t="shared" si="180"/>
        <v>#VALUE!</v>
      </c>
      <c r="AX350" s="43" t="e">
        <f t="shared" si="180"/>
        <v>#VALUE!</v>
      </c>
      <c r="AY350" s="43" t="e">
        <f t="shared" si="180"/>
        <v>#VALUE!</v>
      </c>
    </row>
    <row r="351" spans="6:51" x14ac:dyDescent="0.25">
      <c r="F351" s="3">
        <v>37</v>
      </c>
      <c r="G351" s="36">
        <f t="shared" si="179"/>
        <v>2.1799088022873536</v>
      </c>
      <c r="H351" s="36">
        <f t="shared" si="179"/>
        <v>3.6894714504426407</v>
      </c>
      <c r="I351" s="36">
        <f t="shared" si="179"/>
        <v>3.4548451387109202</v>
      </c>
      <c r="J351" s="36">
        <f t="shared" si="179"/>
        <v>3.5048469802094107</v>
      </c>
      <c r="K351" s="36">
        <f t="shared" si="179"/>
        <v>2.4649583917596063</v>
      </c>
      <c r="L351" s="37" t="e">
        <f t="shared" si="179"/>
        <v>#VALUE!</v>
      </c>
      <c r="M351" s="38">
        <f t="shared" si="179"/>
        <v>3.436987513929334</v>
      </c>
      <c r="N351" s="39">
        <f t="shared" si="179"/>
        <v>1.1197912716347349</v>
      </c>
      <c r="O351" s="39">
        <f t="shared" si="179"/>
        <v>1.1197912716347349</v>
      </c>
      <c r="P351" s="40">
        <f t="shared" si="179"/>
        <v>7.0742534686156731</v>
      </c>
      <c r="Q351" s="40">
        <f t="shared" si="179"/>
        <v>12.161422485138978</v>
      </c>
      <c r="R351" s="40">
        <f t="shared" si="179"/>
        <v>24.404558048807708</v>
      </c>
      <c r="S351" s="41">
        <f t="shared" si="179"/>
        <v>0.35</v>
      </c>
      <c r="T351" s="41">
        <f t="shared" si="179"/>
        <v>0.35</v>
      </c>
      <c r="U351" s="42" t="e">
        <f t="shared" si="179"/>
        <v>#VALUE!</v>
      </c>
      <c r="V351" s="42" t="e">
        <f t="shared" si="179"/>
        <v>#VALUE!</v>
      </c>
      <c r="W351" s="43" t="e">
        <f t="shared" si="179"/>
        <v>#VALUE!</v>
      </c>
      <c r="X351" s="43" t="e">
        <f t="shared" si="179"/>
        <v>#VALUE!</v>
      </c>
      <c r="AD351"/>
      <c r="AG351" s="3">
        <f t="shared" si="171"/>
        <v>34.264174327522724</v>
      </c>
      <c r="AH351" s="36">
        <f t="shared" si="180"/>
        <v>2.1799061758245131</v>
      </c>
      <c r="AI351" s="36">
        <f t="shared" si="180"/>
        <v>3.6894699351254583</v>
      </c>
      <c r="AJ351" s="36">
        <f t="shared" si="180"/>
        <v>3.4548365491963837</v>
      </c>
      <c r="AK351" s="36">
        <f t="shared" si="180"/>
        <v>3.504844677735806</v>
      </c>
      <c r="AL351" s="36">
        <f t="shared" si="180"/>
        <v>2.20559783983918</v>
      </c>
      <c r="AM351" s="37" t="e">
        <f t="shared" si="180"/>
        <v>#VALUE!</v>
      </c>
      <c r="AN351" s="38">
        <f t="shared" si="180"/>
        <v>3.4292558910670463</v>
      </c>
      <c r="AO351" s="39">
        <f t="shared" si="180"/>
        <v>1.1197912716347349</v>
      </c>
      <c r="AP351" s="39">
        <f t="shared" si="180"/>
        <v>1.1197912716347349</v>
      </c>
      <c r="AQ351" s="40">
        <f t="shared" si="180"/>
        <v>7.0742534686156731</v>
      </c>
      <c r="AR351" s="40">
        <f t="shared" si="180"/>
        <v>12.161422485138978</v>
      </c>
      <c r="AS351" s="40">
        <f t="shared" si="180"/>
        <v>24.404558048807708</v>
      </c>
      <c r="AT351" s="41">
        <f t="shared" si="180"/>
        <v>0.35</v>
      </c>
      <c r="AU351" s="41">
        <f t="shared" si="180"/>
        <v>0.35</v>
      </c>
      <c r="AV351" s="42" t="e">
        <f t="shared" si="180"/>
        <v>#VALUE!</v>
      </c>
      <c r="AW351" s="42" t="e">
        <f t="shared" si="180"/>
        <v>#VALUE!</v>
      </c>
      <c r="AX351" s="43" t="e">
        <f t="shared" si="180"/>
        <v>#VALUE!</v>
      </c>
      <c r="AY351" s="43" t="e">
        <f t="shared" si="180"/>
        <v>#VALUE!</v>
      </c>
    </row>
    <row r="352" spans="6:51" x14ac:dyDescent="0.25">
      <c r="F352" s="3">
        <v>38</v>
      </c>
      <c r="G352" s="36">
        <f t="shared" si="179"/>
        <v>2.1799091973886071</v>
      </c>
      <c r="H352" s="36">
        <f t="shared" si="179"/>
        <v>3.6894717345326784</v>
      </c>
      <c r="I352" s="36">
        <f t="shared" si="179"/>
        <v>3.4548463671559331</v>
      </c>
      <c r="J352" s="36">
        <f t="shared" si="179"/>
        <v>3.5048474139614885</v>
      </c>
      <c r="K352" s="36">
        <f t="shared" si="179"/>
        <v>2.532510410061239</v>
      </c>
      <c r="L352" s="37" t="e">
        <f t="shared" si="179"/>
        <v>#VALUE!</v>
      </c>
      <c r="M352" s="38">
        <f t="shared" si="179"/>
        <v>3.4391074151795982</v>
      </c>
      <c r="N352" s="39">
        <f t="shared" si="179"/>
        <v>1.1197912716347349</v>
      </c>
      <c r="O352" s="39">
        <f t="shared" si="179"/>
        <v>1.1197912716347349</v>
      </c>
      <c r="P352" s="40">
        <f t="shared" si="179"/>
        <v>7.0742534686156731</v>
      </c>
      <c r="Q352" s="40">
        <f t="shared" si="179"/>
        <v>12.161422485138978</v>
      </c>
      <c r="R352" s="40">
        <f t="shared" si="179"/>
        <v>24.404558048807708</v>
      </c>
      <c r="S352" s="41">
        <f t="shared" si="179"/>
        <v>0.35</v>
      </c>
      <c r="T352" s="41">
        <f t="shared" si="179"/>
        <v>0.35</v>
      </c>
      <c r="U352" s="42" t="e">
        <f t="shared" si="179"/>
        <v>#VALUE!</v>
      </c>
      <c r="V352" s="42" t="e">
        <f t="shared" si="179"/>
        <v>#VALUE!</v>
      </c>
      <c r="W352" s="43" t="e">
        <f t="shared" si="179"/>
        <v>#VALUE!</v>
      </c>
      <c r="X352" s="43" t="e">
        <f t="shared" si="179"/>
        <v>#VALUE!</v>
      </c>
      <c r="AD352"/>
      <c r="AG352" s="3">
        <f t="shared" si="171"/>
        <v>36.034987016545941</v>
      </c>
      <c r="AH352" s="36">
        <f t="shared" si="180"/>
        <v>2.1799082170960986</v>
      </c>
      <c r="AI352" s="36">
        <f t="shared" si="180"/>
        <v>3.6894710689273622</v>
      </c>
      <c r="AJ352" s="36">
        <f t="shared" si="180"/>
        <v>3.4548432682799861</v>
      </c>
      <c r="AK352" s="36">
        <f t="shared" si="180"/>
        <v>3.5048463991758707</v>
      </c>
      <c r="AL352" s="36">
        <f t="shared" si="180"/>
        <v>2.3876463179308809</v>
      </c>
      <c r="AM352" s="37" t="e">
        <f t="shared" si="180"/>
        <v>#VALUE!</v>
      </c>
      <c r="AN352" s="38">
        <f t="shared" si="180"/>
        <v>3.4346176265707093</v>
      </c>
      <c r="AO352" s="39">
        <f t="shared" si="180"/>
        <v>1.1197912716347349</v>
      </c>
      <c r="AP352" s="39">
        <f t="shared" si="180"/>
        <v>1.1197912716347349</v>
      </c>
      <c r="AQ352" s="40">
        <f t="shared" si="180"/>
        <v>7.0742534686156731</v>
      </c>
      <c r="AR352" s="40">
        <f t="shared" si="180"/>
        <v>12.161422485138978</v>
      </c>
      <c r="AS352" s="40">
        <f t="shared" si="180"/>
        <v>24.404558048807708</v>
      </c>
      <c r="AT352" s="41">
        <f t="shared" si="180"/>
        <v>0.35</v>
      </c>
      <c r="AU352" s="41">
        <f t="shared" si="180"/>
        <v>0.35</v>
      </c>
      <c r="AV352" s="42" t="e">
        <f t="shared" si="180"/>
        <v>#VALUE!</v>
      </c>
      <c r="AW352" s="42" t="e">
        <f t="shared" si="180"/>
        <v>#VALUE!</v>
      </c>
      <c r="AX352" s="43" t="e">
        <f t="shared" si="180"/>
        <v>#VALUE!</v>
      </c>
      <c r="AY352" s="43" t="e">
        <f t="shared" si="180"/>
        <v>#VALUE!</v>
      </c>
    </row>
    <row r="353" spans="6:51" x14ac:dyDescent="0.25">
      <c r="F353" s="3">
        <v>39</v>
      </c>
      <c r="G353" s="36">
        <f t="shared" si="179"/>
        <v>2.1799094565408192</v>
      </c>
      <c r="H353" s="36">
        <f t="shared" si="179"/>
        <v>3.6894719386466424</v>
      </c>
      <c r="I353" s="36">
        <f t="shared" si="179"/>
        <v>3.4548471459853429</v>
      </c>
      <c r="J353" s="36">
        <f t="shared" si="179"/>
        <v>3.5048477265056603</v>
      </c>
      <c r="K353" s="36">
        <f t="shared" si="179"/>
        <v>2.5895745041474312</v>
      </c>
      <c r="L353" s="37" t="e">
        <f t="shared" si="179"/>
        <v>#VALUE!</v>
      </c>
      <c r="M353" s="38">
        <f t="shared" si="179"/>
        <v>3.4409351850981245</v>
      </c>
      <c r="N353" s="39">
        <f t="shared" si="179"/>
        <v>1.1197912716347349</v>
      </c>
      <c r="O353" s="39">
        <f t="shared" si="179"/>
        <v>1.1197912716347349</v>
      </c>
      <c r="P353" s="40">
        <f t="shared" si="179"/>
        <v>7.0742534686156731</v>
      </c>
      <c r="Q353" s="40">
        <f t="shared" si="179"/>
        <v>12.161422485138978</v>
      </c>
      <c r="R353" s="40">
        <f t="shared" si="179"/>
        <v>24.404558048807708</v>
      </c>
      <c r="S353" s="41">
        <f t="shared" si="179"/>
        <v>0.35</v>
      </c>
      <c r="T353" s="41">
        <f t="shared" si="179"/>
        <v>0.35</v>
      </c>
      <c r="U353" s="42" t="e">
        <f t="shared" si="179"/>
        <v>#VALUE!</v>
      </c>
      <c r="V353" s="42" t="e">
        <f t="shared" si="179"/>
        <v>#VALUE!</v>
      </c>
      <c r="W353" s="43" t="e">
        <f t="shared" si="179"/>
        <v>#VALUE!</v>
      </c>
      <c r="X353" s="43" t="e">
        <f t="shared" si="179"/>
        <v>#VALUE!</v>
      </c>
      <c r="AD353"/>
      <c r="AG353" s="3">
        <f t="shared" si="171"/>
        <v>37.897317380842225</v>
      </c>
      <c r="AH353" s="36">
        <f t="shared" si="180"/>
        <v>2.1799091641403616</v>
      </c>
      <c r="AI353" s="36">
        <f t="shared" si="180"/>
        <v>3.6894717095214191</v>
      </c>
      <c r="AJ353" s="36">
        <f t="shared" si="180"/>
        <v>3.4548462653734773</v>
      </c>
      <c r="AK353" s="36">
        <f t="shared" si="180"/>
        <v>3.5048473757234833</v>
      </c>
      <c r="AL353" s="36">
        <f t="shared" si="180"/>
        <v>2.5260925287914096</v>
      </c>
      <c r="AM353" s="37" t="e">
        <f t="shared" si="180"/>
        <v>#VALUE!</v>
      </c>
      <c r="AN353" s="38">
        <f t="shared" si="180"/>
        <v>3.4389039846350884</v>
      </c>
      <c r="AO353" s="39">
        <f t="shared" si="180"/>
        <v>1.1197912716347349</v>
      </c>
      <c r="AP353" s="39">
        <f t="shared" si="180"/>
        <v>1.1197912716347349</v>
      </c>
      <c r="AQ353" s="40">
        <f t="shared" si="180"/>
        <v>7.0742534686156731</v>
      </c>
      <c r="AR353" s="40">
        <f t="shared" si="180"/>
        <v>12.161422485138978</v>
      </c>
      <c r="AS353" s="40">
        <f t="shared" si="180"/>
        <v>24.404558048807708</v>
      </c>
      <c r="AT353" s="41">
        <f t="shared" si="180"/>
        <v>0.35</v>
      </c>
      <c r="AU353" s="41">
        <f t="shared" si="180"/>
        <v>0.35</v>
      </c>
      <c r="AV353" s="42" t="e">
        <f t="shared" si="180"/>
        <v>#VALUE!</v>
      </c>
      <c r="AW353" s="42" t="e">
        <f t="shared" si="180"/>
        <v>#VALUE!</v>
      </c>
      <c r="AX353" s="43" t="e">
        <f t="shared" si="180"/>
        <v>#VALUE!</v>
      </c>
      <c r="AY353" s="43" t="e">
        <f t="shared" si="180"/>
        <v>#VALUE!</v>
      </c>
    </row>
    <row r="354" spans="6:51" x14ac:dyDescent="0.25">
      <c r="F354" s="3">
        <v>40</v>
      </c>
      <c r="G354" s="36">
        <f t="shared" si="179"/>
        <v>2.1799096290944915</v>
      </c>
      <c r="H354" s="36">
        <f t="shared" si="179"/>
        <v>3.6894720862014103</v>
      </c>
      <c r="I354" s="36">
        <f t="shared" si="179"/>
        <v>3.4548476444630549</v>
      </c>
      <c r="J354" s="36">
        <f t="shared" si="179"/>
        <v>3.5048479531654912</v>
      </c>
      <c r="K354" s="36">
        <f t="shared" si="179"/>
        <v>2.6380173140807024</v>
      </c>
      <c r="L354" s="37" t="e">
        <f t="shared" si="179"/>
        <v>#VALUE!</v>
      </c>
      <c r="M354" s="38">
        <f t="shared" si="179"/>
        <v>3.4425136002672225</v>
      </c>
      <c r="N354" s="39">
        <f t="shared" si="179"/>
        <v>1.1197912716347349</v>
      </c>
      <c r="O354" s="39">
        <f t="shared" si="179"/>
        <v>1.1197912716347349</v>
      </c>
      <c r="P354" s="40">
        <f t="shared" si="179"/>
        <v>7.0742534686156731</v>
      </c>
      <c r="Q354" s="40">
        <f t="shared" si="179"/>
        <v>12.161422485138978</v>
      </c>
      <c r="R354" s="40">
        <f t="shared" si="179"/>
        <v>24.404558048807708</v>
      </c>
      <c r="S354" s="41">
        <f t="shared" si="179"/>
        <v>0.35</v>
      </c>
      <c r="T354" s="41">
        <f t="shared" si="179"/>
        <v>0.35</v>
      </c>
      <c r="U354" s="42" t="e">
        <f t="shared" si="179"/>
        <v>#VALUE!</v>
      </c>
      <c r="V354" s="42" t="e">
        <f t="shared" si="179"/>
        <v>#VALUE!</v>
      </c>
      <c r="W354" s="43" t="e">
        <f t="shared" si="179"/>
        <v>#VALUE!</v>
      </c>
      <c r="X354" s="43" t="e">
        <f t="shared" si="179"/>
        <v>#VALUE!</v>
      </c>
      <c r="AD354"/>
      <c r="AG354" s="3">
        <f t="shared" si="171"/>
        <v>39.855895161134171</v>
      </c>
      <c r="AH354" s="36">
        <f t="shared" si="180"/>
        <v>2.1799096082492921</v>
      </c>
      <c r="AI354" s="36">
        <f t="shared" si="180"/>
        <v>3.6894720677414505</v>
      </c>
      <c r="AJ354" s="36">
        <f t="shared" si="180"/>
        <v>3.4548475854263798</v>
      </c>
      <c r="AK354" s="36">
        <f t="shared" si="180"/>
        <v>3.5048479247656861</v>
      </c>
      <c r="AL354" s="36">
        <f t="shared" si="180"/>
        <v>2.6315074086527797</v>
      </c>
      <c r="AM354" s="37" t="e">
        <f t="shared" si="180"/>
        <v>#VALUE!</v>
      </c>
      <c r="AN354" s="38">
        <f t="shared" si="180"/>
        <v>3.4423000716591239</v>
      </c>
      <c r="AO354" s="39">
        <f t="shared" si="180"/>
        <v>1.1197912716347349</v>
      </c>
      <c r="AP354" s="39">
        <f t="shared" si="180"/>
        <v>1.1197912716347349</v>
      </c>
      <c r="AQ354" s="40">
        <f t="shared" si="180"/>
        <v>7.0742534686156731</v>
      </c>
      <c r="AR354" s="40">
        <f t="shared" si="180"/>
        <v>12.161422485138978</v>
      </c>
      <c r="AS354" s="40">
        <f t="shared" si="180"/>
        <v>24.404558048807708</v>
      </c>
      <c r="AT354" s="41">
        <f t="shared" si="180"/>
        <v>0.35</v>
      </c>
      <c r="AU354" s="41">
        <f t="shared" si="180"/>
        <v>0.35</v>
      </c>
      <c r="AV354" s="42" t="e">
        <f t="shared" si="180"/>
        <v>#VALUE!</v>
      </c>
      <c r="AW354" s="42" t="e">
        <f t="shared" si="180"/>
        <v>#VALUE!</v>
      </c>
      <c r="AX354" s="43" t="e">
        <f t="shared" si="180"/>
        <v>#VALUE!</v>
      </c>
      <c r="AY354" s="43" t="e">
        <f t="shared" si="180"/>
        <v>#VALUE!</v>
      </c>
    </row>
    <row r="355" spans="6:51" x14ac:dyDescent="0.25">
      <c r="F355" s="3">
        <v>41</v>
      </c>
      <c r="G355" s="36">
        <f t="shared" si="179"/>
        <v>2.1799097457109715</v>
      </c>
      <c r="H355" s="36">
        <f t="shared" si="179"/>
        <v>3.6894721935225436</v>
      </c>
      <c r="I355" s="36">
        <f t="shared" si="179"/>
        <v>3.4548479666197798</v>
      </c>
      <c r="J355" s="36">
        <f t="shared" si="179"/>
        <v>3.504848118594412</v>
      </c>
      <c r="K355" s="36">
        <f t="shared" si="179"/>
        <v>2.6793397138352484</v>
      </c>
      <c r="L355" s="37" t="e">
        <f t="shared" si="179"/>
        <v>#VALUE!</v>
      </c>
      <c r="M355" s="38">
        <f t="shared" si="179"/>
        <v>3.4438789559923286</v>
      </c>
      <c r="N355" s="39">
        <f t="shared" si="179"/>
        <v>1.1197912716347349</v>
      </c>
      <c r="O355" s="39">
        <f t="shared" si="179"/>
        <v>1.1197912716347349</v>
      </c>
      <c r="P355" s="40">
        <f t="shared" si="179"/>
        <v>7.0742534686156731</v>
      </c>
      <c r="Q355" s="40">
        <f t="shared" si="179"/>
        <v>12.161422485138978</v>
      </c>
      <c r="R355" s="40">
        <f t="shared" si="179"/>
        <v>24.404558048807708</v>
      </c>
      <c r="S355" s="41">
        <f t="shared" si="179"/>
        <v>0.35</v>
      </c>
      <c r="T355" s="41">
        <f t="shared" si="179"/>
        <v>0.35</v>
      </c>
      <c r="U355" s="42" t="e">
        <f t="shared" si="179"/>
        <v>#VALUE!</v>
      </c>
      <c r="V355" s="42" t="e">
        <f t="shared" si="179"/>
        <v>#VALUE!</v>
      </c>
      <c r="W355" s="43" t="e">
        <f t="shared" si="179"/>
        <v>#VALUE!</v>
      </c>
      <c r="X355" s="43" t="e">
        <f t="shared" si="179"/>
        <v>#VALUE!</v>
      </c>
      <c r="AD355"/>
      <c r="AG355" s="3">
        <f t="shared" si="171"/>
        <v>41.722042020690559</v>
      </c>
      <c r="AH355" s="36">
        <f t="shared" si="180"/>
        <v>2.179909806329011</v>
      </c>
      <c r="AI355" s="36">
        <f t="shared" si="180"/>
        <v>3.6894722526003685</v>
      </c>
      <c r="AJ355" s="36">
        <f t="shared" si="180"/>
        <v>3.4548481270203357</v>
      </c>
      <c r="AK355" s="36">
        <f t="shared" si="180"/>
        <v>3.5048482099546314</v>
      </c>
      <c r="AL355" s="36">
        <f t="shared" si="180"/>
        <v>2.7054425642363209</v>
      </c>
      <c r="AM355" s="37" t="e">
        <f t="shared" si="180"/>
        <v>#VALUE!</v>
      </c>
      <c r="AN355" s="38">
        <f t="shared" si="180"/>
        <v>3.4447499093174176</v>
      </c>
      <c r="AO355" s="39">
        <f t="shared" si="180"/>
        <v>1.1197912716347349</v>
      </c>
      <c r="AP355" s="39">
        <f t="shared" si="180"/>
        <v>1.1197912716347349</v>
      </c>
      <c r="AQ355" s="40">
        <f t="shared" si="180"/>
        <v>7.0742534686156731</v>
      </c>
      <c r="AR355" s="40">
        <f t="shared" si="180"/>
        <v>12.161422485138978</v>
      </c>
      <c r="AS355" s="40">
        <f t="shared" si="180"/>
        <v>24.404558048807708</v>
      </c>
      <c r="AT355" s="41">
        <f t="shared" si="180"/>
        <v>0.35</v>
      </c>
      <c r="AU355" s="41">
        <f t="shared" si="180"/>
        <v>0.35</v>
      </c>
      <c r="AV355" s="42" t="e">
        <f t="shared" si="180"/>
        <v>#VALUE!</v>
      </c>
      <c r="AW355" s="42" t="e">
        <f t="shared" si="180"/>
        <v>#VALUE!</v>
      </c>
      <c r="AX355" s="43" t="e">
        <f t="shared" si="180"/>
        <v>#VALUE!</v>
      </c>
      <c r="AY355" s="43" t="e">
        <f t="shared" si="180"/>
        <v>#VALUE!</v>
      </c>
    </row>
    <row r="356" spans="6:51" x14ac:dyDescent="0.25">
      <c r="F356" s="3">
        <v>42</v>
      </c>
      <c r="G356" s="36">
        <f t="shared" si="179"/>
        <v>2.1799098256893821</v>
      </c>
      <c r="H356" s="36">
        <f t="shared" si="179"/>
        <v>3.6894722720556121</v>
      </c>
      <c r="I356" s="36">
        <f t="shared" si="179"/>
        <v>3.4548481768927566</v>
      </c>
      <c r="J356" s="36">
        <f t="shared" si="179"/>
        <v>3.5048482401007095</v>
      </c>
      <c r="K356" s="36">
        <f t="shared" si="179"/>
        <v>2.7147534822411425</v>
      </c>
      <c r="L356" s="37" t="e">
        <f t="shared" si="179"/>
        <v>#VALUE!</v>
      </c>
      <c r="M356" s="38">
        <f t="shared" si="179"/>
        <v>3.4450620575149191</v>
      </c>
      <c r="N356" s="39">
        <f t="shared" si="179"/>
        <v>1.1197912716347349</v>
      </c>
      <c r="O356" s="39">
        <f t="shared" si="179"/>
        <v>1.1197912716347349</v>
      </c>
      <c r="P356" s="40">
        <f t="shared" si="179"/>
        <v>7.0742534686156731</v>
      </c>
      <c r="Q356" s="40">
        <f t="shared" si="179"/>
        <v>12.161422485138978</v>
      </c>
      <c r="R356" s="40">
        <f t="shared" si="179"/>
        <v>24.404558048807708</v>
      </c>
      <c r="S356" s="41">
        <f t="shared" si="179"/>
        <v>0.35</v>
      </c>
      <c r="T356" s="41">
        <f t="shared" si="179"/>
        <v>0.35</v>
      </c>
      <c r="U356" s="42" t="e">
        <f t="shared" si="179"/>
        <v>#VALUE!</v>
      </c>
      <c r="V356" s="42" t="e">
        <f t="shared" si="179"/>
        <v>#VALUE!</v>
      </c>
      <c r="W356" s="43" t="e">
        <f t="shared" si="179"/>
        <v>#VALUE!</v>
      </c>
      <c r="X356" s="43" t="e">
        <f t="shared" si="179"/>
        <v>#VALUE!</v>
      </c>
      <c r="AD356"/>
      <c r="AG356" s="3">
        <f t="shared" si="171"/>
        <v>43.450237396356343</v>
      </c>
      <c r="AH356" s="36">
        <f t="shared" si="180"/>
        <v>2.1799099006825067</v>
      </c>
      <c r="AI356" s="36">
        <f t="shared" si="180"/>
        <v>3.6894723507280487</v>
      </c>
      <c r="AJ356" s="36">
        <f t="shared" si="180"/>
        <v>3.4548483616875645</v>
      </c>
      <c r="AK356" s="36">
        <f t="shared" si="180"/>
        <v>3.5048483624088984</v>
      </c>
      <c r="AL356" s="36">
        <f t="shared" si="180"/>
        <v>2.7575786050947286</v>
      </c>
      <c r="AM356" s="37" t="e">
        <f t="shared" si="180"/>
        <v>#VALUE!</v>
      </c>
      <c r="AN356" s="38">
        <f t="shared" si="180"/>
        <v>3.4465065522595104</v>
      </c>
      <c r="AO356" s="39">
        <f t="shared" si="180"/>
        <v>1.1197912716347349</v>
      </c>
      <c r="AP356" s="39">
        <f t="shared" si="180"/>
        <v>1.1197912716347349</v>
      </c>
      <c r="AQ356" s="40">
        <f t="shared" si="180"/>
        <v>7.0742534686156731</v>
      </c>
      <c r="AR356" s="40">
        <f t="shared" si="180"/>
        <v>12.161422485138978</v>
      </c>
      <c r="AS356" s="40">
        <f t="shared" si="180"/>
        <v>24.404558048807708</v>
      </c>
      <c r="AT356" s="41">
        <f t="shared" si="180"/>
        <v>0.35</v>
      </c>
      <c r="AU356" s="41">
        <f t="shared" si="180"/>
        <v>0.35</v>
      </c>
      <c r="AV356" s="42" t="e">
        <f t="shared" si="180"/>
        <v>#VALUE!</v>
      </c>
      <c r="AW356" s="42" t="e">
        <f t="shared" si="180"/>
        <v>#VALUE!</v>
      </c>
      <c r="AX356" s="43" t="e">
        <f t="shared" si="180"/>
        <v>#VALUE!</v>
      </c>
      <c r="AY356" s="43" t="e">
        <f t="shared" si="180"/>
        <v>#VALUE!</v>
      </c>
    </row>
    <row r="357" spans="6:51" x14ac:dyDescent="0.25">
      <c r="F357" s="3">
        <v>43</v>
      </c>
      <c r="G357" s="36">
        <f t="shared" si="179"/>
        <v>2.1799098813369024</v>
      </c>
      <c r="H357" s="36">
        <f t="shared" si="179"/>
        <v>3.6894723298699605</v>
      </c>
      <c r="I357" s="36">
        <f t="shared" si="179"/>
        <v>3.4548483155201533</v>
      </c>
      <c r="J357" s="36">
        <f t="shared" si="179"/>
        <v>3.5048483299077007</v>
      </c>
      <c r="K357" s="36">
        <f t="shared" si="179"/>
        <v>2.7452411390377378</v>
      </c>
      <c r="L357" s="37" t="e">
        <f t="shared" si="179"/>
        <v>#VALUE!</v>
      </c>
      <c r="M357" s="38">
        <f t="shared" si="179"/>
        <v>3.4460890629183902</v>
      </c>
      <c r="N357" s="39">
        <f t="shared" si="179"/>
        <v>1.1197912716347349</v>
      </c>
      <c r="O357" s="39">
        <f t="shared" si="179"/>
        <v>1.1197912716347349</v>
      </c>
      <c r="P357" s="40">
        <f t="shared" si="179"/>
        <v>7.0742534686156731</v>
      </c>
      <c r="Q357" s="40">
        <f t="shared" si="179"/>
        <v>12.161422485138978</v>
      </c>
      <c r="R357" s="40">
        <f t="shared" si="179"/>
        <v>24.404558048807708</v>
      </c>
      <c r="S357" s="41">
        <f t="shared" si="179"/>
        <v>0.35</v>
      </c>
      <c r="T357" s="41">
        <f t="shared" si="179"/>
        <v>0.35</v>
      </c>
      <c r="U357" s="42" t="e">
        <f t="shared" si="179"/>
        <v>#VALUE!</v>
      </c>
      <c r="V357" s="42" t="e">
        <f t="shared" si="179"/>
        <v>#VALUE!</v>
      </c>
      <c r="W357" s="43" t="e">
        <f t="shared" si="179"/>
        <v>#VALUE!</v>
      </c>
      <c r="X357" s="43" t="e">
        <f t="shared" si="179"/>
        <v>#VALUE!</v>
      </c>
      <c r="AD357"/>
      <c r="AG357" s="3">
        <f t="shared" si="171"/>
        <v>45.042693794538543</v>
      </c>
      <c r="AH357" s="36">
        <f t="shared" si="180"/>
        <v>2.1799099497055368</v>
      </c>
      <c r="AI357" s="36">
        <f t="shared" si="180"/>
        <v>3.689472405750446</v>
      </c>
      <c r="AJ357" s="36">
        <f t="shared" si="180"/>
        <v>3.454848472099846</v>
      </c>
      <c r="AK357" s="36">
        <f t="shared" si="180"/>
        <v>3.5048484485093949</v>
      </c>
      <c r="AL357" s="36">
        <f t="shared" si="180"/>
        <v>2.7954011264008063</v>
      </c>
      <c r="AM357" s="37" t="e">
        <f t="shared" si="180"/>
        <v>#VALUE!</v>
      </c>
      <c r="AN357" s="38">
        <f t="shared" si="180"/>
        <v>3.4477912801883219</v>
      </c>
      <c r="AO357" s="39">
        <f t="shared" si="180"/>
        <v>1.1197912716347349</v>
      </c>
      <c r="AP357" s="39">
        <f t="shared" si="180"/>
        <v>1.1197912716347349</v>
      </c>
      <c r="AQ357" s="40">
        <f t="shared" si="180"/>
        <v>7.0742534686156731</v>
      </c>
      <c r="AR357" s="40">
        <f t="shared" si="180"/>
        <v>12.161422485138978</v>
      </c>
      <c r="AS357" s="40">
        <f t="shared" si="180"/>
        <v>24.404558048807708</v>
      </c>
      <c r="AT357" s="41">
        <f t="shared" si="180"/>
        <v>0.35</v>
      </c>
      <c r="AU357" s="41">
        <f t="shared" si="180"/>
        <v>0.35</v>
      </c>
      <c r="AV357" s="42" t="e">
        <f t="shared" si="180"/>
        <v>#VALUE!</v>
      </c>
      <c r="AW357" s="42" t="e">
        <f t="shared" si="180"/>
        <v>#VALUE!</v>
      </c>
      <c r="AX357" s="43" t="e">
        <f t="shared" si="180"/>
        <v>#VALUE!</v>
      </c>
      <c r="AY357" s="43" t="e">
        <f t="shared" si="180"/>
        <v>#VALUE!</v>
      </c>
    </row>
    <row r="358" spans="6:51" x14ac:dyDescent="0.25">
      <c r="F358" s="3">
        <v>44</v>
      </c>
      <c r="G358" s="36">
        <f t="shared" si="179"/>
        <v>2.1799099206049637</v>
      </c>
      <c r="H358" s="36">
        <f t="shared" si="179"/>
        <v>3.6894723726865326</v>
      </c>
      <c r="I358" s="36">
        <f t="shared" si="179"/>
        <v>3.4548484078407329</v>
      </c>
      <c r="J358" s="36">
        <f t="shared" si="179"/>
        <v>3.504848396698435</v>
      </c>
      <c r="K358" s="36">
        <f t="shared" si="179"/>
        <v>2.7716027490447805</v>
      </c>
      <c r="L358" s="37" t="e">
        <f t="shared" si="179"/>
        <v>#VALUE!</v>
      </c>
      <c r="M358" s="38">
        <f t="shared" si="179"/>
        <v>3.4469821982906805</v>
      </c>
      <c r="N358" s="39">
        <f t="shared" si="179"/>
        <v>1.1197912716347349</v>
      </c>
      <c r="O358" s="39">
        <f t="shared" si="179"/>
        <v>1.1197912716347349</v>
      </c>
      <c r="P358" s="40">
        <f t="shared" si="179"/>
        <v>7.0742534686156731</v>
      </c>
      <c r="Q358" s="40">
        <f t="shared" si="179"/>
        <v>12.161422485138978</v>
      </c>
      <c r="R358" s="40">
        <f t="shared" si="179"/>
        <v>24.404558048807708</v>
      </c>
      <c r="S358" s="41">
        <f t="shared" si="179"/>
        <v>0.35</v>
      </c>
      <c r="T358" s="41">
        <f t="shared" si="179"/>
        <v>0.35</v>
      </c>
      <c r="U358" s="42" t="e">
        <f t="shared" si="179"/>
        <v>#VALUE!</v>
      </c>
      <c r="V358" s="42" t="e">
        <f t="shared" si="179"/>
        <v>#VALUE!</v>
      </c>
      <c r="W358" s="43" t="e">
        <f t="shared" si="179"/>
        <v>#VALUE!</v>
      </c>
      <c r="X358" s="43" t="e">
        <f t="shared" si="179"/>
        <v>#VALUE!</v>
      </c>
      <c r="AD358"/>
      <c r="AG358" s="3">
        <f t="shared" si="171"/>
        <v>46.510072666059088</v>
      </c>
      <c r="AH358" s="36">
        <f t="shared" si="180"/>
        <v>2.1799099772584616</v>
      </c>
      <c r="AI358" s="36">
        <f t="shared" si="180"/>
        <v>3.6894724383035027</v>
      </c>
      <c r="AJ358" s="36">
        <f t="shared" si="180"/>
        <v>3.4548485282742027</v>
      </c>
      <c r="AK358" s="36">
        <f t="shared" si="180"/>
        <v>3.5048484998136598</v>
      </c>
      <c r="AL358" s="36">
        <f t="shared" si="180"/>
        <v>2.8236430203610294</v>
      </c>
      <c r="AM358" s="37" t="e">
        <f t="shared" si="180"/>
        <v>#VALUE!</v>
      </c>
      <c r="AN358" s="38">
        <f t="shared" si="180"/>
        <v>3.4487525432469814</v>
      </c>
      <c r="AO358" s="39">
        <f t="shared" si="180"/>
        <v>1.1197912716347349</v>
      </c>
      <c r="AP358" s="39">
        <f t="shared" si="180"/>
        <v>1.1197912716347349</v>
      </c>
      <c r="AQ358" s="40">
        <f t="shared" si="180"/>
        <v>7.0742534686156731</v>
      </c>
      <c r="AR358" s="40">
        <f t="shared" si="180"/>
        <v>12.161422485138978</v>
      </c>
      <c r="AS358" s="40">
        <f t="shared" si="180"/>
        <v>24.404558048807708</v>
      </c>
      <c r="AT358" s="41">
        <f t="shared" si="180"/>
        <v>0.35</v>
      </c>
      <c r="AU358" s="41">
        <f t="shared" si="180"/>
        <v>0.35</v>
      </c>
      <c r="AV358" s="42" t="e">
        <f t="shared" si="180"/>
        <v>#VALUE!</v>
      </c>
      <c r="AW358" s="42" t="e">
        <f t="shared" si="180"/>
        <v>#VALUE!</v>
      </c>
      <c r="AX358" s="43" t="e">
        <f t="shared" si="180"/>
        <v>#VALUE!</v>
      </c>
      <c r="AY358" s="43" t="e">
        <f t="shared" si="180"/>
        <v>#VALUE!</v>
      </c>
    </row>
    <row r="359" spans="6:51" x14ac:dyDescent="0.25">
      <c r="F359" s="3">
        <v>45</v>
      </c>
      <c r="G359" s="36">
        <f t="shared" si="179"/>
        <v>2.1799099486978042</v>
      </c>
      <c r="H359" s="36">
        <f t="shared" si="179"/>
        <v>3.6894724045839924</v>
      </c>
      <c r="I359" s="36">
        <f t="shared" si="179"/>
        <v>3.4548484699488418</v>
      </c>
      <c r="J359" s="36">
        <f t="shared" ref="J359:X359" si="181">J$160+J287</f>
        <v>3.5048484466771646</v>
      </c>
      <c r="K359" s="36">
        <f t="shared" si="181"/>
        <v>2.7944926300664896</v>
      </c>
      <c r="L359" s="37" t="e">
        <f t="shared" si="181"/>
        <v>#VALUE!</v>
      </c>
      <c r="M359" s="38">
        <f t="shared" si="181"/>
        <v>3.4477603634168075</v>
      </c>
      <c r="N359" s="39">
        <f t="shared" si="181"/>
        <v>1.1197912716347349</v>
      </c>
      <c r="O359" s="39">
        <f t="shared" si="181"/>
        <v>1.1197912716347349</v>
      </c>
      <c r="P359" s="40">
        <f t="shared" si="181"/>
        <v>7.0742534686156731</v>
      </c>
      <c r="Q359" s="40">
        <f t="shared" si="181"/>
        <v>12.161422485138978</v>
      </c>
      <c r="R359" s="40">
        <f t="shared" si="181"/>
        <v>24.404558048807708</v>
      </c>
      <c r="S359" s="41">
        <f t="shared" si="181"/>
        <v>0.35</v>
      </c>
      <c r="T359" s="41">
        <f t="shared" si="181"/>
        <v>0.35</v>
      </c>
      <c r="U359" s="42" t="e">
        <f t="shared" si="181"/>
        <v>#VALUE!</v>
      </c>
      <c r="V359" s="42" t="e">
        <f t="shared" si="181"/>
        <v>#VALUE!</v>
      </c>
      <c r="W359" s="43" t="e">
        <f t="shared" si="181"/>
        <v>#VALUE!</v>
      </c>
      <c r="X359" s="43" t="e">
        <f t="shared" si="181"/>
        <v>#VALUE!</v>
      </c>
      <c r="AD359"/>
      <c r="AG359" s="3">
        <f t="shared" si="171"/>
        <v>47.862198071214792</v>
      </c>
      <c r="AH359" s="36">
        <f t="shared" si="180"/>
        <v>2.1799099937991206</v>
      </c>
      <c r="AI359" s="36">
        <f t="shared" si="180"/>
        <v>3.6894724584895933</v>
      </c>
      <c r="AJ359" s="36">
        <f t="shared" si="180"/>
        <v>3.454848558866936</v>
      </c>
      <c r="AK359" s="36">
        <f t="shared" ref="AK359:AY359" si="182">AK$160+AK287</f>
        <v>3.5048485318493992</v>
      </c>
      <c r="AL359" s="36">
        <f t="shared" si="182"/>
        <v>2.845254249116226</v>
      </c>
      <c r="AM359" s="37" t="e">
        <f t="shared" si="182"/>
        <v>#VALUE!</v>
      </c>
      <c r="AN359" s="38">
        <f t="shared" si="182"/>
        <v>3.449486594749251</v>
      </c>
      <c r="AO359" s="39">
        <f t="shared" si="182"/>
        <v>1.1197912716347349</v>
      </c>
      <c r="AP359" s="39">
        <f t="shared" si="182"/>
        <v>1.1197912716347349</v>
      </c>
      <c r="AQ359" s="40">
        <f t="shared" si="182"/>
        <v>7.0742534686156731</v>
      </c>
      <c r="AR359" s="40">
        <f t="shared" si="182"/>
        <v>12.161422485138978</v>
      </c>
      <c r="AS359" s="40">
        <f t="shared" si="182"/>
        <v>24.404558048807708</v>
      </c>
      <c r="AT359" s="41">
        <f t="shared" si="182"/>
        <v>0.35</v>
      </c>
      <c r="AU359" s="41">
        <f t="shared" si="182"/>
        <v>0.35</v>
      </c>
      <c r="AV359" s="42" t="e">
        <f t="shared" si="182"/>
        <v>#VALUE!</v>
      </c>
      <c r="AW359" s="42" t="e">
        <f t="shared" si="182"/>
        <v>#VALUE!</v>
      </c>
      <c r="AX359" s="43" t="e">
        <f t="shared" si="182"/>
        <v>#VALUE!</v>
      </c>
      <c r="AY359" s="43" t="e">
        <f t="shared" si="182"/>
        <v>#VALUE!</v>
      </c>
    </row>
    <row r="360" spans="6:51" x14ac:dyDescent="0.25">
      <c r="F360" s="3">
        <v>46</v>
      </c>
      <c r="G360" s="36">
        <f t="shared" ref="G360:X374" si="183">G$160+G288</f>
        <v>2.1799099690654957</v>
      </c>
      <c r="H360" s="36">
        <f t="shared" si="183"/>
        <v>3.6894724284863449</v>
      </c>
      <c r="I360" s="36">
        <f t="shared" si="183"/>
        <v>3.4548485121572297</v>
      </c>
      <c r="J360" s="36">
        <f t="shared" si="183"/>
        <v>3.5048484843027436</v>
      </c>
      <c r="K360" s="36">
        <f t="shared" si="183"/>
        <v>2.8144482276567118</v>
      </c>
      <c r="L360" s="37" t="e">
        <f t="shared" si="183"/>
        <v>#VALUE!</v>
      </c>
      <c r="M360" s="38">
        <f t="shared" si="183"/>
        <v>3.4484396440508762</v>
      </c>
      <c r="N360" s="39">
        <f t="shared" si="183"/>
        <v>1.1197912716347349</v>
      </c>
      <c r="O360" s="39">
        <f t="shared" si="183"/>
        <v>1.1197912716347349</v>
      </c>
      <c r="P360" s="40">
        <f t="shared" si="183"/>
        <v>7.0742534686156731</v>
      </c>
      <c r="Q360" s="40">
        <f t="shared" si="183"/>
        <v>12.161422485138978</v>
      </c>
      <c r="R360" s="40">
        <f t="shared" si="183"/>
        <v>24.404558048807708</v>
      </c>
      <c r="S360" s="41">
        <f t="shared" si="183"/>
        <v>0.35</v>
      </c>
      <c r="T360" s="41">
        <f t="shared" si="183"/>
        <v>0.35</v>
      </c>
      <c r="U360" s="42" t="e">
        <f t="shared" si="183"/>
        <v>#VALUE!</v>
      </c>
      <c r="V360" s="42" t="e">
        <f t="shared" si="183"/>
        <v>#VALUE!</v>
      </c>
      <c r="W360" s="43" t="e">
        <f t="shared" si="183"/>
        <v>#VALUE!</v>
      </c>
      <c r="X360" s="43" t="e">
        <f t="shared" si="183"/>
        <v>#VALUE!</v>
      </c>
      <c r="AD360"/>
      <c r="AG360" s="3">
        <f t="shared" si="171"/>
        <v>49.108122451584919</v>
      </c>
      <c r="AH360" s="36">
        <f t="shared" ref="AH360:AY374" si="184">AH$160+AH288</f>
        <v>2.1799100042949755</v>
      </c>
      <c r="AI360" s="36">
        <f t="shared" si="184"/>
        <v>3.6894724715341698</v>
      </c>
      <c r="AJ360" s="36">
        <f t="shared" si="184"/>
        <v>3.4548485765450119</v>
      </c>
      <c r="AK360" s="36">
        <f t="shared" si="184"/>
        <v>3.5048485526906603</v>
      </c>
      <c r="AL360" s="36">
        <f t="shared" si="184"/>
        <v>2.8621414208402824</v>
      </c>
      <c r="AM360" s="37" t="e">
        <f t="shared" si="184"/>
        <v>#VALUE!</v>
      </c>
      <c r="AN360" s="38">
        <f t="shared" si="184"/>
        <v>3.4500574434670024</v>
      </c>
      <c r="AO360" s="39">
        <f t="shared" si="184"/>
        <v>1.1197912716347349</v>
      </c>
      <c r="AP360" s="39">
        <f t="shared" si="184"/>
        <v>1.1197912716347349</v>
      </c>
      <c r="AQ360" s="40">
        <f t="shared" si="184"/>
        <v>7.0742534686156731</v>
      </c>
      <c r="AR360" s="40">
        <f t="shared" si="184"/>
        <v>12.161422485138978</v>
      </c>
      <c r="AS360" s="40">
        <f t="shared" si="184"/>
        <v>24.404558048807708</v>
      </c>
      <c r="AT360" s="41">
        <f t="shared" si="184"/>
        <v>0.35</v>
      </c>
      <c r="AU360" s="41">
        <f t="shared" si="184"/>
        <v>0.35</v>
      </c>
      <c r="AV360" s="42" t="e">
        <f t="shared" si="184"/>
        <v>#VALUE!</v>
      </c>
      <c r="AW360" s="42" t="e">
        <f t="shared" si="184"/>
        <v>#VALUE!</v>
      </c>
      <c r="AX360" s="43" t="e">
        <f t="shared" si="184"/>
        <v>#VALUE!</v>
      </c>
      <c r="AY360" s="43" t="e">
        <f t="shared" si="184"/>
        <v>#VALUE!</v>
      </c>
    </row>
    <row r="361" spans="6:51" x14ac:dyDescent="0.25">
      <c r="F361" s="3">
        <v>47</v>
      </c>
      <c r="G361" s="36">
        <f t="shared" si="183"/>
        <v>2.1799099840242047</v>
      </c>
      <c r="H361" s="36">
        <f t="shared" si="183"/>
        <v>3.6894724465014122</v>
      </c>
      <c r="I361" s="36">
        <f t="shared" si="183"/>
        <v>3.4548485411330558</v>
      </c>
      <c r="J361" s="36">
        <f t="shared" si="183"/>
        <v>3.5048485127981168</v>
      </c>
      <c r="K361" s="36">
        <f t="shared" si="183"/>
        <v>2.8319129008914357</v>
      </c>
      <c r="L361" s="37" t="e">
        <f t="shared" si="183"/>
        <v>#VALUE!</v>
      </c>
      <c r="M361" s="38">
        <f t="shared" si="183"/>
        <v>3.4490337447341171</v>
      </c>
      <c r="N361" s="39">
        <f t="shared" si="183"/>
        <v>1.1197912716347349</v>
      </c>
      <c r="O361" s="39">
        <f t="shared" si="183"/>
        <v>1.1197912716347349</v>
      </c>
      <c r="P361" s="40">
        <f t="shared" si="183"/>
        <v>7.0742534686156731</v>
      </c>
      <c r="Q361" s="40">
        <f t="shared" si="183"/>
        <v>12.161422485138978</v>
      </c>
      <c r="R361" s="40">
        <f t="shared" si="183"/>
        <v>24.404558048807708</v>
      </c>
      <c r="S361" s="41">
        <f t="shared" si="183"/>
        <v>0.35</v>
      </c>
      <c r="T361" s="41">
        <f t="shared" si="183"/>
        <v>0.35</v>
      </c>
      <c r="U361" s="42" t="e">
        <f t="shared" si="183"/>
        <v>#VALUE!</v>
      </c>
      <c r="V361" s="42" t="e">
        <f t="shared" si="183"/>
        <v>#VALUE!</v>
      </c>
      <c r="W361" s="43" t="e">
        <f t="shared" si="183"/>
        <v>#VALUE!</v>
      </c>
      <c r="X361" s="43" t="e">
        <f t="shared" si="183"/>
        <v>#VALUE!</v>
      </c>
      <c r="AD361"/>
      <c r="AG361" s="3">
        <f t="shared" si="171"/>
        <v>50.256187235873128</v>
      </c>
      <c r="AH361" s="36">
        <f t="shared" si="184"/>
        <v>2.1799100112745742</v>
      </c>
      <c r="AI361" s="36">
        <f t="shared" si="184"/>
        <v>3.6894724802755432</v>
      </c>
      <c r="AJ361" s="36">
        <f t="shared" si="184"/>
        <v>3.4548485873018722</v>
      </c>
      <c r="AK361" s="36">
        <f t="shared" si="184"/>
        <v>3.5048485667464062</v>
      </c>
      <c r="AL361" s="36">
        <f t="shared" si="184"/>
        <v>2.8755767800906575</v>
      </c>
      <c r="AM361" s="37" t="e">
        <f t="shared" si="184"/>
        <v>#VALUE!</v>
      </c>
      <c r="AN361" s="38">
        <f t="shared" si="184"/>
        <v>3.4505086598173103</v>
      </c>
      <c r="AO361" s="39">
        <f t="shared" si="184"/>
        <v>1.1197912716347349</v>
      </c>
      <c r="AP361" s="39">
        <f t="shared" si="184"/>
        <v>1.1197912716347349</v>
      </c>
      <c r="AQ361" s="40">
        <f t="shared" si="184"/>
        <v>7.0742534686156731</v>
      </c>
      <c r="AR361" s="40">
        <f t="shared" si="184"/>
        <v>12.161422485138978</v>
      </c>
      <c r="AS361" s="40">
        <f t="shared" si="184"/>
        <v>24.404558048807708</v>
      </c>
      <c r="AT361" s="41">
        <f t="shared" si="184"/>
        <v>0.35</v>
      </c>
      <c r="AU361" s="41">
        <f t="shared" si="184"/>
        <v>0.35</v>
      </c>
      <c r="AV361" s="42" t="e">
        <f t="shared" si="184"/>
        <v>#VALUE!</v>
      </c>
      <c r="AW361" s="42" t="e">
        <f t="shared" si="184"/>
        <v>#VALUE!</v>
      </c>
      <c r="AX361" s="43" t="e">
        <f t="shared" si="184"/>
        <v>#VALUE!</v>
      </c>
      <c r="AY361" s="43" t="e">
        <f t="shared" si="184"/>
        <v>#VALUE!</v>
      </c>
    </row>
    <row r="362" spans="6:51" x14ac:dyDescent="0.25">
      <c r="F362" s="3">
        <v>48</v>
      </c>
      <c r="G362" s="36">
        <f t="shared" si="183"/>
        <v>2.1799099951481926</v>
      </c>
      <c r="H362" s="36">
        <f t="shared" si="183"/>
        <v>3.6894724601569977</v>
      </c>
      <c r="I362" s="36">
        <f t="shared" si="183"/>
        <v>3.4548485612254956</v>
      </c>
      <c r="J362" s="36">
        <f t="shared" si="183"/>
        <v>3.5048485345061873</v>
      </c>
      <c r="K362" s="36">
        <f t="shared" si="183"/>
        <v>2.8472539639593784</v>
      </c>
      <c r="L362" s="37" t="e">
        <f t="shared" si="183"/>
        <v>#VALUE!</v>
      </c>
      <c r="M362" s="38">
        <f t="shared" si="183"/>
        <v>3.4495543542227733</v>
      </c>
      <c r="N362" s="39">
        <f t="shared" si="183"/>
        <v>1.1197912716347349</v>
      </c>
      <c r="O362" s="39">
        <f t="shared" si="183"/>
        <v>1.1197912716347349</v>
      </c>
      <c r="P362" s="40">
        <f t="shared" si="183"/>
        <v>7.0742534686156731</v>
      </c>
      <c r="Q362" s="40">
        <f t="shared" si="183"/>
        <v>12.161422485138978</v>
      </c>
      <c r="R362" s="40">
        <f t="shared" si="183"/>
        <v>24.404558048807708</v>
      </c>
      <c r="S362" s="41">
        <f t="shared" si="183"/>
        <v>0.35</v>
      </c>
      <c r="T362" s="41">
        <f t="shared" si="183"/>
        <v>0.35</v>
      </c>
      <c r="U362" s="42" t="e">
        <f t="shared" si="183"/>
        <v>#VALUE!</v>
      </c>
      <c r="V362" s="42" t="e">
        <f t="shared" si="183"/>
        <v>#VALUE!</v>
      </c>
      <c r="W362" s="43" t="e">
        <f t="shared" si="183"/>
        <v>#VALUE!</v>
      </c>
      <c r="X362" s="43" t="e">
        <f t="shared" si="183"/>
        <v>#VALUE!</v>
      </c>
      <c r="AD362"/>
      <c r="AG362" s="3">
        <f t="shared" si="171"/>
        <v>51.314078685538149</v>
      </c>
      <c r="AH362" s="36">
        <f t="shared" si="184"/>
        <v>2.1799100161042491</v>
      </c>
      <c r="AI362" s="36">
        <f t="shared" si="184"/>
        <v>3.689472486324072</v>
      </c>
      <c r="AJ362" s="36">
        <f t="shared" si="184"/>
        <v>3.4548485941492815</v>
      </c>
      <c r="AK362" s="36">
        <f t="shared" si="184"/>
        <v>3.5048485765313915</v>
      </c>
      <c r="AL362" s="36">
        <f t="shared" si="184"/>
        <v>2.8864335272934087</v>
      </c>
      <c r="AM362" s="37" t="e">
        <f t="shared" si="184"/>
        <v>#VALUE!</v>
      </c>
      <c r="AN362" s="38">
        <f t="shared" si="184"/>
        <v>3.450870545149435</v>
      </c>
      <c r="AO362" s="39">
        <f t="shared" si="184"/>
        <v>1.1197912716347349</v>
      </c>
      <c r="AP362" s="39">
        <f t="shared" si="184"/>
        <v>1.1197912716347349</v>
      </c>
      <c r="AQ362" s="40">
        <f t="shared" si="184"/>
        <v>7.0742534686156731</v>
      </c>
      <c r="AR362" s="40">
        <f t="shared" si="184"/>
        <v>12.161422485138978</v>
      </c>
      <c r="AS362" s="40">
        <f t="shared" si="184"/>
        <v>24.404558048807708</v>
      </c>
      <c r="AT362" s="41">
        <f t="shared" si="184"/>
        <v>0.35</v>
      </c>
      <c r="AU362" s="41">
        <f t="shared" si="184"/>
        <v>0.35</v>
      </c>
      <c r="AV362" s="42" t="e">
        <f t="shared" si="184"/>
        <v>#VALUE!</v>
      </c>
      <c r="AW362" s="42" t="e">
        <f t="shared" si="184"/>
        <v>#VALUE!</v>
      </c>
      <c r="AX362" s="43" t="e">
        <f t="shared" si="184"/>
        <v>#VALUE!</v>
      </c>
      <c r="AY362" s="43" t="e">
        <f t="shared" si="184"/>
        <v>#VALUE!</v>
      </c>
    </row>
    <row r="363" spans="6:51" x14ac:dyDescent="0.25">
      <c r="F363" s="3">
        <v>49</v>
      </c>
      <c r="G363" s="36">
        <f t="shared" si="183"/>
        <v>2.1799100035204626</v>
      </c>
      <c r="H363" s="36">
        <f t="shared" si="183"/>
        <v>3.6894724705665229</v>
      </c>
      <c r="I363" s="36">
        <f t="shared" si="183"/>
        <v>3.4548485752973432</v>
      </c>
      <c r="J363" s="36">
        <f t="shared" si="183"/>
        <v>3.5048485511397391</v>
      </c>
      <c r="K363" s="36">
        <f t="shared" si="183"/>
        <v>2.8607770216200032</v>
      </c>
      <c r="L363" s="37" t="e">
        <f t="shared" si="183"/>
        <v>#VALUE!</v>
      </c>
      <c r="M363" s="38">
        <f t="shared" si="183"/>
        <v>3.4500114538835081</v>
      </c>
      <c r="N363" s="39">
        <f t="shared" si="183"/>
        <v>1.1197912716347349</v>
      </c>
      <c r="O363" s="39">
        <f t="shared" si="183"/>
        <v>1.1197912716347349</v>
      </c>
      <c r="P363" s="40">
        <f t="shared" si="183"/>
        <v>7.0742534686156731</v>
      </c>
      <c r="Q363" s="40">
        <f t="shared" si="183"/>
        <v>12.161422485138978</v>
      </c>
      <c r="R363" s="40">
        <f t="shared" si="183"/>
        <v>24.404558048807708</v>
      </c>
      <c r="S363" s="41">
        <f t="shared" si="183"/>
        <v>0.35</v>
      </c>
      <c r="T363" s="41">
        <f t="shared" si="183"/>
        <v>0.35</v>
      </c>
      <c r="U363" s="42" t="e">
        <f t="shared" si="183"/>
        <v>#VALUE!</v>
      </c>
      <c r="V363" s="42" t="e">
        <f t="shared" si="183"/>
        <v>#VALUE!</v>
      </c>
      <c r="W363" s="43" t="e">
        <f t="shared" si="183"/>
        <v>#VALUE!</v>
      </c>
      <c r="X363" s="43" t="e">
        <f t="shared" si="183"/>
        <v>#VALUE!</v>
      </c>
      <c r="AD363"/>
      <c r="AG363" s="3">
        <f t="shared" si="171"/>
        <v>52.288879354098157</v>
      </c>
      <c r="AH363" s="36">
        <f t="shared" si="184"/>
        <v>2.179910019561599</v>
      </c>
      <c r="AI363" s="36">
        <f t="shared" si="184"/>
        <v>3.6894724906297176</v>
      </c>
      <c r="AJ363" s="36">
        <f t="shared" si="184"/>
        <v>3.4548485986835948</v>
      </c>
      <c r="AK363" s="36">
        <f t="shared" si="184"/>
        <v>3.5048485835368206</v>
      </c>
      <c r="AL363" s="36">
        <f t="shared" si="184"/>
        <v>2.8953261184417798</v>
      </c>
      <c r="AM363" s="37" t="e">
        <f t="shared" si="184"/>
        <v>#VALUE!</v>
      </c>
      <c r="AN363" s="38">
        <f t="shared" si="184"/>
        <v>3.4511645925743224</v>
      </c>
      <c r="AO363" s="39">
        <f t="shared" si="184"/>
        <v>1.1197912716347349</v>
      </c>
      <c r="AP363" s="39">
        <f t="shared" si="184"/>
        <v>1.1197912716347349</v>
      </c>
      <c r="AQ363" s="40">
        <f t="shared" si="184"/>
        <v>7.0742534686156731</v>
      </c>
      <c r="AR363" s="40">
        <f t="shared" si="184"/>
        <v>12.161422485138978</v>
      </c>
      <c r="AS363" s="40">
        <f t="shared" si="184"/>
        <v>24.404558048807708</v>
      </c>
      <c r="AT363" s="41">
        <f t="shared" si="184"/>
        <v>0.35</v>
      </c>
      <c r="AU363" s="41">
        <f t="shared" si="184"/>
        <v>0.35</v>
      </c>
      <c r="AV363" s="42" t="e">
        <f t="shared" si="184"/>
        <v>#VALUE!</v>
      </c>
      <c r="AW363" s="42" t="e">
        <f t="shared" si="184"/>
        <v>#VALUE!</v>
      </c>
      <c r="AX363" s="43" t="e">
        <f t="shared" si="184"/>
        <v>#VALUE!</v>
      </c>
      <c r="AY363" s="43" t="e">
        <f t="shared" si="184"/>
        <v>#VALUE!</v>
      </c>
    </row>
    <row r="364" spans="6:51" x14ac:dyDescent="0.25">
      <c r="F364" s="3">
        <v>50</v>
      </c>
      <c r="G364" s="36">
        <f t="shared" si="183"/>
        <v>2.179910009894888</v>
      </c>
      <c r="H364" s="36">
        <f t="shared" si="183"/>
        <v>3.6894724785457944</v>
      </c>
      <c r="I364" s="36">
        <f t="shared" si="183"/>
        <v>3.4548485852500948</v>
      </c>
      <c r="J364" s="36">
        <f t="shared" si="183"/>
        <v>3.5048485639579008</v>
      </c>
      <c r="K364" s="36">
        <f t="shared" si="183"/>
        <v>2.8727374010834792</v>
      </c>
      <c r="L364" s="37" t="e">
        <f t="shared" si="183"/>
        <v>#VALUE!</v>
      </c>
      <c r="M364" s="38">
        <f t="shared" si="183"/>
        <v>3.4504135779056764</v>
      </c>
      <c r="N364" s="39">
        <f t="shared" si="183"/>
        <v>1.1197912716347349</v>
      </c>
      <c r="O364" s="39">
        <f t="shared" si="183"/>
        <v>1.1197912716347349</v>
      </c>
      <c r="P364" s="40">
        <f t="shared" si="183"/>
        <v>7.0742534686156731</v>
      </c>
      <c r="Q364" s="40">
        <f t="shared" si="183"/>
        <v>12.161422485138978</v>
      </c>
      <c r="R364" s="40">
        <f t="shared" si="183"/>
        <v>24.404558048807708</v>
      </c>
      <c r="S364" s="41">
        <f t="shared" si="183"/>
        <v>0.35</v>
      </c>
      <c r="T364" s="41">
        <f t="shared" si="183"/>
        <v>0.35</v>
      </c>
      <c r="U364" s="42" t="e">
        <f t="shared" si="183"/>
        <v>#VALUE!</v>
      </c>
      <c r="V364" s="42" t="e">
        <f t="shared" si="183"/>
        <v>#VALUE!</v>
      </c>
      <c r="W364" s="43" t="e">
        <f t="shared" si="183"/>
        <v>#VALUE!</v>
      </c>
      <c r="X364" s="43" t="e">
        <f t="shared" si="183"/>
        <v>#VALUE!</v>
      </c>
      <c r="AD364"/>
      <c r="AG364" s="3">
        <f t="shared" si="171"/>
        <v>53.187115504627528</v>
      </c>
      <c r="AH364" s="36">
        <f t="shared" si="184"/>
        <v>2.1799100221096324</v>
      </c>
      <c r="AI364" s="36">
        <f t="shared" si="184"/>
        <v>3.6894724937727985</v>
      </c>
      <c r="AJ364" s="36">
        <f t="shared" si="184"/>
        <v>3.4548486017920008</v>
      </c>
      <c r="AK364" s="36">
        <f t="shared" si="184"/>
        <v>3.5048485886782803</v>
      </c>
      <c r="AL364" s="36">
        <f t="shared" si="184"/>
        <v>2.9026966306419828</v>
      </c>
      <c r="AM364" s="37" t="e">
        <f t="shared" si="184"/>
        <v>#VALUE!</v>
      </c>
      <c r="AN364" s="38">
        <f t="shared" si="184"/>
        <v>3.4514063264901496</v>
      </c>
      <c r="AO364" s="39">
        <f t="shared" si="184"/>
        <v>1.1197912716347349</v>
      </c>
      <c r="AP364" s="39">
        <f t="shared" si="184"/>
        <v>1.1197912716347349</v>
      </c>
      <c r="AQ364" s="40">
        <f t="shared" si="184"/>
        <v>7.0742534686156731</v>
      </c>
      <c r="AR364" s="40">
        <f t="shared" si="184"/>
        <v>12.161422485138978</v>
      </c>
      <c r="AS364" s="40">
        <f t="shared" si="184"/>
        <v>24.404558048807708</v>
      </c>
      <c r="AT364" s="41">
        <f t="shared" si="184"/>
        <v>0.35</v>
      </c>
      <c r="AU364" s="41">
        <f t="shared" si="184"/>
        <v>0.35</v>
      </c>
      <c r="AV364" s="42" t="e">
        <f t="shared" si="184"/>
        <v>#VALUE!</v>
      </c>
      <c r="AW364" s="42" t="e">
        <f t="shared" si="184"/>
        <v>#VALUE!</v>
      </c>
      <c r="AX364" s="43" t="e">
        <f t="shared" si="184"/>
        <v>#VALUE!</v>
      </c>
      <c r="AY364" s="43" t="e">
        <f t="shared" si="184"/>
        <v>#VALUE!</v>
      </c>
    </row>
    <row r="365" spans="6:51" x14ac:dyDescent="0.25">
      <c r="F365" s="3">
        <v>51</v>
      </c>
      <c r="G365" s="36">
        <f t="shared" si="183"/>
        <v>2.1799100148022847</v>
      </c>
      <c r="H365" s="36">
        <f t="shared" si="183"/>
        <v>3.6894724846957461</v>
      </c>
      <c r="I365" s="36">
        <f t="shared" si="183"/>
        <v>3.4548485923581689</v>
      </c>
      <c r="J365" s="36">
        <f t="shared" si="183"/>
        <v>3.5048485738914037</v>
      </c>
      <c r="K365" s="36">
        <f t="shared" si="183"/>
        <v>2.8833493020527499</v>
      </c>
      <c r="L365" s="37" t="e">
        <f t="shared" si="183"/>
        <v>#VALUE!</v>
      </c>
      <c r="M365" s="38">
        <f t="shared" si="183"/>
        <v>3.4507680328609913</v>
      </c>
      <c r="N365" s="39">
        <f t="shared" si="183"/>
        <v>1.1197912716347349</v>
      </c>
      <c r="O365" s="39">
        <f t="shared" si="183"/>
        <v>1.1197912716347349</v>
      </c>
      <c r="P365" s="40">
        <f t="shared" si="183"/>
        <v>7.0742534686156731</v>
      </c>
      <c r="Q365" s="40">
        <f t="shared" si="183"/>
        <v>12.161422485138978</v>
      </c>
      <c r="R365" s="40">
        <f t="shared" si="183"/>
        <v>24.404558048807708</v>
      </c>
      <c r="S365" s="41">
        <f t="shared" si="183"/>
        <v>0.35</v>
      </c>
      <c r="T365" s="41">
        <f t="shared" si="183"/>
        <v>0.35</v>
      </c>
      <c r="U365" s="42" t="e">
        <f t="shared" si="183"/>
        <v>#VALUE!</v>
      </c>
      <c r="V365" s="42" t="e">
        <f t="shared" si="183"/>
        <v>#VALUE!</v>
      </c>
      <c r="W365" s="43" t="e">
        <f t="shared" si="183"/>
        <v>#VALUE!</v>
      </c>
      <c r="X365" s="43" t="e">
        <f t="shared" si="183"/>
        <v>#VALUE!</v>
      </c>
      <c r="AD365"/>
      <c r="AG365" s="3">
        <f t="shared" si="171"/>
        <v>54.014800802904645</v>
      </c>
      <c r="AH365" s="36">
        <f t="shared" si="184"/>
        <v>2.1799100240351774</v>
      </c>
      <c r="AI365" s="36">
        <f t="shared" si="184"/>
        <v>3.6894724961191478</v>
      </c>
      <c r="AJ365" s="36">
        <f t="shared" si="184"/>
        <v>3.4548486039888142</v>
      </c>
      <c r="AK365" s="36">
        <f t="shared" si="184"/>
        <v>3.5048485925358008</v>
      </c>
      <c r="AL365" s="36">
        <f t="shared" si="184"/>
        <v>2.908869478997079</v>
      </c>
      <c r="AM365" s="37" t="e">
        <f t="shared" si="184"/>
        <v>#VALUE!</v>
      </c>
      <c r="AN365" s="38">
        <f t="shared" si="184"/>
        <v>3.4516071488816316</v>
      </c>
      <c r="AO365" s="39">
        <f t="shared" si="184"/>
        <v>1.1197912716347349</v>
      </c>
      <c r="AP365" s="39">
        <f t="shared" si="184"/>
        <v>1.1197912716347349</v>
      </c>
      <c r="AQ365" s="40">
        <f t="shared" si="184"/>
        <v>7.0742534686156731</v>
      </c>
      <c r="AR365" s="40">
        <f t="shared" si="184"/>
        <v>12.161422485138978</v>
      </c>
      <c r="AS365" s="40">
        <f t="shared" si="184"/>
        <v>24.404558048807708</v>
      </c>
      <c r="AT365" s="41">
        <f t="shared" si="184"/>
        <v>0.35</v>
      </c>
      <c r="AU365" s="41">
        <f t="shared" si="184"/>
        <v>0.35</v>
      </c>
      <c r="AV365" s="42" t="e">
        <f t="shared" si="184"/>
        <v>#VALUE!</v>
      </c>
      <c r="AW365" s="42" t="e">
        <f t="shared" si="184"/>
        <v>#VALUE!</v>
      </c>
      <c r="AX365" s="43" t="e">
        <f t="shared" si="184"/>
        <v>#VALUE!</v>
      </c>
      <c r="AY365" s="43" t="e">
        <f t="shared" si="184"/>
        <v>#VALUE!</v>
      </c>
    </row>
    <row r="366" spans="6:51" x14ac:dyDescent="0.25">
      <c r="F366" s="3">
        <v>52</v>
      </c>
      <c r="G366" s="36">
        <f t="shared" si="183"/>
        <v>2.1799100186205917</v>
      </c>
      <c r="H366" s="36">
        <f t="shared" si="183"/>
        <v>3.68947248946137</v>
      </c>
      <c r="I366" s="36">
        <f t="shared" si="183"/>
        <v>3.4548485974833989</v>
      </c>
      <c r="J366" s="36">
        <f t="shared" si="183"/>
        <v>3.5048485816319808</v>
      </c>
      <c r="K366" s="36">
        <f t="shared" si="183"/>
        <v>2.8927931477248539</v>
      </c>
      <c r="L366" s="37" t="e">
        <f t="shared" si="183"/>
        <v>#VALUE!</v>
      </c>
      <c r="M366" s="38">
        <f t="shared" si="183"/>
        <v>3.4510810829981047</v>
      </c>
      <c r="N366" s="39">
        <f t="shared" si="183"/>
        <v>1.1197912716347349</v>
      </c>
      <c r="O366" s="39">
        <f t="shared" si="183"/>
        <v>1.1197912716347349</v>
      </c>
      <c r="P366" s="40">
        <f t="shared" si="183"/>
        <v>7.0742534686156731</v>
      </c>
      <c r="Q366" s="40">
        <f t="shared" si="183"/>
        <v>12.161422485138978</v>
      </c>
      <c r="R366" s="40">
        <f t="shared" si="183"/>
        <v>24.404558048807708</v>
      </c>
      <c r="S366" s="41">
        <f t="shared" si="183"/>
        <v>0.35</v>
      </c>
      <c r="T366" s="41">
        <f t="shared" si="183"/>
        <v>0.35</v>
      </c>
      <c r="U366" s="42" t="e">
        <f t="shared" si="183"/>
        <v>#VALUE!</v>
      </c>
      <c r="V366" s="42" t="e">
        <f t="shared" si="183"/>
        <v>#VALUE!</v>
      </c>
      <c r="W366" s="43" t="e">
        <f t="shared" si="183"/>
        <v>#VALUE!</v>
      </c>
      <c r="X366" s="43" t="e">
        <f t="shared" si="183"/>
        <v>#VALUE!</v>
      </c>
      <c r="AD366"/>
      <c r="AG366" s="3">
        <f t="shared" si="171"/>
        <v>54.777476578735246</v>
      </c>
      <c r="AH366" s="36">
        <f t="shared" si="184"/>
        <v>2.1799100255222306</v>
      </c>
      <c r="AI366" s="36">
        <f t="shared" si="184"/>
        <v>3.689472497906026</v>
      </c>
      <c r="AJ366" s="36">
        <f t="shared" si="184"/>
        <v>3.454848605583646</v>
      </c>
      <c r="AK366" s="36">
        <f t="shared" si="184"/>
        <v>3.5048485954873447</v>
      </c>
      <c r="AL366" s="36">
        <f t="shared" si="184"/>
        <v>2.9140869941320098</v>
      </c>
      <c r="AM366" s="37" t="e">
        <f t="shared" si="184"/>
        <v>#VALUE!</v>
      </c>
      <c r="AN366" s="38">
        <f t="shared" si="184"/>
        <v>3.451775563802244</v>
      </c>
      <c r="AO366" s="39">
        <f t="shared" si="184"/>
        <v>1.1197912716347349</v>
      </c>
      <c r="AP366" s="39">
        <f t="shared" si="184"/>
        <v>1.1197912716347349</v>
      </c>
      <c r="AQ366" s="40">
        <f t="shared" si="184"/>
        <v>7.0742534686156731</v>
      </c>
      <c r="AR366" s="40">
        <f t="shared" si="184"/>
        <v>12.161422485138978</v>
      </c>
      <c r="AS366" s="40">
        <f t="shared" si="184"/>
        <v>24.404558048807708</v>
      </c>
      <c r="AT366" s="41">
        <f t="shared" si="184"/>
        <v>0.35</v>
      </c>
      <c r="AU366" s="41">
        <f t="shared" si="184"/>
        <v>0.35</v>
      </c>
      <c r="AV366" s="42" t="e">
        <f t="shared" si="184"/>
        <v>#VALUE!</v>
      </c>
      <c r="AW366" s="42" t="e">
        <f t="shared" si="184"/>
        <v>#VALUE!</v>
      </c>
      <c r="AX366" s="43" t="e">
        <f t="shared" si="184"/>
        <v>#VALUE!</v>
      </c>
      <c r="AY366" s="43" t="e">
        <f t="shared" si="184"/>
        <v>#VALUE!</v>
      </c>
    </row>
    <row r="367" spans="6:51" x14ac:dyDescent="0.25">
      <c r="F367" s="3">
        <v>53</v>
      </c>
      <c r="G367" s="36">
        <f t="shared" si="183"/>
        <v>2.1799100216218181</v>
      </c>
      <c r="H367" s="36">
        <f t="shared" si="183"/>
        <v>3.6894724931739002</v>
      </c>
      <c r="I367" s="36">
        <f t="shared" si="183"/>
        <v>3.4548486012138078</v>
      </c>
      <c r="J367" s="36">
        <f t="shared" si="183"/>
        <v>3.5048485876964968</v>
      </c>
      <c r="K367" s="36">
        <f t="shared" si="183"/>
        <v>2.9012215126378642</v>
      </c>
      <c r="L367" s="37" t="e">
        <f t="shared" si="183"/>
        <v>#VALUE!</v>
      </c>
      <c r="M367" s="38">
        <f t="shared" si="183"/>
        <v>3.4513581066759254</v>
      </c>
      <c r="N367" s="39">
        <f t="shared" si="183"/>
        <v>1.1197912716347349</v>
      </c>
      <c r="O367" s="39">
        <f t="shared" si="183"/>
        <v>1.1197912716347349</v>
      </c>
      <c r="P367" s="40">
        <f t="shared" si="183"/>
        <v>7.0742534686156731</v>
      </c>
      <c r="Q367" s="40">
        <f t="shared" si="183"/>
        <v>12.161422485138978</v>
      </c>
      <c r="R367" s="40">
        <f t="shared" si="183"/>
        <v>24.404558048807708</v>
      </c>
      <c r="S367" s="41">
        <f t="shared" si="183"/>
        <v>0.35</v>
      </c>
      <c r="T367" s="41">
        <f t="shared" si="183"/>
        <v>0.35</v>
      </c>
      <c r="U367" s="42" t="e">
        <f t="shared" si="183"/>
        <v>#VALUE!</v>
      </c>
      <c r="V367" s="42" t="e">
        <f t="shared" si="183"/>
        <v>#VALUE!</v>
      </c>
      <c r="W367" s="43" t="e">
        <f t="shared" si="183"/>
        <v>#VALUE!</v>
      </c>
      <c r="X367" s="43" t="e">
        <f t="shared" si="183"/>
        <v>#VALUE!</v>
      </c>
      <c r="AD367"/>
      <c r="AG367" s="3">
        <f t="shared" si="171"/>
        <v>55.4802489249997</v>
      </c>
      <c r="AH367" s="36">
        <f t="shared" si="184"/>
        <v>2.1799100266925215</v>
      </c>
      <c r="AI367" s="36">
        <f t="shared" si="184"/>
        <v>3.6894724992913108</v>
      </c>
      <c r="AJ367" s="36">
        <f t="shared" si="184"/>
        <v>3.4548486067692821</v>
      </c>
      <c r="AK367" s="36">
        <f t="shared" si="184"/>
        <v>3.5048485977855686</v>
      </c>
      <c r="AL367" s="36">
        <f t="shared" si="184"/>
        <v>2.9185331046117344</v>
      </c>
      <c r="AM367" s="37" t="e">
        <f t="shared" si="184"/>
        <v>#VALUE!</v>
      </c>
      <c r="AN367" s="38">
        <f t="shared" si="184"/>
        <v>3.4519180045611368</v>
      </c>
      <c r="AO367" s="39">
        <f t="shared" si="184"/>
        <v>1.1197912716347349</v>
      </c>
      <c r="AP367" s="39">
        <f t="shared" si="184"/>
        <v>1.1197912716347349</v>
      </c>
      <c r="AQ367" s="40">
        <f t="shared" si="184"/>
        <v>7.0742534686156731</v>
      </c>
      <c r="AR367" s="40">
        <f t="shared" si="184"/>
        <v>12.161422485138978</v>
      </c>
      <c r="AS367" s="40">
        <f t="shared" si="184"/>
        <v>24.404558048807708</v>
      </c>
      <c r="AT367" s="41">
        <f t="shared" si="184"/>
        <v>0.35</v>
      </c>
      <c r="AU367" s="41">
        <f t="shared" si="184"/>
        <v>0.35</v>
      </c>
      <c r="AV367" s="42" t="e">
        <f t="shared" si="184"/>
        <v>#VALUE!</v>
      </c>
      <c r="AW367" s="42" t="e">
        <f t="shared" si="184"/>
        <v>#VALUE!</v>
      </c>
      <c r="AX367" s="43" t="e">
        <f t="shared" si="184"/>
        <v>#VALUE!</v>
      </c>
      <c r="AY367" s="43" t="e">
        <f t="shared" si="184"/>
        <v>#VALUE!</v>
      </c>
    </row>
    <row r="368" spans="6:51" x14ac:dyDescent="0.25">
      <c r="F368" s="3">
        <v>54</v>
      </c>
      <c r="G368" s="36">
        <f t="shared" si="183"/>
        <v>2.1799100240037874</v>
      </c>
      <c r="H368" s="36">
        <f t="shared" si="183"/>
        <v>3.6894724960811627</v>
      </c>
      <c r="I368" s="36">
        <f t="shared" si="183"/>
        <v>3.4548486039541526</v>
      </c>
      <c r="J368" s="36">
        <f t="shared" si="183"/>
        <v>3.5048485924731967</v>
      </c>
      <c r="K368" s="36">
        <f t="shared" si="183"/>
        <v>2.9087639208415306</v>
      </c>
      <c r="L368" s="37" t="e">
        <f t="shared" si="183"/>
        <v>#VALUE!</v>
      </c>
      <c r="M368" s="38">
        <f t="shared" si="183"/>
        <v>3.4516037284977243</v>
      </c>
      <c r="N368" s="39">
        <f t="shared" si="183"/>
        <v>1.1197912716347349</v>
      </c>
      <c r="O368" s="39">
        <f t="shared" si="183"/>
        <v>1.1197912716347349</v>
      </c>
      <c r="P368" s="40">
        <f t="shared" si="183"/>
        <v>7.0742534686156731</v>
      </c>
      <c r="Q368" s="40">
        <f t="shared" si="183"/>
        <v>12.161422485138978</v>
      </c>
      <c r="R368" s="40">
        <f t="shared" si="183"/>
        <v>24.404558048807708</v>
      </c>
      <c r="S368" s="41">
        <f t="shared" si="183"/>
        <v>0.35</v>
      </c>
      <c r="T368" s="41">
        <f t="shared" si="183"/>
        <v>0.35</v>
      </c>
      <c r="U368" s="42" t="e">
        <f t="shared" si="183"/>
        <v>#VALUE!</v>
      </c>
      <c r="V368" s="42" t="e">
        <f t="shared" si="183"/>
        <v>#VALUE!</v>
      </c>
      <c r="W368" s="43" t="e">
        <f t="shared" si="183"/>
        <v>#VALUE!</v>
      </c>
      <c r="X368" s="43" t="e">
        <f t="shared" si="183"/>
        <v>#VALUE!</v>
      </c>
      <c r="AD368"/>
      <c r="AG368" s="3">
        <f t="shared" si="171"/>
        <v>56.127822882801333</v>
      </c>
      <c r="AH368" s="36">
        <f t="shared" si="184"/>
        <v>2.1799100276288272</v>
      </c>
      <c r="AI368" s="36">
        <f t="shared" si="184"/>
        <v>3.6894725003825388</v>
      </c>
      <c r="AJ368" s="36">
        <f t="shared" si="184"/>
        <v>3.4548486076694647</v>
      </c>
      <c r="AK368" s="36">
        <f t="shared" si="184"/>
        <v>3.5048485996033172</v>
      </c>
      <c r="AL368" s="36">
        <f t="shared" si="184"/>
        <v>2.922349440531649</v>
      </c>
      <c r="AM368" s="37" t="e">
        <f t="shared" si="184"/>
        <v>#VALUE!</v>
      </c>
      <c r="AN368" s="38">
        <f t="shared" si="184"/>
        <v>3.4520394021881069</v>
      </c>
      <c r="AO368" s="39">
        <f t="shared" si="184"/>
        <v>1.1197912716347349</v>
      </c>
      <c r="AP368" s="39">
        <f t="shared" si="184"/>
        <v>1.1197912716347349</v>
      </c>
      <c r="AQ368" s="40">
        <f t="shared" si="184"/>
        <v>7.0742534686156731</v>
      </c>
      <c r="AR368" s="40">
        <f t="shared" si="184"/>
        <v>12.161422485138978</v>
      </c>
      <c r="AS368" s="40">
        <f t="shared" si="184"/>
        <v>24.404558048807708</v>
      </c>
      <c r="AT368" s="41">
        <f t="shared" si="184"/>
        <v>0.35</v>
      </c>
      <c r="AU368" s="41">
        <f t="shared" si="184"/>
        <v>0.35</v>
      </c>
      <c r="AV368" s="42" t="e">
        <f t="shared" si="184"/>
        <v>#VALUE!</v>
      </c>
      <c r="AW368" s="42" t="e">
        <f t="shared" si="184"/>
        <v>#VALUE!</v>
      </c>
      <c r="AX368" s="43" t="e">
        <f t="shared" si="184"/>
        <v>#VALUE!</v>
      </c>
      <c r="AY368" s="43" t="e">
        <f t="shared" si="184"/>
        <v>#VALUE!</v>
      </c>
    </row>
    <row r="369" spans="6:51" x14ac:dyDescent="0.25">
      <c r="F369" s="3">
        <v>55</v>
      </c>
      <c r="G369" s="36">
        <f t="shared" si="183"/>
        <v>2.1799100259118287</v>
      </c>
      <c r="H369" s="36">
        <f t="shared" si="183"/>
        <v>3.6894724983695206</v>
      </c>
      <c r="I369" s="36">
        <f t="shared" si="183"/>
        <v>3.4548486059854735</v>
      </c>
      <c r="J369" s="36">
        <f t="shared" si="183"/>
        <v>3.5048485962552309</v>
      </c>
      <c r="K369" s="36">
        <f t="shared" si="183"/>
        <v>2.9155307442147977</v>
      </c>
      <c r="L369" s="37" t="e">
        <f t="shared" si="183"/>
        <v>#VALUE!</v>
      </c>
      <c r="M369" s="38">
        <f t="shared" si="183"/>
        <v>3.4518219309910911</v>
      </c>
      <c r="N369" s="39">
        <f t="shared" si="183"/>
        <v>1.1197912716347349</v>
      </c>
      <c r="O369" s="39">
        <f t="shared" si="183"/>
        <v>1.1197912716347349</v>
      </c>
      <c r="P369" s="40">
        <f t="shared" si="183"/>
        <v>7.0742534686156731</v>
      </c>
      <c r="Q369" s="40">
        <f t="shared" si="183"/>
        <v>12.161422485138978</v>
      </c>
      <c r="R369" s="40">
        <f t="shared" si="183"/>
        <v>24.404558048807708</v>
      </c>
      <c r="S369" s="41">
        <f t="shared" si="183"/>
        <v>0.35</v>
      </c>
      <c r="T369" s="41">
        <f t="shared" si="183"/>
        <v>0.35</v>
      </c>
      <c r="U369" s="42" t="e">
        <f t="shared" si="183"/>
        <v>#VALUE!</v>
      </c>
      <c r="V369" s="42" t="e">
        <f t="shared" si="183"/>
        <v>#VALUE!</v>
      </c>
      <c r="W369" s="43" t="e">
        <f t="shared" si="183"/>
        <v>#VALUE!</v>
      </c>
      <c r="X369" s="43" t="e">
        <f t="shared" si="183"/>
        <v>#VALUE!</v>
      </c>
      <c r="AD369"/>
      <c r="AG369" s="3">
        <f t="shared" si="171"/>
        <v>56.724533941584319</v>
      </c>
      <c r="AH369" s="36">
        <f t="shared" si="184"/>
        <v>2.1799100283888322</v>
      </c>
      <c r="AI369" s="36">
        <f t="shared" si="184"/>
        <v>3.6894725012545289</v>
      </c>
      <c r="AJ369" s="36">
        <f t="shared" si="184"/>
        <v>3.4548486083658263</v>
      </c>
      <c r="AK369" s="36">
        <f t="shared" si="184"/>
        <v>3.5048486010613531</v>
      </c>
      <c r="AL369" s="36">
        <f t="shared" si="184"/>
        <v>2.9256464977244963</v>
      </c>
      <c r="AM369" s="37" t="e">
        <f t="shared" si="184"/>
        <v>#VALUE!</v>
      </c>
      <c r="AN369" s="38">
        <f t="shared" si="184"/>
        <v>3.4521435823893056</v>
      </c>
      <c r="AO369" s="39">
        <f t="shared" si="184"/>
        <v>1.1197912716347349</v>
      </c>
      <c r="AP369" s="39">
        <f t="shared" si="184"/>
        <v>1.1197912716347349</v>
      </c>
      <c r="AQ369" s="40">
        <f t="shared" si="184"/>
        <v>7.0742534686156731</v>
      </c>
      <c r="AR369" s="40">
        <f t="shared" si="184"/>
        <v>12.161422485138978</v>
      </c>
      <c r="AS369" s="40">
        <f t="shared" si="184"/>
        <v>24.404558048807708</v>
      </c>
      <c r="AT369" s="41">
        <f t="shared" si="184"/>
        <v>0.35</v>
      </c>
      <c r="AU369" s="41">
        <f t="shared" si="184"/>
        <v>0.35</v>
      </c>
      <c r="AV369" s="42" t="e">
        <f t="shared" si="184"/>
        <v>#VALUE!</v>
      </c>
      <c r="AW369" s="42" t="e">
        <f t="shared" si="184"/>
        <v>#VALUE!</v>
      </c>
      <c r="AX369" s="43" t="e">
        <f t="shared" si="184"/>
        <v>#VALUE!</v>
      </c>
      <c r="AY369" s="43" t="e">
        <f t="shared" si="184"/>
        <v>#VALUE!</v>
      </c>
    </row>
    <row r="370" spans="6:51" x14ac:dyDescent="0.25">
      <c r="F370" s="3">
        <v>56</v>
      </c>
      <c r="G370" s="36">
        <f t="shared" si="183"/>
        <v>2.1799100274537517</v>
      </c>
      <c r="H370" s="36">
        <f t="shared" si="183"/>
        <v>3.6894725001798188</v>
      </c>
      <c r="I370" s="36">
        <f t="shared" si="183"/>
        <v>3.4548486075045934</v>
      </c>
      <c r="J370" s="36">
        <f t="shared" si="183"/>
        <v>3.5048485992650846</v>
      </c>
      <c r="K370" s="36">
        <f t="shared" si="183"/>
        <v>2.9216163814669769</v>
      </c>
      <c r="L370" s="37" t="e">
        <f t="shared" si="183"/>
        <v>#VALUE!</v>
      </c>
      <c r="M370" s="38">
        <f t="shared" si="183"/>
        <v>3.4520161490703818</v>
      </c>
      <c r="N370" s="39">
        <f t="shared" si="183"/>
        <v>1.1197912716347349</v>
      </c>
      <c r="O370" s="39">
        <f t="shared" si="183"/>
        <v>1.1197912716347349</v>
      </c>
      <c r="P370" s="40">
        <f t="shared" si="183"/>
        <v>7.0742534686156731</v>
      </c>
      <c r="Q370" s="40">
        <f t="shared" si="183"/>
        <v>12.161422485138978</v>
      </c>
      <c r="R370" s="40">
        <f t="shared" si="183"/>
        <v>24.404558048807708</v>
      </c>
      <c r="S370" s="41">
        <f t="shared" si="183"/>
        <v>0.35</v>
      </c>
      <c r="T370" s="41">
        <f t="shared" si="183"/>
        <v>0.35</v>
      </c>
      <c r="U370" s="42" t="e">
        <f t="shared" si="183"/>
        <v>#VALUE!</v>
      </c>
      <c r="V370" s="42" t="e">
        <f t="shared" si="183"/>
        <v>#VALUE!</v>
      </c>
      <c r="W370" s="43" t="e">
        <f t="shared" si="183"/>
        <v>#VALUE!</v>
      </c>
      <c r="X370" s="43" t="e">
        <f t="shared" si="183"/>
        <v>#VALUE!</v>
      </c>
      <c r="AD370"/>
      <c r="AG370" s="3">
        <f t="shared" si="171"/>
        <v>57.274377065113654</v>
      </c>
      <c r="AH370" s="36">
        <f t="shared" si="184"/>
        <v>2.179910029013628</v>
      </c>
      <c r="AI370" s="36">
        <f t="shared" si="184"/>
        <v>3.6894725019603554</v>
      </c>
      <c r="AJ370" s="36">
        <f t="shared" si="184"/>
        <v>3.4548486089135668</v>
      </c>
      <c r="AK370" s="36">
        <f t="shared" si="184"/>
        <v>3.5048486022456862</v>
      </c>
      <c r="AL370" s="36">
        <f t="shared" si="184"/>
        <v>2.9285115154866004</v>
      </c>
      <c r="AM370" s="37" t="e">
        <f t="shared" si="184"/>
        <v>#VALUE!</v>
      </c>
      <c r="AN370" s="38">
        <f t="shared" si="184"/>
        <v>3.452233546897951</v>
      </c>
      <c r="AO370" s="39">
        <f t="shared" si="184"/>
        <v>1.1197912716347349</v>
      </c>
      <c r="AP370" s="39">
        <f t="shared" si="184"/>
        <v>1.1197912716347349</v>
      </c>
      <c r="AQ370" s="40">
        <f t="shared" si="184"/>
        <v>7.0742534686156731</v>
      </c>
      <c r="AR370" s="40">
        <f t="shared" si="184"/>
        <v>12.161422485138978</v>
      </c>
      <c r="AS370" s="40">
        <f t="shared" si="184"/>
        <v>24.404558048807708</v>
      </c>
      <c r="AT370" s="41">
        <f t="shared" si="184"/>
        <v>0.35</v>
      </c>
      <c r="AU370" s="41">
        <f t="shared" si="184"/>
        <v>0.35</v>
      </c>
      <c r="AV370" s="42" t="e">
        <f t="shared" si="184"/>
        <v>#VALUE!</v>
      </c>
      <c r="AW370" s="42" t="e">
        <f t="shared" si="184"/>
        <v>#VALUE!</v>
      </c>
      <c r="AX370" s="43" t="e">
        <f t="shared" si="184"/>
        <v>#VALUE!</v>
      </c>
      <c r="AY370" s="43" t="e">
        <f t="shared" si="184"/>
        <v>#VALUE!</v>
      </c>
    </row>
    <row r="371" spans="6:51" x14ac:dyDescent="0.25">
      <c r="F371" s="3">
        <v>57</v>
      </c>
      <c r="G371" s="36">
        <f t="shared" si="183"/>
        <v>2.1799100287102875</v>
      </c>
      <c r="H371" s="36">
        <f t="shared" si="183"/>
        <v>3.6894725016190257</v>
      </c>
      <c r="I371" s="36">
        <f t="shared" si="183"/>
        <v>3.4548486086505221</v>
      </c>
      <c r="J371" s="36">
        <f t="shared" si="183"/>
        <v>3.5048486016724603</v>
      </c>
      <c r="K371" s="36">
        <f t="shared" si="183"/>
        <v>2.927101860099115</v>
      </c>
      <c r="L371" s="37" t="e">
        <f t="shared" si="183"/>
        <v>#VALUE!</v>
      </c>
      <c r="M371" s="38">
        <f t="shared" si="183"/>
        <v>3.4521893500036063</v>
      </c>
      <c r="N371" s="39">
        <f t="shared" si="183"/>
        <v>1.1197912716347349</v>
      </c>
      <c r="O371" s="39">
        <f t="shared" si="183"/>
        <v>1.1197912716347349</v>
      </c>
      <c r="P371" s="40">
        <f t="shared" si="183"/>
        <v>7.0742534686156731</v>
      </c>
      <c r="Q371" s="40">
        <f t="shared" si="183"/>
        <v>12.161422485138978</v>
      </c>
      <c r="R371" s="40">
        <f t="shared" si="183"/>
        <v>24.404558048807708</v>
      </c>
      <c r="S371" s="41">
        <f t="shared" si="183"/>
        <v>0.35</v>
      </c>
      <c r="T371" s="41">
        <f t="shared" si="183"/>
        <v>0.35</v>
      </c>
      <c r="U371" s="42" t="e">
        <f t="shared" si="183"/>
        <v>#VALUE!</v>
      </c>
      <c r="V371" s="42" t="e">
        <f t="shared" si="183"/>
        <v>#VALUE!</v>
      </c>
      <c r="W371" s="43" t="e">
        <f t="shared" si="183"/>
        <v>#VALUE!</v>
      </c>
      <c r="X371" s="43" t="e">
        <f t="shared" si="183"/>
        <v>#VALUE!</v>
      </c>
      <c r="AD371"/>
      <c r="AG371" s="3">
        <f t="shared" si="171"/>
        <v>57.78103343764532</v>
      </c>
      <c r="AH371" s="36">
        <f t="shared" si="184"/>
        <v>2.1799100295330707</v>
      </c>
      <c r="AI371" s="36">
        <f t="shared" si="184"/>
        <v>3.6894725025383437</v>
      </c>
      <c r="AJ371" s="36">
        <f t="shared" si="184"/>
        <v>3.4548486093508641</v>
      </c>
      <c r="AK371" s="36">
        <f t="shared" si="184"/>
        <v>3.5048486032186617</v>
      </c>
      <c r="AL371" s="36">
        <f t="shared" si="184"/>
        <v>2.9310141257614113</v>
      </c>
      <c r="AM371" s="37" t="e">
        <f t="shared" si="184"/>
        <v>#VALUE!</v>
      </c>
      <c r="AN371" s="38">
        <f t="shared" si="184"/>
        <v>3.4523116756778305</v>
      </c>
      <c r="AO371" s="39">
        <f t="shared" si="184"/>
        <v>1.1197912716347349</v>
      </c>
      <c r="AP371" s="39">
        <f t="shared" si="184"/>
        <v>1.1197912716347349</v>
      </c>
      <c r="AQ371" s="40">
        <f t="shared" si="184"/>
        <v>7.0742534686156731</v>
      </c>
      <c r="AR371" s="40">
        <f t="shared" si="184"/>
        <v>12.161422485138978</v>
      </c>
      <c r="AS371" s="40">
        <f t="shared" si="184"/>
        <v>24.404558048807708</v>
      </c>
      <c r="AT371" s="41">
        <f t="shared" si="184"/>
        <v>0.35</v>
      </c>
      <c r="AU371" s="41">
        <f t="shared" si="184"/>
        <v>0.35</v>
      </c>
      <c r="AV371" s="42" t="e">
        <f t="shared" si="184"/>
        <v>#VALUE!</v>
      </c>
      <c r="AW371" s="42" t="e">
        <f t="shared" si="184"/>
        <v>#VALUE!</v>
      </c>
      <c r="AX371" s="43" t="e">
        <f t="shared" si="184"/>
        <v>#VALUE!</v>
      </c>
      <c r="AY371" s="43" t="e">
        <f t="shared" si="184"/>
        <v>#VALUE!</v>
      </c>
    </row>
    <row r="372" spans="6:51" x14ac:dyDescent="0.25">
      <c r="F372" s="3">
        <v>58</v>
      </c>
      <c r="G372" s="36">
        <f t="shared" si="183"/>
        <v>2.1799100297424396</v>
      </c>
      <c r="H372" s="36">
        <f t="shared" si="183"/>
        <v>3.6894725027687771</v>
      </c>
      <c r="I372" s="36">
        <f t="shared" si="183"/>
        <v>3.4548486095222581</v>
      </c>
      <c r="J372" s="36">
        <f t="shared" si="183"/>
        <v>3.504848603607444</v>
      </c>
      <c r="K372" s="36">
        <f t="shared" si="183"/>
        <v>2.9320569738187299</v>
      </c>
      <c r="L372" s="37" t="e">
        <f t="shared" si="183"/>
        <v>#VALUE!</v>
      </c>
      <c r="M372" s="38">
        <f t="shared" si="183"/>
        <v>3.4523441011713469</v>
      </c>
      <c r="N372" s="39">
        <f t="shared" si="183"/>
        <v>1.1197912716347349</v>
      </c>
      <c r="O372" s="39">
        <f t="shared" si="183"/>
        <v>1.1197912716347349</v>
      </c>
      <c r="P372" s="40">
        <f t="shared" si="183"/>
        <v>7.0742534686156731</v>
      </c>
      <c r="Q372" s="40">
        <f t="shared" si="183"/>
        <v>12.161422485138978</v>
      </c>
      <c r="R372" s="40">
        <f t="shared" si="183"/>
        <v>24.404558048807708</v>
      </c>
      <c r="S372" s="41">
        <f t="shared" si="183"/>
        <v>0.35</v>
      </c>
      <c r="T372" s="41">
        <f t="shared" si="183"/>
        <v>0.35</v>
      </c>
      <c r="U372" s="42" t="e">
        <f t="shared" si="183"/>
        <v>#VALUE!</v>
      </c>
      <c r="V372" s="42" t="e">
        <f t="shared" si="183"/>
        <v>#VALUE!</v>
      </c>
      <c r="W372" s="43" t="e">
        <f t="shared" si="183"/>
        <v>#VALUE!</v>
      </c>
      <c r="X372" s="43" t="e">
        <f t="shared" si="183"/>
        <v>#VALUE!</v>
      </c>
      <c r="AD372"/>
      <c r="AG372" s="3">
        <f t="shared" si="171"/>
        <v>58.247895109351262</v>
      </c>
      <c r="AH372" s="36">
        <f t="shared" si="184"/>
        <v>2.1799100299692462</v>
      </c>
      <c r="AI372" s="36">
        <f t="shared" si="184"/>
        <v>3.689472503016622</v>
      </c>
      <c r="AJ372" s="36">
        <f t="shared" si="184"/>
        <v>3.4548486097046638</v>
      </c>
      <c r="AK372" s="36">
        <f t="shared" si="184"/>
        <v>3.5048486040262046</v>
      </c>
      <c r="AL372" s="36">
        <f t="shared" si="184"/>
        <v>2.9332104646355703</v>
      </c>
      <c r="AM372" s="37" t="e">
        <f t="shared" si="184"/>
        <v>#VALUE!</v>
      </c>
      <c r="AN372" s="38">
        <f t="shared" si="184"/>
        <v>3.4523798741431149</v>
      </c>
      <c r="AO372" s="39">
        <f t="shared" si="184"/>
        <v>1.1197912716347349</v>
      </c>
      <c r="AP372" s="39">
        <f t="shared" si="184"/>
        <v>1.1197912716347349</v>
      </c>
      <c r="AQ372" s="40">
        <f t="shared" si="184"/>
        <v>7.0742534686156731</v>
      </c>
      <c r="AR372" s="40">
        <f t="shared" si="184"/>
        <v>12.161422485138978</v>
      </c>
      <c r="AS372" s="40">
        <f t="shared" si="184"/>
        <v>24.404558048807708</v>
      </c>
      <c r="AT372" s="41">
        <f t="shared" si="184"/>
        <v>0.35</v>
      </c>
      <c r="AU372" s="41">
        <f t="shared" si="184"/>
        <v>0.35</v>
      </c>
      <c r="AV372" s="42" t="e">
        <f t="shared" si="184"/>
        <v>#VALUE!</v>
      </c>
      <c r="AW372" s="42" t="e">
        <f t="shared" si="184"/>
        <v>#VALUE!</v>
      </c>
      <c r="AX372" s="43" t="e">
        <f t="shared" si="184"/>
        <v>#VALUE!</v>
      </c>
      <c r="AY372" s="43" t="e">
        <f t="shared" si="184"/>
        <v>#VALUE!</v>
      </c>
    </row>
    <row r="373" spans="6:51" x14ac:dyDescent="0.25">
      <c r="F373" s="3">
        <v>59</v>
      </c>
      <c r="G373" s="36">
        <f t="shared" si="183"/>
        <v>2.1799100305967078</v>
      </c>
      <c r="H373" s="36">
        <f t="shared" si="183"/>
        <v>3.6894725036916718</v>
      </c>
      <c r="I373" s="36">
        <f t="shared" si="183"/>
        <v>3.4548486101908829</v>
      </c>
      <c r="J373" s="36">
        <f t="shared" si="183"/>
        <v>3.504848605170241</v>
      </c>
      <c r="K373" s="36">
        <f t="shared" si="183"/>
        <v>2.936542044648963</v>
      </c>
      <c r="L373" s="37" t="e">
        <f t="shared" si="183"/>
        <v>#VALUE!</v>
      </c>
      <c r="M373" s="38">
        <f t="shared" si="183"/>
        <v>3.4524826275394904</v>
      </c>
      <c r="N373" s="39">
        <f t="shared" si="183"/>
        <v>1.1197912716347349</v>
      </c>
      <c r="O373" s="39">
        <f t="shared" si="183"/>
        <v>1.1197912716347349</v>
      </c>
      <c r="P373" s="40">
        <f t="shared" si="183"/>
        <v>7.0742534686156731</v>
      </c>
      <c r="Q373" s="40">
        <f t="shared" si="183"/>
        <v>12.161422485138978</v>
      </c>
      <c r="R373" s="40">
        <f t="shared" si="183"/>
        <v>24.404558048807708</v>
      </c>
      <c r="S373" s="41">
        <f t="shared" si="183"/>
        <v>0.35</v>
      </c>
      <c r="T373" s="41">
        <f t="shared" si="183"/>
        <v>0.35</v>
      </c>
      <c r="U373" s="42" t="e">
        <f t="shared" si="183"/>
        <v>#VALUE!</v>
      </c>
      <c r="V373" s="42" t="e">
        <f t="shared" si="183"/>
        <v>#VALUE!</v>
      </c>
      <c r="W373" s="43" t="e">
        <f t="shared" si="183"/>
        <v>#VALUE!</v>
      </c>
      <c r="X373" s="43" t="e">
        <f t="shared" si="183"/>
        <v>#VALUE!</v>
      </c>
      <c r="AD373"/>
      <c r="AG373" s="3">
        <f t="shared" si="171"/>
        <v>58.678087706000106</v>
      </c>
      <c r="AH373" s="36">
        <f t="shared" si="184"/>
        <v>2.1799100303387569</v>
      </c>
      <c r="AI373" s="36">
        <f t="shared" si="184"/>
        <v>3.6894725034161477</v>
      </c>
      <c r="AJ373" s="36">
        <f t="shared" si="184"/>
        <v>3.4548486099943458</v>
      </c>
      <c r="AK373" s="36">
        <f t="shared" si="184"/>
        <v>3.5048486047026524</v>
      </c>
      <c r="AL373" s="36">
        <f t="shared" si="184"/>
        <v>2.9351462057082753</v>
      </c>
      <c r="AM373" s="37" t="e">
        <f t="shared" si="184"/>
        <v>#VALUE!</v>
      </c>
      <c r="AN373" s="38">
        <f t="shared" si="184"/>
        <v>3.4524396816548424</v>
      </c>
      <c r="AO373" s="39">
        <f t="shared" si="184"/>
        <v>1.1197912716347349</v>
      </c>
      <c r="AP373" s="39">
        <f t="shared" si="184"/>
        <v>1.1197912716347349</v>
      </c>
      <c r="AQ373" s="40">
        <f t="shared" si="184"/>
        <v>7.0742534686156731</v>
      </c>
      <c r="AR373" s="40">
        <f t="shared" si="184"/>
        <v>12.161422485138978</v>
      </c>
      <c r="AS373" s="40">
        <f t="shared" si="184"/>
        <v>24.404558048807708</v>
      </c>
      <c r="AT373" s="41">
        <f t="shared" si="184"/>
        <v>0.35</v>
      </c>
      <c r="AU373" s="41">
        <f t="shared" si="184"/>
        <v>0.35</v>
      </c>
      <c r="AV373" s="42" t="e">
        <f t="shared" si="184"/>
        <v>#VALUE!</v>
      </c>
      <c r="AW373" s="42" t="e">
        <f t="shared" si="184"/>
        <v>#VALUE!</v>
      </c>
      <c r="AX373" s="43" t="e">
        <f t="shared" si="184"/>
        <v>#VALUE!</v>
      </c>
      <c r="AY373" s="43" t="e">
        <f t="shared" si="184"/>
        <v>#VALUE!</v>
      </c>
    </row>
    <row r="374" spans="6:51" x14ac:dyDescent="0.25">
      <c r="F374" s="3">
        <v>60</v>
      </c>
      <c r="G374" s="36">
        <f t="shared" si="183"/>
        <v>2.1799100313088355</v>
      </c>
      <c r="H374" s="36">
        <f t="shared" si="183"/>
        <v>3.6894725044359378</v>
      </c>
      <c r="I374" s="36">
        <f t="shared" si="183"/>
        <v>3.4548486107078409</v>
      </c>
      <c r="J374" s="36">
        <f t="shared" ref="J374:X374" si="185">J$160+J302</f>
        <v>3.5048486064384057</v>
      </c>
      <c r="K374" s="36">
        <f t="shared" si="185"/>
        <v>2.9406093807652858</v>
      </c>
      <c r="L374" s="37" t="e">
        <f t="shared" si="185"/>
        <v>#VALUE!</v>
      </c>
      <c r="M374" s="38">
        <f t="shared" si="185"/>
        <v>3.4526068604599063</v>
      </c>
      <c r="N374" s="39">
        <f t="shared" si="185"/>
        <v>1.1197912716347349</v>
      </c>
      <c r="O374" s="39">
        <f t="shared" si="185"/>
        <v>1.1197912716347349</v>
      </c>
      <c r="P374" s="40">
        <f t="shared" si="185"/>
        <v>7.0742534686156731</v>
      </c>
      <c r="Q374" s="40">
        <f t="shared" si="185"/>
        <v>12.161422485138978</v>
      </c>
      <c r="R374" s="40">
        <f t="shared" si="185"/>
        <v>24.404558048807708</v>
      </c>
      <c r="S374" s="41">
        <f t="shared" si="185"/>
        <v>0.35</v>
      </c>
      <c r="T374" s="41">
        <f t="shared" si="185"/>
        <v>0.35</v>
      </c>
      <c r="U374" s="42" t="e">
        <f t="shared" si="185"/>
        <v>#VALUE!</v>
      </c>
      <c r="V374" s="42" t="e">
        <f t="shared" si="185"/>
        <v>#VALUE!</v>
      </c>
      <c r="W374" s="43" t="e">
        <f t="shared" si="185"/>
        <v>#VALUE!</v>
      </c>
      <c r="X374" s="43" t="e">
        <f t="shared" si="185"/>
        <v>#VALUE!</v>
      </c>
      <c r="AD374"/>
      <c r="AG374" s="3">
        <f t="shared" si="171"/>
        <v>59.074491354933706</v>
      </c>
      <c r="AH374" s="36">
        <f t="shared" si="184"/>
        <v>2.1799100306542707</v>
      </c>
      <c r="AI374" s="36">
        <f t="shared" si="184"/>
        <v>3.6894725037527523</v>
      </c>
      <c r="AJ374" s="36">
        <f t="shared" si="184"/>
        <v>3.4548486102340852</v>
      </c>
      <c r="AK374" s="36">
        <f t="shared" ref="AK374:AY374" si="186">AK$160+AK302</f>
        <v>3.5048486052740291</v>
      </c>
      <c r="AL374" s="36">
        <f t="shared" si="186"/>
        <v>2.9368588262998818</v>
      </c>
      <c r="AM374" s="37" t="e">
        <f t="shared" si="186"/>
        <v>#VALUE!</v>
      </c>
      <c r="AN374" s="38">
        <f t="shared" si="186"/>
        <v>3.4524923523935378</v>
      </c>
      <c r="AO374" s="39">
        <f t="shared" si="186"/>
        <v>1.1197912716347349</v>
      </c>
      <c r="AP374" s="39">
        <f t="shared" si="186"/>
        <v>1.1197912716347349</v>
      </c>
      <c r="AQ374" s="40">
        <f t="shared" si="186"/>
        <v>7.0742534686156731</v>
      </c>
      <c r="AR374" s="40">
        <f t="shared" si="186"/>
        <v>12.161422485138978</v>
      </c>
      <c r="AS374" s="40">
        <f t="shared" si="186"/>
        <v>24.404558048807708</v>
      </c>
      <c r="AT374" s="41">
        <f t="shared" si="186"/>
        <v>0.35</v>
      </c>
      <c r="AU374" s="41">
        <f t="shared" si="186"/>
        <v>0.35</v>
      </c>
      <c r="AV374" s="42" t="e">
        <f t="shared" si="186"/>
        <v>#VALUE!</v>
      </c>
      <c r="AW374" s="42" t="e">
        <f t="shared" si="186"/>
        <v>#VALUE!</v>
      </c>
      <c r="AX374" s="43" t="e">
        <f t="shared" si="186"/>
        <v>#VALUE!</v>
      </c>
      <c r="AY374" s="43" t="e">
        <f t="shared" si="186"/>
        <v>#VALUE!</v>
      </c>
    </row>
    <row r="375" spans="6:51" x14ac:dyDescent="0.25">
      <c r="F375" s="3">
        <v>61</v>
      </c>
      <c r="G375" s="36">
        <f t="shared" ref="G375:X384" si="187">G$160+G303</f>
        <v>2.1799100319065197</v>
      </c>
      <c r="H375" s="36">
        <f t="shared" si="187"/>
        <v>3.6894725050389039</v>
      </c>
      <c r="I375" s="36">
        <f t="shared" si="187"/>
        <v>3.4548486111106609</v>
      </c>
      <c r="J375" s="36">
        <f t="shared" si="187"/>
        <v>3.5048486074722458</v>
      </c>
      <c r="K375" s="36">
        <f t="shared" si="187"/>
        <v>2.9443044867907817</v>
      </c>
      <c r="L375" s="37" t="e">
        <f t="shared" si="187"/>
        <v>#VALUE!</v>
      </c>
      <c r="M375" s="38">
        <f t="shared" si="187"/>
        <v>3.4527184791548433</v>
      </c>
      <c r="N375" s="39">
        <f t="shared" si="187"/>
        <v>1.1197912716347349</v>
      </c>
      <c r="O375" s="39">
        <f t="shared" si="187"/>
        <v>1.1197912716347349</v>
      </c>
      <c r="P375" s="40">
        <f t="shared" si="187"/>
        <v>7.0742534686156731</v>
      </c>
      <c r="Q375" s="40">
        <f t="shared" si="187"/>
        <v>12.161422485138978</v>
      </c>
      <c r="R375" s="40">
        <f t="shared" si="187"/>
        <v>24.404558048807708</v>
      </c>
      <c r="S375" s="41">
        <f t="shared" si="187"/>
        <v>0.35</v>
      </c>
      <c r="T375" s="41">
        <f t="shared" si="187"/>
        <v>0.35</v>
      </c>
      <c r="U375" s="42" t="e">
        <f t="shared" si="187"/>
        <v>#VALUE!</v>
      </c>
      <c r="V375" s="42" t="e">
        <f t="shared" si="187"/>
        <v>#VALUE!</v>
      </c>
      <c r="W375" s="43" t="e">
        <f t="shared" si="187"/>
        <v>#VALUE!</v>
      </c>
      <c r="X375" s="43" t="e">
        <f t="shared" si="187"/>
        <v>#VALUE!</v>
      </c>
      <c r="AD375"/>
      <c r="AG375" s="3">
        <f t="shared" si="171"/>
        <v>59.439759967438754</v>
      </c>
      <c r="AH375" s="36">
        <f t="shared" ref="AH375:AY384" si="188">AH$160+AH303</f>
        <v>2.1799100309255852</v>
      </c>
      <c r="AI375" s="36">
        <f t="shared" si="188"/>
        <v>3.6894725040385494</v>
      </c>
      <c r="AJ375" s="36">
        <f t="shared" si="188"/>
        <v>3.4548486104344152</v>
      </c>
      <c r="AK375" s="36">
        <f t="shared" si="188"/>
        <v>3.5048486057603117</v>
      </c>
      <c r="AL375" s="36">
        <f t="shared" si="188"/>
        <v>2.9383793202680311</v>
      </c>
      <c r="AM375" s="37" t="e">
        <f t="shared" si="188"/>
        <v>#VALUE!</v>
      </c>
      <c r="AN375" s="38">
        <f t="shared" si="188"/>
        <v>3.4525389162871067</v>
      </c>
      <c r="AO375" s="39">
        <f t="shared" si="188"/>
        <v>1.1197912716347349</v>
      </c>
      <c r="AP375" s="39">
        <f t="shared" si="188"/>
        <v>1.1197912716347349</v>
      </c>
      <c r="AQ375" s="40">
        <f t="shared" si="188"/>
        <v>7.0742534686156731</v>
      </c>
      <c r="AR375" s="40">
        <f t="shared" si="188"/>
        <v>12.161422485138978</v>
      </c>
      <c r="AS375" s="40">
        <f t="shared" si="188"/>
        <v>24.404558048807708</v>
      </c>
      <c r="AT375" s="41">
        <f t="shared" si="188"/>
        <v>0.35</v>
      </c>
      <c r="AU375" s="41">
        <f t="shared" si="188"/>
        <v>0.35</v>
      </c>
      <c r="AV375" s="42" t="e">
        <f t="shared" si="188"/>
        <v>#VALUE!</v>
      </c>
      <c r="AW375" s="42" t="e">
        <f t="shared" si="188"/>
        <v>#VALUE!</v>
      </c>
      <c r="AX375" s="43" t="e">
        <f t="shared" si="188"/>
        <v>#VALUE!</v>
      </c>
      <c r="AY375" s="43" t="e">
        <f t="shared" si="188"/>
        <v>#VALUE!</v>
      </c>
    </row>
    <row r="376" spans="6:51" x14ac:dyDescent="0.25">
      <c r="F376" s="3">
        <v>62</v>
      </c>
      <c r="G376" s="36">
        <f t="shared" si="187"/>
        <v>2.17991003241139</v>
      </c>
      <c r="H376" s="36">
        <f t="shared" si="187"/>
        <v>3.6894725055295927</v>
      </c>
      <c r="I376" s="36">
        <f t="shared" si="187"/>
        <v>3.4548486114269275</v>
      </c>
      <c r="J376" s="36">
        <f t="shared" si="187"/>
        <v>3.5048486083188743</v>
      </c>
      <c r="K376" s="36">
        <f t="shared" si="187"/>
        <v>2.9476670720113214</v>
      </c>
      <c r="L376" s="37" t="e">
        <f t="shared" si="187"/>
        <v>#VALUE!</v>
      </c>
      <c r="M376" s="38">
        <f t="shared" si="187"/>
        <v>3.452818946023962</v>
      </c>
      <c r="N376" s="39">
        <f t="shared" si="187"/>
        <v>1.1197912716347349</v>
      </c>
      <c r="O376" s="39">
        <f t="shared" si="187"/>
        <v>1.1197912716347349</v>
      </c>
      <c r="P376" s="40">
        <f t="shared" si="187"/>
        <v>7.0742534686156731</v>
      </c>
      <c r="Q376" s="40">
        <f t="shared" si="187"/>
        <v>12.161422485138978</v>
      </c>
      <c r="R376" s="40">
        <f t="shared" si="187"/>
        <v>24.404558048807708</v>
      </c>
      <c r="S376" s="41">
        <f t="shared" si="187"/>
        <v>0.35</v>
      </c>
      <c r="T376" s="41">
        <f t="shared" si="187"/>
        <v>0.35</v>
      </c>
      <c r="U376" s="42" t="e">
        <f t="shared" si="187"/>
        <v>#VALUE!</v>
      </c>
      <c r="V376" s="42" t="e">
        <f t="shared" si="187"/>
        <v>#VALUE!</v>
      </c>
      <c r="W376" s="43" t="e">
        <f t="shared" si="187"/>
        <v>#VALUE!</v>
      </c>
      <c r="X376" s="43" t="e">
        <f t="shared" si="187"/>
        <v>#VALUE!</v>
      </c>
      <c r="AD376"/>
      <c r="AG376" s="3">
        <f t="shared" si="171"/>
        <v>59.776339006608282</v>
      </c>
      <c r="AH376" s="36">
        <f t="shared" si="188"/>
        <v>2.1799100311603699</v>
      </c>
      <c r="AI376" s="36">
        <f t="shared" si="188"/>
        <v>3.6894725042829175</v>
      </c>
      <c r="AJ376" s="36">
        <f t="shared" si="188"/>
        <v>3.4548486106032765</v>
      </c>
      <c r="AK376" s="36">
        <f t="shared" si="188"/>
        <v>3.5048486061770139</v>
      </c>
      <c r="AL376" s="36">
        <f t="shared" si="188"/>
        <v>2.9397335065510362</v>
      </c>
      <c r="AM376" s="37" t="e">
        <f t="shared" si="188"/>
        <v>#VALUE!</v>
      </c>
      <c r="AN376" s="38">
        <f t="shared" si="188"/>
        <v>3.4525802253743851</v>
      </c>
      <c r="AO376" s="39">
        <f t="shared" si="188"/>
        <v>1.1197912716347349</v>
      </c>
      <c r="AP376" s="39">
        <f t="shared" si="188"/>
        <v>1.1197912716347349</v>
      </c>
      <c r="AQ376" s="40">
        <f t="shared" si="188"/>
        <v>7.0742534686156731</v>
      </c>
      <c r="AR376" s="40">
        <f t="shared" si="188"/>
        <v>12.161422485138978</v>
      </c>
      <c r="AS376" s="40">
        <f t="shared" si="188"/>
        <v>24.404558048807708</v>
      </c>
      <c r="AT376" s="41">
        <f t="shared" si="188"/>
        <v>0.35</v>
      </c>
      <c r="AU376" s="41">
        <f t="shared" si="188"/>
        <v>0.35</v>
      </c>
      <c r="AV376" s="42" t="e">
        <f t="shared" si="188"/>
        <v>#VALUE!</v>
      </c>
      <c r="AW376" s="42" t="e">
        <f t="shared" si="188"/>
        <v>#VALUE!</v>
      </c>
      <c r="AX376" s="43" t="e">
        <f t="shared" si="188"/>
        <v>#VALUE!</v>
      </c>
      <c r="AY376" s="43" t="e">
        <f t="shared" si="188"/>
        <v>#VALUE!</v>
      </c>
    </row>
    <row r="377" spans="6:51" x14ac:dyDescent="0.25">
      <c r="F377" s="3">
        <v>63</v>
      </c>
      <c r="G377" s="36">
        <f t="shared" si="187"/>
        <v>2.1799100328404641</v>
      </c>
      <c r="H377" s="36">
        <f t="shared" si="187"/>
        <v>3.6894725059306697</v>
      </c>
      <c r="I377" s="36">
        <f t="shared" si="187"/>
        <v>3.45484861167707</v>
      </c>
      <c r="J377" s="36">
        <f t="shared" si="187"/>
        <v>3.5048486090152631</v>
      </c>
      <c r="K377" s="36">
        <f t="shared" si="187"/>
        <v>2.9507318930634896</v>
      </c>
      <c r="L377" s="37" t="e">
        <f t="shared" si="187"/>
        <v>#VALUE!</v>
      </c>
      <c r="M377" s="38">
        <f t="shared" si="187"/>
        <v>3.4529095367310707</v>
      </c>
      <c r="N377" s="39">
        <f t="shared" si="187"/>
        <v>1.1197912716347349</v>
      </c>
      <c r="O377" s="39">
        <f t="shared" si="187"/>
        <v>1.1197912716347349</v>
      </c>
      <c r="P377" s="40">
        <f t="shared" si="187"/>
        <v>7.0742534686156731</v>
      </c>
      <c r="Q377" s="40">
        <f t="shared" si="187"/>
        <v>12.161422485138978</v>
      </c>
      <c r="R377" s="40">
        <f t="shared" si="187"/>
        <v>24.404558048807708</v>
      </c>
      <c r="S377" s="41">
        <f t="shared" si="187"/>
        <v>0.35</v>
      </c>
      <c r="T377" s="41">
        <f t="shared" si="187"/>
        <v>0.35</v>
      </c>
      <c r="U377" s="42" t="e">
        <f t="shared" si="187"/>
        <v>#VALUE!</v>
      </c>
      <c r="V377" s="42" t="e">
        <f t="shared" si="187"/>
        <v>#VALUE!</v>
      </c>
      <c r="W377" s="43" t="e">
        <f t="shared" si="187"/>
        <v>#VALUE!</v>
      </c>
      <c r="X377" s="43" t="e">
        <f t="shared" si="187"/>
        <v>#VALUE!</v>
      </c>
      <c r="AD377"/>
      <c r="AG377" s="3">
        <f t="shared" si="171"/>
        <v>60.086481859648281</v>
      </c>
      <c r="AH377" s="36">
        <f t="shared" si="188"/>
        <v>2.1799100313646989</v>
      </c>
      <c r="AI377" s="36">
        <f t="shared" si="188"/>
        <v>3.6894725044931995</v>
      </c>
      <c r="AJ377" s="36">
        <f t="shared" si="188"/>
        <v>3.4548486107467329</v>
      </c>
      <c r="AK377" s="36">
        <f t="shared" si="188"/>
        <v>3.5048486065363158</v>
      </c>
      <c r="AL377" s="36">
        <f t="shared" si="188"/>
        <v>2.9409430388862416</v>
      </c>
      <c r="AM377" s="37" t="e">
        <f t="shared" si="188"/>
        <v>#VALUE!</v>
      </c>
      <c r="AN377" s="38">
        <f t="shared" si="188"/>
        <v>3.452616989419369</v>
      </c>
      <c r="AO377" s="39">
        <f t="shared" si="188"/>
        <v>1.1197912716347349</v>
      </c>
      <c r="AP377" s="39">
        <f t="shared" si="188"/>
        <v>1.1197912716347349</v>
      </c>
      <c r="AQ377" s="40">
        <f t="shared" si="188"/>
        <v>7.0742534686156731</v>
      </c>
      <c r="AR377" s="40">
        <f t="shared" si="188"/>
        <v>12.161422485138978</v>
      </c>
      <c r="AS377" s="40">
        <f t="shared" si="188"/>
        <v>24.404558048807708</v>
      </c>
      <c r="AT377" s="41">
        <f t="shared" si="188"/>
        <v>0.35</v>
      </c>
      <c r="AU377" s="41">
        <f t="shared" si="188"/>
        <v>0.35</v>
      </c>
      <c r="AV377" s="42" t="e">
        <f t="shared" si="188"/>
        <v>#VALUE!</v>
      </c>
      <c r="AW377" s="42" t="e">
        <f t="shared" si="188"/>
        <v>#VALUE!</v>
      </c>
      <c r="AX377" s="43" t="e">
        <f t="shared" si="188"/>
        <v>#VALUE!</v>
      </c>
      <c r="AY377" s="43" t="e">
        <f t="shared" si="188"/>
        <v>#VALUE!</v>
      </c>
    </row>
    <row r="378" spans="6:51" x14ac:dyDescent="0.25">
      <c r="F378" s="3">
        <v>64</v>
      </c>
      <c r="G378" s="36">
        <f t="shared" si="187"/>
        <v>2.1799100332072268</v>
      </c>
      <c r="H378" s="36">
        <f t="shared" si="187"/>
        <v>3.6894725062599156</v>
      </c>
      <c r="I378" s="36">
        <f t="shared" si="187"/>
        <v>3.4548486118763293</v>
      </c>
      <c r="J378" s="36">
        <f t="shared" si="187"/>
        <v>3.5048486095905536</v>
      </c>
      <c r="K378" s="36">
        <f t="shared" si="187"/>
        <v>2.9535294605834341</v>
      </c>
      <c r="L378" s="37" t="e">
        <f t="shared" si="187"/>
        <v>#VALUE!</v>
      </c>
      <c r="M378" s="38">
        <f t="shared" si="187"/>
        <v>3.4529913658751759</v>
      </c>
      <c r="N378" s="39">
        <f t="shared" si="187"/>
        <v>1.1197912716347349</v>
      </c>
      <c r="O378" s="39">
        <f t="shared" si="187"/>
        <v>1.1197912716347349</v>
      </c>
      <c r="P378" s="40">
        <f t="shared" si="187"/>
        <v>7.0742534686156731</v>
      </c>
      <c r="Q378" s="40">
        <f t="shared" si="187"/>
        <v>12.161422485138978</v>
      </c>
      <c r="R378" s="40">
        <f t="shared" si="187"/>
        <v>24.404558048807708</v>
      </c>
      <c r="S378" s="41">
        <f t="shared" si="187"/>
        <v>0.35</v>
      </c>
      <c r="T378" s="41">
        <f t="shared" si="187"/>
        <v>0.35</v>
      </c>
      <c r="U378" s="42" t="e">
        <f t="shared" si="187"/>
        <v>#VALUE!</v>
      </c>
      <c r="V378" s="42" t="e">
        <f t="shared" si="187"/>
        <v>#VALUE!</v>
      </c>
      <c r="W378" s="43" t="e">
        <f t="shared" si="187"/>
        <v>#VALUE!</v>
      </c>
      <c r="X378" s="43" t="e">
        <f t="shared" si="187"/>
        <v>#VALUE!</v>
      </c>
      <c r="AD378"/>
      <c r="AG378" s="3">
        <f t="shared" si="171"/>
        <v>60.372264924241762</v>
      </c>
      <c r="AH378" s="36">
        <f t="shared" si="188"/>
        <v>2.1799100315434332</v>
      </c>
      <c r="AI378" s="36">
        <f t="shared" si="188"/>
        <v>3.6894725046752015</v>
      </c>
      <c r="AJ378" s="36">
        <f t="shared" si="188"/>
        <v>3.4548486108694756</v>
      </c>
      <c r="AK378" s="36">
        <f t="shared" si="188"/>
        <v>3.5048486068478777</v>
      </c>
      <c r="AL378" s="36">
        <f t="shared" si="188"/>
        <v>2.9420261922197128</v>
      </c>
      <c r="AM378" s="37" t="e">
        <f t="shared" si="188"/>
        <v>#VALUE!</v>
      </c>
      <c r="AN378" s="38">
        <f t="shared" si="188"/>
        <v>3.4526498035117572</v>
      </c>
      <c r="AO378" s="39">
        <f t="shared" si="188"/>
        <v>1.1197912716347349</v>
      </c>
      <c r="AP378" s="39">
        <f t="shared" si="188"/>
        <v>1.1197912716347349</v>
      </c>
      <c r="AQ378" s="40">
        <f t="shared" si="188"/>
        <v>7.0742534686156731</v>
      </c>
      <c r="AR378" s="40">
        <f t="shared" si="188"/>
        <v>12.161422485138978</v>
      </c>
      <c r="AS378" s="40">
        <f t="shared" si="188"/>
        <v>24.404558048807708</v>
      </c>
      <c r="AT378" s="41">
        <f t="shared" si="188"/>
        <v>0.35</v>
      </c>
      <c r="AU378" s="41">
        <f t="shared" si="188"/>
        <v>0.35</v>
      </c>
      <c r="AV378" s="42" t="e">
        <f t="shared" si="188"/>
        <v>#VALUE!</v>
      </c>
      <c r="AW378" s="42" t="e">
        <f t="shared" si="188"/>
        <v>#VALUE!</v>
      </c>
      <c r="AX378" s="43" t="e">
        <f t="shared" si="188"/>
        <v>#VALUE!</v>
      </c>
      <c r="AY378" s="43" t="e">
        <f t="shared" si="188"/>
        <v>#VALUE!</v>
      </c>
    </row>
    <row r="379" spans="6:51" x14ac:dyDescent="0.25">
      <c r="F379" s="3">
        <v>65</v>
      </c>
      <c r="G379" s="36">
        <f t="shared" si="187"/>
        <v>2.1799100335224382</v>
      </c>
      <c r="H379" s="36">
        <f t="shared" si="187"/>
        <v>3.6894725065313363</v>
      </c>
      <c r="I379" s="36">
        <f t="shared" si="187"/>
        <v>3.4548486120361579</v>
      </c>
      <c r="J379" s="36">
        <f t="shared" si="187"/>
        <v>3.5048486100678162</v>
      </c>
      <c r="K379" s="36">
        <f t="shared" si="187"/>
        <v>2.9560866336842313</v>
      </c>
      <c r="L379" s="37" t="e">
        <f t="shared" si="187"/>
        <v>#VALUE!</v>
      </c>
      <c r="M379" s="38">
        <f t="shared" si="187"/>
        <v>3.45306540892265</v>
      </c>
      <c r="N379" s="39">
        <f t="shared" si="187"/>
        <v>1.1197912716347349</v>
      </c>
      <c r="O379" s="39">
        <f t="shared" si="187"/>
        <v>1.1197912716347349</v>
      </c>
      <c r="P379" s="40">
        <f t="shared" si="187"/>
        <v>7.0742534686156731</v>
      </c>
      <c r="Q379" s="40">
        <f t="shared" si="187"/>
        <v>12.161422485138978</v>
      </c>
      <c r="R379" s="40">
        <f t="shared" si="187"/>
        <v>24.404558048807708</v>
      </c>
      <c r="S379" s="41">
        <f t="shared" si="187"/>
        <v>0.35</v>
      </c>
      <c r="T379" s="41">
        <f t="shared" si="187"/>
        <v>0.35</v>
      </c>
      <c r="U379" s="42" t="e">
        <f t="shared" si="187"/>
        <v>#VALUE!</v>
      </c>
      <c r="V379" s="42" t="e">
        <f t="shared" si="187"/>
        <v>#VALUE!</v>
      </c>
      <c r="W379" s="43" t="e">
        <f t="shared" si="187"/>
        <v>#VALUE!</v>
      </c>
      <c r="X379" s="43" t="e">
        <f t="shared" si="187"/>
        <v>#VALUE!</v>
      </c>
      <c r="AD379"/>
      <c r="AG379" s="3">
        <f t="shared" ref="AG379:AG384" si="189">AE79</f>
        <v>60.635601509972815</v>
      </c>
      <c r="AH379" s="36">
        <f t="shared" si="188"/>
        <v>2.1799100317004996</v>
      </c>
      <c r="AI379" s="36">
        <f t="shared" si="188"/>
        <v>3.689472504833561</v>
      </c>
      <c r="AJ379" s="36">
        <f t="shared" si="188"/>
        <v>3.4548486109751719</v>
      </c>
      <c r="AK379" s="36">
        <f t="shared" si="188"/>
        <v>3.504848607119432</v>
      </c>
      <c r="AL379" s="36">
        <f t="shared" si="188"/>
        <v>2.942998480530977</v>
      </c>
      <c r="AM379" s="37" t="e">
        <f t="shared" si="188"/>
        <v>#VALUE!</v>
      </c>
      <c r="AN379" s="38">
        <f t="shared" si="188"/>
        <v>3.4526791696364278</v>
      </c>
      <c r="AO379" s="39">
        <f t="shared" si="188"/>
        <v>1.1197912716347349</v>
      </c>
      <c r="AP379" s="39">
        <f t="shared" si="188"/>
        <v>1.1197912716347349</v>
      </c>
      <c r="AQ379" s="40">
        <f t="shared" si="188"/>
        <v>7.0742534686156731</v>
      </c>
      <c r="AR379" s="40">
        <f t="shared" si="188"/>
        <v>12.161422485138978</v>
      </c>
      <c r="AS379" s="40">
        <f t="shared" si="188"/>
        <v>24.404558048807708</v>
      </c>
      <c r="AT379" s="41">
        <f t="shared" si="188"/>
        <v>0.35</v>
      </c>
      <c r="AU379" s="41">
        <f t="shared" si="188"/>
        <v>0.35</v>
      </c>
      <c r="AV379" s="42" t="e">
        <f t="shared" si="188"/>
        <v>#VALUE!</v>
      </c>
      <c r="AW379" s="42" t="e">
        <f t="shared" si="188"/>
        <v>#VALUE!</v>
      </c>
      <c r="AX379" s="43" t="e">
        <f t="shared" si="188"/>
        <v>#VALUE!</v>
      </c>
      <c r="AY379" s="43" t="e">
        <f t="shared" si="188"/>
        <v>#VALUE!</v>
      </c>
    </row>
    <row r="380" spans="6:51" x14ac:dyDescent="0.25">
      <c r="F380" s="3">
        <v>66</v>
      </c>
      <c r="G380" s="36">
        <f t="shared" si="187"/>
        <v>2.1799100337947408</v>
      </c>
      <c r="H380" s="36">
        <f t="shared" si="187"/>
        <v>3.689472506756013</v>
      </c>
      <c r="I380" s="36">
        <f t="shared" si="187"/>
        <v>3.45484861216522</v>
      </c>
      <c r="J380" s="36">
        <f t="shared" si="187"/>
        <v>3.5048486104653929</v>
      </c>
      <c r="K380" s="36">
        <f t="shared" si="187"/>
        <v>2.9584271216433393</v>
      </c>
      <c r="L380" s="37" t="e">
        <f t="shared" si="187"/>
        <v>#VALUE!</v>
      </c>
      <c r="M380" s="38">
        <f t="shared" si="187"/>
        <v>3.4531325209702004</v>
      </c>
      <c r="N380" s="39">
        <f t="shared" si="187"/>
        <v>1.1197912716347349</v>
      </c>
      <c r="O380" s="39">
        <f t="shared" si="187"/>
        <v>1.1197912716347349</v>
      </c>
      <c r="P380" s="40">
        <f t="shared" si="187"/>
        <v>7.0742534686156731</v>
      </c>
      <c r="Q380" s="40">
        <f t="shared" si="187"/>
        <v>12.161422485138978</v>
      </c>
      <c r="R380" s="40">
        <f t="shared" si="187"/>
        <v>24.404558048807708</v>
      </c>
      <c r="S380" s="41">
        <f t="shared" si="187"/>
        <v>0.35</v>
      </c>
      <c r="T380" s="41">
        <f t="shared" si="187"/>
        <v>0.35</v>
      </c>
      <c r="U380" s="42" t="e">
        <f t="shared" si="187"/>
        <v>#VALUE!</v>
      </c>
      <c r="V380" s="42" t="e">
        <f t="shared" si="187"/>
        <v>#VALUE!</v>
      </c>
      <c r="W380" s="43" t="e">
        <f t="shared" si="187"/>
        <v>#VALUE!</v>
      </c>
      <c r="X380" s="43" t="e">
        <f t="shared" si="187"/>
        <v>#VALUE!</v>
      </c>
      <c r="AD380"/>
      <c r="AG380" s="3">
        <f t="shared" si="189"/>
        <v>60.87825464788051</v>
      </c>
      <c r="AH380" s="36">
        <f t="shared" si="188"/>
        <v>2.1799100318391007</v>
      </c>
      <c r="AI380" s="36">
        <f t="shared" si="188"/>
        <v>3.6894725049720121</v>
      </c>
      <c r="AJ380" s="36">
        <f t="shared" si="188"/>
        <v>3.4548486110667218</v>
      </c>
      <c r="AK380" s="36">
        <f t="shared" si="188"/>
        <v>3.5048486073572254</v>
      </c>
      <c r="AL380" s="36">
        <f t="shared" si="188"/>
        <v>2.9438731461690582</v>
      </c>
      <c r="AM380" s="37" t="e">
        <f t="shared" si="188"/>
        <v>#VALUE!</v>
      </c>
      <c r="AN380" s="38">
        <f t="shared" si="188"/>
        <v>3.4527055136631883</v>
      </c>
      <c r="AO380" s="39">
        <f t="shared" si="188"/>
        <v>1.1197912716347349</v>
      </c>
      <c r="AP380" s="39">
        <f t="shared" si="188"/>
        <v>1.1197912716347349</v>
      </c>
      <c r="AQ380" s="40">
        <f t="shared" si="188"/>
        <v>7.0742534686156731</v>
      </c>
      <c r="AR380" s="40">
        <f t="shared" si="188"/>
        <v>12.161422485138978</v>
      </c>
      <c r="AS380" s="40">
        <f t="shared" si="188"/>
        <v>24.404558048807708</v>
      </c>
      <c r="AT380" s="41">
        <f t="shared" si="188"/>
        <v>0.35</v>
      </c>
      <c r="AU380" s="41">
        <f t="shared" si="188"/>
        <v>0.35</v>
      </c>
      <c r="AV380" s="42" t="e">
        <f t="shared" si="188"/>
        <v>#VALUE!</v>
      </c>
      <c r="AW380" s="42" t="e">
        <f t="shared" si="188"/>
        <v>#VALUE!</v>
      </c>
      <c r="AX380" s="43" t="e">
        <f t="shared" si="188"/>
        <v>#VALUE!</v>
      </c>
      <c r="AY380" s="43" t="e">
        <f t="shared" si="188"/>
        <v>#VALUE!</v>
      </c>
    </row>
    <row r="381" spans="6:51" x14ac:dyDescent="0.25">
      <c r="F381" s="3">
        <v>67</v>
      </c>
      <c r="G381" s="36">
        <f t="shared" si="187"/>
        <v>2.1799100340311197</v>
      </c>
      <c r="H381" s="36">
        <f t="shared" si="187"/>
        <v>3.689472506942749</v>
      </c>
      <c r="I381" s="36">
        <f t="shared" si="187"/>
        <v>3.4548486122701165</v>
      </c>
      <c r="J381" s="36">
        <f t="shared" si="187"/>
        <v>3.5048486107979282</v>
      </c>
      <c r="K381" s="36">
        <f t="shared" si="187"/>
        <v>2.9605719085896824</v>
      </c>
      <c r="L381" s="37" t="e">
        <f t="shared" si="187"/>
        <v>#VALUE!</v>
      </c>
      <c r="M381" s="38">
        <f t="shared" si="187"/>
        <v>3.4531934528185158</v>
      </c>
      <c r="N381" s="39">
        <f t="shared" si="187"/>
        <v>1.1197912716347349</v>
      </c>
      <c r="O381" s="39">
        <f t="shared" si="187"/>
        <v>1.1197912716347349</v>
      </c>
      <c r="P381" s="40">
        <f t="shared" si="187"/>
        <v>7.0742534686156731</v>
      </c>
      <c r="Q381" s="40">
        <f t="shared" si="187"/>
        <v>12.161422485138978</v>
      </c>
      <c r="R381" s="40">
        <f t="shared" si="187"/>
        <v>24.404558048807708</v>
      </c>
      <c r="S381" s="41">
        <f t="shared" si="187"/>
        <v>0.35</v>
      </c>
      <c r="T381" s="41">
        <f t="shared" si="187"/>
        <v>0.35</v>
      </c>
      <c r="U381" s="42" t="e">
        <f t="shared" si="187"/>
        <v>#VALUE!</v>
      </c>
      <c r="V381" s="42" t="e">
        <f t="shared" si="187"/>
        <v>#VALUE!</v>
      </c>
      <c r="W381" s="43" t="e">
        <f t="shared" si="187"/>
        <v>#VALUE!</v>
      </c>
      <c r="X381" s="43" t="e">
        <f t="shared" si="187"/>
        <v>#VALUE!</v>
      </c>
      <c r="AD381"/>
      <c r="AG381" s="3">
        <f t="shared" si="189"/>
        <v>61.101848893902165</v>
      </c>
      <c r="AH381" s="36">
        <f t="shared" si="188"/>
        <v>2.1799100319618665</v>
      </c>
      <c r="AI381" s="36">
        <f t="shared" si="188"/>
        <v>3.6894725050935895</v>
      </c>
      <c r="AJ381" s="36">
        <f t="shared" si="188"/>
        <v>3.4548486111464385</v>
      </c>
      <c r="AK381" s="36">
        <f t="shared" si="188"/>
        <v>3.5048486075663434</v>
      </c>
      <c r="AL381" s="36">
        <f t="shared" si="188"/>
        <v>2.944661550383473</v>
      </c>
      <c r="AM381" s="37" t="e">
        <f t="shared" si="188"/>
        <v>#VALUE!</v>
      </c>
      <c r="AN381" s="38">
        <f t="shared" si="188"/>
        <v>3.4527291988293758</v>
      </c>
      <c r="AO381" s="39">
        <f t="shared" si="188"/>
        <v>1.1197912716347349</v>
      </c>
      <c r="AP381" s="39">
        <f t="shared" si="188"/>
        <v>1.1197912716347349</v>
      </c>
      <c r="AQ381" s="40">
        <f t="shared" si="188"/>
        <v>7.0742534686156731</v>
      </c>
      <c r="AR381" s="40">
        <f t="shared" si="188"/>
        <v>12.161422485138978</v>
      </c>
      <c r="AS381" s="40">
        <f t="shared" si="188"/>
        <v>24.404558048807708</v>
      </c>
      <c r="AT381" s="41">
        <f t="shared" si="188"/>
        <v>0.35</v>
      </c>
      <c r="AU381" s="41">
        <f t="shared" si="188"/>
        <v>0.35</v>
      </c>
      <c r="AV381" s="42" t="e">
        <f t="shared" si="188"/>
        <v>#VALUE!</v>
      </c>
      <c r="AW381" s="42" t="e">
        <f t="shared" si="188"/>
        <v>#VALUE!</v>
      </c>
      <c r="AX381" s="43" t="e">
        <f t="shared" si="188"/>
        <v>#VALUE!</v>
      </c>
      <c r="AY381" s="43" t="e">
        <f t="shared" si="188"/>
        <v>#VALUE!</v>
      </c>
    </row>
    <row r="382" spans="6:51" x14ac:dyDescent="0.25">
      <c r="F382" s="3">
        <v>68</v>
      </c>
      <c r="G382" s="36">
        <f t="shared" si="187"/>
        <v>2.179910034237257</v>
      </c>
      <c r="H382" s="36">
        <f t="shared" si="187"/>
        <v>3.6894725070985652</v>
      </c>
      <c r="I382" s="36">
        <f t="shared" si="187"/>
        <v>3.4548486123559092</v>
      </c>
      <c r="J382" s="36">
        <f t="shared" si="187"/>
        <v>3.5048486110771608</v>
      </c>
      <c r="K382" s="36">
        <f t="shared" si="187"/>
        <v>2.962539614094549</v>
      </c>
      <c r="L382" s="37" t="e">
        <f t="shared" si="187"/>
        <v>#VALUE!</v>
      </c>
      <c r="M382" s="38">
        <f t="shared" si="187"/>
        <v>3.4532488647611386</v>
      </c>
      <c r="N382" s="39">
        <f t="shared" si="187"/>
        <v>1.1197912716347349</v>
      </c>
      <c r="O382" s="39">
        <f t="shared" si="187"/>
        <v>1.1197912716347349</v>
      </c>
      <c r="P382" s="40">
        <f t="shared" si="187"/>
        <v>7.0742534686156731</v>
      </c>
      <c r="Q382" s="40">
        <f t="shared" si="187"/>
        <v>12.161422485138978</v>
      </c>
      <c r="R382" s="40">
        <f t="shared" si="187"/>
        <v>24.404558048807708</v>
      </c>
      <c r="S382" s="41">
        <f t="shared" si="187"/>
        <v>0.35</v>
      </c>
      <c r="T382" s="41">
        <f t="shared" si="187"/>
        <v>0.35</v>
      </c>
      <c r="U382" s="42" t="e">
        <f t="shared" si="187"/>
        <v>#VALUE!</v>
      </c>
      <c r="V382" s="42" t="e">
        <f t="shared" si="187"/>
        <v>#VALUE!</v>
      </c>
      <c r="W382" s="43" t="e">
        <f t="shared" si="187"/>
        <v>#VALUE!</v>
      </c>
      <c r="X382" s="43" t="e">
        <f t="shared" si="187"/>
        <v>#VALUE!</v>
      </c>
      <c r="AD382"/>
      <c r="AG382" s="3">
        <f t="shared" si="189"/>
        <v>61.307881205229648</v>
      </c>
      <c r="AH382" s="36">
        <f t="shared" si="188"/>
        <v>2.1799100320709783</v>
      </c>
      <c r="AI382" s="36">
        <f t="shared" si="188"/>
        <v>3.6894725052007775</v>
      </c>
      <c r="AJ382" s="36">
        <f t="shared" si="188"/>
        <v>3.4548486112161862</v>
      </c>
      <c r="AK382" s="36">
        <f t="shared" si="188"/>
        <v>3.5048486077509606</v>
      </c>
      <c r="AL382" s="36">
        <f t="shared" si="188"/>
        <v>2.9453734872391402</v>
      </c>
      <c r="AM382" s="37" t="e">
        <f t="shared" si="188"/>
        <v>#VALUE!</v>
      </c>
      <c r="AN382" s="38">
        <f t="shared" si="188"/>
        <v>3.4527505365151345</v>
      </c>
      <c r="AO382" s="39">
        <f t="shared" si="188"/>
        <v>1.1197912716347349</v>
      </c>
      <c r="AP382" s="39">
        <f t="shared" si="188"/>
        <v>1.1197912716347349</v>
      </c>
      <c r="AQ382" s="40">
        <f t="shared" si="188"/>
        <v>7.0742534686156731</v>
      </c>
      <c r="AR382" s="40">
        <f t="shared" si="188"/>
        <v>12.161422485138978</v>
      </c>
      <c r="AS382" s="40">
        <f t="shared" si="188"/>
        <v>24.404558048807708</v>
      </c>
      <c r="AT382" s="41">
        <f t="shared" si="188"/>
        <v>0.35</v>
      </c>
      <c r="AU382" s="41">
        <f t="shared" si="188"/>
        <v>0.35</v>
      </c>
      <c r="AV382" s="42" t="e">
        <f t="shared" si="188"/>
        <v>#VALUE!</v>
      </c>
      <c r="AW382" s="42" t="e">
        <f t="shared" si="188"/>
        <v>#VALUE!</v>
      </c>
      <c r="AX382" s="43" t="e">
        <f t="shared" si="188"/>
        <v>#VALUE!</v>
      </c>
      <c r="AY382" s="43" t="e">
        <f t="shared" si="188"/>
        <v>#VALUE!</v>
      </c>
    </row>
    <row r="383" spans="6:51" x14ac:dyDescent="0.25">
      <c r="F383" s="3">
        <v>69</v>
      </c>
      <c r="G383" s="36">
        <f t="shared" si="187"/>
        <v>2.1799100344177993</v>
      </c>
      <c r="H383" s="36">
        <f t="shared" si="187"/>
        <v>3.6894725072290848</v>
      </c>
      <c r="I383" s="36">
        <f t="shared" si="187"/>
        <v>3.4548486124265048</v>
      </c>
      <c r="J383" s="36">
        <f t="shared" si="187"/>
        <v>3.5048486113125392</v>
      </c>
      <c r="K383" s="36">
        <f t="shared" si="187"/>
        <v>2.9643468002454543</v>
      </c>
      <c r="L383" s="37" t="e">
        <f t="shared" si="187"/>
        <v>#VALUE!</v>
      </c>
      <c r="M383" s="38">
        <f t="shared" si="187"/>
        <v>3.4532993384299369</v>
      </c>
      <c r="N383" s="39">
        <f t="shared" si="187"/>
        <v>1.1197912716347349</v>
      </c>
      <c r="O383" s="39">
        <f t="shared" si="187"/>
        <v>1.1197912716347349</v>
      </c>
      <c r="P383" s="40">
        <f t="shared" si="187"/>
        <v>7.0742534686156731</v>
      </c>
      <c r="Q383" s="40">
        <f t="shared" si="187"/>
        <v>12.161422485138978</v>
      </c>
      <c r="R383" s="40">
        <f t="shared" si="187"/>
        <v>24.404558048807708</v>
      </c>
      <c r="S383" s="41">
        <f t="shared" si="187"/>
        <v>0.35</v>
      </c>
      <c r="T383" s="41">
        <f t="shared" si="187"/>
        <v>0.35</v>
      </c>
      <c r="U383" s="42" t="e">
        <f t="shared" si="187"/>
        <v>#VALUE!</v>
      </c>
      <c r="V383" s="42" t="e">
        <f t="shared" si="187"/>
        <v>#VALUE!</v>
      </c>
      <c r="W383" s="43" t="e">
        <f t="shared" si="187"/>
        <v>#VALUE!</v>
      </c>
      <c r="X383" s="43" t="e">
        <f t="shared" si="187"/>
        <v>#VALUE!</v>
      </c>
      <c r="AD383"/>
      <c r="AG383" s="3">
        <f t="shared" si="189"/>
        <v>61.497730962395757</v>
      </c>
      <c r="AH383" s="36">
        <f t="shared" si="188"/>
        <v>2.1799100321682547</v>
      </c>
      <c r="AI383" s="36">
        <f t="shared" si="188"/>
        <v>3.6894725052956252</v>
      </c>
      <c r="AJ383" s="36">
        <f t="shared" si="188"/>
        <v>3.4548486112774794</v>
      </c>
      <c r="AK383" s="36">
        <f t="shared" si="188"/>
        <v>3.5048486079145253</v>
      </c>
      <c r="AL383" s="36">
        <f t="shared" si="188"/>
        <v>2.9460174376531967</v>
      </c>
      <c r="AM383" s="37" t="e">
        <f t="shared" si="188"/>
        <v>#VALUE!</v>
      </c>
      <c r="AN383" s="38">
        <f t="shared" si="188"/>
        <v>3.452769794912891</v>
      </c>
      <c r="AO383" s="39">
        <f t="shared" si="188"/>
        <v>1.1197912716347349</v>
      </c>
      <c r="AP383" s="39">
        <f t="shared" si="188"/>
        <v>1.1197912716347349</v>
      </c>
      <c r="AQ383" s="40">
        <f t="shared" si="188"/>
        <v>7.0742534686156731</v>
      </c>
      <c r="AR383" s="40">
        <f t="shared" si="188"/>
        <v>12.161422485138978</v>
      </c>
      <c r="AS383" s="40">
        <f t="shared" si="188"/>
        <v>24.404558048807708</v>
      </c>
      <c r="AT383" s="41">
        <f t="shared" si="188"/>
        <v>0.35</v>
      </c>
      <c r="AU383" s="41">
        <f t="shared" si="188"/>
        <v>0.35</v>
      </c>
      <c r="AV383" s="42" t="e">
        <f t="shared" si="188"/>
        <v>#VALUE!</v>
      </c>
      <c r="AW383" s="42" t="e">
        <f t="shared" si="188"/>
        <v>#VALUE!</v>
      </c>
      <c r="AX383" s="43" t="e">
        <f t="shared" si="188"/>
        <v>#VALUE!</v>
      </c>
      <c r="AY383" s="43" t="e">
        <f t="shared" si="188"/>
        <v>#VALUE!</v>
      </c>
    </row>
    <row r="384" spans="6:51" x14ac:dyDescent="0.25">
      <c r="F384" s="3">
        <v>70</v>
      </c>
      <c r="G384" s="36">
        <f t="shared" si="187"/>
        <v>2.1799100345765705</v>
      </c>
      <c r="H384" s="36">
        <f t="shared" si="187"/>
        <v>3.689472507338829</v>
      </c>
      <c r="I384" s="36">
        <f t="shared" si="187"/>
        <v>3.4548486124849367</v>
      </c>
      <c r="J384" s="36">
        <f t="shared" si="187"/>
        <v>3.5048486115116981</v>
      </c>
      <c r="K384" s="36">
        <f t="shared" si="187"/>
        <v>2.9660082339027172</v>
      </c>
      <c r="L384" s="37" t="e">
        <f t="shared" si="187"/>
        <v>#VALUE!</v>
      </c>
      <c r="M384" s="38">
        <f t="shared" si="187"/>
        <v>3.4533453869854855</v>
      </c>
      <c r="N384" s="39">
        <f t="shared" si="187"/>
        <v>1.1197912716347349</v>
      </c>
      <c r="O384" s="39">
        <f t="shared" si="187"/>
        <v>1.1197912716347349</v>
      </c>
      <c r="P384" s="40">
        <f t="shared" si="187"/>
        <v>7.0742534686156731</v>
      </c>
      <c r="Q384" s="40">
        <f t="shared" si="187"/>
        <v>12.161422485138978</v>
      </c>
      <c r="R384" s="40">
        <f t="shared" si="187"/>
        <v>24.404558048807708</v>
      </c>
      <c r="S384" s="41">
        <f t="shared" si="187"/>
        <v>0.35</v>
      </c>
      <c r="T384" s="41">
        <f t="shared" si="187"/>
        <v>0.35</v>
      </c>
      <c r="U384" s="42" t="e">
        <f t="shared" si="187"/>
        <v>#VALUE!</v>
      </c>
      <c r="V384" s="42" t="e">
        <f t="shared" si="187"/>
        <v>#VALUE!</v>
      </c>
      <c r="W384" s="43" t="e">
        <f t="shared" si="187"/>
        <v>#VALUE!</v>
      </c>
      <c r="X384" s="43" t="e">
        <f t="shared" si="187"/>
        <v>#VALUE!</v>
      </c>
      <c r="AD384"/>
      <c r="AG384" s="3">
        <f t="shared" si="189"/>
        <v>61.672669204188026</v>
      </c>
      <c r="AH384" s="36">
        <f t="shared" si="188"/>
        <v>2.179910032255223</v>
      </c>
      <c r="AI384" s="36">
        <f t="shared" si="188"/>
        <v>3.689472505379833</v>
      </c>
      <c r="AJ384" s="36">
        <f t="shared" si="188"/>
        <v>3.4548486113315571</v>
      </c>
      <c r="AK384" s="36">
        <f t="shared" si="188"/>
        <v>3.5048486080599091</v>
      </c>
      <c r="AL384" s="36">
        <f t="shared" si="188"/>
        <v>2.9466007762882604</v>
      </c>
      <c r="AM384" s="37" t="e">
        <f t="shared" si="188"/>
        <v>#VALUE!</v>
      </c>
      <c r="AN384" s="38">
        <f t="shared" si="188"/>
        <v>3.4527872060470921</v>
      </c>
      <c r="AO384" s="39">
        <f t="shared" si="188"/>
        <v>1.1197912716347349</v>
      </c>
      <c r="AP384" s="39">
        <f t="shared" si="188"/>
        <v>1.1197912716347349</v>
      </c>
      <c r="AQ384" s="40">
        <f t="shared" si="188"/>
        <v>7.0742534686156731</v>
      </c>
      <c r="AR384" s="40">
        <f t="shared" si="188"/>
        <v>12.161422485138978</v>
      </c>
      <c r="AS384" s="40">
        <f t="shared" si="188"/>
        <v>24.404558048807708</v>
      </c>
      <c r="AT384" s="41">
        <f t="shared" si="188"/>
        <v>0.35</v>
      </c>
      <c r="AU384" s="41">
        <f t="shared" si="188"/>
        <v>0.35</v>
      </c>
      <c r="AV384" s="42" t="e">
        <f t="shared" si="188"/>
        <v>#VALUE!</v>
      </c>
      <c r="AW384" s="42" t="e">
        <f t="shared" si="188"/>
        <v>#VALUE!</v>
      </c>
      <c r="AX384" s="43" t="e">
        <f t="shared" si="188"/>
        <v>#VALUE!</v>
      </c>
      <c r="AY384" s="43" t="e">
        <f t="shared" si="188"/>
        <v>#VALUE!</v>
      </c>
    </row>
    <row r="385" spans="3:52" x14ac:dyDescent="0.25">
      <c r="AD385"/>
    </row>
    <row r="386" spans="3:52" x14ac:dyDescent="0.25">
      <c r="C386" t="s">
        <v>31</v>
      </c>
      <c r="D386" s="3">
        <v>1</v>
      </c>
      <c r="E386" s="3" t="s">
        <v>90</v>
      </c>
      <c r="F386" s="3">
        <v>0</v>
      </c>
      <c r="G386" s="36">
        <f>300*G314*G86</f>
        <v>0</v>
      </c>
      <c r="H386" s="36">
        <f t="shared" ref="H386:X386" si="190">300*H314*H86</f>
        <v>0</v>
      </c>
      <c r="I386" s="36">
        <f t="shared" si="190"/>
        <v>0</v>
      </c>
      <c r="J386" s="36">
        <f t="shared" si="190"/>
        <v>0</v>
      </c>
      <c r="K386" s="36">
        <f t="shared" si="190"/>
        <v>0</v>
      </c>
      <c r="L386" s="37" t="e">
        <f t="shared" si="190"/>
        <v>#VALUE!</v>
      </c>
      <c r="M386" s="38">
        <f t="shared" si="190"/>
        <v>0</v>
      </c>
      <c r="N386" s="39">
        <f t="shared" si="190"/>
        <v>0</v>
      </c>
      <c r="O386" s="39">
        <f t="shared" si="190"/>
        <v>0</v>
      </c>
      <c r="P386" s="40">
        <f t="shared" si="190"/>
        <v>0</v>
      </c>
      <c r="Q386" s="40">
        <f t="shared" si="190"/>
        <v>0</v>
      </c>
      <c r="R386" s="40">
        <f t="shared" si="190"/>
        <v>0</v>
      </c>
      <c r="S386" s="41" t="e">
        <f t="shared" si="190"/>
        <v>#VALUE!</v>
      </c>
      <c r="T386" s="41" t="e">
        <f t="shared" si="190"/>
        <v>#VALUE!</v>
      </c>
      <c r="U386" s="42" t="e">
        <f t="shared" si="190"/>
        <v>#VALUE!</v>
      </c>
      <c r="V386" s="42" t="e">
        <f t="shared" si="190"/>
        <v>#VALUE!</v>
      </c>
      <c r="W386" s="43" t="e">
        <f t="shared" si="190"/>
        <v>#VALUE!</v>
      </c>
      <c r="X386" s="43" t="e">
        <f t="shared" si="190"/>
        <v>#VALUE!</v>
      </c>
      <c r="Y386" t="e">
        <f>NA()</f>
        <v>#N/A</v>
      </c>
      <c r="AD386" t="s">
        <v>31</v>
      </c>
      <c r="AE386" s="3">
        <v>1</v>
      </c>
      <c r="AF386" s="3" t="s">
        <v>90</v>
      </c>
      <c r="AG386" s="3">
        <f>AE14</f>
        <v>5.3104168132392244</v>
      </c>
      <c r="AH386" s="36">
        <f>300*AH314*AH86</f>
        <v>151.01183099354481</v>
      </c>
      <c r="AI386" s="36">
        <f t="shared" ref="AI386:AY386" si="191">300*AI314*AI86</f>
        <v>6132.9555572595564</v>
      </c>
      <c r="AJ386" s="36">
        <f t="shared" si="191"/>
        <v>733.79317656945511</v>
      </c>
      <c r="AK386" s="36">
        <f t="shared" si="191"/>
        <v>5658.8169761616036</v>
      </c>
      <c r="AL386" s="36">
        <f t="shared" si="191"/>
        <v>162.29686542556738</v>
      </c>
      <c r="AM386" s="37" t="e">
        <f t="shared" si="191"/>
        <v>#VALUE!</v>
      </c>
      <c r="AN386" s="38">
        <f t="shared" si="191"/>
        <v>863.8787193010271</v>
      </c>
      <c r="AO386" s="39">
        <f t="shared" si="191"/>
        <v>352.36437346805297</v>
      </c>
      <c r="AP386" s="39">
        <f t="shared" si="191"/>
        <v>70.472874693610592</v>
      </c>
      <c r="AQ386" s="40">
        <f t="shared" si="191"/>
        <v>15713.630022087653</v>
      </c>
      <c r="AR386" s="40">
        <f t="shared" si="191"/>
        <v>10448.550297799289</v>
      </c>
      <c r="AS386" s="40">
        <f t="shared" si="191"/>
        <v>19420.542613082391</v>
      </c>
      <c r="AT386" s="41" t="e">
        <f t="shared" si="191"/>
        <v>#VALUE!</v>
      </c>
      <c r="AU386" s="41" t="e">
        <f t="shared" si="191"/>
        <v>#VALUE!</v>
      </c>
      <c r="AV386" s="42" t="e">
        <f t="shared" si="191"/>
        <v>#VALUE!</v>
      </c>
      <c r="AW386" s="42" t="e">
        <f t="shared" si="191"/>
        <v>#VALUE!</v>
      </c>
      <c r="AX386" s="43" t="e">
        <f t="shared" si="191"/>
        <v>#VALUE!</v>
      </c>
      <c r="AY386" s="43" t="e">
        <f t="shared" si="191"/>
        <v>#VALUE!</v>
      </c>
      <c r="AZ386" t="e">
        <f>NA()</f>
        <v>#N/A</v>
      </c>
    </row>
    <row r="387" spans="3:52" x14ac:dyDescent="0.25">
      <c r="D387" s="3">
        <v>2</v>
      </c>
      <c r="F387" s="3">
        <v>1</v>
      </c>
      <c r="G387" s="36">
        <f t="shared" ref="G387:X401" si="192">300*G315*G87</f>
        <v>0.15134559214817334</v>
      </c>
      <c r="H387" s="36">
        <f t="shared" si="192"/>
        <v>460.5657188010523</v>
      </c>
      <c r="I387" s="36">
        <f t="shared" si="192"/>
        <v>6.4856396445217985</v>
      </c>
      <c r="J387" s="36">
        <f t="shared" si="192"/>
        <v>380.84429810759627</v>
      </c>
      <c r="K387" s="36">
        <f t="shared" si="192"/>
        <v>0.36408066218825208</v>
      </c>
      <c r="L387" s="37" t="e">
        <f t="shared" si="192"/>
        <v>#VALUE!</v>
      </c>
      <c r="M387" s="38">
        <f t="shared" si="192"/>
        <v>34.86387922572186</v>
      </c>
      <c r="N387" s="39">
        <f t="shared" si="192"/>
        <v>26.369781215179501</v>
      </c>
      <c r="O387" s="39">
        <f t="shared" si="192"/>
        <v>5.2739562430358999</v>
      </c>
      <c r="P387" s="40">
        <f t="shared" si="192"/>
        <v>1946.1835503199909</v>
      </c>
      <c r="Q387" s="40">
        <f t="shared" si="192"/>
        <v>715.19929532826359</v>
      </c>
      <c r="R387" s="40">
        <f t="shared" si="192"/>
        <v>160.45161763271162</v>
      </c>
      <c r="S387" s="41" t="e">
        <f t="shared" si="192"/>
        <v>#VALUE!</v>
      </c>
      <c r="T387" s="41" t="e">
        <f t="shared" si="192"/>
        <v>#VALUE!</v>
      </c>
      <c r="U387" s="42" t="e">
        <f t="shared" si="192"/>
        <v>#VALUE!</v>
      </c>
      <c r="V387" s="42" t="e">
        <f t="shared" si="192"/>
        <v>#VALUE!</v>
      </c>
      <c r="W387" s="43" t="e">
        <f t="shared" si="192"/>
        <v>#VALUE!</v>
      </c>
      <c r="X387" s="43" t="e">
        <f t="shared" si="192"/>
        <v>#VALUE!</v>
      </c>
      <c r="Y387" t="e">
        <f>NA()</f>
        <v>#N/A</v>
      </c>
      <c r="AD387"/>
      <c r="AE387" s="3">
        <v>2</v>
      </c>
      <c r="AG387" s="3">
        <f t="shared" ref="AG387:AG450" si="193">AE15</f>
        <v>5.5848653782914033</v>
      </c>
      <c r="AH387" s="36">
        <f t="shared" ref="AH387:AY401" si="194">300*AH315*AH87</f>
        <v>182.43490719183185</v>
      </c>
      <c r="AI387" s="36">
        <f t="shared" si="194"/>
        <v>6622.2182590581897</v>
      </c>
      <c r="AJ387" s="36">
        <f t="shared" si="194"/>
        <v>838.70166944820971</v>
      </c>
      <c r="AK387" s="36">
        <f t="shared" si="194"/>
        <v>6150.2522298966323</v>
      </c>
      <c r="AL387" s="36">
        <f t="shared" si="194"/>
        <v>191.54913115235965</v>
      </c>
      <c r="AM387" s="37" t="e">
        <f t="shared" si="194"/>
        <v>#VALUE!</v>
      </c>
      <c r="AN387" s="38">
        <f t="shared" si="194"/>
        <v>947.73355465445798</v>
      </c>
      <c r="AO387" s="39">
        <f t="shared" si="194"/>
        <v>380.05017911736843</v>
      </c>
      <c r="AP387" s="39">
        <f t="shared" si="194"/>
        <v>76.010035823473672</v>
      </c>
      <c r="AQ387" s="40">
        <f t="shared" si="194"/>
        <v>16691.173875106633</v>
      </c>
      <c r="AR387" s="40">
        <f t="shared" si="194"/>
        <v>11271.917685242923</v>
      </c>
      <c r="AS387" s="40">
        <f t="shared" si="194"/>
        <v>22063.115896711453</v>
      </c>
      <c r="AT387" s="41" t="e">
        <f t="shared" si="194"/>
        <v>#VALUE!</v>
      </c>
      <c r="AU387" s="41" t="e">
        <f t="shared" si="194"/>
        <v>#VALUE!</v>
      </c>
      <c r="AV387" s="42" t="e">
        <f t="shared" si="194"/>
        <v>#VALUE!</v>
      </c>
      <c r="AW387" s="42" t="e">
        <f t="shared" si="194"/>
        <v>#VALUE!</v>
      </c>
      <c r="AX387" s="43" t="e">
        <f t="shared" si="194"/>
        <v>#VALUE!</v>
      </c>
      <c r="AY387" s="43" t="e">
        <f t="shared" si="194"/>
        <v>#VALUE!</v>
      </c>
      <c r="AZ387" t="e">
        <f>NA()</f>
        <v>#N/A</v>
      </c>
    </row>
    <row r="388" spans="3:52" x14ac:dyDescent="0.25">
      <c r="D388" s="3">
        <v>3</v>
      </c>
      <c r="F388" s="3">
        <v>2</v>
      </c>
      <c r="G388" s="36">
        <f t="shared" si="192"/>
        <v>2.9663041528972434</v>
      </c>
      <c r="H388" s="36">
        <f t="shared" si="192"/>
        <v>1320.2571616207924</v>
      </c>
      <c r="I388" s="36">
        <f t="shared" si="192"/>
        <v>48.578021122483591</v>
      </c>
      <c r="J388" s="36">
        <f t="shared" si="192"/>
        <v>1053.9469093246826</v>
      </c>
      <c r="K388" s="36">
        <f t="shared" si="192"/>
        <v>5.0796249962716455</v>
      </c>
      <c r="L388" s="37" t="e">
        <f t="shared" si="192"/>
        <v>#VALUE!</v>
      </c>
      <c r="M388" s="38">
        <f t="shared" si="192"/>
        <v>135.29779374466543</v>
      </c>
      <c r="N388" s="39">
        <f t="shared" si="192"/>
        <v>78.47670570033732</v>
      </c>
      <c r="O388" s="39">
        <f t="shared" si="192"/>
        <v>15.695341140067468</v>
      </c>
      <c r="P388" s="40">
        <f t="shared" si="192"/>
        <v>4701.1162017352817</v>
      </c>
      <c r="Q388" s="40">
        <f t="shared" si="192"/>
        <v>2239.681800585779</v>
      </c>
      <c r="R388" s="40">
        <f t="shared" si="192"/>
        <v>1294.8777968829402</v>
      </c>
      <c r="S388" s="41" t="e">
        <f t="shared" si="192"/>
        <v>#VALUE!</v>
      </c>
      <c r="T388" s="41" t="e">
        <f t="shared" si="192"/>
        <v>#VALUE!</v>
      </c>
      <c r="U388" s="42" t="e">
        <f t="shared" si="192"/>
        <v>#VALUE!</v>
      </c>
      <c r="V388" s="42" t="e">
        <f t="shared" si="192"/>
        <v>#VALUE!</v>
      </c>
      <c r="W388" s="43" t="e">
        <f t="shared" si="192"/>
        <v>#VALUE!</v>
      </c>
      <c r="X388" s="43" t="e">
        <f t="shared" si="192"/>
        <v>#VALUE!</v>
      </c>
      <c r="Y388" t="e">
        <f>NA()</f>
        <v>#N/A</v>
      </c>
      <c r="AD388"/>
      <c r="AE388" s="3">
        <v>3</v>
      </c>
      <c r="AG388" s="3">
        <f t="shared" si="193"/>
        <v>5.8734977668565307</v>
      </c>
      <c r="AH388" s="36">
        <f t="shared" si="194"/>
        <v>219.9954358750395</v>
      </c>
      <c r="AI388" s="36">
        <f t="shared" si="194"/>
        <v>7146.413754195959</v>
      </c>
      <c r="AJ388" s="36">
        <f t="shared" si="194"/>
        <v>957.77821520007649</v>
      </c>
      <c r="AK388" s="36">
        <f t="shared" si="194"/>
        <v>6677.6994528715868</v>
      </c>
      <c r="AL388" s="36">
        <f t="shared" si="194"/>
        <v>225.68488440501574</v>
      </c>
      <c r="AM388" s="37" t="e">
        <f t="shared" si="194"/>
        <v>#VALUE!</v>
      </c>
      <c r="AN388" s="38">
        <f t="shared" si="194"/>
        <v>1039.303820988418</v>
      </c>
      <c r="AO388" s="39">
        <f t="shared" si="194"/>
        <v>409.80806475610416</v>
      </c>
      <c r="AP388" s="39">
        <f t="shared" si="194"/>
        <v>81.961612951220843</v>
      </c>
      <c r="AQ388" s="40">
        <f t="shared" si="194"/>
        <v>17724.944920141192</v>
      </c>
      <c r="AR388" s="40">
        <f t="shared" si="194"/>
        <v>12154.271090401893</v>
      </c>
      <c r="AS388" s="40">
        <f t="shared" si="194"/>
        <v>25025.372708981271</v>
      </c>
      <c r="AT388" s="41" t="e">
        <f t="shared" si="194"/>
        <v>#VALUE!</v>
      </c>
      <c r="AU388" s="41" t="e">
        <f t="shared" si="194"/>
        <v>#VALUE!</v>
      </c>
      <c r="AV388" s="42" t="e">
        <f t="shared" si="194"/>
        <v>#VALUE!</v>
      </c>
      <c r="AW388" s="42" t="e">
        <f t="shared" si="194"/>
        <v>#VALUE!</v>
      </c>
      <c r="AX388" s="43" t="e">
        <f t="shared" si="194"/>
        <v>#VALUE!</v>
      </c>
      <c r="AY388" s="43" t="e">
        <f t="shared" si="194"/>
        <v>#VALUE!</v>
      </c>
      <c r="AZ388" t="e">
        <f>NA()</f>
        <v>#N/A</v>
      </c>
    </row>
    <row r="389" spans="3:52" x14ac:dyDescent="0.25">
      <c r="D389" s="3">
        <v>4</v>
      </c>
      <c r="F389" s="3">
        <v>3</v>
      </c>
      <c r="G389" s="36">
        <f t="shared" si="192"/>
        <v>15.955948879894853</v>
      </c>
      <c r="H389" s="36">
        <f t="shared" si="192"/>
        <v>2506.8349602941162</v>
      </c>
      <c r="I389" s="36">
        <f t="shared" si="192"/>
        <v>153.57642864781377</v>
      </c>
      <c r="J389" s="36">
        <f t="shared" si="192"/>
        <v>2103.4568362749646</v>
      </c>
      <c r="K389" s="36">
        <f t="shared" si="192"/>
        <v>22.460184211383819</v>
      </c>
      <c r="L389" s="37" t="e">
        <f t="shared" si="192"/>
        <v>#VALUE!</v>
      </c>
      <c r="M389" s="38">
        <f t="shared" si="192"/>
        <v>295.38985019437069</v>
      </c>
      <c r="N389" s="39">
        <f t="shared" si="192"/>
        <v>147.40227501440393</v>
      </c>
      <c r="O389" s="39">
        <f t="shared" si="192"/>
        <v>29.480455002880788</v>
      </c>
      <c r="P389" s="40">
        <f t="shared" si="192"/>
        <v>7813.3865524696985</v>
      </c>
      <c r="Q389" s="40">
        <f t="shared" si="192"/>
        <v>4301.9731630830165</v>
      </c>
      <c r="R389" s="40">
        <f t="shared" si="192"/>
        <v>4169.694912714016</v>
      </c>
      <c r="S389" s="41" t="e">
        <f t="shared" si="192"/>
        <v>#VALUE!</v>
      </c>
      <c r="T389" s="41" t="e">
        <f t="shared" si="192"/>
        <v>#VALUE!</v>
      </c>
      <c r="U389" s="42" t="e">
        <f t="shared" si="192"/>
        <v>#VALUE!</v>
      </c>
      <c r="V389" s="42" t="e">
        <f t="shared" si="192"/>
        <v>#VALUE!</v>
      </c>
      <c r="W389" s="43" t="e">
        <f t="shared" si="192"/>
        <v>#VALUE!</v>
      </c>
      <c r="X389" s="43" t="e">
        <f t="shared" si="192"/>
        <v>#VALUE!</v>
      </c>
      <c r="Y389" t="e">
        <f>NA()</f>
        <v>#N/A</v>
      </c>
      <c r="AD389"/>
      <c r="AE389" s="3">
        <v>4</v>
      </c>
      <c r="AG389" s="3">
        <f t="shared" si="193"/>
        <v>6.1770470155581005</v>
      </c>
      <c r="AH389" s="36">
        <f t="shared" si="194"/>
        <v>264.784831845756</v>
      </c>
      <c r="AI389" s="36">
        <f t="shared" si="194"/>
        <v>7707.328058279033</v>
      </c>
      <c r="AJ389" s="36">
        <f t="shared" si="194"/>
        <v>1092.7690613807874</v>
      </c>
      <c r="AK389" s="36">
        <f t="shared" si="194"/>
        <v>7242.7048551752096</v>
      </c>
      <c r="AL389" s="36">
        <f t="shared" si="194"/>
        <v>265.42651724337765</v>
      </c>
      <c r="AM389" s="37" t="e">
        <f t="shared" si="194"/>
        <v>#VALUE!</v>
      </c>
      <c r="AN389" s="38">
        <f t="shared" si="194"/>
        <v>1139.2341524095666</v>
      </c>
      <c r="AO389" s="39">
        <f t="shared" si="194"/>
        <v>441.77921997163219</v>
      </c>
      <c r="AP389" s="39">
        <f t="shared" si="194"/>
        <v>88.355843994326435</v>
      </c>
      <c r="AQ389" s="40">
        <f t="shared" si="194"/>
        <v>18817.638142111256</v>
      </c>
      <c r="AR389" s="40">
        <f t="shared" si="194"/>
        <v>13099.04069259226</v>
      </c>
      <c r="AS389" s="40">
        <f t="shared" si="194"/>
        <v>28338.276711992217</v>
      </c>
      <c r="AT389" s="41" t="e">
        <f t="shared" si="194"/>
        <v>#VALUE!</v>
      </c>
      <c r="AU389" s="41" t="e">
        <f t="shared" si="194"/>
        <v>#VALUE!</v>
      </c>
      <c r="AV389" s="42" t="e">
        <f t="shared" si="194"/>
        <v>#VALUE!</v>
      </c>
      <c r="AW389" s="42" t="e">
        <f t="shared" si="194"/>
        <v>#VALUE!</v>
      </c>
      <c r="AX389" s="43" t="e">
        <f t="shared" si="194"/>
        <v>#VALUE!</v>
      </c>
      <c r="AY389" s="43" t="e">
        <f t="shared" si="194"/>
        <v>#VALUE!</v>
      </c>
      <c r="AZ389" t="e">
        <f>NA()</f>
        <v>#N/A</v>
      </c>
    </row>
    <row r="390" spans="3:52" x14ac:dyDescent="0.25">
      <c r="D390" s="3">
        <v>5</v>
      </c>
      <c r="F390" s="3">
        <v>4</v>
      </c>
      <c r="G390" s="36">
        <f t="shared" si="192"/>
        <v>50.597363720361436</v>
      </c>
      <c r="H390" s="36">
        <f t="shared" si="192"/>
        <v>3949.9592281330515</v>
      </c>
      <c r="I390" s="36">
        <f t="shared" si="192"/>
        <v>341.16587602367144</v>
      </c>
      <c r="J390" s="36">
        <f t="shared" si="192"/>
        <v>3489.5745407757008</v>
      </c>
      <c r="K390" s="36">
        <f t="shared" si="192"/>
        <v>62.099285586967056</v>
      </c>
      <c r="L390" s="37" t="e">
        <f t="shared" si="192"/>
        <v>#VALUE!</v>
      </c>
      <c r="M390" s="38">
        <f t="shared" si="192"/>
        <v>509.63903243056478</v>
      </c>
      <c r="N390" s="39">
        <f t="shared" si="192"/>
        <v>229.32675869086822</v>
      </c>
      <c r="O390" s="39">
        <f t="shared" si="192"/>
        <v>45.865351738173644</v>
      </c>
      <c r="P390" s="40">
        <f t="shared" si="192"/>
        <v>11143.480063497549</v>
      </c>
      <c r="Q390" s="40">
        <f t="shared" si="192"/>
        <v>6765.6217366047158</v>
      </c>
      <c r="R390" s="40">
        <f t="shared" si="192"/>
        <v>9227.5224375143971</v>
      </c>
      <c r="S390" s="41" t="e">
        <f t="shared" si="192"/>
        <v>#VALUE!</v>
      </c>
      <c r="T390" s="41" t="e">
        <f t="shared" si="192"/>
        <v>#VALUE!</v>
      </c>
      <c r="U390" s="42" t="e">
        <f t="shared" si="192"/>
        <v>#VALUE!</v>
      </c>
      <c r="V390" s="42" t="e">
        <f t="shared" si="192"/>
        <v>#VALUE!</v>
      </c>
      <c r="W390" s="43" t="e">
        <f t="shared" si="192"/>
        <v>#VALUE!</v>
      </c>
      <c r="X390" s="43" t="e">
        <f t="shared" si="192"/>
        <v>#VALUE!</v>
      </c>
      <c r="Y390" t="e">
        <f>NA()</f>
        <v>#N/A</v>
      </c>
      <c r="AD390"/>
      <c r="AE390" s="3">
        <v>5</v>
      </c>
      <c r="AG390" s="3">
        <f t="shared" si="193"/>
        <v>6.4962840452114623</v>
      </c>
      <c r="AH390" s="36">
        <f t="shared" si="194"/>
        <v>318.06067073260209</v>
      </c>
      <c r="AI390" s="36">
        <f t="shared" si="194"/>
        <v>8306.764602032652</v>
      </c>
      <c r="AJ390" s="36">
        <f t="shared" si="194"/>
        <v>1245.6025185470401</v>
      </c>
      <c r="AK390" s="36">
        <f t="shared" si="194"/>
        <v>7846.7770334213801</v>
      </c>
      <c r="AL390" s="36">
        <f t="shared" si="194"/>
        <v>311.58170182534968</v>
      </c>
      <c r="AM390" s="37" t="e">
        <f t="shared" si="194"/>
        <v>#VALUE!</v>
      </c>
      <c r="AN390" s="38">
        <f t="shared" si="194"/>
        <v>1248.2130261789534</v>
      </c>
      <c r="AO390" s="39">
        <f t="shared" si="194"/>
        <v>476.11257927982638</v>
      </c>
      <c r="AP390" s="39">
        <f t="shared" si="194"/>
        <v>95.22251585596527</v>
      </c>
      <c r="AQ390" s="40">
        <f t="shared" si="194"/>
        <v>19972.013163962671</v>
      </c>
      <c r="AR390" s="40">
        <f t="shared" si="194"/>
        <v>14109.747627260307</v>
      </c>
      <c r="AS390" s="40">
        <f t="shared" si="194"/>
        <v>32034.329520633059</v>
      </c>
      <c r="AT390" s="41" t="e">
        <f t="shared" si="194"/>
        <v>#VALUE!</v>
      </c>
      <c r="AU390" s="41" t="e">
        <f t="shared" si="194"/>
        <v>#VALUE!</v>
      </c>
      <c r="AV390" s="42" t="e">
        <f t="shared" si="194"/>
        <v>#VALUE!</v>
      </c>
      <c r="AW390" s="42" t="e">
        <f t="shared" si="194"/>
        <v>#VALUE!</v>
      </c>
      <c r="AX390" s="43" t="e">
        <f t="shared" si="194"/>
        <v>#VALUE!</v>
      </c>
      <c r="AY390" s="43" t="e">
        <f t="shared" si="194"/>
        <v>#VALUE!</v>
      </c>
      <c r="AZ390" t="e">
        <f>NA()</f>
        <v>#N/A</v>
      </c>
    </row>
    <row r="391" spans="3:52" x14ac:dyDescent="0.25">
      <c r="D391" s="3">
        <v>6</v>
      </c>
      <c r="F391" s="3">
        <v>5</v>
      </c>
      <c r="G391" s="36">
        <f t="shared" si="192"/>
        <v>120.19531141922467</v>
      </c>
      <c r="H391" s="36">
        <f t="shared" si="192"/>
        <v>5591.4945349985646</v>
      </c>
      <c r="I391" s="36">
        <f t="shared" si="192"/>
        <v>624.79009203567534</v>
      </c>
      <c r="J391" s="36">
        <f t="shared" si="192"/>
        <v>5116.4284640329934</v>
      </c>
      <c r="K391" s="36">
        <f t="shared" si="192"/>
        <v>132.84509609530411</v>
      </c>
      <c r="L391" s="37" t="e">
        <f t="shared" si="192"/>
        <v>#VALUE!</v>
      </c>
      <c r="M391" s="38">
        <f t="shared" si="192"/>
        <v>772.92905381402329</v>
      </c>
      <c r="N391" s="39">
        <f t="shared" si="192"/>
        <v>321.80328640780715</v>
      </c>
      <c r="O391" s="39">
        <f t="shared" si="192"/>
        <v>64.36065728156143</v>
      </c>
      <c r="P391" s="40">
        <f t="shared" si="192"/>
        <v>14615.258493167808</v>
      </c>
      <c r="Q391" s="40">
        <f t="shared" si="192"/>
        <v>9537.1090424168306</v>
      </c>
      <c r="R391" s="40">
        <f t="shared" si="192"/>
        <v>16640.467753236044</v>
      </c>
      <c r="S391" s="41" t="e">
        <f t="shared" si="192"/>
        <v>#VALUE!</v>
      </c>
      <c r="T391" s="41" t="e">
        <f t="shared" si="192"/>
        <v>#VALUE!</v>
      </c>
      <c r="U391" s="42" t="e">
        <f t="shared" si="192"/>
        <v>#VALUE!</v>
      </c>
      <c r="V391" s="42" t="e">
        <f t="shared" si="192"/>
        <v>#VALUE!</v>
      </c>
      <c r="W391" s="43" t="e">
        <f t="shared" si="192"/>
        <v>#VALUE!</v>
      </c>
      <c r="X391" s="43" t="e">
        <f t="shared" si="192"/>
        <v>#VALUE!</v>
      </c>
      <c r="Y391" t="e">
        <f>NA()</f>
        <v>#N/A</v>
      </c>
      <c r="AD391"/>
      <c r="AE391" s="3">
        <v>6</v>
      </c>
      <c r="AG391" s="3">
        <f t="shared" si="193"/>
        <v>6.8320196187232742</v>
      </c>
      <c r="AH391" s="36">
        <f t="shared" si="194"/>
        <v>381.26488148440097</v>
      </c>
      <c r="AI391" s="36">
        <f t="shared" si="194"/>
        <v>8946.5439264255383</v>
      </c>
      <c r="AJ391" s="36">
        <f t="shared" si="194"/>
        <v>1418.4013737892176</v>
      </c>
      <c r="AK391" s="36">
        <f t="shared" si="194"/>
        <v>8491.3896419424473</v>
      </c>
      <c r="AL391" s="36">
        <f t="shared" si="194"/>
        <v>365.04850385226899</v>
      </c>
      <c r="AM391" s="37" t="e">
        <f t="shared" si="194"/>
        <v>#VALUE!</v>
      </c>
      <c r="AN391" s="38">
        <f t="shared" si="194"/>
        <v>1366.9741735765638</v>
      </c>
      <c r="AO391" s="39">
        <f t="shared" si="194"/>
        <v>512.96498546345993</v>
      </c>
      <c r="AP391" s="39">
        <f t="shared" si="194"/>
        <v>102.59299709269199</v>
      </c>
      <c r="AQ391" s="40">
        <f t="shared" si="194"/>
        <v>21190.887230726188</v>
      </c>
      <c r="AR391" s="40">
        <f t="shared" si="194"/>
        <v>15189.990000895148</v>
      </c>
      <c r="AS391" s="40">
        <f t="shared" si="194"/>
        <v>36147.355056605644</v>
      </c>
      <c r="AT391" s="41" t="e">
        <f t="shared" si="194"/>
        <v>#VALUE!</v>
      </c>
      <c r="AU391" s="41" t="e">
        <f t="shared" si="194"/>
        <v>#VALUE!</v>
      </c>
      <c r="AV391" s="42" t="e">
        <f t="shared" si="194"/>
        <v>#VALUE!</v>
      </c>
      <c r="AW391" s="42" t="e">
        <f t="shared" si="194"/>
        <v>#VALUE!</v>
      </c>
      <c r="AX391" s="43" t="e">
        <f t="shared" si="194"/>
        <v>#VALUE!</v>
      </c>
      <c r="AY391" s="43" t="e">
        <f t="shared" si="194"/>
        <v>#VALUE!</v>
      </c>
      <c r="AZ391" t="e">
        <f>NA()</f>
        <v>#N/A</v>
      </c>
    </row>
    <row r="392" spans="3:52" x14ac:dyDescent="0.25">
      <c r="D392" s="3">
        <v>7</v>
      </c>
      <c r="F392" s="3">
        <v>6</v>
      </c>
      <c r="G392" s="36">
        <f t="shared" si="192"/>
        <v>237.98526214775075</v>
      </c>
      <c r="H392" s="36">
        <f t="shared" si="192"/>
        <v>7379.0309591329669</v>
      </c>
      <c r="I392" s="36">
        <f t="shared" si="192"/>
        <v>1012.8144498878577</v>
      </c>
      <c r="J392" s="36">
        <f t="shared" si="192"/>
        <v>6911.9601236822045</v>
      </c>
      <c r="K392" s="36">
        <f t="shared" si="192"/>
        <v>241.76219245848091</v>
      </c>
      <c r="L392" s="37" t="e">
        <f t="shared" si="192"/>
        <v>#VALUE!</v>
      </c>
      <c r="M392" s="38">
        <f t="shared" si="192"/>
        <v>1080.5038119068324</v>
      </c>
      <c r="N392" s="39">
        <f t="shared" si="192"/>
        <v>423.04964631596465</v>
      </c>
      <c r="O392" s="39">
        <f t="shared" si="192"/>
        <v>84.609929263192925</v>
      </c>
      <c r="P392" s="40">
        <f t="shared" si="192"/>
        <v>18179.679370165901</v>
      </c>
      <c r="Q392" s="40">
        <f t="shared" si="192"/>
        <v>12545.981053675725</v>
      </c>
      <c r="R392" s="40">
        <f t="shared" si="192"/>
        <v>26381.711547114661</v>
      </c>
      <c r="S392" s="41" t="e">
        <f t="shared" si="192"/>
        <v>#VALUE!</v>
      </c>
      <c r="T392" s="41" t="e">
        <f t="shared" si="192"/>
        <v>#VALUE!</v>
      </c>
      <c r="U392" s="42" t="e">
        <f t="shared" si="192"/>
        <v>#VALUE!</v>
      </c>
      <c r="V392" s="42" t="e">
        <f t="shared" si="192"/>
        <v>#VALUE!</v>
      </c>
      <c r="W392" s="43" t="e">
        <f t="shared" si="192"/>
        <v>#VALUE!</v>
      </c>
      <c r="X392" s="43" t="e">
        <f t="shared" si="192"/>
        <v>#VALUE!</v>
      </c>
      <c r="Y392" t="e">
        <f>NA()</f>
        <v>#N/A</v>
      </c>
      <c r="AD392"/>
      <c r="AE392" s="3">
        <v>7</v>
      </c>
      <c r="AG392" s="3">
        <f t="shared" si="193"/>
        <v>7.185106400177478</v>
      </c>
      <c r="AH392" s="36">
        <f t="shared" si="194"/>
        <v>460.99131138101103</v>
      </c>
      <c r="AI392" s="36">
        <f t="shared" si="194"/>
        <v>9628.5053038762617</v>
      </c>
      <c r="AJ392" s="36">
        <f t="shared" si="194"/>
        <v>1613.4947791890793</v>
      </c>
      <c r="AK392" s="36">
        <f t="shared" si="194"/>
        <v>9177.9883558335805</v>
      </c>
      <c r="AL392" s="36">
        <f t="shared" si="194"/>
        <v>426.8195838399235</v>
      </c>
      <c r="AM392" s="37" t="e">
        <f t="shared" si="194"/>
        <v>#VALUE!</v>
      </c>
      <c r="AN392" s="38">
        <f t="shared" si="194"/>
        <v>1496.2977594380802</v>
      </c>
      <c r="AO392" s="39">
        <f t="shared" si="194"/>
        <v>552.50131428264604</v>
      </c>
      <c r="AP392" s="39">
        <f t="shared" si="194"/>
        <v>110.5002628565292</v>
      </c>
      <c r="AQ392" s="40">
        <f t="shared" si="194"/>
        <v>22477.126806535754</v>
      </c>
      <c r="AR392" s="40">
        <f t="shared" si="194"/>
        <v>16343.425977582026</v>
      </c>
      <c r="AS392" s="40">
        <f t="shared" si="194"/>
        <v>40712.213597461705</v>
      </c>
      <c r="AT392" s="41" t="e">
        <f t="shared" si="194"/>
        <v>#VALUE!</v>
      </c>
      <c r="AU392" s="41" t="e">
        <f t="shared" si="194"/>
        <v>#VALUE!</v>
      </c>
      <c r="AV392" s="42" t="e">
        <f t="shared" si="194"/>
        <v>#VALUE!</v>
      </c>
      <c r="AW392" s="42" t="e">
        <f t="shared" si="194"/>
        <v>#VALUE!</v>
      </c>
      <c r="AX392" s="43" t="e">
        <f t="shared" si="194"/>
        <v>#VALUE!</v>
      </c>
      <c r="AY392" s="43" t="e">
        <f t="shared" si="194"/>
        <v>#VALUE!</v>
      </c>
      <c r="AZ392" t="e">
        <f>NA()</f>
        <v>#N/A</v>
      </c>
    </row>
    <row r="393" spans="3:52" x14ac:dyDescent="0.25">
      <c r="D393" s="3">
        <v>8</v>
      </c>
      <c r="F393" s="3">
        <v>7</v>
      </c>
      <c r="G393" s="36">
        <f t="shared" si="192"/>
        <v>415.75580537083766</v>
      </c>
      <c r="H393" s="36">
        <f t="shared" si="192"/>
        <v>9269.8940441026498</v>
      </c>
      <c r="I393" s="36">
        <f t="shared" si="192"/>
        <v>1509.508460191915</v>
      </c>
      <c r="J393" s="36">
        <f t="shared" si="192"/>
        <v>8817.0254591072444</v>
      </c>
      <c r="K393" s="36">
        <f t="shared" si="192"/>
        <v>393.72279893078843</v>
      </c>
      <c r="L393" s="37" t="e">
        <f t="shared" si="192"/>
        <v>#VALUE!</v>
      </c>
      <c r="M393" s="38">
        <f t="shared" si="192"/>
        <v>1427.9443490983217</v>
      </c>
      <c r="N393" s="39">
        <f t="shared" si="192"/>
        <v>531.67740507459382</v>
      </c>
      <c r="O393" s="39">
        <f t="shared" si="192"/>
        <v>106.33548101491878</v>
      </c>
      <c r="P393" s="40">
        <f t="shared" si="192"/>
        <v>21802.31346893595</v>
      </c>
      <c r="Q393" s="40">
        <f t="shared" si="192"/>
        <v>15736.623500318716</v>
      </c>
      <c r="R393" s="40">
        <f t="shared" si="192"/>
        <v>38289.197006028444</v>
      </c>
      <c r="S393" s="41" t="e">
        <f t="shared" si="192"/>
        <v>#VALUE!</v>
      </c>
      <c r="T393" s="41" t="e">
        <f t="shared" si="192"/>
        <v>#VALUE!</v>
      </c>
      <c r="U393" s="42" t="e">
        <f t="shared" si="192"/>
        <v>#VALUE!</v>
      </c>
      <c r="V393" s="42" t="e">
        <f t="shared" si="192"/>
        <v>#VALUE!</v>
      </c>
      <c r="W393" s="43" t="e">
        <f t="shared" si="192"/>
        <v>#VALUE!</v>
      </c>
      <c r="X393" s="43" t="e">
        <f t="shared" si="192"/>
        <v>#VALUE!</v>
      </c>
      <c r="Y393" t="e">
        <f>NA()</f>
        <v>#N/A</v>
      </c>
      <c r="AD393"/>
      <c r="AE393" s="3">
        <v>8</v>
      </c>
      <c r="AG393" s="3">
        <f t="shared" si="193"/>
        <v>7.5564411203372481</v>
      </c>
      <c r="AH393" s="36">
        <f t="shared" si="194"/>
        <v>563.07905470000856</v>
      </c>
      <c r="AI393" s="36">
        <f t="shared" si="194"/>
        <v>10354.510312592551</v>
      </c>
      <c r="AJ393" s="36">
        <f t="shared" si="194"/>
        <v>1833.42924238418</v>
      </c>
      <c r="AK393" s="36">
        <f t="shared" si="194"/>
        <v>9908.002111401951</v>
      </c>
      <c r="AL393" s="36">
        <f t="shared" si="194"/>
        <v>497.98511803733038</v>
      </c>
      <c r="AM393" s="37" t="e">
        <f t="shared" si="194"/>
        <v>#VALUE!</v>
      </c>
      <c r="AN393" s="38">
        <f t="shared" si="194"/>
        <v>1637.0112708019478</v>
      </c>
      <c r="AO393" s="39">
        <f t="shared" si="194"/>
        <v>594.8945527117869</v>
      </c>
      <c r="AP393" s="39">
        <f t="shared" si="194"/>
        <v>118.97891054235738</v>
      </c>
      <c r="AQ393" s="40">
        <f t="shared" si="194"/>
        <v>23833.637651412984</v>
      </c>
      <c r="AR393" s="40">
        <f t="shared" si="194"/>
        <v>17573.753663879863</v>
      </c>
      <c r="AS393" s="40">
        <f t="shared" si="194"/>
        <v>45764.43807246162</v>
      </c>
      <c r="AT393" s="41" t="e">
        <f t="shared" si="194"/>
        <v>#VALUE!</v>
      </c>
      <c r="AU393" s="41" t="e">
        <f t="shared" si="194"/>
        <v>#VALUE!</v>
      </c>
      <c r="AV393" s="42" t="e">
        <f t="shared" si="194"/>
        <v>#VALUE!</v>
      </c>
      <c r="AW393" s="42" t="e">
        <f t="shared" si="194"/>
        <v>#VALUE!</v>
      </c>
      <c r="AX393" s="43" t="e">
        <f t="shared" si="194"/>
        <v>#VALUE!</v>
      </c>
      <c r="AY393" s="43" t="e">
        <f t="shared" si="194"/>
        <v>#VALUE!</v>
      </c>
      <c r="AZ393" t="e">
        <f>NA()</f>
        <v>#N/A</v>
      </c>
    </row>
    <row r="394" spans="3:52" x14ac:dyDescent="0.25">
      <c r="D394" s="3">
        <v>9</v>
      </c>
      <c r="F394" s="3">
        <v>8</v>
      </c>
      <c r="G394" s="36">
        <f t="shared" si="192"/>
        <v>705.95407740518306</v>
      </c>
      <c r="H394" s="36">
        <f t="shared" si="192"/>
        <v>11231.87317746157</v>
      </c>
      <c r="I394" s="36">
        <f t="shared" si="192"/>
        <v>2115.8734568960235</v>
      </c>
      <c r="J394" s="36">
        <f t="shared" si="192"/>
        <v>10788.561583147224</v>
      </c>
      <c r="K394" s="36">
        <f t="shared" si="192"/>
        <v>591.38231485865447</v>
      </c>
      <c r="L394" s="37" t="e">
        <f t="shared" si="192"/>
        <v>#VALUE!</v>
      </c>
      <c r="M394" s="38">
        <f t="shared" si="192"/>
        <v>1811.1472284399474</v>
      </c>
      <c r="N394" s="39">
        <f t="shared" si="192"/>
        <v>646.559429892053</v>
      </c>
      <c r="O394" s="39">
        <f t="shared" si="192"/>
        <v>129.3118859784106</v>
      </c>
      <c r="P394" s="40">
        <f t="shared" si="192"/>
        <v>25457.69361676494</v>
      </c>
      <c r="Q394" s="40">
        <f t="shared" si="192"/>
        <v>19063.942812144232</v>
      </c>
      <c r="R394" s="40">
        <f t="shared" si="192"/>
        <v>52116.674188035351</v>
      </c>
      <c r="S394" s="41" t="e">
        <f t="shared" si="192"/>
        <v>#VALUE!</v>
      </c>
      <c r="T394" s="41" t="e">
        <f t="shared" si="192"/>
        <v>#VALUE!</v>
      </c>
      <c r="U394" s="42" t="e">
        <f t="shared" si="192"/>
        <v>#VALUE!</v>
      </c>
      <c r="V394" s="42" t="e">
        <f t="shared" si="192"/>
        <v>#VALUE!</v>
      </c>
      <c r="W394" s="43" t="e">
        <f t="shared" si="192"/>
        <v>#VALUE!</v>
      </c>
      <c r="X394" s="43" t="e">
        <f t="shared" si="192"/>
        <v>#VALUE!</v>
      </c>
      <c r="Y394" t="e">
        <f>NA()</f>
        <v>#N/A</v>
      </c>
      <c r="AD394"/>
      <c r="AE394" s="3">
        <v>9</v>
      </c>
      <c r="AG394" s="3">
        <f t="shared" si="193"/>
        <v>7.9469668540626248</v>
      </c>
      <c r="AH394" s="36">
        <f t="shared" si="194"/>
        <v>687.60305184631795</v>
      </c>
      <c r="AI394" s="36">
        <f t="shared" si="194"/>
        <v>11126.448193118171</v>
      </c>
      <c r="AJ394" s="36">
        <f t="shared" si="194"/>
        <v>2080.9782760769608</v>
      </c>
      <c r="AK394" s="36">
        <f t="shared" si="194"/>
        <v>10682.858231301792</v>
      </c>
      <c r="AL394" s="36">
        <f t="shared" si="194"/>
        <v>579.73401658925434</v>
      </c>
      <c r="AM394" s="37" t="e">
        <f t="shared" si="194"/>
        <v>#VALUE!</v>
      </c>
      <c r="AN394" s="38">
        <f t="shared" si="194"/>
        <v>1789.990047686616</v>
      </c>
      <c r="AO394" s="39">
        <f t="shared" si="194"/>
        <v>640.32582199688227</v>
      </c>
      <c r="AP394" s="39">
        <f t="shared" si="194"/>
        <v>128.06516439937644</v>
      </c>
      <c r="AQ394" s="40">
        <f t="shared" si="194"/>
        <v>25263.353240644614</v>
      </c>
      <c r="AR394" s="40">
        <f t="shared" si="194"/>
        <v>18884.687522152755</v>
      </c>
      <c r="AS394" s="40">
        <f t="shared" si="194"/>
        <v>51339.786065856635</v>
      </c>
      <c r="AT394" s="41" t="e">
        <f t="shared" si="194"/>
        <v>#VALUE!</v>
      </c>
      <c r="AU394" s="41" t="e">
        <f t="shared" si="194"/>
        <v>#VALUE!</v>
      </c>
      <c r="AV394" s="42" t="e">
        <f t="shared" si="194"/>
        <v>#VALUE!</v>
      </c>
      <c r="AW394" s="42" t="e">
        <f t="shared" si="194"/>
        <v>#VALUE!</v>
      </c>
      <c r="AX394" s="43" t="e">
        <f t="shared" si="194"/>
        <v>#VALUE!</v>
      </c>
      <c r="AY394" s="43" t="e">
        <f t="shared" si="194"/>
        <v>#VALUE!</v>
      </c>
      <c r="AZ394" t="e">
        <f>NA()</f>
        <v>#N/A</v>
      </c>
    </row>
    <row r="395" spans="3:52" x14ac:dyDescent="0.25">
      <c r="D395" s="3">
        <v>10</v>
      </c>
      <c r="F395" s="3">
        <v>9</v>
      </c>
      <c r="G395" s="36">
        <f t="shared" si="192"/>
        <v>1122.585155933378</v>
      </c>
      <c r="H395" s="36">
        <f t="shared" si="192"/>
        <v>13241.830490140363</v>
      </c>
      <c r="I395" s="36">
        <f t="shared" si="192"/>
        <v>2830.3376384322669</v>
      </c>
      <c r="J395" s="36">
        <f t="shared" si="192"/>
        <v>12797.704281325266</v>
      </c>
      <c r="K395" s="36">
        <f t="shared" si="192"/>
        <v>835.37381557987862</v>
      </c>
      <c r="L395" s="37" t="e">
        <f t="shared" si="192"/>
        <v>#VALUE!</v>
      </c>
      <c r="M395" s="38">
        <f t="shared" si="192"/>
        <v>2226.3042393852024</v>
      </c>
      <c r="N395" s="39">
        <f t="shared" si="192"/>
        <v>766.75520057773304</v>
      </c>
      <c r="O395" s="39">
        <f t="shared" si="192"/>
        <v>153.35104011554662</v>
      </c>
      <c r="P395" s="40">
        <f t="shared" si="192"/>
        <v>29126.323133290356</v>
      </c>
      <c r="Q395" s="40">
        <f t="shared" si="192"/>
        <v>22490.762846290967</v>
      </c>
      <c r="R395" s="40">
        <f t="shared" si="192"/>
        <v>67572.444960755005</v>
      </c>
      <c r="S395" s="41" t="e">
        <f t="shared" si="192"/>
        <v>#VALUE!</v>
      </c>
      <c r="T395" s="41" t="e">
        <f t="shared" si="192"/>
        <v>#VALUE!</v>
      </c>
      <c r="U395" s="42" t="e">
        <f t="shared" si="192"/>
        <v>#VALUE!</v>
      </c>
      <c r="V395" s="42" t="e">
        <f t="shared" si="192"/>
        <v>#VALUE!</v>
      </c>
      <c r="W395" s="43" t="e">
        <f t="shared" si="192"/>
        <v>#VALUE!</v>
      </c>
      <c r="X395" s="43" t="e">
        <f t="shared" si="192"/>
        <v>#VALUE!</v>
      </c>
      <c r="Y395" t="e">
        <f>NA()</f>
        <v>#N/A</v>
      </c>
      <c r="AD395"/>
      <c r="AE395" s="3">
        <v>10</v>
      </c>
      <c r="AG395" s="3">
        <f t="shared" si="193"/>
        <v>8.3576754154277619</v>
      </c>
      <c r="AH395" s="36">
        <f t="shared" si="194"/>
        <v>839.20990355664719</v>
      </c>
      <c r="AI395" s="36">
        <f t="shared" si="194"/>
        <v>11946.24258661175</v>
      </c>
      <c r="AJ395" s="36">
        <f t="shared" si="194"/>
        <v>2359.150188057828</v>
      </c>
      <c r="AK395" s="36">
        <f t="shared" si="194"/>
        <v>11504.000620174331</v>
      </c>
      <c r="AL395" s="36">
        <f t="shared" si="194"/>
        <v>673.35296574821314</v>
      </c>
      <c r="AM395" s="37" t="e">
        <f t="shared" si="194"/>
        <v>#VALUE!</v>
      </c>
      <c r="AN395" s="38">
        <f t="shared" si="194"/>
        <v>1956.1573813188527</v>
      </c>
      <c r="AO395" s="39">
        <f t="shared" si="194"/>
        <v>688.98433593109417</v>
      </c>
      <c r="AP395" s="39">
        <f t="shared" si="194"/>
        <v>137.79686718621883</v>
      </c>
      <c r="AQ395" s="40">
        <f t="shared" si="194"/>
        <v>26769.221387059377</v>
      </c>
      <c r="AR395" s="40">
        <f t="shared" si="194"/>
        <v>20279.931052680589</v>
      </c>
      <c r="AS395" s="40">
        <f t="shared" si="194"/>
        <v>57473.702409064834</v>
      </c>
      <c r="AT395" s="41" t="e">
        <f t="shared" si="194"/>
        <v>#VALUE!</v>
      </c>
      <c r="AU395" s="41" t="e">
        <f t="shared" si="194"/>
        <v>#VALUE!</v>
      </c>
      <c r="AV395" s="42" t="e">
        <f t="shared" si="194"/>
        <v>#VALUE!</v>
      </c>
      <c r="AW395" s="42" t="e">
        <f t="shared" si="194"/>
        <v>#VALUE!</v>
      </c>
      <c r="AX395" s="43" t="e">
        <f t="shared" si="194"/>
        <v>#VALUE!</v>
      </c>
      <c r="AY395" s="43" t="e">
        <f t="shared" si="194"/>
        <v>#VALUE!</v>
      </c>
      <c r="AZ395" t="e">
        <f>NA()</f>
        <v>#N/A</v>
      </c>
    </row>
    <row r="396" spans="3:52" x14ac:dyDescent="0.25">
      <c r="D396" s="3">
        <v>11</v>
      </c>
      <c r="F396" s="3">
        <v>10</v>
      </c>
      <c r="G396" s="36">
        <f t="shared" si="192"/>
        <v>1686.4816105501202</v>
      </c>
      <c r="H396" s="36">
        <f t="shared" si="192"/>
        <v>15283.54744625246</v>
      </c>
      <c r="I396" s="36">
        <f t="shared" si="192"/>
        <v>3829.3565184307681</v>
      </c>
      <c r="J396" s="36">
        <f t="shared" si="192"/>
        <v>14826.169823486814</v>
      </c>
      <c r="K396" s="36">
        <f t="shared" si="192"/>
        <v>1124.6124495095955</v>
      </c>
      <c r="L396" s="37" t="e">
        <f t="shared" si="192"/>
        <v>#VALUE!</v>
      </c>
      <c r="M396" s="38">
        <f t="shared" si="192"/>
        <v>2669.8833532254025</v>
      </c>
      <c r="N396" s="39">
        <f t="shared" si="192"/>
        <v>891.46451112868112</v>
      </c>
      <c r="O396" s="39">
        <f t="shared" si="192"/>
        <v>178.29290222573621</v>
      </c>
      <c r="P396" s="40">
        <f t="shared" si="192"/>
        <v>32792.919486222454</v>
      </c>
      <c r="Q396" s="40">
        <f t="shared" si="192"/>
        <v>25986.106287177659</v>
      </c>
      <c r="R396" s="40">
        <f t="shared" si="192"/>
        <v>84347.587394425616</v>
      </c>
      <c r="S396" s="41" t="e">
        <f t="shared" si="192"/>
        <v>#VALUE!</v>
      </c>
      <c r="T396" s="41" t="e">
        <f t="shared" si="192"/>
        <v>#VALUE!</v>
      </c>
      <c r="U396" s="42" t="e">
        <f t="shared" si="192"/>
        <v>#VALUE!</v>
      </c>
      <c r="V396" s="42" t="e">
        <f t="shared" si="192"/>
        <v>#VALUE!</v>
      </c>
      <c r="W396" s="43" t="e">
        <f t="shared" si="192"/>
        <v>#VALUE!</v>
      </c>
      <c r="X396" s="43" t="e">
        <f t="shared" si="192"/>
        <v>#VALUE!</v>
      </c>
      <c r="Y396" t="e">
        <f>NA()</f>
        <v>#N/A</v>
      </c>
      <c r="AD396"/>
      <c r="AE396" s="3">
        <v>11</v>
      </c>
      <c r="AG396" s="3">
        <f t="shared" si="193"/>
        <v>8.7896098766206254</v>
      </c>
      <c r="AH396" s="36">
        <f t="shared" si="194"/>
        <v>1023.2778733146459</v>
      </c>
      <c r="AI396" s="36">
        <f t="shared" si="194"/>
        <v>12815.859010477026</v>
      </c>
      <c r="AJ396" s="36">
        <f t="shared" si="194"/>
        <v>2671.1934145813407</v>
      </c>
      <c r="AK396" s="36">
        <f t="shared" si="194"/>
        <v>12372.909788042187</v>
      </c>
      <c r="AL396" s="36">
        <f t="shared" si="194"/>
        <v>780.22277754199149</v>
      </c>
      <c r="AM396" s="37" t="e">
        <f t="shared" si="194"/>
        <v>#VALUE!</v>
      </c>
      <c r="AN396" s="38">
        <f t="shared" si="194"/>
        <v>2136.4840972824786</v>
      </c>
      <c r="AO396" s="39">
        <f t="shared" si="194"/>
        <v>741.06728382533311</v>
      </c>
      <c r="AP396" s="39">
        <f t="shared" si="194"/>
        <v>148.21345676506664</v>
      </c>
      <c r="AQ396" s="40">
        <f t="shared" si="194"/>
        <v>28354.188925829952</v>
      </c>
      <c r="AR396" s="40">
        <f t="shared" si="194"/>
        <v>21763.145503186781</v>
      </c>
      <c r="AS396" s="40">
        <f t="shared" si="194"/>
        <v>64200.689248479015</v>
      </c>
      <c r="AT396" s="41" t="e">
        <f t="shared" si="194"/>
        <v>#VALUE!</v>
      </c>
      <c r="AU396" s="41" t="e">
        <f t="shared" si="194"/>
        <v>#VALUE!</v>
      </c>
      <c r="AV396" s="42" t="e">
        <f t="shared" si="194"/>
        <v>#VALUE!</v>
      </c>
      <c r="AW396" s="42" t="e">
        <f t="shared" si="194"/>
        <v>#VALUE!</v>
      </c>
      <c r="AX396" s="43" t="e">
        <f t="shared" si="194"/>
        <v>#VALUE!</v>
      </c>
      <c r="AY396" s="43" t="e">
        <f t="shared" si="194"/>
        <v>#VALUE!</v>
      </c>
      <c r="AZ396" t="e">
        <f>NA()</f>
        <v>#N/A</v>
      </c>
    </row>
    <row r="397" spans="3:52" x14ac:dyDescent="0.25">
      <c r="D397" s="3">
        <v>12</v>
      </c>
      <c r="F397" s="3">
        <v>11</v>
      </c>
      <c r="G397" s="36">
        <f t="shared" si="192"/>
        <v>2408.665612331893</v>
      </c>
      <c r="H397" s="36">
        <f t="shared" si="192"/>
        <v>17345.643876103939</v>
      </c>
      <c r="I397" s="36">
        <f t="shared" si="192"/>
        <v>5333.790943303371</v>
      </c>
      <c r="J397" s="36">
        <f t="shared" si="192"/>
        <v>16862.71167509949</v>
      </c>
      <c r="K397" s="36">
        <f t="shared" si="192"/>
        <v>1456.6398594250199</v>
      </c>
      <c r="L397" s="37" t="e">
        <f t="shared" si="192"/>
        <v>#VALUE!</v>
      </c>
      <c r="M397" s="38">
        <f t="shared" si="192"/>
        <v>3138.6108528040049</v>
      </c>
      <c r="N397" s="39">
        <f t="shared" si="192"/>
        <v>1019.9967359905181</v>
      </c>
      <c r="O397" s="39">
        <f t="shared" si="192"/>
        <v>203.99934719810366</v>
      </c>
      <c r="P397" s="40">
        <f t="shared" si="192"/>
        <v>36445.30369138172</v>
      </c>
      <c r="Q397" s="40">
        <f t="shared" si="192"/>
        <v>29523.984743243822</v>
      </c>
      <c r="R397" s="40">
        <f t="shared" si="192"/>
        <v>102135.69928811245</v>
      </c>
      <c r="S397" s="41" t="e">
        <f t="shared" si="192"/>
        <v>#VALUE!</v>
      </c>
      <c r="T397" s="41" t="e">
        <f t="shared" si="192"/>
        <v>#VALUE!</v>
      </c>
      <c r="U397" s="42" t="e">
        <f t="shared" si="192"/>
        <v>#VALUE!</v>
      </c>
      <c r="V397" s="42" t="e">
        <f t="shared" si="192"/>
        <v>#VALUE!</v>
      </c>
      <c r="W397" s="43" t="e">
        <f t="shared" si="192"/>
        <v>#VALUE!</v>
      </c>
      <c r="X397" s="43" t="e">
        <f t="shared" si="192"/>
        <v>#VALUE!</v>
      </c>
      <c r="Y397" t="e">
        <f>NA()</f>
        <v>#N/A</v>
      </c>
      <c r="AD397"/>
      <c r="AE397" s="3">
        <v>12</v>
      </c>
      <c r="AG397" s="3">
        <f t="shared" si="193"/>
        <v>9.2438672170224123</v>
      </c>
      <c r="AH397" s="36">
        <f t="shared" si="194"/>
        <v>1245.9067951476704</v>
      </c>
      <c r="AI397" s="36">
        <f t="shared" si="194"/>
        <v>13737.312192015755</v>
      </c>
      <c r="AJ397" s="36">
        <f t="shared" si="194"/>
        <v>3020.5987198326352</v>
      </c>
      <c r="AK397" s="36">
        <f t="shared" si="194"/>
        <v>13291.123068600502</v>
      </c>
      <c r="AL397" s="36">
        <f t="shared" si="194"/>
        <v>901.81149913064678</v>
      </c>
      <c r="AM397" s="37" t="e">
        <f t="shared" si="194"/>
        <v>#VALUE!</v>
      </c>
      <c r="AN397" s="38">
        <f t="shared" si="194"/>
        <v>2331.9875332215565</v>
      </c>
      <c r="AO397" s="39">
        <f t="shared" si="194"/>
        <v>796.77962671768955</v>
      </c>
      <c r="AP397" s="39">
        <f t="shared" si="194"/>
        <v>159.35592534353793</v>
      </c>
      <c r="AQ397" s="40">
        <f t="shared" si="194"/>
        <v>30021.18432301619</v>
      </c>
      <c r="AR397" s="40">
        <f t="shared" si="194"/>
        <v>23337.914392324303</v>
      </c>
      <c r="AS397" s="40">
        <f t="shared" si="194"/>
        <v>71553.583124787183</v>
      </c>
      <c r="AT397" s="41" t="e">
        <f t="shared" si="194"/>
        <v>#VALUE!</v>
      </c>
      <c r="AU397" s="41" t="e">
        <f t="shared" si="194"/>
        <v>#VALUE!</v>
      </c>
      <c r="AV397" s="42" t="e">
        <f t="shared" si="194"/>
        <v>#VALUE!</v>
      </c>
      <c r="AW397" s="42" t="e">
        <f t="shared" si="194"/>
        <v>#VALUE!</v>
      </c>
      <c r="AX397" s="43" t="e">
        <f t="shared" si="194"/>
        <v>#VALUE!</v>
      </c>
      <c r="AY397" s="43" t="e">
        <f t="shared" si="194"/>
        <v>#VALUE!</v>
      </c>
      <c r="AZ397" t="e">
        <f>NA()</f>
        <v>#N/A</v>
      </c>
    </row>
    <row r="398" spans="3:52" x14ac:dyDescent="0.25">
      <c r="D398" s="3">
        <v>13</v>
      </c>
      <c r="F398" s="3">
        <v>12</v>
      </c>
      <c r="G398" s="36">
        <f t="shared" si="192"/>
        <v>3288.0725476548355</v>
      </c>
      <c r="H398" s="36">
        <f t="shared" si="192"/>
        <v>19419.92223158354</v>
      </c>
      <c r="I398" s="36">
        <f t="shared" si="192"/>
        <v>7043.3766858803592</v>
      </c>
      <c r="J398" s="36">
        <f t="shared" si="192"/>
        <v>18900.359855280385</v>
      </c>
      <c r="K398" s="36">
        <f t="shared" si="192"/>
        <v>1827.9657470379971</v>
      </c>
      <c r="L398" s="37" t="e">
        <f t="shared" si="192"/>
        <v>#VALUE!</v>
      </c>
      <c r="M398" s="38">
        <f t="shared" si="192"/>
        <v>3629.4545655991374</v>
      </c>
      <c r="N398" s="39">
        <f t="shared" si="192"/>
        <v>1151.7493408160444</v>
      </c>
      <c r="O398" s="39">
        <f t="shared" si="192"/>
        <v>230.3498681632089</v>
      </c>
      <c r="P398" s="40">
        <f t="shared" si="192"/>
        <v>40073.657576704252</v>
      </c>
      <c r="Q398" s="40">
        <f t="shared" si="192"/>
        <v>33082.505674321859</v>
      </c>
      <c r="R398" s="40">
        <f t="shared" si="192"/>
        <v>120646.05042707216</v>
      </c>
      <c r="S398" s="41" t="e">
        <f t="shared" si="192"/>
        <v>#VALUE!</v>
      </c>
      <c r="T398" s="41" t="e">
        <f t="shared" si="192"/>
        <v>#VALUE!</v>
      </c>
      <c r="U398" s="42" t="e">
        <f t="shared" si="192"/>
        <v>#VALUE!</v>
      </c>
      <c r="V398" s="42" t="e">
        <f t="shared" si="192"/>
        <v>#VALUE!</v>
      </c>
      <c r="W398" s="43" t="e">
        <f t="shared" si="192"/>
        <v>#VALUE!</v>
      </c>
      <c r="X398" s="43" t="e">
        <f t="shared" si="192"/>
        <v>#VALUE!</v>
      </c>
      <c r="Y398" t="e">
        <f>NA()</f>
        <v>#N/A</v>
      </c>
      <c r="AD398"/>
      <c r="AE398" s="3">
        <v>13</v>
      </c>
      <c r="AG398" s="3">
        <f t="shared" si="193"/>
        <v>9.7216011091944612</v>
      </c>
      <c r="AH398" s="36">
        <f t="shared" si="194"/>
        <v>1513.847435039303</v>
      </c>
      <c r="AI398" s="36">
        <f t="shared" si="194"/>
        <v>14712.672182387079</v>
      </c>
      <c r="AJ398" s="36">
        <f t="shared" si="194"/>
        <v>3452.8790567636956</v>
      </c>
      <c r="AK398" s="36">
        <f t="shared" si="194"/>
        <v>14260.253098623105</v>
      </c>
      <c r="AL398" s="36">
        <f t="shared" si="194"/>
        <v>1039.6637208196009</v>
      </c>
      <c r="AM398" s="37" t="e">
        <f t="shared" si="194"/>
        <v>#VALUE!</v>
      </c>
      <c r="AN398" s="38">
        <f t="shared" si="194"/>
        <v>2543.7298131276502</v>
      </c>
      <c r="AO398" s="39">
        <f t="shared" si="194"/>
        <v>856.3337944379515</v>
      </c>
      <c r="AP398" s="39">
        <f t="shared" si="194"/>
        <v>171.2667588875903</v>
      </c>
      <c r="AQ398" s="40">
        <f t="shared" si="194"/>
        <v>31773.098073412686</v>
      </c>
      <c r="AR398" s="40">
        <f t="shared" si="194"/>
        <v>25007.703672705116</v>
      </c>
      <c r="AS398" s="40">
        <f t="shared" si="194"/>
        <v>79562.741931000317</v>
      </c>
      <c r="AT398" s="41" t="e">
        <f t="shared" si="194"/>
        <v>#VALUE!</v>
      </c>
      <c r="AU398" s="41" t="e">
        <f t="shared" si="194"/>
        <v>#VALUE!</v>
      </c>
      <c r="AV398" s="42" t="e">
        <f t="shared" si="194"/>
        <v>#VALUE!</v>
      </c>
      <c r="AW398" s="42" t="e">
        <f t="shared" si="194"/>
        <v>#VALUE!</v>
      </c>
      <c r="AX398" s="43" t="e">
        <f t="shared" si="194"/>
        <v>#VALUE!</v>
      </c>
      <c r="AY398" s="43" t="e">
        <f t="shared" si="194"/>
        <v>#VALUE!</v>
      </c>
      <c r="AZ398" t="e">
        <f>NA()</f>
        <v>#N/A</v>
      </c>
    </row>
    <row r="399" spans="3:52" x14ac:dyDescent="0.25">
      <c r="D399" s="3">
        <v>14</v>
      </c>
      <c r="F399" s="3">
        <v>13</v>
      </c>
      <c r="G399" s="36">
        <f t="shared" si="192"/>
        <v>4312.9442583527016</v>
      </c>
      <c r="H399" s="36">
        <f t="shared" si="192"/>
        <v>21500.196797531898</v>
      </c>
      <c r="I399" s="36">
        <f t="shared" si="192"/>
        <v>8912.9871714732417</v>
      </c>
      <c r="J399" s="36">
        <f t="shared" si="192"/>
        <v>20934.542418235138</v>
      </c>
      <c r="K399" s="36">
        <f t="shared" si="192"/>
        <v>2234.381991091524</v>
      </c>
      <c r="L399" s="37" t="e">
        <f t="shared" si="192"/>
        <v>#VALUE!</v>
      </c>
      <c r="M399" s="38">
        <f t="shared" si="192"/>
        <v>4139.6081335028948</v>
      </c>
      <c r="N399" s="39">
        <f t="shared" si="192"/>
        <v>1286.1922311857786</v>
      </c>
      <c r="O399" s="39">
        <f t="shared" si="192"/>
        <v>257.2384462371557</v>
      </c>
      <c r="P399" s="40">
        <f t="shared" si="192"/>
        <v>43670.004814814718</v>
      </c>
      <c r="Q399" s="40">
        <f t="shared" si="192"/>
        <v>36643.189110363652</v>
      </c>
      <c r="R399" s="40">
        <f t="shared" si="192"/>
        <v>139611.75279186358</v>
      </c>
      <c r="S399" s="41" t="e">
        <f t="shared" si="192"/>
        <v>#VALUE!</v>
      </c>
      <c r="T399" s="41" t="e">
        <f t="shared" si="192"/>
        <v>#VALUE!</v>
      </c>
      <c r="U399" s="42" t="e">
        <f t="shared" si="192"/>
        <v>#VALUE!</v>
      </c>
      <c r="V399" s="42" t="e">
        <f t="shared" si="192"/>
        <v>#VALUE!</v>
      </c>
      <c r="W399" s="43" t="e">
        <f t="shared" si="192"/>
        <v>#VALUE!</v>
      </c>
      <c r="X399" s="43" t="e">
        <f t="shared" si="192"/>
        <v>#VALUE!</v>
      </c>
      <c r="Y399" t="e">
        <f>NA()</f>
        <v>#N/A</v>
      </c>
      <c r="AD399"/>
      <c r="AE399" s="3">
        <v>14</v>
      </c>
      <c r="AG399" s="3">
        <f t="shared" si="193"/>
        <v>10.224024848848265</v>
      </c>
      <c r="AH399" s="36">
        <f t="shared" si="194"/>
        <v>1834.35672932273</v>
      </c>
      <c r="AI399" s="36">
        <f t="shared" si="194"/>
        <v>15744.068040165281</v>
      </c>
      <c r="AJ399" s="36">
        <f t="shared" si="194"/>
        <v>4146.2790616414622</v>
      </c>
      <c r="AK399" s="36">
        <f t="shared" si="194"/>
        <v>15282.002462384546</v>
      </c>
      <c r="AL399" s="36">
        <f t="shared" si="194"/>
        <v>1195.3855327174078</v>
      </c>
      <c r="AM399" s="37" t="e">
        <f t="shared" si="194"/>
        <v>#VALUE!</v>
      </c>
      <c r="AN399" s="38">
        <f t="shared" si="194"/>
        <v>2772.8153131349859</v>
      </c>
      <c r="AO399" s="39">
        <f t="shared" si="194"/>
        <v>919.94927024264382</v>
      </c>
      <c r="AP399" s="39">
        <f t="shared" si="194"/>
        <v>183.98985404852877</v>
      </c>
      <c r="AQ399" s="40">
        <f t="shared" si="194"/>
        <v>33612.760760901379</v>
      </c>
      <c r="AR399" s="40">
        <f t="shared" si="194"/>
        <v>26775.817410836171</v>
      </c>
      <c r="AS399" s="40">
        <f t="shared" si="194"/>
        <v>88255.148637481543</v>
      </c>
      <c r="AT399" s="41" t="e">
        <f t="shared" si="194"/>
        <v>#VALUE!</v>
      </c>
      <c r="AU399" s="41" t="e">
        <f t="shared" si="194"/>
        <v>#VALUE!</v>
      </c>
      <c r="AV399" s="42" t="e">
        <f t="shared" si="194"/>
        <v>#VALUE!</v>
      </c>
      <c r="AW399" s="42" t="e">
        <f t="shared" si="194"/>
        <v>#VALUE!</v>
      </c>
      <c r="AX399" s="43" t="e">
        <f t="shared" si="194"/>
        <v>#VALUE!</v>
      </c>
      <c r="AY399" s="43" t="e">
        <f t="shared" si="194"/>
        <v>#VALUE!</v>
      </c>
      <c r="AZ399" t="e">
        <f>NA()</f>
        <v>#N/A</v>
      </c>
    </row>
    <row r="400" spans="3:52" x14ac:dyDescent="0.25">
      <c r="D400" s="3">
        <v>15</v>
      </c>
      <c r="F400" s="3">
        <v>14</v>
      </c>
      <c r="G400" s="36">
        <f t="shared" si="192"/>
        <v>5464.745473193263</v>
      </c>
      <c r="H400" s="36">
        <f t="shared" si="192"/>
        <v>23581.533960513018</v>
      </c>
      <c r="I400" s="36">
        <f t="shared" si="192"/>
        <v>10901.788871274215</v>
      </c>
      <c r="J400" s="36">
        <f t="shared" si="192"/>
        <v>22961.933320442236</v>
      </c>
      <c r="K400" s="36">
        <f t="shared" si="192"/>
        <v>2671.2368723042177</v>
      </c>
      <c r="L400" s="37" t="e">
        <f t="shared" si="192"/>
        <v>#VALUE!</v>
      </c>
      <c r="M400" s="38">
        <f t="shared" si="192"/>
        <v>4667.2449598164094</v>
      </c>
      <c r="N400" s="39">
        <f t="shared" si="192"/>
        <v>1422.8559719359057</v>
      </c>
      <c r="O400" s="39">
        <f t="shared" si="192"/>
        <v>284.57119438718115</v>
      </c>
      <c r="P400" s="40">
        <f t="shared" si="192"/>
        <v>47227.835321763887</v>
      </c>
      <c r="Q400" s="40">
        <f t="shared" si="192"/>
        <v>40190.430169981759</v>
      </c>
      <c r="R400" s="40">
        <f t="shared" si="192"/>
        <v>158794.25874206179</v>
      </c>
      <c r="S400" s="41" t="e">
        <f t="shared" si="192"/>
        <v>#VALUE!</v>
      </c>
      <c r="T400" s="41" t="e">
        <f t="shared" si="192"/>
        <v>#VALUE!</v>
      </c>
      <c r="U400" s="42" t="e">
        <f t="shared" si="192"/>
        <v>#VALUE!</v>
      </c>
      <c r="V400" s="42" t="e">
        <f t="shared" si="192"/>
        <v>#VALUE!</v>
      </c>
      <c r="W400" s="43" t="e">
        <f t="shared" si="192"/>
        <v>#VALUE!</v>
      </c>
      <c r="X400" s="43" t="e">
        <f t="shared" si="192"/>
        <v>#VALUE!</v>
      </c>
      <c r="Y400" t="e">
        <f>NA()</f>
        <v>#N/A</v>
      </c>
      <c r="AD400"/>
      <c r="AE400" s="3">
        <v>15</v>
      </c>
      <c r="AG400" s="3">
        <f t="shared" si="193"/>
        <v>10.752414436239738</v>
      </c>
      <c r="AH400" s="36">
        <f t="shared" si="194"/>
        <v>2214.9740107409057</v>
      </c>
      <c r="AI400" s="36">
        <f t="shared" si="194"/>
        <v>16833.687832132502</v>
      </c>
      <c r="AJ400" s="36">
        <f t="shared" si="194"/>
        <v>4940.4642614102395</v>
      </c>
      <c r="AK400" s="36">
        <f t="shared" si="194"/>
        <v>16358.172421483328</v>
      </c>
      <c r="AL400" s="36">
        <f t="shared" si="194"/>
        <v>1370.6246221833433</v>
      </c>
      <c r="AM400" s="37" t="e">
        <f t="shared" si="194"/>
        <v>#VALUE!</v>
      </c>
      <c r="AN400" s="38">
        <f t="shared" si="194"/>
        <v>3020.3872074653186</v>
      </c>
      <c r="AO400" s="39">
        <f t="shared" si="194"/>
        <v>987.85204888838905</v>
      </c>
      <c r="AP400" s="39">
        <f t="shared" si="194"/>
        <v>197.57040977767781</v>
      </c>
      <c r="AQ400" s="40">
        <f t="shared" si="194"/>
        <v>35542.918666024991</v>
      </c>
      <c r="AR400" s="40">
        <f t="shared" si="194"/>
        <v>28645.348927417839</v>
      </c>
      <c r="AS400" s="40">
        <f t="shared" si="194"/>
        <v>97653.443349722991</v>
      </c>
      <c r="AT400" s="41" t="e">
        <f t="shared" si="194"/>
        <v>#VALUE!</v>
      </c>
      <c r="AU400" s="41" t="e">
        <f t="shared" si="194"/>
        <v>#VALUE!</v>
      </c>
      <c r="AV400" s="42" t="e">
        <f t="shared" si="194"/>
        <v>#VALUE!</v>
      </c>
      <c r="AW400" s="42" t="e">
        <f t="shared" si="194"/>
        <v>#VALUE!</v>
      </c>
      <c r="AX400" s="43" t="e">
        <f t="shared" si="194"/>
        <v>#VALUE!</v>
      </c>
      <c r="AY400" s="43" t="e">
        <f t="shared" si="194"/>
        <v>#VALUE!</v>
      </c>
      <c r="AZ400" t="e">
        <f>NA()</f>
        <v>#N/A</v>
      </c>
    </row>
    <row r="401" spans="4:52" x14ac:dyDescent="0.25">
      <c r="D401" s="3">
        <v>16</v>
      </c>
      <c r="F401" s="3">
        <v>15</v>
      </c>
      <c r="G401" s="36">
        <f t="shared" si="192"/>
        <v>6722.6530291624404</v>
      </c>
      <c r="H401" s="36">
        <f t="shared" si="192"/>
        <v>25659.792585454925</v>
      </c>
      <c r="I401" s="36">
        <f t="shared" si="192"/>
        <v>12977.469145920124</v>
      </c>
      <c r="J401" s="36">
        <f t="shared" ref="J401:X401" si="195">300*J329*J101</f>
        <v>24979.811487761421</v>
      </c>
      <c r="K401" s="36">
        <f t="shared" si="195"/>
        <v>3133.6647981131355</v>
      </c>
      <c r="L401" s="37" t="e">
        <f t="shared" si="195"/>
        <v>#VALUE!</v>
      </c>
      <c r="M401" s="38">
        <f t="shared" si="195"/>
        <v>5323.9086755006902</v>
      </c>
      <c r="N401" s="39">
        <f t="shared" si="195"/>
        <v>1561.3226765782404</v>
      </c>
      <c r="O401" s="39">
        <f t="shared" si="195"/>
        <v>312.264535315648</v>
      </c>
      <c r="P401" s="40">
        <f t="shared" si="195"/>
        <v>50741.825464111163</v>
      </c>
      <c r="Q401" s="40">
        <f t="shared" si="195"/>
        <v>43711.066939271012</v>
      </c>
      <c r="R401" s="40">
        <f t="shared" si="195"/>
        <v>177985.22295425975</v>
      </c>
      <c r="S401" s="41" t="e">
        <f t="shared" si="195"/>
        <v>#VALUE!</v>
      </c>
      <c r="T401" s="41" t="e">
        <f t="shared" si="195"/>
        <v>#VALUE!</v>
      </c>
      <c r="U401" s="42" t="e">
        <f t="shared" si="195"/>
        <v>#VALUE!</v>
      </c>
      <c r="V401" s="42" t="e">
        <f t="shared" si="195"/>
        <v>#VALUE!</v>
      </c>
      <c r="W401" s="43" t="e">
        <f t="shared" si="195"/>
        <v>#VALUE!</v>
      </c>
      <c r="X401" s="43" t="e">
        <f t="shared" si="195"/>
        <v>#VALUE!</v>
      </c>
      <c r="Y401" t="e">
        <f>NA()</f>
        <v>#N/A</v>
      </c>
      <c r="AD401"/>
      <c r="AE401" s="3">
        <v>16</v>
      </c>
      <c r="AG401" s="3">
        <f t="shared" si="193"/>
        <v>11.308111816813577</v>
      </c>
      <c r="AH401" s="36">
        <f t="shared" si="194"/>
        <v>2663.2279766744341</v>
      </c>
      <c r="AI401" s="36">
        <f t="shared" si="194"/>
        <v>17983.773767022194</v>
      </c>
      <c r="AJ401" s="36">
        <f t="shared" si="194"/>
        <v>5840.778663246283</v>
      </c>
      <c r="AK401" s="36">
        <f t="shared" ref="AK401:AY401" si="196">300*AK329*AK101</f>
        <v>17490.663868466454</v>
      </c>
      <c r="AL401" s="36">
        <f t="shared" si="196"/>
        <v>1567.04508442521</v>
      </c>
      <c r="AM401" s="37" t="e">
        <f t="shared" si="196"/>
        <v>#VALUE!</v>
      </c>
      <c r="AN401" s="38">
        <f t="shared" si="196"/>
        <v>3287.622978095184</v>
      </c>
      <c r="AO401" s="39">
        <f t="shared" si="196"/>
        <v>1060.27395324858</v>
      </c>
      <c r="AP401" s="39">
        <f t="shared" si="196"/>
        <v>212.05479064971601</v>
      </c>
      <c r="AQ401" s="40">
        <f t="shared" si="196"/>
        <v>37566.206821521315</v>
      </c>
      <c r="AR401" s="40">
        <f t="shared" si="196"/>
        <v>30619.127423376325</v>
      </c>
      <c r="AS401" s="40">
        <f t="shared" si="196"/>
        <v>107774.90051350571</v>
      </c>
      <c r="AT401" s="41" t="e">
        <f t="shared" si="196"/>
        <v>#VALUE!</v>
      </c>
      <c r="AU401" s="41" t="e">
        <f t="shared" si="196"/>
        <v>#VALUE!</v>
      </c>
      <c r="AV401" s="42" t="e">
        <f t="shared" si="196"/>
        <v>#VALUE!</v>
      </c>
      <c r="AW401" s="42" t="e">
        <f t="shared" si="196"/>
        <v>#VALUE!</v>
      </c>
      <c r="AX401" s="43" t="e">
        <f t="shared" si="196"/>
        <v>#VALUE!</v>
      </c>
      <c r="AY401" s="43" t="e">
        <f t="shared" si="196"/>
        <v>#VALUE!</v>
      </c>
      <c r="AZ401" t="e">
        <f>NA()</f>
        <v>#N/A</v>
      </c>
    </row>
    <row r="402" spans="4:52" x14ac:dyDescent="0.25">
      <c r="D402" s="3">
        <v>17</v>
      </c>
      <c r="F402" s="3">
        <v>16</v>
      </c>
      <c r="G402" s="36">
        <f t="shared" ref="G402:X416" si="197">300*G330*G102</f>
        <v>8066.960431194082</v>
      </c>
      <c r="H402" s="36">
        <f t="shared" si="197"/>
        <v>27731.362532521351</v>
      </c>
      <c r="I402" s="36">
        <f t="shared" si="197"/>
        <v>15117.010115435573</v>
      </c>
      <c r="J402" s="36">
        <f t="shared" si="197"/>
        <v>26985.742261208998</v>
      </c>
      <c r="K402" s="36">
        <f t="shared" si="197"/>
        <v>3616.7717825996197</v>
      </c>
      <c r="L402" s="37" t="e">
        <f t="shared" si="197"/>
        <v>#VALUE!</v>
      </c>
      <c r="M402" s="38">
        <f t="shared" si="197"/>
        <v>6002.7762146031182</v>
      </c>
      <c r="N402" s="39">
        <f t="shared" si="197"/>
        <v>1701.2188004650407</v>
      </c>
      <c r="O402" s="39">
        <f t="shared" si="197"/>
        <v>340.24376009300812</v>
      </c>
      <c r="P402" s="40">
        <f t="shared" si="197"/>
        <v>54207.624570885098</v>
      </c>
      <c r="Q402" s="40">
        <f t="shared" si="197"/>
        <v>47194.026961308111</v>
      </c>
      <c r="R402" s="40">
        <f t="shared" si="197"/>
        <v>197006.52932304444</v>
      </c>
      <c r="S402" s="41" t="e">
        <f t="shared" si="197"/>
        <v>#VALUE!</v>
      </c>
      <c r="T402" s="41" t="e">
        <f t="shared" si="197"/>
        <v>#VALUE!</v>
      </c>
      <c r="U402" s="42" t="e">
        <f t="shared" si="197"/>
        <v>#VALUE!</v>
      </c>
      <c r="V402" s="42" t="e">
        <f t="shared" si="197"/>
        <v>#VALUE!</v>
      </c>
      <c r="W402" s="43" t="e">
        <f t="shared" si="197"/>
        <v>#VALUE!</v>
      </c>
      <c r="X402" s="43" t="e">
        <f t="shared" si="197"/>
        <v>#VALUE!</v>
      </c>
      <c r="Y402" t="e">
        <f>NA()</f>
        <v>#N/A</v>
      </c>
      <c r="AD402"/>
      <c r="AE402" s="3">
        <v>17</v>
      </c>
      <c r="AG402" s="3">
        <f t="shared" si="193"/>
        <v>11.892528289327906</v>
      </c>
      <c r="AH402" s="36">
        <f t="shared" ref="AH402:AY416" si="198">300*AH330*AH102</f>
        <v>3186.303268272382</v>
      </c>
      <c r="AI402" s="36">
        <f t="shared" si="198"/>
        <v>19196.611462180474</v>
      </c>
      <c r="AJ402" s="36">
        <f t="shared" si="198"/>
        <v>6851.1844981558734</v>
      </c>
      <c r="AK402" s="36">
        <f t="shared" si="198"/>
        <v>18681.469060516589</v>
      </c>
      <c r="AL402" s="36">
        <f t="shared" si="198"/>
        <v>1786.2966433497722</v>
      </c>
      <c r="AM402" s="37" t="e">
        <f t="shared" si="198"/>
        <v>#VALUE!</v>
      </c>
      <c r="AN402" s="38">
        <f t="shared" si="198"/>
        <v>3575.7287683179193</v>
      </c>
      <c r="AO402" s="39">
        <f t="shared" si="198"/>
        <v>1137.4517939382974</v>
      </c>
      <c r="AP402" s="39">
        <f t="shared" si="198"/>
        <v>227.49035878765949</v>
      </c>
      <c r="AQ402" s="40">
        <f t="shared" si="198"/>
        <v>39685.119437762238</v>
      </c>
      <c r="AR402" s="40">
        <f t="shared" si="198"/>
        <v>32699.660216081938</v>
      </c>
      <c r="AS402" s="40">
        <f t="shared" si="198"/>
        <v>118630.37375633603</v>
      </c>
      <c r="AT402" s="41" t="e">
        <f t="shared" si="198"/>
        <v>#VALUE!</v>
      </c>
      <c r="AU402" s="41" t="e">
        <f t="shared" si="198"/>
        <v>#VALUE!</v>
      </c>
      <c r="AV402" s="42" t="e">
        <f t="shared" si="198"/>
        <v>#VALUE!</v>
      </c>
      <c r="AW402" s="42" t="e">
        <f t="shared" si="198"/>
        <v>#VALUE!</v>
      </c>
      <c r="AX402" s="43" t="e">
        <f t="shared" si="198"/>
        <v>#VALUE!</v>
      </c>
      <c r="AY402" s="43" t="e">
        <f t="shared" si="198"/>
        <v>#VALUE!</v>
      </c>
      <c r="AZ402" t="e">
        <f>NA()</f>
        <v>#N/A</v>
      </c>
    </row>
    <row r="403" spans="4:52" x14ac:dyDescent="0.25">
      <c r="D403" s="3">
        <v>18</v>
      </c>
      <c r="F403" s="3">
        <v>17</v>
      </c>
      <c r="G403" s="36">
        <f t="shared" si="197"/>
        <v>9480.7379800466533</v>
      </c>
      <c r="H403" s="36">
        <f t="shared" si="197"/>
        <v>29793.023801947016</v>
      </c>
      <c r="I403" s="36">
        <f t="shared" si="197"/>
        <v>17305.239365617028</v>
      </c>
      <c r="J403" s="36">
        <f t="shared" si="197"/>
        <v>28977.443498315039</v>
      </c>
      <c r="K403" s="36">
        <f t="shared" si="197"/>
        <v>4115.7797698832728</v>
      </c>
      <c r="L403" s="37" t="e">
        <f t="shared" si="197"/>
        <v>#VALUE!</v>
      </c>
      <c r="M403" s="38">
        <f t="shared" si="197"/>
        <v>6699.26547438947</v>
      </c>
      <c r="N403" s="39">
        <f t="shared" si="197"/>
        <v>1842.2093297380457</v>
      </c>
      <c r="O403" s="39">
        <f t="shared" si="197"/>
        <v>368.44186594760919</v>
      </c>
      <c r="P403" s="40">
        <f t="shared" si="197"/>
        <v>57621.688705343469</v>
      </c>
      <c r="Q403" s="40">
        <f t="shared" si="197"/>
        <v>50630.033952232508</v>
      </c>
      <c r="R403" s="40">
        <f t="shared" si="197"/>
        <v>215709.09113299413</v>
      </c>
      <c r="S403" s="41" t="e">
        <f t="shared" si="197"/>
        <v>#VALUE!</v>
      </c>
      <c r="T403" s="41" t="e">
        <f t="shared" si="197"/>
        <v>#VALUE!</v>
      </c>
      <c r="U403" s="42" t="e">
        <f t="shared" si="197"/>
        <v>#VALUE!</v>
      </c>
      <c r="V403" s="42" t="e">
        <f t="shared" si="197"/>
        <v>#VALUE!</v>
      </c>
      <c r="W403" s="43" t="e">
        <f t="shared" si="197"/>
        <v>#VALUE!</v>
      </c>
      <c r="X403" s="43" t="e">
        <f t="shared" si="197"/>
        <v>#VALUE!</v>
      </c>
      <c r="Y403" t="e">
        <f>NA()</f>
        <v>#N/A</v>
      </c>
      <c r="AD403"/>
      <c r="AE403" s="3">
        <v>18</v>
      </c>
      <c r="AG403" s="3">
        <f t="shared" si="193"/>
        <v>12.507148090114805</v>
      </c>
      <c r="AH403" s="36">
        <f t="shared" si="198"/>
        <v>3790.7147306788756</v>
      </c>
      <c r="AI403" s="36">
        <f t="shared" si="198"/>
        <v>20474.512634856987</v>
      </c>
      <c r="AJ403" s="36">
        <f t="shared" si="198"/>
        <v>7974.2802217616836</v>
      </c>
      <c r="AK403" s="36">
        <f t="shared" si="198"/>
        <v>19932.653277198464</v>
      </c>
      <c r="AL403" s="36">
        <f t="shared" si="198"/>
        <v>2029.9781543579388</v>
      </c>
      <c r="AM403" s="37" t="e">
        <f t="shared" si="198"/>
        <v>#VALUE!</v>
      </c>
      <c r="AN403" s="38">
        <f t="shared" si="198"/>
        <v>3885.9324591670938</v>
      </c>
      <c r="AO403" s="39">
        <f t="shared" si="198"/>
        <v>1219.6263559392614</v>
      </c>
      <c r="AP403" s="39">
        <f t="shared" si="198"/>
        <v>243.92527118785227</v>
      </c>
      <c r="AQ403" s="40">
        <f t="shared" si="198"/>
        <v>41901.977647124688</v>
      </c>
      <c r="AR403" s="40">
        <f t="shared" si="198"/>
        <v>34889.070827532705</v>
      </c>
      <c r="AS403" s="40">
        <f t="shared" si="198"/>
        <v>130223.23673881851</v>
      </c>
      <c r="AT403" s="41" t="e">
        <f t="shared" si="198"/>
        <v>#VALUE!</v>
      </c>
      <c r="AU403" s="41" t="e">
        <f t="shared" si="198"/>
        <v>#VALUE!</v>
      </c>
      <c r="AV403" s="42" t="e">
        <f t="shared" si="198"/>
        <v>#VALUE!</v>
      </c>
      <c r="AW403" s="42" t="e">
        <f t="shared" si="198"/>
        <v>#VALUE!</v>
      </c>
      <c r="AX403" s="43" t="e">
        <f t="shared" si="198"/>
        <v>#VALUE!</v>
      </c>
      <c r="AY403" s="43" t="e">
        <f t="shared" si="198"/>
        <v>#VALUE!</v>
      </c>
      <c r="AZ403" t="e">
        <f>NA()</f>
        <v>#N/A</v>
      </c>
    </row>
    <row r="404" spans="4:52" x14ac:dyDescent="0.25">
      <c r="D404" s="3">
        <v>19</v>
      </c>
      <c r="F404" s="3">
        <v>18</v>
      </c>
      <c r="G404" s="36">
        <f t="shared" si="197"/>
        <v>10950.007635299035</v>
      </c>
      <c r="H404" s="36">
        <f t="shared" si="197"/>
        <v>31841.87374209187</v>
      </c>
      <c r="I404" s="36">
        <f t="shared" si="197"/>
        <v>19532.477918294717</v>
      </c>
      <c r="J404" s="36">
        <f t="shared" si="197"/>
        <v>30952.74688881966</v>
      </c>
      <c r="K404" s="36">
        <f t="shared" si="197"/>
        <v>4626.1343647765598</v>
      </c>
      <c r="L404" s="37" t="e">
        <f t="shared" si="197"/>
        <v>#VALUE!</v>
      </c>
      <c r="M404" s="38">
        <f t="shared" si="197"/>
        <v>7409.217756606271</v>
      </c>
      <c r="N404" s="39">
        <f t="shared" si="197"/>
        <v>1983.9930184351786</v>
      </c>
      <c r="O404" s="39">
        <f t="shared" si="197"/>
        <v>396.79860368703567</v>
      </c>
      <c r="P404" s="40">
        <f t="shared" si="197"/>
        <v>60981.148981388644</v>
      </c>
      <c r="Q404" s="40">
        <f t="shared" si="197"/>
        <v>54011.361691687096</v>
      </c>
      <c r="R404" s="40">
        <f t="shared" si="197"/>
        <v>233970.87822636083</v>
      </c>
      <c r="S404" s="41" t="e">
        <f t="shared" si="197"/>
        <v>#VALUE!</v>
      </c>
      <c r="T404" s="41" t="e">
        <f t="shared" si="197"/>
        <v>#VALUE!</v>
      </c>
      <c r="U404" s="42" t="e">
        <f t="shared" si="197"/>
        <v>#VALUE!</v>
      </c>
      <c r="V404" s="42" t="e">
        <f t="shared" si="197"/>
        <v>#VALUE!</v>
      </c>
      <c r="W404" s="43" t="e">
        <f t="shared" si="197"/>
        <v>#VALUE!</v>
      </c>
      <c r="X404" s="43" t="e">
        <f t="shared" si="197"/>
        <v>#VALUE!</v>
      </c>
      <c r="Y404" t="e">
        <f>NA()</f>
        <v>#N/A</v>
      </c>
      <c r="AD404"/>
      <c r="AE404" s="3">
        <v>19</v>
      </c>
      <c r="AG404" s="3">
        <f t="shared" si="193"/>
        <v>13.1535321625796</v>
      </c>
      <c r="AH404" s="36">
        <f t="shared" si="198"/>
        <v>4482.0495379292079</v>
      </c>
      <c r="AI404" s="36">
        <f t="shared" si="198"/>
        <v>21819.7908843072</v>
      </c>
      <c r="AJ404" s="36">
        <f t="shared" si="198"/>
        <v>9211.5036858852636</v>
      </c>
      <c r="AK404" s="36">
        <f t="shared" si="198"/>
        <v>21246.326246319881</v>
      </c>
      <c r="AL404" s="36">
        <f t="shared" si="198"/>
        <v>2299.5954885501528</v>
      </c>
      <c r="AM404" s="37" t="e">
        <f t="shared" si="198"/>
        <v>#VALUE!</v>
      </c>
      <c r="AN404" s="38">
        <f t="shared" si="198"/>
        <v>4219.4753492515792</v>
      </c>
      <c r="AO404" s="39">
        <f t="shared" si="198"/>
        <v>1307.0411959616176</v>
      </c>
      <c r="AP404" s="39">
        <f t="shared" si="198"/>
        <v>261.40823919232355</v>
      </c>
      <c r="AQ404" s="40">
        <f t="shared" si="198"/>
        <v>44218.894549996425</v>
      </c>
      <c r="AR404" s="40">
        <f t="shared" si="198"/>
        <v>37189.033302546071</v>
      </c>
      <c r="AS404" s="40">
        <f t="shared" si="198"/>
        <v>142548.35419712405</v>
      </c>
      <c r="AT404" s="41" t="e">
        <f t="shared" si="198"/>
        <v>#VALUE!</v>
      </c>
      <c r="AU404" s="41" t="e">
        <f t="shared" si="198"/>
        <v>#VALUE!</v>
      </c>
      <c r="AV404" s="42" t="e">
        <f t="shared" si="198"/>
        <v>#VALUE!</v>
      </c>
      <c r="AW404" s="42" t="e">
        <f t="shared" si="198"/>
        <v>#VALUE!</v>
      </c>
      <c r="AX404" s="43" t="e">
        <f t="shared" si="198"/>
        <v>#VALUE!</v>
      </c>
      <c r="AY404" s="43" t="e">
        <f t="shared" si="198"/>
        <v>#VALUE!</v>
      </c>
      <c r="AZ404" t="e">
        <f>NA()</f>
        <v>#N/A</v>
      </c>
    </row>
    <row r="405" spans="4:52" x14ac:dyDescent="0.25">
      <c r="D405" s="3">
        <v>20</v>
      </c>
      <c r="F405" s="3">
        <v>19</v>
      </c>
      <c r="G405" s="36">
        <f t="shared" si="197"/>
        <v>12463.108536078245</v>
      </c>
      <c r="H405" s="36">
        <f t="shared" si="197"/>
        <v>33875.289607629595</v>
      </c>
      <c r="I405" s="36">
        <f t="shared" si="197"/>
        <v>21792.243601291135</v>
      </c>
      <c r="J405" s="36">
        <f t="shared" si="197"/>
        <v>32909.601566341349</v>
      </c>
      <c r="K405" s="36">
        <f t="shared" si="197"/>
        <v>5143.5811251142559</v>
      </c>
      <c r="L405" s="37" t="e">
        <f t="shared" si="197"/>
        <v>#VALUE!</v>
      </c>
      <c r="M405" s="38">
        <f t="shared" si="197"/>
        <v>8128.9274800728926</v>
      </c>
      <c r="N405" s="39">
        <f t="shared" si="197"/>
        <v>2126.2984292205028</v>
      </c>
      <c r="O405" s="39">
        <f t="shared" si="197"/>
        <v>425.2596858441006</v>
      </c>
      <c r="P405" s="40">
        <f t="shared" si="197"/>
        <v>64283.705686314745</v>
      </c>
      <c r="Q405" s="40">
        <f t="shared" si="197"/>
        <v>57331.625558552565</v>
      </c>
      <c r="R405" s="40">
        <f t="shared" si="197"/>
        <v>251694.50335336791</v>
      </c>
      <c r="S405" s="41" t="e">
        <f t="shared" si="197"/>
        <v>#VALUE!</v>
      </c>
      <c r="T405" s="41" t="e">
        <f t="shared" si="197"/>
        <v>#VALUE!</v>
      </c>
      <c r="U405" s="42" t="e">
        <f t="shared" si="197"/>
        <v>#VALUE!</v>
      </c>
      <c r="V405" s="42" t="e">
        <f t="shared" si="197"/>
        <v>#VALUE!</v>
      </c>
      <c r="W405" s="43" t="e">
        <f t="shared" si="197"/>
        <v>#VALUE!</v>
      </c>
      <c r="X405" s="43" t="e">
        <f t="shared" si="197"/>
        <v>#VALUE!</v>
      </c>
      <c r="Y405" t="e">
        <f>NA()</f>
        <v>#N/A</v>
      </c>
      <c r="AD405"/>
      <c r="AE405" s="3">
        <v>20</v>
      </c>
      <c r="AG405" s="3">
        <f t="shared" si="193"/>
        <v>13.833322121512344</v>
      </c>
      <c r="AH405" s="36">
        <f t="shared" si="198"/>
        <v>5264.83423844358</v>
      </c>
      <c r="AI405" s="36">
        <f t="shared" si="198"/>
        <v>23234.730649161374</v>
      </c>
      <c r="AJ405" s="36">
        <f t="shared" si="198"/>
        <v>10563.51152970678</v>
      </c>
      <c r="AK405" s="36">
        <f t="shared" si="198"/>
        <v>22624.603915318879</v>
      </c>
      <c r="AL405" s="36">
        <f t="shared" si="198"/>
        <v>2596.5141791647197</v>
      </c>
      <c r="AM405" s="37" t="e">
        <f t="shared" si="198"/>
        <v>#VALUE!</v>
      </c>
      <c r="AN405" s="38">
        <f t="shared" si="198"/>
        <v>4577.6023235860539</v>
      </c>
      <c r="AO405" s="39">
        <f t="shared" si="198"/>
        <v>1399.9412343010508</v>
      </c>
      <c r="AP405" s="39">
        <f t="shared" si="198"/>
        <v>279.98824686021021</v>
      </c>
      <c r="AQ405" s="40">
        <f t="shared" si="198"/>
        <v>46637.737586093506</v>
      </c>
      <c r="AR405" s="40">
        <f t="shared" si="198"/>
        <v>39600.703290362246</v>
      </c>
      <c r="AS405" s="40">
        <f t="shared" si="198"/>
        <v>155591.12272820709</v>
      </c>
      <c r="AT405" s="41" t="e">
        <f t="shared" si="198"/>
        <v>#VALUE!</v>
      </c>
      <c r="AU405" s="41" t="e">
        <f t="shared" si="198"/>
        <v>#VALUE!</v>
      </c>
      <c r="AV405" s="42" t="e">
        <f t="shared" si="198"/>
        <v>#VALUE!</v>
      </c>
      <c r="AW405" s="42" t="e">
        <f t="shared" si="198"/>
        <v>#VALUE!</v>
      </c>
      <c r="AX405" s="43" t="e">
        <f t="shared" si="198"/>
        <v>#VALUE!</v>
      </c>
      <c r="AY405" s="43" t="e">
        <f t="shared" si="198"/>
        <v>#VALUE!</v>
      </c>
      <c r="AZ405" t="e">
        <f>NA()</f>
        <v>#N/A</v>
      </c>
    </row>
    <row r="406" spans="4:52" x14ac:dyDescent="0.25">
      <c r="D406" s="3">
        <v>21</v>
      </c>
      <c r="F406" s="3">
        <v>20</v>
      </c>
      <c r="G406" s="36">
        <f t="shared" si="197"/>
        <v>14009.879053956558</v>
      </c>
      <c r="H406" s="36">
        <f t="shared" si="197"/>
        <v>35890.907614342148</v>
      </c>
      <c r="I406" s="36">
        <f t="shared" si="197"/>
        <v>24079.49640897636</v>
      </c>
      <c r="J406" s="36">
        <f t="shared" si="197"/>
        <v>34846.091473775487</v>
      </c>
      <c r="K406" s="36">
        <f t="shared" si="197"/>
        <v>5664.2156044846142</v>
      </c>
      <c r="L406" s="37" t="e">
        <f t="shared" si="197"/>
        <v>#VALUE!</v>
      </c>
      <c r="M406" s="38">
        <f t="shared" si="197"/>
        <v>8855.1423480418307</v>
      </c>
      <c r="N406" s="39">
        <f t="shared" si="197"/>
        <v>2268.8806015540536</v>
      </c>
      <c r="O406" s="39">
        <f t="shared" si="197"/>
        <v>453.77612031081071</v>
      </c>
      <c r="P406" s="40">
        <f t="shared" si="197"/>
        <v>67527.542051650074</v>
      </c>
      <c r="Q406" s="40">
        <f t="shared" si="197"/>
        <v>60585.604584868284</v>
      </c>
      <c r="R406" s="40">
        <f t="shared" si="197"/>
        <v>268804.60580845631</v>
      </c>
      <c r="S406" s="41" t="e">
        <f t="shared" si="197"/>
        <v>#VALUE!</v>
      </c>
      <c r="T406" s="41" t="e">
        <f t="shared" si="197"/>
        <v>#VALUE!</v>
      </c>
      <c r="U406" s="42" t="e">
        <f t="shared" si="197"/>
        <v>#VALUE!</v>
      </c>
      <c r="V406" s="42" t="e">
        <f t="shared" si="197"/>
        <v>#VALUE!</v>
      </c>
      <c r="W406" s="43" t="e">
        <f t="shared" si="197"/>
        <v>#VALUE!</v>
      </c>
      <c r="X406" s="43" t="e">
        <f t="shared" si="197"/>
        <v>#VALUE!</v>
      </c>
      <c r="Y406" t="e">
        <f>NA()</f>
        <v>#N/A</v>
      </c>
      <c r="AD406"/>
      <c r="AE406" s="3">
        <v>21</v>
      </c>
      <c r="AG406" s="3">
        <f t="shared" si="193"/>
        <v>14.548244422279508</v>
      </c>
      <c r="AH406" s="36">
        <f t="shared" si="198"/>
        <v>6142.5599566501778</v>
      </c>
      <c r="AI406" s="36">
        <f t="shared" si="198"/>
        <v>24721.549838489831</v>
      </c>
      <c r="AJ406" s="36">
        <f t="shared" si="198"/>
        <v>12030.687079976407</v>
      </c>
      <c r="AK406" s="36">
        <f t="shared" si="198"/>
        <v>24069.561822910247</v>
      </c>
      <c r="AL406" s="36">
        <f t="shared" si="198"/>
        <v>2921.9075424738126</v>
      </c>
      <c r="AM406" s="37" t="e">
        <f t="shared" si="198"/>
        <v>#VALUE!</v>
      </c>
      <c r="AN406" s="38">
        <f t="shared" si="198"/>
        <v>5024.2188522329261</v>
      </c>
      <c r="AO406" s="39">
        <f t="shared" si="198"/>
        <v>1498.571125313606</v>
      </c>
      <c r="AP406" s="39">
        <f t="shared" si="198"/>
        <v>299.7142250627212</v>
      </c>
      <c r="AQ406" s="40">
        <f t="shared" si="198"/>
        <v>49160.088303714067</v>
      </c>
      <c r="AR406" s="40">
        <f t="shared" si="198"/>
        <v>42124.646596984785</v>
      </c>
      <c r="AS406" s="40">
        <f t="shared" si="198"/>
        <v>169326.62537897073</v>
      </c>
      <c r="AT406" s="41" t="e">
        <f t="shared" si="198"/>
        <v>#VALUE!</v>
      </c>
      <c r="AU406" s="41" t="e">
        <f t="shared" si="198"/>
        <v>#VALUE!</v>
      </c>
      <c r="AV406" s="42" t="e">
        <f t="shared" si="198"/>
        <v>#VALUE!</v>
      </c>
      <c r="AW406" s="42" t="e">
        <f t="shared" si="198"/>
        <v>#VALUE!</v>
      </c>
      <c r="AX406" s="43" t="e">
        <f t="shared" si="198"/>
        <v>#VALUE!</v>
      </c>
      <c r="AY406" s="43" t="e">
        <f t="shared" si="198"/>
        <v>#VALUE!</v>
      </c>
      <c r="AZ406" t="e">
        <f>NA()</f>
        <v>#N/A</v>
      </c>
    </row>
    <row r="407" spans="4:52" x14ac:dyDescent="0.25">
      <c r="D407" s="3">
        <v>22</v>
      </c>
      <c r="F407" s="3">
        <v>21</v>
      </c>
      <c r="G407" s="36">
        <f t="shared" si="197"/>
        <v>15581.017360339267</v>
      </c>
      <c r="H407" s="36">
        <f t="shared" si="197"/>
        <v>37886.608475253968</v>
      </c>
      <c r="I407" s="36">
        <f t="shared" si="197"/>
        <v>26389.538925371871</v>
      </c>
      <c r="J407" s="36">
        <f t="shared" si="197"/>
        <v>36760.45277541643</v>
      </c>
      <c r="K407" s="36">
        <f t="shared" si="197"/>
        <v>6184.512037502207</v>
      </c>
      <c r="L407" s="37" t="e">
        <f t="shared" si="197"/>
        <v>#VALUE!</v>
      </c>
      <c r="M407" s="38">
        <f t="shared" si="197"/>
        <v>9585.0429840909892</v>
      </c>
      <c r="N407" s="39">
        <f t="shared" si="197"/>
        <v>2411.5182176640783</v>
      </c>
      <c r="O407" s="39">
        <f t="shared" si="197"/>
        <v>482.30364353281573</v>
      </c>
      <c r="P407" s="40">
        <f t="shared" si="197"/>
        <v>70711.253235326018</v>
      </c>
      <c r="Q407" s="40">
        <f t="shared" si="197"/>
        <v>63769.088583906319</v>
      </c>
      <c r="R407" s="40">
        <f t="shared" si="197"/>
        <v>285245.19862603483</v>
      </c>
      <c r="S407" s="41" t="e">
        <f t="shared" si="197"/>
        <v>#VALUE!</v>
      </c>
      <c r="T407" s="41" t="e">
        <f t="shared" si="197"/>
        <v>#VALUE!</v>
      </c>
      <c r="U407" s="42" t="e">
        <f t="shared" si="197"/>
        <v>#VALUE!</v>
      </c>
      <c r="V407" s="42" t="e">
        <f t="shared" si="197"/>
        <v>#VALUE!</v>
      </c>
      <c r="W407" s="43" t="e">
        <f t="shared" si="197"/>
        <v>#VALUE!</v>
      </c>
      <c r="X407" s="43" t="e">
        <f t="shared" si="197"/>
        <v>#VALUE!</v>
      </c>
      <c r="Y407" t="e">
        <f>NA()</f>
        <v>#N/A</v>
      </c>
      <c r="AD407"/>
      <c r="AE407" s="3">
        <v>22</v>
      </c>
      <c r="AG407" s="3">
        <f t="shared" si="193"/>
        <v>15.300114745484414</v>
      </c>
      <c r="AH407" s="36">
        <f t="shared" si="198"/>
        <v>7117.8561381300424</v>
      </c>
      <c r="AI407" s="36">
        <f t="shared" si="198"/>
        <v>26282.356994863669</v>
      </c>
      <c r="AJ407" s="36">
        <f t="shared" si="198"/>
        <v>13613.692864793788</v>
      </c>
      <c r="AK407" s="36">
        <f t="shared" si="198"/>
        <v>25583.181861986312</v>
      </c>
      <c r="AL407" s="36">
        <f t="shared" si="198"/>
        <v>3276.701358365995</v>
      </c>
      <c r="AM407" s="37" t="e">
        <f t="shared" si="198"/>
        <v>#VALUE!</v>
      </c>
      <c r="AN407" s="38">
        <f t="shared" si="198"/>
        <v>5525.53111963826</v>
      </c>
      <c r="AO407" s="39">
        <f t="shared" si="198"/>
        <v>1603.1733914097788</v>
      </c>
      <c r="AP407" s="39">
        <f t="shared" si="198"/>
        <v>320.63467828195581</v>
      </c>
      <c r="AQ407" s="40">
        <f t="shared" si="198"/>
        <v>51787.199657084493</v>
      </c>
      <c r="AR407" s="40">
        <f t="shared" si="198"/>
        <v>44760.766106662428</v>
      </c>
      <c r="AS407" s="40">
        <f t="shared" si="198"/>
        <v>183718.94727707616</v>
      </c>
      <c r="AT407" s="41" t="e">
        <f t="shared" si="198"/>
        <v>#VALUE!</v>
      </c>
      <c r="AU407" s="41" t="e">
        <f t="shared" si="198"/>
        <v>#VALUE!</v>
      </c>
      <c r="AV407" s="42" t="e">
        <f t="shared" si="198"/>
        <v>#VALUE!</v>
      </c>
      <c r="AW407" s="42" t="e">
        <f t="shared" si="198"/>
        <v>#VALUE!</v>
      </c>
      <c r="AX407" s="43" t="e">
        <f t="shared" si="198"/>
        <v>#VALUE!</v>
      </c>
      <c r="AY407" s="43" t="e">
        <f t="shared" si="198"/>
        <v>#VALUE!</v>
      </c>
      <c r="AZ407" t="e">
        <f>NA()</f>
        <v>#N/A</v>
      </c>
    </row>
    <row r="408" spans="4:52" x14ac:dyDescent="0.25">
      <c r="D408" s="3">
        <v>23</v>
      </c>
      <c r="F408" s="3">
        <v>22</v>
      </c>
      <c r="G408" s="36">
        <f t="shared" si="197"/>
        <v>17167.726919554843</v>
      </c>
      <c r="H408" s="36">
        <f t="shared" si="197"/>
        <v>39860.504628984309</v>
      </c>
      <c r="I408" s="36">
        <f t="shared" si="197"/>
        <v>28717.472995115622</v>
      </c>
      <c r="J408" s="36">
        <f t="shared" si="197"/>
        <v>38651.085912939052</v>
      </c>
      <c r="K408" s="36">
        <f t="shared" si="197"/>
        <v>6701.3350842429845</v>
      </c>
      <c r="L408" s="37" t="e">
        <f t="shared" si="197"/>
        <v>#VALUE!</v>
      </c>
      <c r="M408" s="38">
        <f t="shared" si="197"/>
        <v>10316.209639047855</v>
      </c>
      <c r="N408" s="39">
        <f t="shared" si="197"/>
        <v>2554.0111691364923</v>
      </c>
      <c r="O408" s="39">
        <f t="shared" si="197"/>
        <v>510.80223382729849</v>
      </c>
      <c r="P408" s="40">
        <f t="shared" si="197"/>
        <v>73833.787255646879</v>
      </c>
      <c r="Q408" s="40">
        <f t="shared" si="197"/>
        <v>66878.746116625829</v>
      </c>
      <c r="R408" s="40">
        <f t="shared" si="197"/>
        <v>300977.0914986367</v>
      </c>
      <c r="S408" s="41" t="e">
        <f t="shared" si="197"/>
        <v>#VALUE!</v>
      </c>
      <c r="T408" s="41" t="e">
        <f t="shared" si="197"/>
        <v>#VALUE!</v>
      </c>
      <c r="U408" s="42" t="e">
        <f t="shared" si="197"/>
        <v>#VALUE!</v>
      </c>
      <c r="V408" s="42" t="e">
        <f t="shared" si="197"/>
        <v>#VALUE!</v>
      </c>
      <c r="W408" s="43" t="e">
        <f t="shared" si="197"/>
        <v>#VALUE!</v>
      </c>
      <c r="X408" s="43" t="e">
        <f t="shared" si="197"/>
        <v>#VALUE!</v>
      </c>
      <c r="Y408" t="e">
        <f>NA()</f>
        <v>#N/A</v>
      </c>
      <c r="AD408"/>
      <c r="AE408" s="3">
        <v>23</v>
      </c>
      <c r="AG408" s="3">
        <f t="shared" si="193"/>
        <v>16.090842608232069</v>
      </c>
      <c r="AH408" s="36">
        <f t="shared" si="198"/>
        <v>8192.7527415761306</v>
      </c>
      <c r="AI408" s="36">
        <f t="shared" si="198"/>
        <v>27919.104110643395</v>
      </c>
      <c r="AJ408" s="36">
        <f t="shared" si="198"/>
        <v>15313.961265847985</v>
      </c>
      <c r="AK408" s="36">
        <f t="shared" si="198"/>
        <v>27167.294554523622</v>
      </c>
      <c r="AL408" s="36">
        <f t="shared" si="198"/>
        <v>3661.5165963006816</v>
      </c>
      <c r="AM408" s="37" t="e">
        <f t="shared" si="198"/>
        <v>#VALUE!</v>
      </c>
      <c r="AN408" s="38">
        <f t="shared" si="198"/>
        <v>6065.3850437719539</v>
      </c>
      <c r="AO408" s="39">
        <f t="shared" si="198"/>
        <v>1713.9863067432916</v>
      </c>
      <c r="AP408" s="39">
        <f t="shared" si="198"/>
        <v>342.79726134865837</v>
      </c>
      <c r="AQ408" s="40">
        <f t="shared" si="198"/>
        <v>54519.951028575982</v>
      </c>
      <c r="AR408" s="40">
        <f t="shared" si="198"/>
        <v>47508.228176688128</v>
      </c>
      <c r="AS408" s="40">
        <f t="shared" si="198"/>
        <v>198720.70088957928</v>
      </c>
      <c r="AT408" s="41" t="e">
        <f t="shared" si="198"/>
        <v>#VALUE!</v>
      </c>
      <c r="AU408" s="41" t="e">
        <f t="shared" si="198"/>
        <v>#VALUE!</v>
      </c>
      <c r="AV408" s="42" t="e">
        <f t="shared" si="198"/>
        <v>#VALUE!</v>
      </c>
      <c r="AW408" s="42" t="e">
        <f t="shared" si="198"/>
        <v>#VALUE!</v>
      </c>
      <c r="AX408" s="43" t="e">
        <f t="shared" si="198"/>
        <v>#VALUE!</v>
      </c>
      <c r="AY408" s="43" t="e">
        <f t="shared" si="198"/>
        <v>#VALUE!</v>
      </c>
      <c r="AZ408" t="e">
        <f>NA()</f>
        <v>#N/A</v>
      </c>
    </row>
    <row r="409" spans="4:52" x14ac:dyDescent="0.25">
      <c r="D409" s="3">
        <v>24</v>
      </c>
      <c r="F409" s="3">
        <v>23</v>
      </c>
      <c r="G409" s="36">
        <f t="shared" si="197"/>
        <v>18761.602137801226</v>
      </c>
      <c r="H409" s="36">
        <f t="shared" si="197"/>
        <v>41810.927238961252</v>
      </c>
      <c r="I409" s="36">
        <f t="shared" si="197"/>
        <v>31058.039059289054</v>
      </c>
      <c r="J409" s="36">
        <f t="shared" si="197"/>
        <v>40516.561135465963</v>
      </c>
      <c r="K409" s="36">
        <f t="shared" si="197"/>
        <v>7211.9384961231672</v>
      </c>
      <c r="L409" s="37" t="e">
        <f t="shared" si="197"/>
        <v>#VALUE!</v>
      </c>
      <c r="M409" s="38">
        <f t="shared" si="197"/>
        <v>11046.581971221894</v>
      </c>
      <c r="N409" s="39">
        <f t="shared" si="197"/>
        <v>2696.1784500404619</v>
      </c>
      <c r="O409" s="39">
        <f t="shared" si="197"/>
        <v>539.23569000809243</v>
      </c>
      <c r="P409" s="40">
        <f t="shared" si="197"/>
        <v>76894.395440397988</v>
      </c>
      <c r="Q409" s="40">
        <f t="shared" si="197"/>
        <v>69912.009947033424</v>
      </c>
      <c r="R409" s="40">
        <f t="shared" si="197"/>
        <v>315975.46138104174</v>
      </c>
      <c r="S409" s="41" t="e">
        <f t="shared" si="197"/>
        <v>#VALUE!</v>
      </c>
      <c r="T409" s="41" t="e">
        <f t="shared" si="197"/>
        <v>#VALUE!</v>
      </c>
      <c r="U409" s="42" t="e">
        <f t="shared" si="197"/>
        <v>#VALUE!</v>
      </c>
      <c r="V409" s="42" t="e">
        <f t="shared" si="197"/>
        <v>#VALUE!</v>
      </c>
      <c r="W409" s="43" t="e">
        <f t="shared" si="197"/>
        <v>#VALUE!</v>
      </c>
      <c r="X409" s="43" t="e">
        <f t="shared" si="197"/>
        <v>#VALUE!</v>
      </c>
      <c r="Y409" t="e">
        <f>NA()</f>
        <v>#N/A</v>
      </c>
      <c r="AD409"/>
      <c r="AE409" s="3">
        <v>24</v>
      </c>
      <c r="AG409" s="3">
        <f t="shared" si="193"/>
        <v>16.922436213709528</v>
      </c>
      <c r="AH409" s="36">
        <f t="shared" si="198"/>
        <v>9368.931714142589</v>
      </c>
      <c r="AI409" s="36">
        <f t="shared" si="198"/>
        <v>29633.536356965851</v>
      </c>
      <c r="AJ409" s="36">
        <f t="shared" si="198"/>
        <v>17134.017243155242</v>
      </c>
      <c r="AK409" s="36">
        <f t="shared" si="198"/>
        <v>28823.519049221097</v>
      </c>
      <c r="AL409" s="36">
        <f t="shared" si="198"/>
        <v>4076.6120798847819</v>
      </c>
      <c r="AM409" s="37" t="e">
        <f t="shared" si="198"/>
        <v>#VALUE!</v>
      </c>
      <c r="AN409" s="38">
        <f t="shared" si="198"/>
        <v>6644.7108334536988</v>
      </c>
      <c r="AO409" s="39">
        <f t="shared" si="198"/>
        <v>1831.2415186236994</v>
      </c>
      <c r="AP409" s="39">
        <f t="shared" si="198"/>
        <v>366.24830372473991</v>
      </c>
      <c r="AQ409" s="40">
        <f t="shared" si="198"/>
        <v>57358.801248635733</v>
      </c>
      <c r="AR409" s="40">
        <f t="shared" si="198"/>
        <v>50365.389826447485</v>
      </c>
      <c r="AS409" s="40">
        <f t="shared" si="198"/>
        <v>214272.80853327879</v>
      </c>
      <c r="AT409" s="41" t="e">
        <f t="shared" si="198"/>
        <v>#VALUE!</v>
      </c>
      <c r="AU409" s="41" t="e">
        <f t="shared" si="198"/>
        <v>#VALUE!</v>
      </c>
      <c r="AV409" s="42" t="e">
        <f t="shared" si="198"/>
        <v>#VALUE!</v>
      </c>
      <c r="AW409" s="42" t="e">
        <f t="shared" si="198"/>
        <v>#VALUE!</v>
      </c>
      <c r="AX409" s="43" t="e">
        <f t="shared" si="198"/>
        <v>#VALUE!</v>
      </c>
      <c r="AY409" s="43" t="e">
        <f t="shared" si="198"/>
        <v>#VALUE!</v>
      </c>
      <c r="AZ409" t="e">
        <f>NA()</f>
        <v>#N/A</v>
      </c>
    </row>
    <row r="410" spans="4:52" x14ac:dyDescent="0.25">
      <c r="D410" s="3">
        <v>25</v>
      </c>
      <c r="F410" s="3">
        <v>24</v>
      </c>
      <c r="G410" s="36">
        <f t="shared" si="197"/>
        <v>20354.659342703955</v>
      </c>
      <c r="H410" s="36">
        <f t="shared" si="197"/>
        <v>43736.412481757201</v>
      </c>
      <c r="I410" s="36">
        <f t="shared" si="197"/>
        <v>33405.672737772184</v>
      </c>
      <c r="J410" s="36">
        <f t="shared" si="197"/>
        <v>42355.61822082931</v>
      </c>
      <c r="K410" s="36">
        <f t="shared" si="197"/>
        <v>7713.9539962115496</v>
      </c>
      <c r="L410" s="37" t="e">
        <f t="shared" si="197"/>
        <v>#VALUE!</v>
      </c>
      <c r="M410" s="38">
        <f t="shared" si="197"/>
        <v>11774.416356762627</v>
      </c>
      <c r="N410" s="39">
        <f t="shared" si="197"/>
        <v>2837.85631926835</v>
      </c>
      <c r="O410" s="39">
        <f t="shared" si="197"/>
        <v>567.57126385367008</v>
      </c>
      <c r="P410" s="40">
        <f t="shared" si="197"/>
        <v>79892.590540930774</v>
      </c>
      <c r="Q410" s="40">
        <f t="shared" si="197"/>
        <v>72866.97729976855</v>
      </c>
      <c r="R410" s="40">
        <f t="shared" si="197"/>
        <v>330227.61333670688</v>
      </c>
      <c r="S410" s="41" t="e">
        <f t="shared" si="197"/>
        <v>#VALUE!</v>
      </c>
      <c r="T410" s="41" t="e">
        <f t="shared" si="197"/>
        <v>#VALUE!</v>
      </c>
      <c r="U410" s="42" t="e">
        <f t="shared" si="197"/>
        <v>#VALUE!</v>
      </c>
      <c r="V410" s="42" t="e">
        <f t="shared" si="197"/>
        <v>#VALUE!</v>
      </c>
      <c r="W410" s="43" t="e">
        <f t="shared" si="197"/>
        <v>#VALUE!</v>
      </c>
      <c r="X410" s="43" t="e">
        <f t="shared" si="197"/>
        <v>#VALUE!</v>
      </c>
      <c r="Y410" t="e">
        <f>NA()</f>
        <v>#N/A</v>
      </c>
      <c r="AD410"/>
      <c r="AE410" s="3">
        <v>25</v>
      </c>
      <c r="AG410" s="3">
        <f t="shared" si="193"/>
        <v>17.797007551398305</v>
      </c>
      <c r="AH410" s="36">
        <f t="shared" si="198"/>
        <v>10647.859952873661</v>
      </c>
      <c r="AI410" s="36">
        <f t="shared" si="198"/>
        <v>31427.139991352549</v>
      </c>
      <c r="AJ410" s="36">
        <f t="shared" si="198"/>
        <v>19077.554106355736</v>
      </c>
      <c r="AK410" s="36">
        <f t="shared" si="198"/>
        <v>30553.202908457763</v>
      </c>
      <c r="AL410" s="36">
        <f t="shared" si="198"/>
        <v>4521.8293714471938</v>
      </c>
      <c r="AM410" s="37" t="e">
        <f t="shared" si="198"/>
        <v>#VALUE!</v>
      </c>
      <c r="AN410" s="38">
        <f t="shared" si="198"/>
        <v>7264.1999691804049</v>
      </c>
      <c r="AO410" s="39">
        <f t="shared" si="198"/>
        <v>1955.1613972051396</v>
      </c>
      <c r="AP410" s="39">
        <f t="shared" si="198"/>
        <v>391.03227944102792</v>
      </c>
      <c r="AQ410" s="40">
        <f t="shared" si="198"/>
        <v>60303.739971936382</v>
      </c>
      <c r="AR410" s="40">
        <f t="shared" si="198"/>
        <v>53329.728264254503</v>
      </c>
      <c r="AS410" s="40">
        <f t="shared" si="198"/>
        <v>230304.58606089893</v>
      </c>
      <c r="AT410" s="41" t="e">
        <f t="shared" si="198"/>
        <v>#VALUE!</v>
      </c>
      <c r="AU410" s="41" t="e">
        <f t="shared" si="198"/>
        <v>#VALUE!</v>
      </c>
      <c r="AV410" s="42" t="e">
        <f t="shared" si="198"/>
        <v>#VALUE!</v>
      </c>
      <c r="AW410" s="42" t="e">
        <f t="shared" si="198"/>
        <v>#VALUE!</v>
      </c>
      <c r="AX410" s="43" t="e">
        <f t="shared" si="198"/>
        <v>#VALUE!</v>
      </c>
      <c r="AY410" s="43" t="e">
        <f t="shared" si="198"/>
        <v>#VALUE!</v>
      </c>
      <c r="AZ410" t="e">
        <f>NA()</f>
        <v>#N/A</v>
      </c>
    </row>
    <row r="411" spans="4:52" x14ac:dyDescent="0.25">
      <c r="D411" s="3">
        <v>26</v>
      </c>
      <c r="F411" s="3">
        <v>25</v>
      </c>
      <c r="G411" s="36">
        <f t="shared" si="197"/>
        <v>21939.427538312033</v>
      </c>
      <c r="H411" s="36">
        <f t="shared" si="197"/>
        <v>45635.68727538392</v>
      </c>
      <c r="I411" s="36">
        <f t="shared" si="197"/>
        <v>35754.655902364451</v>
      </c>
      <c r="J411" s="36">
        <f t="shared" si="197"/>
        <v>44167.161743371624</v>
      </c>
      <c r="K411" s="36">
        <f t="shared" si="197"/>
        <v>8205.3731215602893</v>
      </c>
      <c r="L411" s="37" t="e">
        <f t="shared" si="197"/>
        <v>#VALUE!</v>
      </c>
      <c r="M411" s="38">
        <f t="shared" si="197"/>
        <v>12498.243830800742</v>
      </c>
      <c r="N411" s="39">
        <f t="shared" si="197"/>
        <v>2978.8966871313214</v>
      </c>
      <c r="O411" s="39">
        <f t="shared" si="197"/>
        <v>595.77933742626431</v>
      </c>
      <c r="P411" s="40">
        <f t="shared" si="197"/>
        <v>82828.111086502337</v>
      </c>
      <c r="Q411" s="40">
        <f t="shared" si="197"/>
        <v>75742.322737551323</v>
      </c>
      <c r="R411" s="40">
        <f t="shared" si="197"/>
        <v>343730.95305745228</v>
      </c>
      <c r="S411" s="41" t="e">
        <f t="shared" si="197"/>
        <v>#VALUE!</v>
      </c>
      <c r="T411" s="41" t="e">
        <f t="shared" si="197"/>
        <v>#VALUE!</v>
      </c>
      <c r="U411" s="42" t="e">
        <f t="shared" si="197"/>
        <v>#VALUE!</v>
      </c>
      <c r="V411" s="42" t="e">
        <f t="shared" si="197"/>
        <v>#VALUE!</v>
      </c>
      <c r="W411" s="43" t="e">
        <f t="shared" si="197"/>
        <v>#VALUE!</v>
      </c>
      <c r="X411" s="43" t="e">
        <f t="shared" si="197"/>
        <v>#VALUE!</v>
      </c>
      <c r="Y411" t="e">
        <f>NA()</f>
        <v>#N/A</v>
      </c>
      <c r="AD411"/>
      <c r="AE411" s="3">
        <v>26</v>
      </c>
      <c r="AG411" s="3">
        <f t="shared" si="193"/>
        <v>18.716777760871693</v>
      </c>
      <c r="AH411" s="36">
        <f t="shared" si="198"/>
        <v>12030.72631323625</v>
      </c>
      <c r="AI411" s="36">
        <f t="shared" si="198"/>
        <v>33301.089599720639</v>
      </c>
      <c r="AJ411" s="36">
        <f t="shared" si="198"/>
        <v>21149.232147358747</v>
      </c>
      <c r="AK411" s="36">
        <f t="shared" si="198"/>
        <v>32357.363416557233</v>
      </c>
      <c r="AL411" s="36">
        <f t="shared" si="198"/>
        <v>4996.5424945681816</v>
      </c>
      <c r="AM411" s="37" t="e">
        <f t="shared" si="198"/>
        <v>#VALUE!</v>
      </c>
      <c r="AN411" s="38">
        <f t="shared" si="198"/>
        <v>7924.2964813297958</v>
      </c>
      <c r="AO411" s="39">
        <f t="shared" si="198"/>
        <v>2085.9561072875608</v>
      </c>
      <c r="AP411" s="39">
        <f t="shared" si="198"/>
        <v>417.1912214575122</v>
      </c>
      <c r="AQ411" s="40">
        <f t="shared" si="198"/>
        <v>63354.237863376169</v>
      </c>
      <c r="AR411" s="40">
        <f t="shared" si="198"/>
        <v>56397.774517255464</v>
      </c>
      <c r="AS411" s="40">
        <f t="shared" si="198"/>
        <v>246734.16489020511</v>
      </c>
      <c r="AT411" s="41" t="e">
        <f t="shared" si="198"/>
        <v>#VALUE!</v>
      </c>
      <c r="AU411" s="41" t="e">
        <f t="shared" si="198"/>
        <v>#VALUE!</v>
      </c>
      <c r="AV411" s="42" t="e">
        <f t="shared" si="198"/>
        <v>#VALUE!</v>
      </c>
      <c r="AW411" s="42" t="e">
        <f t="shared" si="198"/>
        <v>#VALUE!</v>
      </c>
      <c r="AX411" s="43" t="e">
        <f t="shared" si="198"/>
        <v>#VALUE!</v>
      </c>
      <c r="AY411" s="43" t="e">
        <f t="shared" si="198"/>
        <v>#VALUE!</v>
      </c>
      <c r="AZ411" t="e">
        <f>NA()</f>
        <v>#N/A</v>
      </c>
    </row>
    <row r="412" spans="4:52" x14ac:dyDescent="0.25">
      <c r="D412" s="3">
        <v>27</v>
      </c>
      <c r="F412" s="3">
        <v>26</v>
      </c>
      <c r="G412" s="36">
        <f t="shared" si="197"/>
        <v>23509.043169322238</v>
      </c>
      <c r="H412" s="36">
        <f t="shared" si="197"/>
        <v>47507.654808092258</v>
      </c>
      <c r="I412" s="36">
        <f t="shared" si="197"/>
        <v>38099.286220574999</v>
      </c>
      <c r="J412" s="36">
        <f t="shared" si="197"/>
        <v>45950.253280630983</v>
      </c>
      <c r="K412" s="36">
        <f t="shared" si="197"/>
        <v>8684.524275454065</v>
      </c>
      <c r="L412" s="37" t="e">
        <f t="shared" si="197"/>
        <v>#VALUE!</v>
      </c>
      <c r="M412" s="38">
        <f t="shared" si="197"/>
        <v>13216.830650010055</v>
      </c>
      <c r="N412" s="39">
        <f t="shared" si="197"/>
        <v>3119.1656905121072</v>
      </c>
      <c r="O412" s="39">
        <f t="shared" si="197"/>
        <v>623.83313810242146</v>
      </c>
      <c r="P412" s="40">
        <f t="shared" si="197"/>
        <v>85700.89086769287</v>
      </c>
      <c r="Q412" s="40">
        <f t="shared" si="197"/>
        <v>78537.221865911459</v>
      </c>
      <c r="R412" s="40">
        <f t="shared" si="197"/>
        <v>356491.17765072006</v>
      </c>
      <c r="S412" s="41" t="e">
        <f t="shared" si="197"/>
        <v>#VALUE!</v>
      </c>
      <c r="T412" s="41" t="e">
        <f t="shared" si="197"/>
        <v>#VALUE!</v>
      </c>
      <c r="U412" s="42" t="e">
        <f t="shared" si="197"/>
        <v>#VALUE!</v>
      </c>
      <c r="V412" s="42" t="e">
        <f t="shared" si="197"/>
        <v>#VALUE!</v>
      </c>
      <c r="W412" s="43" t="e">
        <f t="shared" si="197"/>
        <v>#VALUE!</v>
      </c>
      <c r="X412" s="43" t="e">
        <f t="shared" si="197"/>
        <v>#VALUE!</v>
      </c>
      <c r="Y412" t="e">
        <f>NA()</f>
        <v>#N/A</v>
      </c>
      <c r="AD412"/>
      <c r="AE412" s="3">
        <v>27</v>
      </c>
      <c r="AG412" s="3">
        <f t="shared" si="193"/>
        <v>19.684082772799449</v>
      </c>
      <c r="AH412" s="36">
        <f t="shared" si="198"/>
        <v>13518.165806916184</v>
      </c>
      <c r="AI412" s="36">
        <f t="shared" si="198"/>
        <v>35256.195636339529</v>
      </c>
      <c r="AJ412" s="36">
        <f t="shared" si="198"/>
        <v>23354.227690866257</v>
      </c>
      <c r="AK412" s="36">
        <f t="shared" si="198"/>
        <v>34236.631689097179</v>
      </c>
      <c r="AL412" s="36">
        <f t="shared" si="198"/>
        <v>5499.6153613354109</v>
      </c>
      <c r="AM412" s="37" t="e">
        <f t="shared" si="198"/>
        <v>#VALUE!</v>
      </c>
      <c r="AN412" s="38">
        <f t="shared" si="198"/>
        <v>8625.1949772793159</v>
      </c>
      <c r="AO412" s="39">
        <f t="shared" si="198"/>
        <v>2223.8204002026459</v>
      </c>
      <c r="AP412" s="39">
        <f t="shared" si="198"/>
        <v>444.76408004052917</v>
      </c>
      <c r="AQ412" s="40">
        <f t="shared" si="198"/>
        <v>66509.196151691154</v>
      </c>
      <c r="AR412" s="40">
        <f t="shared" si="198"/>
        <v>59565.053142157092</v>
      </c>
      <c r="AS412" s="40">
        <f t="shared" si="198"/>
        <v>263469.27957007749</v>
      </c>
      <c r="AT412" s="41" t="e">
        <f t="shared" si="198"/>
        <v>#VALUE!</v>
      </c>
      <c r="AU412" s="41" t="e">
        <f t="shared" si="198"/>
        <v>#VALUE!</v>
      </c>
      <c r="AV412" s="42" t="e">
        <f t="shared" si="198"/>
        <v>#VALUE!</v>
      </c>
      <c r="AW412" s="42" t="e">
        <f t="shared" si="198"/>
        <v>#VALUE!</v>
      </c>
      <c r="AX412" s="43" t="e">
        <f t="shared" si="198"/>
        <v>#VALUE!</v>
      </c>
      <c r="AY412" s="43" t="e">
        <f t="shared" si="198"/>
        <v>#VALUE!</v>
      </c>
      <c r="AZ412" t="e">
        <f>NA()</f>
        <v>#N/A</v>
      </c>
    </row>
    <row r="413" spans="4:52" x14ac:dyDescent="0.25">
      <c r="D413" s="3">
        <v>28</v>
      </c>
      <c r="F413" s="3">
        <v>27</v>
      </c>
      <c r="G413" s="36">
        <f t="shared" si="197"/>
        <v>25057.321402001016</v>
      </c>
      <c r="H413" s="36">
        <f t="shared" si="197"/>
        <v>49351.380237559424</v>
      </c>
      <c r="I413" s="36">
        <f t="shared" si="197"/>
        <v>40434.02620766341</v>
      </c>
      <c r="J413" s="36">
        <f t="shared" si="197"/>
        <v>47704.101742702762</v>
      </c>
      <c r="K413" s="36">
        <f t="shared" si="197"/>
        <v>9150.0467940202489</v>
      </c>
      <c r="L413" s="37" t="e">
        <f t="shared" si="197"/>
        <v>#VALUE!</v>
      </c>
      <c r="M413" s="38">
        <f t="shared" si="197"/>
        <v>13929.14260990704</v>
      </c>
      <c r="N413" s="39">
        <f t="shared" si="197"/>
        <v>3258.5424279092549</v>
      </c>
      <c r="O413" s="39">
        <f t="shared" si="197"/>
        <v>651.70848558185105</v>
      </c>
      <c r="P413" s="40">
        <f t="shared" si="197"/>
        <v>88511.032672161207</v>
      </c>
      <c r="Q413" s="40">
        <f t="shared" si="197"/>
        <v>81251.284378167242</v>
      </c>
      <c r="R413" s="40">
        <f t="shared" si="197"/>
        <v>368520.68117599812</v>
      </c>
      <c r="S413" s="41" t="e">
        <f t="shared" si="197"/>
        <v>#VALUE!</v>
      </c>
      <c r="T413" s="41" t="e">
        <f t="shared" si="197"/>
        <v>#VALUE!</v>
      </c>
      <c r="U413" s="42" t="e">
        <f t="shared" si="197"/>
        <v>#VALUE!</v>
      </c>
      <c r="V413" s="42" t="e">
        <f t="shared" si="197"/>
        <v>#VALUE!</v>
      </c>
      <c r="W413" s="43" t="e">
        <f t="shared" si="197"/>
        <v>#VALUE!</v>
      </c>
      <c r="X413" s="43" t="e">
        <f t="shared" si="197"/>
        <v>#VALUE!</v>
      </c>
      <c r="Y413" t="e">
        <f>NA()</f>
        <v>#N/A</v>
      </c>
      <c r="AD413"/>
      <c r="AE413" s="3">
        <v>28</v>
      </c>
      <c r="AG413" s="3">
        <f t="shared" si="193"/>
        <v>20.701379241486222</v>
      </c>
      <c r="AH413" s="36">
        <f t="shared" si="198"/>
        <v>15109.821198105976</v>
      </c>
      <c r="AI413" s="36">
        <f t="shared" si="198"/>
        <v>37292.852997717091</v>
      </c>
      <c r="AJ413" s="36">
        <f t="shared" si="198"/>
        <v>25697.609881600518</v>
      </c>
      <c r="AK413" s="36">
        <f t="shared" si="198"/>
        <v>36191.200380310351</v>
      </c>
      <c r="AL413" s="36">
        <f t="shared" si="198"/>
        <v>6029.3698941329885</v>
      </c>
      <c r="AM413" s="37" t="e">
        <f t="shared" si="198"/>
        <v>#VALUE!</v>
      </c>
      <c r="AN413" s="38">
        <f t="shared" si="198"/>
        <v>9366.8445325827724</v>
      </c>
      <c r="AO413" s="39">
        <f t="shared" si="198"/>
        <v>2368.9301288306001</v>
      </c>
      <c r="AP413" s="39">
        <f t="shared" si="198"/>
        <v>473.78602576612002</v>
      </c>
      <c r="AQ413" s="40">
        <f t="shared" si="198"/>
        <v>69766.896220685492</v>
      </c>
      <c r="AR413" s="40">
        <f t="shared" si="198"/>
        <v>62826.0301875968</v>
      </c>
      <c r="AS413" s="40">
        <f t="shared" si="198"/>
        <v>280408.43494282215</v>
      </c>
      <c r="AT413" s="41" t="e">
        <f t="shared" si="198"/>
        <v>#VALUE!</v>
      </c>
      <c r="AU413" s="41" t="e">
        <f t="shared" si="198"/>
        <v>#VALUE!</v>
      </c>
      <c r="AV413" s="42" t="e">
        <f t="shared" si="198"/>
        <v>#VALUE!</v>
      </c>
      <c r="AW413" s="42" t="e">
        <f t="shared" si="198"/>
        <v>#VALUE!</v>
      </c>
      <c r="AX413" s="43" t="e">
        <f t="shared" si="198"/>
        <v>#VALUE!</v>
      </c>
      <c r="AY413" s="43" t="e">
        <f t="shared" si="198"/>
        <v>#VALUE!</v>
      </c>
      <c r="AZ413" t="e">
        <f>NA()</f>
        <v>#N/A</v>
      </c>
    </row>
    <row r="414" spans="4:52" x14ac:dyDescent="0.25">
      <c r="D414" s="3">
        <v>29</v>
      </c>
      <c r="F414" s="3">
        <v>28</v>
      </c>
      <c r="G414" s="36">
        <f t="shared" si="197"/>
        <v>26578.795587188255</v>
      </c>
      <c r="H414" s="36">
        <f t="shared" si="197"/>
        <v>51166.076859922883</v>
      </c>
      <c r="I414" s="36">
        <f t="shared" si="197"/>
        <v>42753.617136402172</v>
      </c>
      <c r="J414" s="36">
        <f t="shared" si="197"/>
        <v>49428.052734263452</v>
      </c>
      <c r="K414" s="36">
        <f t="shared" si="197"/>
        <v>9600.8634475912513</v>
      </c>
      <c r="L414" s="37" t="e">
        <f t="shared" si="197"/>
        <v>#VALUE!</v>
      </c>
      <c r="M414" s="38">
        <f t="shared" si="197"/>
        <v>14634.313623211821</v>
      </c>
      <c r="N414" s="39">
        <f t="shared" si="197"/>
        <v>3396.9178311164974</v>
      </c>
      <c r="O414" s="39">
        <f t="shared" si="197"/>
        <v>679.38356622329968</v>
      </c>
      <c r="P414" s="40">
        <f t="shared" si="197"/>
        <v>91258.785573614558</v>
      </c>
      <c r="Q414" s="40">
        <f t="shared" si="197"/>
        <v>83884.495196224365</v>
      </c>
      <c r="R414" s="40">
        <f t="shared" si="197"/>
        <v>379837.16480624099</v>
      </c>
      <c r="S414" s="41" t="e">
        <f t="shared" si="197"/>
        <v>#VALUE!</v>
      </c>
      <c r="T414" s="41" t="e">
        <f t="shared" si="197"/>
        <v>#VALUE!</v>
      </c>
      <c r="U414" s="42" t="e">
        <f t="shared" si="197"/>
        <v>#VALUE!</v>
      </c>
      <c r="V414" s="42" t="e">
        <f t="shared" si="197"/>
        <v>#VALUE!</v>
      </c>
      <c r="W414" s="43" t="e">
        <f t="shared" si="197"/>
        <v>#VALUE!</v>
      </c>
      <c r="X414" s="43" t="e">
        <f t="shared" si="197"/>
        <v>#VALUE!</v>
      </c>
      <c r="Y414" t="e">
        <f>NA()</f>
        <v>#N/A</v>
      </c>
      <c r="AD414"/>
      <c r="AE414" s="3">
        <v>29</v>
      </c>
      <c r="AG414" s="3">
        <f t="shared" si="193"/>
        <v>21.771250784010444</v>
      </c>
      <c r="AH414" s="36">
        <f t="shared" si="198"/>
        <v>16803.838786462613</v>
      </c>
      <c r="AI414" s="36">
        <f t="shared" si="198"/>
        <v>39410.991153125258</v>
      </c>
      <c r="AJ414" s="36">
        <f t="shared" si="198"/>
        <v>28183.649844344782</v>
      </c>
      <c r="AK414" s="36">
        <f t="shared" si="198"/>
        <v>38220.775356891449</v>
      </c>
      <c r="AL414" s="36">
        <f t="shared" si="198"/>
        <v>6583.5677924301854</v>
      </c>
      <c r="AM414" s="37" t="e">
        <f t="shared" si="198"/>
        <v>#VALUE!</v>
      </c>
      <c r="AN414" s="38">
        <f t="shared" si="198"/>
        <v>10148.956841651701</v>
      </c>
      <c r="AO414" s="39">
        <f t="shared" si="198"/>
        <v>2521.4384948832408</v>
      </c>
      <c r="AP414" s="39">
        <f t="shared" si="198"/>
        <v>504.28769897664824</v>
      </c>
      <c r="AQ414" s="40">
        <f t="shared" si="198"/>
        <v>73124.950027044179</v>
      </c>
      <c r="AR414" s="40">
        <f t="shared" si="198"/>
        <v>66174.071740782951</v>
      </c>
      <c r="AS414" s="40">
        <f t="shared" si="198"/>
        <v>297442.45097703807</v>
      </c>
      <c r="AT414" s="41" t="e">
        <f t="shared" si="198"/>
        <v>#VALUE!</v>
      </c>
      <c r="AU414" s="41" t="e">
        <f t="shared" si="198"/>
        <v>#VALUE!</v>
      </c>
      <c r="AV414" s="42" t="e">
        <f t="shared" si="198"/>
        <v>#VALUE!</v>
      </c>
      <c r="AW414" s="42" t="e">
        <f t="shared" si="198"/>
        <v>#VALUE!</v>
      </c>
      <c r="AX414" s="43" t="e">
        <f t="shared" si="198"/>
        <v>#VALUE!</v>
      </c>
      <c r="AY414" s="43" t="e">
        <f t="shared" si="198"/>
        <v>#VALUE!</v>
      </c>
      <c r="AZ414" t="e">
        <f>NA()</f>
        <v>#N/A</v>
      </c>
    </row>
    <row r="415" spans="4:52" x14ac:dyDescent="0.25">
      <c r="D415" s="3">
        <v>30</v>
      </c>
      <c r="F415" s="3">
        <v>29</v>
      </c>
      <c r="G415" s="36">
        <f t="shared" si="197"/>
        <v>28068.726801849214</v>
      </c>
      <c r="H415" s="36">
        <f t="shared" si="197"/>
        <v>52951.092958293673</v>
      </c>
      <c r="I415" s="36">
        <f t="shared" si="197"/>
        <v>45053.156699483581</v>
      </c>
      <c r="J415" s="36">
        <f t="shared" si="197"/>
        <v>51121.577601753059</v>
      </c>
      <c r="K415" s="36">
        <f t="shared" si="197"/>
        <v>10036.15247118805</v>
      </c>
      <c r="L415" s="37" t="e">
        <f t="shared" si="197"/>
        <v>#VALUE!</v>
      </c>
      <c r="M415" s="38">
        <f t="shared" si="197"/>
        <v>15331.618632836506</v>
      </c>
      <c r="N415" s="39">
        <f t="shared" si="197"/>
        <v>3534.1936544901801</v>
      </c>
      <c r="O415" s="39">
        <f t="shared" si="197"/>
        <v>706.83873089803603</v>
      </c>
      <c r="P415" s="40">
        <f t="shared" si="197"/>
        <v>93944.525211063199</v>
      </c>
      <c r="Q415" s="40">
        <f t="shared" si="197"/>
        <v>86437.162657645458</v>
      </c>
      <c r="R415" s="40">
        <f t="shared" si="197"/>
        <v>390462.43745332747</v>
      </c>
      <c r="S415" s="41" t="e">
        <f t="shared" si="197"/>
        <v>#VALUE!</v>
      </c>
      <c r="T415" s="41" t="e">
        <f t="shared" si="197"/>
        <v>#VALUE!</v>
      </c>
      <c r="U415" s="42" t="e">
        <f t="shared" si="197"/>
        <v>#VALUE!</v>
      </c>
      <c r="V415" s="42" t="e">
        <f t="shared" si="197"/>
        <v>#VALUE!</v>
      </c>
      <c r="W415" s="43" t="e">
        <f t="shared" si="197"/>
        <v>#VALUE!</v>
      </c>
      <c r="X415" s="43" t="e">
        <f t="shared" si="197"/>
        <v>#VALUE!</v>
      </c>
      <c r="Y415" t="e">
        <f>NA()</f>
        <v>#N/A</v>
      </c>
      <c r="AD415"/>
      <c r="AE415" s="3">
        <v>30</v>
      </c>
      <c r="AG415" s="3">
        <f t="shared" si="193"/>
        <v>22.896414541809357</v>
      </c>
      <c r="AH415" s="36">
        <f t="shared" si="198"/>
        <v>18596.405274542525</v>
      </c>
      <c r="AI415" s="36">
        <f t="shared" si="198"/>
        <v>41610.026198297252</v>
      </c>
      <c r="AJ415" s="36">
        <f t="shared" si="198"/>
        <v>30815.165453457095</v>
      </c>
      <c r="AK415" s="36">
        <f t="shared" si="198"/>
        <v>40324.531397787672</v>
      </c>
      <c r="AL415" s="36">
        <f t="shared" si="198"/>
        <v>7159.4086621176793</v>
      </c>
      <c r="AM415" s="37" t="e">
        <f t="shared" si="198"/>
        <v>#VALUE!</v>
      </c>
      <c r="AN415" s="38">
        <f t="shared" si="198"/>
        <v>10971.016434408681</v>
      </c>
      <c r="AO415" s="39">
        <f t="shared" si="198"/>
        <v>2681.4720447556842</v>
      </c>
      <c r="AP415" s="39">
        <f t="shared" si="198"/>
        <v>536.29440895113692</v>
      </c>
      <c r="AQ415" s="40">
        <f t="shared" si="198"/>
        <v>76580.252257388071</v>
      </c>
      <c r="AR415" s="40">
        <f t="shared" si="198"/>
        <v>69601.415508206614</v>
      </c>
      <c r="AS415" s="40">
        <f t="shared" si="198"/>
        <v>314456.36510679411</v>
      </c>
      <c r="AT415" s="41" t="e">
        <f t="shared" si="198"/>
        <v>#VALUE!</v>
      </c>
      <c r="AU415" s="41" t="e">
        <f t="shared" si="198"/>
        <v>#VALUE!</v>
      </c>
      <c r="AV415" s="42" t="e">
        <f t="shared" si="198"/>
        <v>#VALUE!</v>
      </c>
      <c r="AW415" s="42" t="e">
        <f t="shared" si="198"/>
        <v>#VALUE!</v>
      </c>
      <c r="AX415" s="43" t="e">
        <f t="shared" si="198"/>
        <v>#VALUE!</v>
      </c>
      <c r="AY415" s="43" t="e">
        <f t="shared" si="198"/>
        <v>#VALUE!</v>
      </c>
      <c r="AZ415" t="e">
        <f>NA()</f>
        <v>#N/A</v>
      </c>
    </row>
    <row r="416" spans="4:52" x14ac:dyDescent="0.25">
      <c r="D416" s="3">
        <v>31</v>
      </c>
      <c r="F416" s="3">
        <v>30</v>
      </c>
      <c r="G416" s="36">
        <f t="shared" si="197"/>
        <v>29523.089455348145</v>
      </c>
      <c r="H416" s="36">
        <f t="shared" si="197"/>
        <v>54705.899457982334</v>
      </c>
      <c r="I416" s="36">
        <f t="shared" si="197"/>
        <v>47328.145492250784</v>
      </c>
      <c r="J416" s="36">
        <f t="shared" ref="J416:X416" si="199">300*J344*J116</f>
        <v>52784.262606721131</v>
      </c>
      <c r="K416" s="36">
        <f t="shared" si="199"/>
        <v>10455.319946470032</v>
      </c>
      <c r="L416" s="37" t="e">
        <f t="shared" si="199"/>
        <v>#VALUE!</v>
      </c>
      <c r="M416" s="38">
        <f t="shared" si="199"/>
        <v>16020.450654669941</v>
      </c>
      <c r="N416" s="39">
        <f t="shared" si="199"/>
        <v>3670.2815660685128</v>
      </c>
      <c r="O416" s="39">
        <f t="shared" si="199"/>
        <v>734.05631321370265</v>
      </c>
      <c r="P416" s="40">
        <f t="shared" si="199"/>
        <v>96568.736601037148</v>
      </c>
      <c r="Q416" s="40">
        <f t="shared" si="199"/>
        <v>88909.872857641385</v>
      </c>
      <c r="R416" s="40">
        <f t="shared" si="199"/>
        <v>400421.39051196747</v>
      </c>
      <c r="S416" s="41" t="e">
        <f t="shared" si="199"/>
        <v>#VALUE!</v>
      </c>
      <c r="T416" s="41" t="e">
        <f t="shared" si="199"/>
        <v>#VALUE!</v>
      </c>
      <c r="U416" s="42" t="e">
        <f t="shared" si="199"/>
        <v>#VALUE!</v>
      </c>
      <c r="V416" s="42" t="e">
        <f t="shared" si="199"/>
        <v>#VALUE!</v>
      </c>
      <c r="W416" s="43" t="e">
        <f t="shared" si="199"/>
        <v>#VALUE!</v>
      </c>
      <c r="X416" s="43" t="e">
        <f t="shared" si="199"/>
        <v>#VALUE!</v>
      </c>
      <c r="Y416" t="e">
        <f>NA()</f>
        <v>#N/A</v>
      </c>
      <c r="AD416"/>
      <c r="AE416" s="3">
        <v>31</v>
      </c>
      <c r="AG416" s="3">
        <f t="shared" si="193"/>
        <v>24.079728081374313</v>
      </c>
      <c r="AH416" s="36">
        <f t="shared" si="198"/>
        <v>20481.408659359469</v>
      </c>
      <c r="AI416" s="36">
        <f t="shared" si="198"/>
        <v>43888.815128226321</v>
      </c>
      <c r="AJ416" s="36">
        <f t="shared" si="198"/>
        <v>33592.978975607009</v>
      </c>
      <c r="AK416" s="36">
        <f t="shared" ref="AK416:AY416" si="200">300*AK344*AK116</f>
        <v>42501.071828100954</v>
      </c>
      <c r="AL416" s="36">
        <f t="shared" si="200"/>
        <v>7753.5467770809419</v>
      </c>
      <c r="AM416" s="37" t="e">
        <f t="shared" si="200"/>
        <v>#VALUE!</v>
      </c>
      <c r="AN416" s="38">
        <f t="shared" si="200"/>
        <v>11832.29041053151</v>
      </c>
      <c r="AO416" s="39">
        <f t="shared" si="200"/>
        <v>2849.1264385334575</v>
      </c>
      <c r="AP416" s="39">
        <f t="shared" si="200"/>
        <v>569.82528770669148</v>
      </c>
      <c r="AQ416" s="40">
        <f t="shared" si="200"/>
        <v>80128.935262988278</v>
      </c>
      <c r="AR416" s="40">
        <f t="shared" si="200"/>
        <v>73099.157938142787</v>
      </c>
      <c r="AS416" s="40">
        <f t="shared" si="200"/>
        <v>331331.65230743936</v>
      </c>
      <c r="AT416" s="41" t="e">
        <f t="shared" si="200"/>
        <v>#VALUE!</v>
      </c>
      <c r="AU416" s="41" t="e">
        <f t="shared" si="200"/>
        <v>#VALUE!</v>
      </c>
      <c r="AV416" s="42" t="e">
        <f t="shared" si="200"/>
        <v>#VALUE!</v>
      </c>
      <c r="AW416" s="42" t="e">
        <f t="shared" si="200"/>
        <v>#VALUE!</v>
      </c>
      <c r="AX416" s="43" t="e">
        <f t="shared" si="200"/>
        <v>#VALUE!</v>
      </c>
      <c r="AY416" s="43" t="e">
        <f t="shared" si="200"/>
        <v>#VALUE!</v>
      </c>
      <c r="AZ416" t="e">
        <f>NA()</f>
        <v>#N/A</v>
      </c>
    </row>
    <row r="417" spans="4:52" x14ac:dyDescent="0.25">
      <c r="D417" s="3">
        <v>32</v>
      </c>
      <c r="F417" s="3">
        <v>31</v>
      </c>
      <c r="G417" s="36">
        <f t="shared" ref="G417:X431" si="201">300*G345*G117</f>
        <v>30938.539647030793</v>
      </c>
      <c r="H417" s="36">
        <f t="shared" si="201"/>
        <v>56430.078450049215</v>
      </c>
      <c r="I417" s="36">
        <f t="shared" si="201"/>
        <v>49574.50923748374</v>
      </c>
      <c r="J417" s="36">
        <f t="shared" si="201"/>
        <v>54415.798505500519</v>
      </c>
      <c r="K417" s="36">
        <f t="shared" si="201"/>
        <v>10857.973134063584</v>
      </c>
      <c r="L417" s="37" t="e">
        <f t="shared" si="201"/>
        <v>#VALUE!</v>
      </c>
      <c r="M417" s="38">
        <f t="shared" si="201"/>
        <v>16700.301583495195</v>
      </c>
      <c r="N417" s="39">
        <f t="shared" si="201"/>
        <v>3805.1023274363824</v>
      </c>
      <c r="O417" s="39">
        <f t="shared" si="201"/>
        <v>761.02046548727662</v>
      </c>
      <c r="P417" s="40">
        <f t="shared" si="201"/>
        <v>99131.999108166667</v>
      </c>
      <c r="Q417" s="40">
        <f t="shared" si="201"/>
        <v>91303.449384302556</v>
      </c>
      <c r="R417" s="40">
        <f t="shared" si="201"/>
        <v>409741.12950094027</v>
      </c>
      <c r="S417" s="41" t="e">
        <f t="shared" si="201"/>
        <v>#VALUE!</v>
      </c>
      <c r="T417" s="41" t="e">
        <f t="shared" si="201"/>
        <v>#VALUE!</v>
      </c>
      <c r="U417" s="42" t="e">
        <f t="shared" si="201"/>
        <v>#VALUE!</v>
      </c>
      <c r="V417" s="42" t="e">
        <f t="shared" si="201"/>
        <v>#VALUE!</v>
      </c>
      <c r="W417" s="43" t="e">
        <f t="shared" si="201"/>
        <v>#VALUE!</v>
      </c>
      <c r="X417" s="43" t="e">
        <f t="shared" si="201"/>
        <v>#VALUE!</v>
      </c>
      <c r="Y417" t="e">
        <f>NA()</f>
        <v>#N/A</v>
      </c>
      <c r="AD417"/>
      <c r="AE417" s="3">
        <v>32</v>
      </c>
      <c r="AG417" s="3">
        <f t="shared" si="193"/>
        <v>25.324196651582223</v>
      </c>
      <c r="AH417" s="36">
        <f t="shared" ref="AH417:AY431" si="202">300*AH345*AH117</f>
        <v>22450.264898730969</v>
      </c>
      <c r="AI417" s="36">
        <f t="shared" si="202"/>
        <v>46245.61265027288</v>
      </c>
      <c r="AJ417" s="36">
        <f t="shared" si="202"/>
        <v>36515.526368670464</v>
      </c>
      <c r="AK417" s="36">
        <f t="shared" si="202"/>
        <v>44748.392006386661</v>
      </c>
      <c r="AL417" s="36">
        <f t="shared" si="202"/>
        <v>8362.1280729015689</v>
      </c>
      <c r="AM417" s="37" t="e">
        <f t="shared" si="202"/>
        <v>#VALUE!</v>
      </c>
      <c r="AN417" s="38">
        <f t="shared" si="202"/>
        <v>12731.835102968776</v>
      </c>
      <c r="AO417" s="39">
        <f t="shared" si="202"/>
        <v>3024.4620261549589</v>
      </c>
      <c r="AP417" s="39">
        <f t="shared" si="202"/>
        <v>604.89240523099181</v>
      </c>
      <c r="AQ417" s="40">
        <f t="shared" si="202"/>
        <v>83766.327934970221</v>
      </c>
      <c r="AR417" s="40">
        <f t="shared" si="202"/>
        <v>76657.259375928683</v>
      </c>
      <c r="AS417" s="40">
        <f t="shared" si="202"/>
        <v>347948.70331838785</v>
      </c>
      <c r="AT417" s="41" t="e">
        <f t="shared" si="202"/>
        <v>#VALUE!</v>
      </c>
      <c r="AU417" s="41" t="e">
        <f t="shared" si="202"/>
        <v>#VALUE!</v>
      </c>
      <c r="AV417" s="42" t="e">
        <f t="shared" si="202"/>
        <v>#VALUE!</v>
      </c>
      <c r="AW417" s="42" t="e">
        <f t="shared" si="202"/>
        <v>#VALUE!</v>
      </c>
      <c r="AX417" s="43" t="e">
        <f t="shared" si="202"/>
        <v>#VALUE!</v>
      </c>
      <c r="AY417" s="43" t="e">
        <f t="shared" si="202"/>
        <v>#VALUE!</v>
      </c>
      <c r="AZ417" t="e">
        <f>NA()</f>
        <v>#N/A</v>
      </c>
    </row>
    <row r="418" spans="4:52" x14ac:dyDescent="0.25">
      <c r="D418" s="3">
        <v>33</v>
      </c>
      <c r="F418" s="3">
        <v>32</v>
      </c>
      <c r="G418" s="36">
        <f t="shared" si="201"/>
        <v>32312.37216448085</v>
      </c>
      <c r="H418" s="36">
        <f t="shared" si="201"/>
        <v>58123.312596980526</v>
      </c>
      <c r="I418" s="36">
        <f t="shared" si="201"/>
        <v>51788.603373810176</v>
      </c>
      <c r="J418" s="36">
        <f t="shared" si="201"/>
        <v>56015.970699332684</v>
      </c>
      <c r="K418" s="36">
        <f t="shared" si="201"/>
        <v>11243.895174397341</v>
      </c>
      <c r="L418" s="37" t="e">
        <f t="shared" si="201"/>
        <v>#VALUE!</v>
      </c>
      <c r="M418" s="38">
        <f t="shared" si="201"/>
        <v>17370.746317358615</v>
      </c>
      <c r="N418" s="39">
        <f t="shared" si="201"/>
        <v>3938.5850513380192</v>
      </c>
      <c r="O418" s="39">
        <f t="shared" si="201"/>
        <v>787.71701026760377</v>
      </c>
      <c r="P418" s="40">
        <f t="shared" si="201"/>
        <v>101634.97326495335</v>
      </c>
      <c r="Q418" s="40">
        <f t="shared" si="201"/>
        <v>93618.917792597145</v>
      </c>
      <c r="R418" s="40">
        <f t="shared" si="201"/>
        <v>418450.24540652754</v>
      </c>
      <c r="S418" s="41" t="e">
        <f t="shared" si="201"/>
        <v>#VALUE!</v>
      </c>
      <c r="T418" s="41" t="e">
        <f t="shared" si="201"/>
        <v>#VALUE!</v>
      </c>
      <c r="U418" s="42" t="e">
        <f t="shared" si="201"/>
        <v>#VALUE!</v>
      </c>
      <c r="V418" s="42" t="e">
        <f t="shared" si="201"/>
        <v>#VALUE!</v>
      </c>
      <c r="W418" s="43" t="e">
        <f t="shared" si="201"/>
        <v>#VALUE!</v>
      </c>
      <c r="X418" s="43" t="e">
        <f t="shared" si="201"/>
        <v>#VALUE!</v>
      </c>
      <c r="Y418" t="e">
        <f>NA()</f>
        <v>#N/A</v>
      </c>
      <c r="AD418"/>
      <c r="AE418" s="3">
        <v>33</v>
      </c>
      <c r="AG418" s="3">
        <f t="shared" si="193"/>
        <v>26.632980816094239</v>
      </c>
      <c r="AH418" s="36">
        <f t="shared" si="202"/>
        <v>24491.91349383313</v>
      </c>
      <c r="AI418" s="36">
        <f t="shared" si="202"/>
        <v>48678.030972418055</v>
      </c>
      <c r="AJ418" s="36">
        <f t="shared" si="202"/>
        <v>39578.620244572761</v>
      </c>
      <c r="AK418" s="36">
        <f t="shared" si="202"/>
        <v>47063.846735497318</v>
      </c>
      <c r="AL418" s="36">
        <f t="shared" si="202"/>
        <v>8980.8480921877599</v>
      </c>
      <c r="AM418" s="37" t="e">
        <f t="shared" si="202"/>
        <v>#VALUE!</v>
      </c>
      <c r="AN418" s="38">
        <f t="shared" si="202"/>
        <v>13668.497397402769</v>
      </c>
      <c r="AO418" s="39">
        <f t="shared" si="202"/>
        <v>3207.4992752418493</v>
      </c>
      <c r="AP418" s="39">
        <f t="shared" si="202"/>
        <v>641.4998550483698</v>
      </c>
      <c r="AQ418" s="40">
        <f t="shared" si="202"/>
        <v>87486.919801663607</v>
      </c>
      <c r="AR418" s="40">
        <f t="shared" si="202"/>
        <v>80264.569636125525</v>
      </c>
      <c r="AS418" s="40">
        <f t="shared" si="202"/>
        <v>364189.48274829041</v>
      </c>
      <c r="AT418" s="41" t="e">
        <f t="shared" si="202"/>
        <v>#VALUE!</v>
      </c>
      <c r="AU418" s="41" t="e">
        <f t="shared" si="202"/>
        <v>#VALUE!</v>
      </c>
      <c r="AV418" s="42" t="e">
        <f t="shared" si="202"/>
        <v>#VALUE!</v>
      </c>
      <c r="AW418" s="42" t="e">
        <f t="shared" si="202"/>
        <v>#VALUE!</v>
      </c>
      <c r="AX418" s="43" t="e">
        <f t="shared" si="202"/>
        <v>#VALUE!</v>
      </c>
      <c r="AY418" s="43" t="e">
        <f t="shared" si="202"/>
        <v>#VALUE!</v>
      </c>
      <c r="AZ418" t="e">
        <f>NA()</f>
        <v>#N/A</v>
      </c>
    </row>
    <row r="419" spans="4:52" x14ac:dyDescent="0.25">
      <c r="D419" s="3">
        <v>34</v>
      </c>
      <c r="F419" s="3">
        <v>33</v>
      </c>
      <c r="G419" s="36">
        <f t="shared" si="201"/>
        <v>33642.470770667052</v>
      </c>
      <c r="H419" s="36">
        <f t="shared" si="201"/>
        <v>59785.37540189275</v>
      </c>
      <c r="I419" s="36">
        <f t="shared" si="201"/>
        <v>53967.205486068437</v>
      </c>
      <c r="J419" s="36">
        <f t="shared" si="201"/>
        <v>57584.650038766755</v>
      </c>
      <c r="K419" s="36">
        <f t="shared" si="201"/>
        <v>12614.474792853116</v>
      </c>
      <c r="L419" s="37" t="e">
        <f t="shared" si="201"/>
        <v>#VALUE!</v>
      </c>
      <c r="M419" s="38">
        <f t="shared" si="201"/>
        <v>18031.429734872461</v>
      </c>
      <c r="N419" s="39">
        <f t="shared" si="201"/>
        <v>4070.6665277448419</v>
      </c>
      <c r="O419" s="39">
        <f t="shared" si="201"/>
        <v>814.13330554896834</v>
      </c>
      <c r="P419" s="40">
        <f t="shared" si="201"/>
        <v>104078.38918375316</v>
      </c>
      <c r="Q419" s="40">
        <f t="shared" si="201"/>
        <v>95857.474252010652</v>
      </c>
      <c r="R419" s="40">
        <f t="shared" si="201"/>
        <v>426578.20915764698</v>
      </c>
      <c r="S419" s="41" t="e">
        <f t="shared" si="201"/>
        <v>#VALUE!</v>
      </c>
      <c r="T419" s="41" t="e">
        <f t="shared" si="201"/>
        <v>#VALUE!</v>
      </c>
      <c r="U419" s="42" t="e">
        <f t="shared" si="201"/>
        <v>#VALUE!</v>
      </c>
      <c r="V419" s="42" t="e">
        <f t="shared" si="201"/>
        <v>#VALUE!</v>
      </c>
      <c r="W419" s="43" t="e">
        <f t="shared" si="201"/>
        <v>#VALUE!</v>
      </c>
      <c r="X419" s="43" t="e">
        <f t="shared" si="201"/>
        <v>#VALUE!</v>
      </c>
      <c r="Y419" t="e">
        <f>NA()</f>
        <v>#N/A</v>
      </c>
      <c r="AD419"/>
      <c r="AE419" s="3">
        <v>34</v>
      </c>
      <c r="AG419" s="3">
        <f t="shared" si="193"/>
        <v>28.009404480205966</v>
      </c>
      <c r="AH419" s="36">
        <f t="shared" si="202"/>
        <v>26592.961401442764</v>
      </c>
      <c r="AI419" s="36">
        <f t="shared" si="202"/>
        <v>51183.003182027001</v>
      </c>
      <c r="AJ419" s="36">
        <f t="shared" si="202"/>
        <v>42775.343886657531</v>
      </c>
      <c r="AK419" s="36">
        <f t="shared" si="202"/>
        <v>49444.121915517142</v>
      </c>
      <c r="AL419" s="36">
        <f t="shared" si="202"/>
        <v>9605.0305425789447</v>
      </c>
      <c r="AM419" s="37" t="e">
        <f t="shared" si="202"/>
        <v>#VALUE!</v>
      </c>
      <c r="AN419" s="38">
        <f t="shared" si="202"/>
        <v>14640.909091185113</v>
      </c>
      <c r="AO419" s="39">
        <f t="shared" si="202"/>
        <v>3398.2141066453278</v>
      </c>
      <c r="AP419" s="39">
        <f t="shared" si="202"/>
        <v>679.64282132906555</v>
      </c>
      <c r="AQ419" s="40">
        <f t="shared" si="202"/>
        <v>91284.331737901652</v>
      </c>
      <c r="AR419" s="40">
        <f t="shared" si="202"/>
        <v>83908.876163890323</v>
      </c>
      <c r="AS419" s="40">
        <f t="shared" si="202"/>
        <v>379940.27274272527</v>
      </c>
      <c r="AT419" s="41" t="e">
        <f t="shared" si="202"/>
        <v>#VALUE!</v>
      </c>
      <c r="AU419" s="41" t="e">
        <f t="shared" si="202"/>
        <v>#VALUE!</v>
      </c>
      <c r="AV419" s="42" t="e">
        <f t="shared" si="202"/>
        <v>#VALUE!</v>
      </c>
      <c r="AW419" s="42" t="e">
        <f t="shared" si="202"/>
        <v>#VALUE!</v>
      </c>
      <c r="AX419" s="43" t="e">
        <f t="shared" si="202"/>
        <v>#VALUE!</v>
      </c>
      <c r="AY419" s="43" t="e">
        <f t="shared" si="202"/>
        <v>#VALUE!</v>
      </c>
      <c r="AZ419" t="e">
        <f>NA()</f>
        <v>#N/A</v>
      </c>
    </row>
    <row r="420" spans="4:52" x14ac:dyDescent="0.25">
      <c r="D420" s="3">
        <v>35</v>
      </c>
      <c r="F420" s="3">
        <v>34</v>
      </c>
      <c r="G420" s="36">
        <f t="shared" si="201"/>
        <v>34927.255228047135</v>
      </c>
      <c r="H420" s="36">
        <f t="shared" si="201"/>
        <v>61416.122302313554</v>
      </c>
      <c r="I420" s="36">
        <f t="shared" si="201"/>
        <v>56107.499758395177</v>
      </c>
      <c r="J420" s="36">
        <f t="shared" si="201"/>
        <v>59121.78431266288</v>
      </c>
      <c r="K420" s="36">
        <f t="shared" si="201"/>
        <v>13889.441933413469</v>
      </c>
      <c r="L420" s="37" t="e">
        <f t="shared" si="201"/>
        <v>#VALUE!</v>
      </c>
      <c r="M420" s="38">
        <f t="shared" si="201"/>
        <v>18682.056075685079</v>
      </c>
      <c r="N420" s="39">
        <f t="shared" si="201"/>
        <v>4201.2906104753765</v>
      </c>
      <c r="O420" s="39">
        <f t="shared" si="201"/>
        <v>840.25812209507535</v>
      </c>
      <c r="P420" s="40">
        <f t="shared" si="201"/>
        <v>106463.03634598316</v>
      </c>
      <c r="Q420" s="40">
        <f t="shared" si="201"/>
        <v>98020.4578777032</v>
      </c>
      <c r="R420" s="40">
        <f t="shared" si="201"/>
        <v>434154.87366321264</v>
      </c>
      <c r="S420" s="41" t="e">
        <f t="shared" si="201"/>
        <v>#VALUE!</v>
      </c>
      <c r="T420" s="41" t="e">
        <f t="shared" si="201"/>
        <v>#VALUE!</v>
      </c>
      <c r="U420" s="42" t="e">
        <f t="shared" si="201"/>
        <v>#VALUE!</v>
      </c>
      <c r="V420" s="42" t="e">
        <f t="shared" si="201"/>
        <v>#VALUE!</v>
      </c>
      <c r="W420" s="43" t="e">
        <f t="shared" si="201"/>
        <v>#VALUE!</v>
      </c>
      <c r="X420" s="43" t="e">
        <f t="shared" si="201"/>
        <v>#VALUE!</v>
      </c>
      <c r="Y420" t="e">
        <f>NA()</f>
        <v>#N/A</v>
      </c>
      <c r="AD420"/>
      <c r="AE420" s="3">
        <v>35</v>
      </c>
      <c r="AG420" s="3">
        <f t="shared" si="193"/>
        <v>29.456963332534478</v>
      </c>
      <c r="AH420" s="36">
        <f t="shared" si="202"/>
        <v>28737.947228235262</v>
      </c>
      <c r="AI420" s="36">
        <f t="shared" si="202"/>
        <v>53756.75104846574</v>
      </c>
      <c r="AJ420" s="36">
        <f t="shared" si="202"/>
        <v>46096.044779274976</v>
      </c>
      <c r="AK420" s="36">
        <f t="shared" si="202"/>
        <v>51885.21105281826</v>
      </c>
      <c r="AL420" s="36">
        <f t="shared" si="202"/>
        <v>10229.724946595257</v>
      </c>
      <c r="AM420" s="37" t="e">
        <f t="shared" si="202"/>
        <v>#VALUE!</v>
      </c>
      <c r="AN420" s="38">
        <f t="shared" si="202"/>
        <v>15647.473604968376</v>
      </c>
      <c r="AO420" s="39">
        <f t="shared" si="202"/>
        <v>3596.5332061766962</v>
      </c>
      <c r="AP420" s="39">
        <f t="shared" si="202"/>
        <v>719.30664123533927</v>
      </c>
      <c r="AQ420" s="40">
        <f t="shared" si="202"/>
        <v>95151.294767569882</v>
      </c>
      <c r="AR420" s="40">
        <f t="shared" si="202"/>
        <v>87576.976628266057</v>
      </c>
      <c r="AS420" s="40">
        <f t="shared" si="202"/>
        <v>395094.39592591266</v>
      </c>
      <c r="AT420" s="41" t="e">
        <f t="shared" si="202"/>
        <v>#VALUE!</v>
      </c>
      <c r="AU420" s="41" t="e">
        <f t="shared" si="202"/>
        <v>#VALUE!</v>
      </c>
      <c r="AV420" s="42" t="e">
        <f t="shared" si="202"/>
        <v>#VALUE!</v>
      </c>
      <c r="AW420" s="42" t="e">
        <f t="shared" si="202"/>
        <v>#VALUE!</v>
      </c>
      <c r="AX420" s="43" t="e">
        <f t="shared" si="202"/>
        <v>#VALUE!</v>
      </c>
      <c r="AY420" s="43" t="e">
        <f t="shared" si="202"/>
        <v>#VALUE!</v>
      </c>
      <c r="AZ420" t="e">
        <f>NA()</f>
        <v>#N/A</v>
      </c>
    </row>
    <row r="421" spans="4:52" x14ac:dyDescent="0.25">
      <c r="D421" s="3">
        <v>36</v>
      </c>
      <c r="F421" s="3">
        <v>35</v>
      </c>
      <c r="G421" s="36">
        <f t="shared" si="201"/>
        <v>36165.627517813395</v>
      </c>
      <c r="H421" s="36">
        <f t="shared" si="201"/>
        <v>63015.482538046788</v>
      </c>
      <c r="I421" s="36">
        <f t="shared" si="201"/>
        <v>58207.056481622058</v>
      </c>
      <c r="J421" s="36">
        <f t="shared" si="201"/>
        <v>60627.390417909715</v>
      </c>
      <c r="K421" s="36">
        <f t="shared" si="201"/>
        <v>15038.453507490174</v>
      </c>
      <c r="L421" s="37" t="e">
        <f t="shared" si="201"/>
        <v>#VALUE!</v>
      </c>
      <c r="M421" s="38">
        <f t="shared" si="201"/>
        <v>19322.380311482051</v>
      </c>
      <c r="N421" s="39">
        <f t="shared" si="201"/>
        <v>4330.4076576054958</v>
      </c>
      <c r="O421" s="39">
        <f t="shared" si="201"/>
        <v>866.08153152109935</v>
      </c>
      <c r="P421" s="40">
        <f t="shared" si="201"/>
        <v>108789.75458759366</v>
      </c>
      <c r="Q421" s="40">
        <f t="shared" si="201"/>
        <v>100109.32631843626</v>
      </c>
      <c r="R421" s="40">
        <f t="shared" si="201"/>
        <v>441210.06905864296</v>
      </c>
      <c r="S421" s="41" t="e">
        <f t="shared" si="201"/>
        <v>#VALUE!</v>
      </c>
      <c r="T421" s="41" t="e">
        <f t="shared" si="201"/>
        <v>#VALUE!</v>
      </c>
      <c r="U421" s="42" t="e">
        <f t="shared" si="201"/>
        <v>#VALUE!</v>
      </c>
      <c r="V421" s="42" t="e">
        <f t="shared" si="201"/>
        <v>#VALUE!</v>
      </c>
      <c r="W421" s="43" t="e">
        <f t="shared" si="201"/>
        <v>#VALUE!</v>
      </c>
      <c r="X421" s="43" t="e">
        <f t="shared" si="201"/>
        <v>#VALUE!</v>
      </c>
      <c r="Y421" t="e">
        <f>NA()</f>
        <v>#N/A</v>
      </c>
      <c r="AD421"/>
      <c r="AE421" s="3">
        <v>36</v>
      </c>
      <c r="AG421" s="3">
        <f t="shared" si="193"/>
        <v>30.979333722981732</v>
      </c>
      <c r="AH421" s="36">
        <f t="shared" si="202"/>
        <v>30909.700440496057</v>
      </c>
      <c r="AI421" s="36">
        <f t="shared" si="202"/>
        <v>56394.758307155695</v>
      </c>
      <c r="AJ421" s="36">
        <f t="shared" si="202"/>
        <v>49528.399997054257</v>
      </c>
      <c r="AK421" s="36">
        <f t="shared" si="202"/>
        <v>54382.39753334946</v>
      </c>
      <c r="AL421" s="36">
        <f t="shared" si="202"/>
        <v>10849.820632511424</v>
      </c>
      <c r="AM421" s="37" t="e">
        <f t="shared" si="202"/>
        <v>#VALUE!</v>
      </c>
      <c r="AN421" s="38">
        <f t="shared" si="202"/>
        <v>16686.345446431827</v>
      </c>
      <c r="AO421" s="39">
        <f t="shared" si="202"/>
        <v>3802.3293940893827</v>
      </c>
      <c r="AP421" s="39">
        <f t="shared" si="202"/>
        <v>760.46587881787661</v>
      </c>
      <c r="AQ421" s="40">
        <f t="shared" si="202"/>
        <v>99079.63850874413</v>
      </c>
      <c r="AR421" s="40">
        <f t="shared" si="202"/>
        <v>91254.777332772006</v>
      </c>
      <c r="AS421" s="40">
        <f t="shared" si="202"/>
        <v>409554.80476231768</v>
      </c>
      <c r="AT421" s="41" t="e">
        <f t="shared" si="202"/>
        <v>#VALUE!</v>
      </c>
      <c r="AU421" s="41" t="e">
        <f t="shared" si="202"/>
        <v>#VALUE!</v>
      </c>
      <c r="AV421" s="42" t="e">
        <f t="shared" si="202"/>
        <v>#VALUE!</v>
      </c>
      <c r="AW421" s="42" t="e">
        <f t="shared" si="202"/>
        <v>#VALUE!</v>
      </c>
      <c r="AX421" s="43" t="e">
        <f t="shared" si="202"/>
        <v>#VALUE!</v>
      </c>
      <c r="AY421" s="43" t="e">
        <f t="shared" si="202"/>
        <v>#VALUE!</v>
      </c>
      <c r="AZ421" t="e">
        <f>NA()</f>
        <v>#N/A</v>
      </c>
    </row>
    <row r="422" spans="4:52" x14ac:dyDescent="0.25">
      <c r="D422" s="3">
        <v>37</v>
      </c>
      <c r="F422" s="3">
        <v>36</v>
      </c>
      <c r="G422" s="36">
        <f t="shared" si="201"/>
        <v>37356.918954713947</v>
      </c>
      <c r="H422" s="36">
        <f t="shared" si="201"/>
        <v>64583.451737219468</v>
      </c>
      <c r="I422" s="36">
        <f t="shared" si="201"/>
        <v>60263.808738780383</v>
      </c>
      <c r="J422" s="36">
        <f t="shared" si="201"/>
        <v>62101.547185158452</v>
      </c>
      <c r="K422" s="36">
        <f t="shared" si="201"/>
        <v>16077.105145550408</v>
      </c>
      <c r="L422" s="37" t="e">
        <f t="shared" si="201"/>
        <v>#VALUE!</v>
      </c>
      <c r="M422" s="38">
        <f t="shared" si="201"/>
        <v>19952.20114263221</v>
      </c>
      <c r="N422" s="39">
        <f t="shared" si="201"/>
        <v>4457.9740198508453</v>
      </c>
      <c r="O422" s="39">
        <f t="shared" si="201"/>
        <v>891.59480397016921</v>
      </c>
      <c r="P422" s="40">
        <f t="shared" si="201"/>
        <v>111059.42612763519</v>
      </c>
      <c r="Q422" s="40">
        <f t="shared" si="201"/>
        <v>102125.63422839258</v>
      </c>
      <c r="R422" s="40">
        <f t="shared" si="201"/>
        <v>447773.27812578634</v>
      </c>
      <c r="S422" s="41" t="e">
        <f t="shared" si="201"/>
        <v>#VALUE!</v>
      </c>
      <c r="T422" s="41" t="e">
        <f t="shared" si="201"/>
        <v>#VALUE!</v>
      </c>
      <c r="U422" s="42" t="e">
        <f t="shared" si="201"/>
        <v>#VALUE!</v>
      </c>
      <c r="V422" s="42" t="e">
        <f t="shared" si="201"/>
        <v>#VALUE!</v>
      </c>
      <c r="W422" s="43" t="e">
        <f t="shared" si="201"/>
        <v>#VALUE!</v>
      </c>
      <c r="X422" s="43" t="e">
        <f t="shared" si="201"/>
        <v>#VALUE!</v>
      </c>
      <c r="Y422" t="e">
        <f>NA()</f>
        <v>#N/A</v>
      </c>
      <c r="AD422"/>
      <c r="AE422" s="3">
        <v>37</v>
      </c>
      <c r="AG422" s="3">
        <f t="shared" si="193"/>
        <v>32.580381999521578</v>
      </c>
      <c r="AH422" s="36">
        <f t="shared" si="202"/>
        <v>33089.775841694413</v>
      </c>
      <c r="AI422" s="36">
        <f t="shared" si="202"/>
        <v>59091.750685171217</v>
      </c>
      <c r="AJ422" s="36">
        <f t="shared" si="202"/>
        <v>53057.536325804838</v>
      </c>
      <c r="AK422" s="36">
        <f t="shared" si="202"/>
        <v>56930.243821528748</v>
      </c>
      <c r="AL422" s="36">
        <f t="shared" si="202"/>
        <v>12037.699313996283</v>
      </c>
      <c r="AM422" s="37" t="e">
        <f t="shared" si="202"/>
        <v>#VALUE!</v>
      </c>
      <c r="AN422" s="38">
        <f t="shared" si="202"/>
        <v>17755.403923376438</v>
      </c>
      <c r="AO422" s="39">
        <f t="shared" si="202"/>
        <v>4015.4171473676656</v>
      </c>
      <c r="AP422" s="39">
        <f t="shared" si="202"/>
        <v>803.0834294735331</v>
      </c>
      <c r="AQ422" s="40">
        <f t="shared" si="202"/>
        <v>103060.29084777899</v>
      </c>
      <c r="AR422" s="40">
        <f t="shared" si="202"/>
        <v>94927.418238204133</v>
      </c>
      <c r="AS422" s="40">
        <f t="shared" si="202"/>
        <v>423236.42433690926</v>
      </c>
      <c r="AT422" s="41" t="e">
        <f t="shared" si="202"/>
        <v>#VALUE!</v>
      </c>
      <c r="AU422" s="41" t="e">
        <f t="shared" si="202"/>
        <v>#VALUE!</v>
      </c>
      <c r="AV422" s="42" t="e">
        <f t="shared" si="202"/>
        <v>#VALUE!</v>
      </c>
      <c r="AW422" s="42" t="e">
        <f t="shared" si="202"/>
        <v>#VALUE!</v>
      </c>
      <c r="AX422" s="43" t="e">
        <f t="shared" si="202"/>
        <v>#VALUE!</v>
      </c>
      <c r="AY422" s="43" t="e">
        <f t="shared" si="202"/>
        <v>#VALUE!</v>
      </c>
      <c r="AZ422" t="e">
        <f>NA()</f>
        <v>#N/A</v>
      </c>
    </row>
    <row r="423" spans="4:52" x14ac:dyDescent="0.25">
      <c r="D423" s="3">
        <v>38</v>
      </c>
      <c r="F423" s="3">
        <v>37</v>
      </c>
      <c r="G423" s="36">
        <f t="shared" si="201"/>
        <v>38500.839339044258</v>
      </c>
      <c r="H423" s="36">
        <f t="shared" si="201"/>
        <v>66120.085163267824</v>
      </c>
      <c r="I423" s="36">
        <f t="shared" si="201"/>
        <v>62276.027720919941</v>
      </c>
      <c r="J423" s="36">
        <f t="shared" si="201"/>
        <v>63544.388824140755</v>
      </c>
      <c r="K423" s="36">
        <f t="shared" si="201"/>
        <v>17018.770545417967</v>
      </c>
      <c r="L423" s="37" t="e">
        <f t="shared" si="201"/>
        <v>#VALUE!</v>
      </c>
      <c r="M423" s="38">
        <f t="shared" si="201"/>
        <v>20571.355306725432</v>
      </c>
      <c r="N423" s="39">
        <f t="shared" si="201"/>
        <v>4583.9515718889415</v>
      </c>
      <c r="O423" s="39">
        <f t="shared" si="201"/>
        <v>916.79031437778838</v>
      </c>
      <c r="P423" s="40">
        <f t="shared" si="201"/>
        <v>113272.96850958467</v>
      </c>
      <c r="Q423" s="40">
        <f t="shared" si="201"/>
        <v>104071.01429605827</v>
      </c>
      <c r="R423" s="40">
        <f t="shared" si="201"/>
        <v>453873.38018918695</v>
      </c>
      <c r="S423" s="41" t="e">
        <f t="shared" si="201"/>
        <v>#VALUE!</v>
      </c>
      <c r="T423" s="41" t="e">
        <f t="shared" si="201"/>
        <v>#VALUE!</v>
      </c>
      <c r="U423" s="42" t="e">
        <f t="shared" si="201"/>
        <v>#VALUE!</v>
      </c>
      <c r="V423" s="42" t="e">
        <f t="shared" si="201"/>
        <v>#VALUE!</v>
      </c>
      <c r="W423" s="43" t="e">
        <f t="shared" si="201"/>
        <v>#VALUE!</v>
      </c>
      <c r="X423" s="43" t="e">
        <f t="shared" si="201"/>
        <v>#VALUE!</v>
      </c>
      <c r="Y423" t="e">
        <f>NA()</f>
        <v>#N/A</v>
      </c>
      <c r="AD423"/>
      <c r="AE423" s="3">
        <v>38</v>
      </c>
      <c r="AG423" s="3">
        <f t="shared" si="193"/>
        <v>34.264174327522724</v>
      </c>
      <c r="AH423" s="36">
        <f t="shared" si="202"/>
        <v>35258.946937894973</v>
      </c>
      <c r="AI423" s="36">
        <f t="shared" si="202"/>
        <v>61841.684087428868</v>
      </c>
      <c r="AJ423" s="36">
        <f t="shared" si="202"/>
        <v>56666.199059351813</v>
      </c>
      <c r="AK423" s="36">
        <f t="shared" si="202"/>
        <v>59522.588931492697</v>
      </c>
      <c r="AL423" s="36">
        <f t="shared" si="202"/>
        <v>14204.541993282268</v>
      </c>
      <c r="AM423" s="37" t="e">
        <f t="shared" si="202"/>
        <v>#VALUE!</v>
      </c>
      <c r="AN423" s="38">
        <f t="shared" si="202"/>
        <v>18852.223565434306</v>
      </c>
      <c r="AO423" s="39">
        <f t="shared" si="202"/>
        <v>4235.5483833763974</v>
      </c>
      <c r="AP423" s="39">
        <f t="shared" si="202"/>
        <v>847.10967667527939</v>
      </c>
      <c r="AQ423" s="40">
        <f t="shared" si="202"/>
        <v>107083.29042653892</v>
      </c>
      <c r="AR423" s="40">
        <f t="shared" si="202"/>
        <v>98579.424669426095</v>
      </c>
      <c r="AS423" s="40">
        <f t="shared" si="202"/>
        <v>436068.14240082621</v>
      </c>
      <c r="AT423" s="41" t="e">
        <f t="shared" si="202"/>
        <v>#VALUE!</v>
      </c>
      <c r="AU423" s="41" t="e">
        <f t="shared" si="202"/>
        <v>#VALUE!</v>
      </c>
      <c r="AV423" s="42" t="e">
        <f t="shared" si="202"/>
        <v>#VALUE!</v>
      </c>
      <c r="AW423" s="42" t="e">
        <f t="shared" si="202"/>
        <v>#VALUE!</v>
      </c>
      <c r="AX423" s="43" t="e">
        <f t="shared" si="202"/>
        <v>#VALUE!</v>
      </c>
      <c r="AY423" s="43" t="e">
        <f t="shared" si="202"/>
        <v>#VALUE!</v>
      </c>
      <c r="AZ423" t="e">
        <f>NA()</f>
        <v>#N/A</v>
      </c>
    </row>
    <row r="424" spans="4:52" x14ac:dyDescent="0.25">
      <c r="D424" s="3">
        <v>39</v>
      </c>
      <c r="F424" s="3">
        <v>38</v>
      </c>
      <c r="G424" s="36">
        <f t="shared" si="201"/>
        <v>39597.428882345725</v>
      </c>
      <c r="H424" s="36">
        <f t="shared" si="201"/>
        <v>67625.491566850687</v>
      </c>
      <c r="I424" s="36">
        <f t="shared" si="201"/>
        <v>64242.297648431813</v>
      </c>
      <c r="J424" s="36">
        <f t="shared" si="201"/>
        <v>64956.09894638195</v>
      </c>
      <c r="K424" s="36">
        <f t="shared" si="201"/>
        <v>17874.9068389391</v>
      </c>
      <c r="L424" s="37" t="e">
        <f t="shared" si="201"/>
        <v>#VALUE!</v>
      </c>
      <c r="M424" s="38">
        <f t="shared" si="201"/>
        <v>21179.712935172625</v>
      </c>
      <c r="N424" s="39">
        <f t="shared" si="201"/>
        <v>4708.30728224636</v>
      </c>
      <c r="O424" s="39">
        <f t="shared" si="201"/>
        <v>941.66145644927201</v>
      </c>
      <c r="P424" s="40">
        <f t="shared" si="201"/>
        <v>115431.32834398058</v>
      </c>
      <c r="Q424" s="40">
        <f t="shared" si="201"/>
        <v>105947.16054288765</v>
      </c>
      <c r="R424" s="40">
        <f t="shared" si="201"/>
        <v>459538.45309796924</v>
      </c>
      <c r="S424" s="41" t="e">
        <f t="shared" si="201"/>
        <v>#VALUE!</v>
      </c>
      <c r="T424" s="41" t="e">
        <f t="shared" si="201"/>
        <v>#VALUE!</v>
      </c>
      <c r="U424" s="42" t="e">
        <f t="shared" si="201"/>
        <v>#VALUE!</v>
      </c>
      <c r="V424" s="42" t="e">
        <f t="shared" si="201"/>
        <v>#VALUE!</v>
      </c>
      <c r="W424" s="43" t="e">
        <f t="shared" si="201"/>
        <v>#VALUE!</v>
      </c>
      <c r="X424" s="43" t="e">
        <f t="shared" si="201"/>
        <v>#VALUE!</v>
      </c>
      <c r="Y424" t="e">
        <f>NA()</f>
        <v>#N/A</v>
      </c>
      <c r="AD424"/>
      <c r="AE424" s="3">
        <v>39</v>
      </c>
      <c r="AG424" s="3">
        <f t="shared" si="193"/>
        <v>36.034987016545941</v>
      </c>
      <c r="AH424" s="36">
        <f t="shared" si="202"/>
        <v>37397.741665753223</v>
      </c>
      <c r="AI424" s="36">
        <f t="shared" si="202"/>
        <v>64637.742462846349</v>
      </c>
      <c r="AJ424" s="36">
        <f t="shared" si="202"/>
        <v>60334.971176381885</v>
      </c>
      <c r="AK424" s="36">
        <f t="shared" si="202"/>
        <v>62152.555619969433</v>
      </c>
      <c r="AL424" s="36">
        <f t="shared" si="202"/>
        <v>16111.616610350264</v>
      </c>
      <c r="AM424" s="37" t="e">
        <f t="shared" si="202"/>
        <v>#VALUE!</v>
      </c>
      <c r="AN424" s="38">
        <f t="shared" si="202"/>
        <v>19974.044415588811</v>
      </c>
      <c r="AO424" s="39">
        <f t="shared" si="202"/>
        <v>4462.4086264592606</v>
      </c>
      <c r="AP424" s="39">
        <f t="shared" si="202"/>
        <v>892.48172529185206</v>
      </c>
      <c r="AQ424" s="40">
        <f t="shared" si="202"/>
        <v>111137.81347708595</v>
      </c>
      <c r="AR424" s="40">
        <f t="shared" si="202"/>
        <v>102194.88492996874</v>
      </c>
      <c r="AS424" s="40">
        <f t="shared" si="202"/>
        <v>447994.35440219246</v>
      </c>
      <c r="AT424" s="41" t="e">
        <f t="shared" si="202"/>
        <v>#VALUE!</v>
      </c>
      <c r="AU424" s="41" t="e">
        <f t="shared" si="202"/>
        <v>#VALUE!</v>
      </c>
      <c r="AV424" s="42" t="e">
        <f t="shared" si="202"/>
        <v>#VALUE!</v>
      </c>
      <c r="AW424" s="42" t="e">
        <f t="shared" si="202"/>
        <v>#VALUE!</v>
      </c>
      <c r="AX424" s="43" t="e">
        <f t="shared" si="202"/>
        <v>#VALUE!</v>
      </c>
      <c r="AY424" s="43" t="e">
        <f t="shared" si="202"/>
        <v>#VALUE!</v>
      </c>
      <c r="AZ424" t="e">
        <f>NA()</f>
        <v>#N/A</v>
      </c>
    </row>
    <row r="425" spans="4:52" x14ac:dyDescent="0.25">
      <c r="D425" s="3">
        <v>40</v>
      </c>
      <c r="F425" s="3">
        <v>39</v>
      </c>
      <c r="G425" s="36">
        <f t="shared" si="201"/>
        <v>40647.013351706388</v>
      </c>
      <c r="H425" s="36">
        <f t="shared" si="201"/>
        <v>69099.82758942798</v>
      </c>
      <c r="I425" s="36">
        <f t="shared" si="201"/>
        <v>66161.490942770717</v>
      </c>
      <c r="J425" s="36">
        <f t="shared" si="201"/>
        <v>66336.905121190634</v>
      </c>
      <c r="K425" s="36">
        <f t="shared" si="201"/>
        <v>18655.334023360781</v>
      </c>
      <c r="L425" s="37" t="e">
        <f t="shared" si="201"/>
        <v>#VALUE!</v>
      </c>
      <c r="M425" s="38">
        <f t="shared" si="201"/>
        <v>21777.17374007633</v>
      </c>
      <c r="N425" s="39">
        <f t="shared" si="201"/>
        <v>4831.0128179307349</v>
      </c>
      <c r="O425" s="39">
        <f t="shared" si="201"/>
        <v>966.20256358614711</v>
      </c>
      <c r="P425" s="40">
        <f t="shared" si="201"/>
        <v>117535.47575663084</v>
      </c>
      <c r="Q425" s="40">
        <f t="shared" si="201"/>
        <v>107755.81363859821</v>
      </c>
      <c r="R425" s="40">
        <f t="shared" si="201"/>
        <v>464795.6241421107</v>
      </c>
      <c r="S425" s="41" t="e">
        <f t="shared" si="201"/>
        <v>#VALUE!</v>
      </c>
      <c r="T425" s="41" t="e">
        <f t="shared" si="201"/>
        <v>#VALUE!</v>
      </c>
      <c r="U425" s="42" t="e">
        <f t="shared" si="201"/>
        <v>#VALUE!</v>
      </c>
      <c r="V425" s="42" t="e">
        <f t="shared" si="201"/>
        <v>#VALUE!</v>
      </c>
      <c r="W425" s="43" t="e">
        <f t="shared" si="201"/>
        <v>#VALUE!</v>
      </c>
      <c r="X425" s="43" t="e">
        <f t="shared" si="201"/>
        <v>#VALUE!</v>
      </c>
      <c r="Y425" t="e">
        <f>NA()</f>
        <v>#N/A</v>
      </c>
      <c r="AD425"/>
      <c r="AE425" s="3">
        <v>40</v>
      </c>
      <c r="AG425" s="3">
        <f t="shared" si="193"/>
        <v>37.897317380842225</v>
      </c>
      <c r="AH425" s="36">
        <f t="shared" si="202"/>
        <v>39487.00130522321</v>
      </c>
      <c r="AI425" s="36">
        <f t="shared" si="202"/>
        <v>67472.346902412944</v>
      </c>
      <c r="AJ425" s="36">
        <f t="shared" si="202"/>
        <v>64042.54780422624</v>
      </c>
      <c r="AK425" s="36">
        <f t="shared" si="202"/>
        <v>64812.568764136988</v>
      </c>
      <c r="AL425" s="36">
        <f t="shared" si="202"/>
        <v>17790.638741931867</v>
      </c>
      <c r="AM425" s="37" t="e">
        <f t="shared" si="202"/>
        <v>#VALUE!</v>
      </c>
      <c r="AN425" s="38">
        <f t="shared" si="202"/>
        <v>21117.745714911824</v>
      </c>
      <c r="AO425" s="39">
        <f t="shared" si="202"/>
        <v>4695.6136910621362</v>
      </c>
      <c r="AP425" s="39">
        <f t="shared" si="202"/>
        <v>939.12273821242729</v>
      </c>
      <c r="AQ425" s="40">
        <f t="shared" si="202"/>
        <v>115212.21643196668</v>
      </c>
      <c r="AR425" s="40">
        <f t="shared" si="202"/>
        <v>105757.65209192317</v>
      </c>
      <c r="AS425" s="40">
        <f t="shared" si="202"/>
        <v>458975.99154525448</v>
      </c>
      <c r="AT425" s="41" t="e">
        <f t="shared" si="202"/>
        <v>#VALUE!</v>
      </c>
      <c r="AU425" s="41" t="e">
        <f t="shared" si="202"/>
        <v>#VALUE!</v>
      </c>
      <c r="AV425" s="42" t="e">
        <f t="shared" si="202"/>
        <v>#VALUE!</v>
      </c>
      <c r="AW425" s="42" t="e">
        <f t="shared" si="202"/>
        <v>#VALUE!</v>
      </c>
      <c r="AX425" s="43" t="e">
        <f t="shared" si="202"/>
        <v>#VALUE!</v>
      </c>
      <c r="AY425" s="43" t="e">
        <f t="shared" si="202"/>
        <v>#VALUE!</v>
      </c>
      <c r="AZ425" t="e">
        <f>NA()</f>
        <v>#N/A</v>
      </c>
    </row>
    <row r="426" spans="4:52" x14ac:dyDescent="0.25">
      <c r="D426" s="3">
        <v>41</v>
      </c>
      <c r="F426" s="3">
        <v>40</v>
      </c>
      <c r="G426" s="36">
        <f t="shared" si="201"/>
        <v>41650.162668007688</v>
      </c>
      <c r="H426" s="36">
        <f t="shared" si="201"/>
        <v>70543.29266880067</v>
      </c>
      <c r="I426" s="36">
        <f t="shared" si="201"/>
        <v>68032.744068132728</v>
      </c>
      <c r="J426" s="36">
        <f t="shared" si="201"/>
        <v>67687.073921234347</v>
      </c>
      <c r="K426" s="36">
        <f t="shared" si="201"/>
        <v>19368.482808232333</v>
      </c>
      <c r="L426" s="37" t="e">
        <f t="shared" si="201"/>
        <v>#VALUE!</v>
      </c>
      <c r="M426" s="38">
        <f t="shared" si="201"/>
        <v>22363.663854392365</v>
      </c>
      <c r="N426" s="39">
        <f t="shared" si="201"/>
        <v>4952.0441804568236</v>
      </c>
      <c r="O426" s="39">
        <f t="shared" si="201"/>
        <v>990.40883609136461</v>
      </c>
      <c r="P426" s="40">
        <f t="shared" si="201"/>
        <v>119586.3994598</v>
      </c>
      <c r="Q426" s="40">
        <f t="shared" si="201"/>
        <v>109498.74800951252</v>
      </c>
      <c r="R426" s="40">
        <f t="shared" si="201"/>
        <v>469670.96190385602</v>
      </c>
      <c r="S426" s="41" t="e">
        <f t="shared" si="201"/>
        <v>#VALUE!</v>
      </c>
      <c r="T426" s="41" t="e">
        <f t="shared" si="201"/>
        <v>#VALUE!</v>
      </c>
      <c r="U426" s="42" t="e">
        <f t="shared" si="201"/>
        <v>#VALUE!</v>
      </c>
      <c r="V426" s="42" t="e">
        <f t="shared" si="201"/>
        <v>#VALUE!</v>
      </c>
      <c r="W426" s="43" t="e">
        <f t="shared" si="201"/>
        <v>#VALUE!</v>
      </c>
      <c r="X426" s="43" t="e">
        <f t="shared" si="201"/>
        <v>#VALUE!</v>
      </c>
      <c r="Y426" t="e">
        <f>NA()</f>
        <v>#N/A</v>
      </c>
      <c r="AD426"/>
      <c r="AE426" s="3">
        <v>41</v>
      </c>
      <c r="AG426" s="3">
        <f t="shared" si="193"/>
        <v>39.855895161134171</v>
      </c>
      <c r="AH426" s="36">
        <f t="shared" si="202"/>
        <v>41508.440037906941</v>
      </c>
      <c r="AI426" s="36">
        <f t="shared" si="202"/>
        <v>70337.177480875063</v>
      </c>
      <c r="AJ426" s="36">
        <f t="shared" si="202"/>
        <v>67766.070119831595</v>
      </c>
      <c r="AK426" s="36">
        <f t="shared" si="202"/>
        <v>67494.386313891984</v>
      </c>
      <c r="AL426" s="36">
        <f t="shared" si="202"/>
        <v>19269.575187909129</v>
      </c>
      <c r="AM426" s="37" t="e">
        <f t="shared" si="202"/>
        <v>#VALUE!</v>
      </c>
      <c r="AN426" s="38">
        <f t="shared" si="202"/>
        <v>22279.826501724972</v>
      </c>
      <c r="AO426" s="39">
        <f t="shared" si="202"/>
        <v>4934.7070252231988</v>
      </c>
      <c r="AP426" s="39">
        <f t="shared" si="202"/>
        <v>986.94140504463974</v>
      </c>
      <c r="AQ426" s="40">
        <f t="shared" si="202"/>
        <v>119294.09556759827</v>
      </c>
      <c r="AR426" s="40">
        <f t="shared" si="202"/>
        <v>109251.56718999629</v>
      </c>
      <c r="AS426" s="40">
        <f t="shared" si="202"/>
        <v>468990.98552136176</v>
      </c>
      <c r="AT426" s="41" t="e">
        <f t="shared" si="202"/>
        <v>#VALUE!</v>
      </c>
      <c r="AU426" s="41" t="e">
        <f t="shared" si="202"/>
        <v>#VALUE!</v>
      </c>
      <c r="AV426" s="42" t="e">
        <f t="shared" si="202"/>
        <v>#VALUE!</v>
      </c>
      <c r="AW426" s="42" t="e">
        <f t="shared" si="202"/>
        <v>#VALUE!</v>
      </c>
      <c r="AX426" s="43" t="e">
        <f t="shared" si="202"/>
        <v>#VALUE!</v>
      </c>
      <c r="AY426" s="43" t="e">
        <f t="shared" si="202"/>
        <v>#VALUE!</v>
      </c>
      <c r="AZ426" t="e">
        <f>NA()</f>
        <v>#N/A</v>
      </c>
    </row>
    <row r="427" spans="4:52" x14ac:dyDescent="0.25">
      <c r="D427" s="3">
        <v>42</v>
      </c>
      <c r="F427" s="3">
        <v>41</v>
      </c>
      <c r="G427" s="36">
        <f t="shared" si="201"/>
        <v>42607.653043205552</v>
      </c>
      <c r="H427" s="36">
        <f t="shared" si="201"/>
        <v>71956.124400809204</v>
      </c>
      <c r="I427" s="36">
        <f t="shared" si="201"/>
        <v>69855.434309950535</v>
      </c>
      <c r="J427" s="36">
        <f t="shared" si="201"/>
        <v>69006.906415827907</v>
      </c>
      <c r="K427" s="36">
        <f t="shared" si="201"/>
        <v>20021.609810037808</v>
      </c>
      <c r="L427" s="37" t="e">
        <f t="shared" si="201"/>
        <v>#VALUE!</v>
      </c>
      <c r="M427" s="38">
        <f t="shared" si="201"/>
        <v>22939.133183531751</v>
      </c>
      <c r="N427" s="39">
        <f t="shared" si="201"/>
        <v>5071.381370315713</v>
      </c>
      <c r="O427" s="39">
        <f t="shared" si="201"/>
        <v>1014.2762740631428</v>
      </c>
      <c r="P427" s="40">
        <f t="shared" si="201"/>
        <v>121585.10237483891</v>
      </c>
      <c r="Q427" s="40">
        <f t="shared" si="201"/>
        <v>111177.76054208052</v>
      </c>
      <c r="R427" s="40">
        <f t="shared" si="201"/>
        <v>474189.40209878836</v>
      </c>
      <c r="S427" s="41" t="e">
        <f t="shared" si="201"/>
        <v>#VALUE!</v>
      </c>
      <c r="T427" s="41" t="e">
        <f t="shared" si="201"/>
        <v>#VALUE!</v>
      </c>
      <c r="U427" s="42" t="e">
        <f t="shared" si="201"/>
        <v>#VALUE!</v>
      </c>
      <c r="V427" s="42" t="e">
        <f t="shared" si="201"/>
        <v>#VALUE!</v>
      </c>
      <c r="W427" s="43" t="e">
        <f t="shared" si="201"/>
        <v>#VALUE!</v>
      </c>
      <c r="X427" s="43" t="e">
        <f t="shared" si="201"/>
        <v>#VALUE!</v>
      </c>
      <c r="Y427" t="e">
        <f>NA()</f>
        <v>#N/A</v>
      </c>
      <c r="AD427"/>
      <c r="AE427" s="3">
        <v>42</v>
      </c>
      <c r="AG427" s="3">
        <f t="shared" si="193"/>
        <v>41.722042020690559</v>
      </c>
      <c r="AH427" s="36">
        <f t="shared" si="202"/>
        <v>43271.144499313465</v>
      </c>
      <c r="AI427" s="36">
        <f t="shared" si="202"/>
        <v>72957.355683220958</v>
      </c>
      <c r="AJ427" s="36">
        <f t="shared" si="202"/>
        <v>71141.066177793211</v>
      </c>
      <c r="AK427" s="36">
        <f t="shared" si="202"/>
        <v>69941.206955349189</v>
      </c>
      <c r="AL427" s="36">
        <f t="shared" si="202"/>
        <v>20459.448839662982</v>
      </c>
      <c r="AM427" s="37" t="e">
        <f t="shared" si="202"/>
        <v>#VALUE!</v>
      </c>
      <c r="AN427" s="38">
        <f t="shared" si="202"/>
        <v>23347.777769543467</v>
      </c>
      <c r="AO427" s="39">
        <f t="shared" si="202"/>
        <v>5156.4852435508901</v>
      </c>
      <c r="AP427" s="39">
        <f t="shared" si="202"/>
        <v>1031.2970487101782</v>
      </c>
      <c r="AQ427" s="40">
        <f t="shared" si="202"/>
        <v>122996.35581003294</v>
      </c>
      <c r="AR427" s="40">
        <f t="shared" si="202"/>
        <v>112351.35883447445</v>
      </c>
      <c r="AS427" s="40">
        <f t="shared" si="202"/>
        <v>477243.47291457001</v>
      </c>
      <c r="AT427" s="41" t="e">
        <f t="shared" si="202"/>
        <v>#VALUE!</v>
      </c>
      <c r="AU427" s="41" t="e">
        <f t="shared" si="202"/>
        <v>#VALUE!</v>
      </c>
      <c r="AV427" s="42" t="e">
        <f t="shared" si="202"/>
        <v>#VALUE!</v>
      </c>
      <c r="AW427" s="42" t="e">
        <f t="shared" si="202"/>
        <v>#VALUE!</v>
      </c>
      <c r="AX427" s="43" t="e">
        <f t="shared" si="202"/>
        <v>#VALUE!</v>
      </c>
      <c r="AY427" s="43" t="e">
        <f t="shared" si="202"/>
        <v>#VALUE!</v>
      </c>
      <c r="AZ427" t="e">
        <f>NA()</f>
        <v>#N/A</v>
      </c>
    </row>
    <row r="428" spans="4:52" x14ac:dyDescent="0.25">
      <c r="D428" s="3">
        <v>43</v>
      </c>
      <c r="F428" s="3">
        <v>42</v>
      </c>
      <c r="G428" s="36">
        <f t="shared" si="201"/>
        <v>43520.432634610115</v>
      </c>
      <c r="H428" s="36">
        <f t="shared" si="201"/>
        <v>73338.594315337352</v>
      </c>
      <c r="I428" s="36">
        <f t="shared" si="201"/>
        <v>71629.157653666567</v>
      </c>
      <c r="J428" s="36">
        <f t="shared" si="201"/>
        <v>70296.734072620602</v>
      </c>
      <c r="K428" s="36">
        <f t="shared" si="201"/>
        <v>20620.981620496324</v>
      </c>
      <c r="L428" s="37" t="e">
        <f t="shared" si="201"/>
        <v>#VALUE!</v>
      </c>
      <c r="M428" s="38">
        <f t="shared" si="201"/>
        <v>23503.553156096237</v>
      </c>
      <c r="N428" s="39">
        <f t="shared" si="201"/>
        <v>5189.0080772783931</v>
      </c>
      <c r="O428" s="39">
        <f t="shared" si="201"/>
        <v>1037.8016154556788</v>
      </c>
      <c r="P428" s="40">
        <f t="shared" si="201"/>
        <v>123532.5977440596</v>
      </c>
      <c r="Q428" s="40">
        <f t="shared" si="201"/>
        <v>112794.66070615665</v>
      </c>
      <c r="R428" s="40">
        <f t="shared" si="201"/>
        <v>478374.70141286019</v>
      </c>
      <c r="S428" s="41" t="e">
        <f t="shared" si="201"/>
        <v>#VALUE!</v>
      </c>
      <c r="T428" s="41" t="e">
        <f t="shared" si="201"/>
        <v>#VALUE!</v>
      </c>
      <c r="U428" s="42" t="e">
        <f t="shared" si="201"/>
        <v>#VALUE!</v>
      </c>
      <c r="V428" s="42" t="e">
        <f t="shared" si="201"/>
        <v>#VALUE!</v>
      </c>
      <c r="W428" s="43" t="e">
        <f t="shared" si="201"/>
        <v>#VALUE!</v>
      </c>
      <c r="X428" s="43" t="e">
        <f t="shared" si="201"/>
        <v>#VALUE!</v>
      </c>
      <c r="Y428" t="e">
        <f>NA()</f>
        <v>#N/A</v>
      </c>
      <c r="AD428"/>
      <c r="AE428" s="3">
        <v>43</v>
      </c>
      <c r="AG428" s="3">
        <f t="shared" si="193"/>
        <v>43.450237396356343</v>
      </c>
      <c r="AH428" s="36">
        <f t="shared" si="202"/>
        <v>44766.993798465483</v>
      </c>
      <c r="AI428" s="36">
        <f t="shared" si="202"/>
        <v>75290.182157222123</v>
      </c>
      <c r="AJ428" s="36">
        <f t="shared" si="202"/>
        <v>74114.097461463884</v>
      </c>
      <c r="AK428" s="36">
        <f t="shared" si="202"/>
        <v>72114.717635008346</v>
      </c>
      <c r="AL428" s="36">
        <f t="shared" si="202"/>
        <v>21405.641075992953</v>
      </c>
      <c r="AM428" s="37" t="e">
        <f t="shared" si="202"/>
        <v>#VALUE!</v>
      </c>
      <c r="AN428" s="38">
        <f t="shared" si="202"/>
        <v>24302.450364281227</v>
      </c>
      <c r="AO428" s="39">
        <f t="shared" si="202"/>
        <v>5356.5300436464377</v>
      </c>
      <c r="AP428" s="39">
        <f t="shared" si="202"/>
        <v>1071.3060087292877</v>
      </c>
      <c r="AQ428" s="40">
        <f t="shared" si="202"/>
        <v>126268.03264599651</v>
      </c>
      <c r="AR428" s="40">
        <f t="shared" si="202"/>
        <v>115032.89881470142</v>
      </c>
      <c r="AS428" s="40">
        <f t="shared" si="202"/>
        <v>483898.29211644299</v>
      </c>
      <c r="AT428" s="41" t="e">
        <f t="shared" si="202"/>
        <v>#VALUE!</v>
      </c>
      <c r="AU428" s="41" t="e">
        <f t="shared" si="202"/>
        <v>#VALUE!</v>
      </c>
      <c r="AV428" s="42" t="e">
        <f t="shared" si="202"/>
        <v>#VALUE!</v>
      </c>
      <c r="AW428" s="42" t="e">
        <f t="shared" si="202"/>
        <v>#VALUE!</v>
      </c>
      <c r="AX428" s="43" t="e">
        <f t="shared" si="202"/>
        <v>#VALUE!</v>
      </c>
      <c r="AY428" s="43" t="e">
        <f t="shared" si="202"/>
        <v>#VALUE!</v>
      </c>
      <c r="AZ428" t="e">
        <f>NA()</f>
        <v>#N/A</v>
      </c>
    </row>
    <row r="429" spans="4:52" x14ac:dyDescent="0.25">
      <c r="D429" s="3">
        <v>44</v>
      </c>
      <c r="F429" s="3">
        <v>43</v>
      </c>
      <c r="G429" s="36">
        <f t="shared" si="201"/>
        <v>44389.590618726616</v>
      </c>
      <c r="H429" s="36">
        <f t="shared" si="201"/>
        <v>74691.0040285914</v>
      </c>
      <c r="I429" s="36">
        <f t="shared" si="201"/>
        <v>73353.707856952184</v>
      </c>
      <c r="J429" s="36">
        <f t="shared" si="201"/>
        <v>71556.915031272045</v>
      </c>
      <c r="K429" s="36">
        <f t="shared" si="201"/>
        <v>21172.030591552266</v>
      </c>
      <c r="L429" s="37" t="e">
        <f t="shared" si="201"/>
        <v>#VALUE!</v>
      </c>
      <c r="M429" s="38">
        <f t="shared" si="201"/>
        <v>24056.914785820456</v>
      </c>
      <c r="N429" s="39">
        <f t="shared" si="201"/>
        <v>5304.9113942189606</v>
      </c>
      <c r="O429" s="39">
        <f t="shared" si="201"/>
        <v>1060.9822788437923</v>
      </c>
      <c r="P429" s="40">
        <f t="shared" si="201"/>
        <v>125429.90567759177</v>
      </c>
      <c r="Q429" s="40">
        <f t="shared" si="201"/>
        <v>114351.26194225518</v>
      </c>
      <c r="R429" s="40">
        <f t="shared" si="201"/>
        <v>482249.41419251746</v>
      </c>
      <c r="S429" s="41" t="e">
        <f t="shared" si="201"/>
        <v>#VALUE!</v>
      </c>
      <c r="T429" s="41" t="e">
        <f t="shared" si="201"/>
        <v>#VALUE!</v>
      </c>
      <c r="U429" s="42" t="e">
        <f t="shared" si="201"/>
        <v>#VALUE!</v>
      </c>
      <c r="V429" s="42" t="e">
        <f t="shared" si="201"/>
        <v>#VALUE!</v>
      </c>
      <c r="W429" s="43" t="e">
        <f t="shared" si="201"/>
        <v>#VALUE!</v>
      </c>
      <c r="X429" s="43" t="e">
        <f t="shared" si="201"/>
        <v>#VALUE!</v>
      </c>
      <c r="Y429" t="e">
        <f>NA()</f>
        <v>#N/A</v>
      </c>
      <c r="AD429"/>
      <c r="AE429" s="3">
        <v>44</v>
      </c>
      <c r="AG429" s="3">
        <f t="shared" si="193"/>
        <v>45.042693794538543</v>
      </c>
      <c r="AH429" s="36">
        <f t="shared" si="202"/>
        <v>46034.586397353887</v>
      </c>
      <c r="AI429" s="36">
        <f t="shared" si="202"/>
        <v>77361.54640466813</v>
      </c>
      <c r="AJ429" s="36">
        <f t="shared" si="202"/>
        <v>76723.679335615467</v>
      </c>
      <c r="AK429" s="36">
        <f t="shared" si="202"/>
        <v>74040.566755448352</v>
      </c>
      <c r="AL429" s="36">
        <f t="shared" si="202"/>
        <v>22166.64091725355</v>
      </c>
      <c r="AM429" s="37" t="e">
        <f t="shared" si="202"/>
        <v>#VALUE!</v>
      </c>
      <c r="AN429" s="38">
        <f t="shared" si="202"/>
        <v>25152.952901546814</v>
      </c>
      <c r="AO429" s="39">
        <f t="shared" si="202"/>
        <v>5536.2729418167455</v>
      </c>
      <c r="AP429" s="39">
        <f t="shared" si="202"/>
        <v>1107.2545883633491</v>
      </c>
      <c r="AQ429" s="40">
        <f t="shared" si="202"/>
        <v>129153.84909355504</v>
      </c>
      <c r="AR429" s="40">
        <f t="shared" si="202"/>
        <v>117351.10245695594</v>
      </c>
      <c r="AS429" s="40">
        <f t="shared" si="202"/>
        <v>489287.1628124998</v>
      </c>
      <c r="AT429" s="41" t="e">
        <f t="shared" si="202"/>
        <v>#VALUE!</v>
      </c>
      <c r="AU429" s="41" t="e">
        <f t="shared" si="202"/>
        <v>#VALUE!</v>
      </c>
      <c r="AV429" s="42" t="e">
        <f t="shared" si="202"/>
        <v>#VALUE!</v>
      </c>
      <c r="AW429" s="42" t="e">
        <f t="shared" si="202"/>
        <v>#VALUE!</v>
      </c>
      <c r="AX429" s="43" t="e">
        <f t="shared" si="202"/>
        <v>#VALUE!</v>
      </c>
      <c r="AY429" s="43" t="e">
        <f t="shared" si="202"/>
        <v>#VALUE!</v>
      </c>
      <c r="AZ429" t="e">
        <f>NA()</f>
        <v>#N/A</v>
      </c>
    </row>
    <row r="430" spans="4:52" x14ac:dyDescent="0.25">
      <c r="D430" s="3">
        <v>45</v>
      </c>
      <c r="F430" s="3">
        <v>44</v>
      </c>
      <c r="G430" s="36">
        <f t="shared" si="201"/>
        <v>45216.329535408688</v>
      </c>
      <c r="H430" s="36">
        <f t="shared" si="201"/>
        <v>76013.681737220046</v>
      </c>
      <c r="I430" s="36">
        <f t="shared" si="201"/>
        <v>75029.056760438296</v>
      </c>
      <c r="J430" s="36">
        <f t="shared" si="201"/>
        <v>72787.830715692486</v>
      </c>
      <c r="K430" s="36">
        <f t="shared" si="201"/>
        <v>21679.485707124499</v>
      </c>
      <c r="L430" s="37" t="e">
        <f t="shared" si="201"/>
        <v>#VALUE!</v>
      </c>
      <c r="M430" s="38">
        <f t="shared" si="201"/>
        <v>24599.226976588474</v>
      </c>
      <c r="N430" s="39">
        <f t="shared" si="201"/>
        <v>5419.0815523968286</v>
      </c>
      <c r="O430" s="39">
        <f t="shared" si="201"/>
        <v>1083.8163104793659</v>
      </c>
      <c r="P430" s="40">
        <f t="shared" si="201"/>
        <v>127278.05008772247</v>
      </c>
      <c r="Q430" s="40">
        <f t="shared" si="201"/>
        <v>115849.37417425281</v>
      </c>
      <c r="R430" s="40">
        <f t="shared" si="201"/>
        <v>485834.88759906183</v>
      </c>
      <c r="S430" s="41" t="e">
        <f t="shared" si="201"/>
        <v>#VALUE!</v>
      </c>
      <c r="T430" s="41" t="e">
        <f t="shared" si="201"/>
        <v>#VALUE!</v>
      </c>
      <c r="U430" s="42" t="e">
        <f t="shared" si="201"/>
        <v>#VALUE!</v>
      </c>
      <c r="V430" s="42" t="e">
        <f t="shared" si="201"/>
        <v>#VALUE!</v>
      </c>
      <c r="W430" s="43" t="e">
        <f t="shared" si="201"/>
        <v>#VALUE!</v>
      </c>
      <c r="X430" s="43" t="e">
        <f t="shared" si="201"/>
        <v>#VALUE!</v>
      </c>
      <c r="Y430" t="e">
        <f>NA()</f>
        <v>#N/A</v>
      </c>
      <c r="AD430"/>
      <c r="AE430" s="3">
        <v>45</v>
      </c>
      <c r="AG430" s="3">
        <f t="shared" si="193"/>
        <v>46.510072666059088</v>
      </c>
      <c r="AH430" s="36">
        <f t="shared" si="202"/>
        <v>47113.351893566323</v>
      </c>
      <c r="AI430" s="36">
        <f t="shared" si="202"/>
        <v>79205.10035270454</v>
      </c>
      <c r="AJ430" s="36">
        <f t="shared" si="202"/>
        <v>79018.782120736607</v>
      </c>
      <c r="AK430" s="36">
        <f t="shared" si="202"/>
        <v>75751.299856830083</v>
      </c>
      <c r="AL430" s="36">
        <f t="shared" si="202"/>
        <v>22787.339575635728</v>
      </c>
      <c r="AM430" s="37" t="e">
        <f t="shared" si="202"/>
        <v>#VALUE!</v>
      </c>
      <c r="AN430" s="38">
        <f t="shared" si="202"/>
        <v>25911.998990476801</v>
      </c>
      <c r="AO430" s="39">
        <f t="shared" si="202"/>
        <v>5697.9829934334748</v>
      </c>
      <c r="AP430" s="39">
        <f t="shared" si="202"/>
        <v>1139.5965986866952</v>
      </c>
      <c r="AQ430" s="40">
        <f t="shared" si="202"/>
        <v>131707.23267642199</v>
      </c>
      <c r="AR430" s="40">
        <f t="shared" si="202"/>
        <v>119363.96506155361</v>
      </c>
      <c r="AS430" s="40">
        <f t="shared" si="202"/>
        <v>493691.02352240321</v>
      </c>
      <c r="AT430" s="41" t="e">
        <f t="shared" si="202"/>
        <v>#VALUE!</v>
      </c>
      <c r="AU430" s="41" t="e">
        <f t="shared" si="202"/>
        <v>#VALUE!</v>
      </c>
      <c r="AV430" s="42" t="e">
        <f t="shared" si="202"/>
        <v>#VALUE!</v>
      </c>
      <c r="AW430" s="42" t="e">
        <f t="shared" si="202"/>
        <v>#VALUE!</v>
      </c>
      <c r="AX430" s="43" t="e">
        <f t="shared" si="202"/>
        <v>#VALUE!</v>
      </c>
      <c r="AY430" s="43" t="e">
        <f t="shared" si="202"/>
        <v>#VALUE!</v>
      </c>
      <c r="AZ430" t="e">
        <f>NA()</f>
        <v>#N/A</v>
      </c>
    </row>
    <row r="431" spans="4:52" x14ac:dyDescent="0.25">
      <c r="D431" s="3">
        <v>46</v>
      </c>
      <c r="F431" s="3">
        <v>45</v>
      </c>
      <c r="G431" s="36">
        <f t="shared" si="201"/>
        <v>46001.940718955411</v>
      </c>
      <c r="H431" s="36">
        <f t="shared" si="201"/>
        <v>77306.979023163876</v>
      </c>
      <c r="I431" s="36">
        <f t="shared" si="201"/>
        <v>76655.335848857023</v>
      </c>
      <c r="J431" s="36">
        <f t="shared" ref="J431:X431" si="203">300*J359*J131</f>
        <v>73989.882754346007</v>
      </c>
      <c r="K431" s="36">
        <f t="shared" si="203"/>
        <v>22147.481972525035</v>
      </c>
      <c r="L431" s="37" t="e">
        <f t="shared" si="203"/>
        <v>#VALUE!</v>
      </c>
      <c r="M431" s="38">
        <f t="shared" si="203"/>
        <v>25130.515018239395</v>
      </c>
      <c r="N431" s="39">
        <f t="shared" si="203"/>
        <v>5531.5116763573733</v>
      </c>
      <c r="O431" s="39">
        <f t="shared" si="203"/>
        <v>1106.3023352714749</v>
      </c>
      <c r="P431" s="40">
        <f t="shared" si="203"/>
        <v>129078.05596901152</v>
      </c>
      <c r="Q431" s="40">
        <f t="shared" si="203"/>
        <v>117290.79732419185</v>
      </c>
      <c r="R431" s="40">
        <f t="shared" si="203"/>
        <v>489151.2715016618</v>
      </c>
      <c r="S431" s="41" t="e">
        <f t="shared" si="203"/>
        <v>#VALUE!</v>
      </c>
      <c r="T431" s="41" t="e">
        <f t="shared" si="203"/>
        <v>#VALUE!</v>
      </c>
      <c r="U431" s="42" t="e">
        <f t="shared" si="203"/>
        <v>#VALUE!</v>
      </c>
      <c r="V431" s="42" t="e">
        <f t="shared" si="203"/>
        <v>#VALUE!</v>
      </c>
      <c r="W431" s="43" t="e">
        <f t="shared" si="203"/>
        <v>#VALUE!</v>
      </c>
      <c r="X431" s="43" t="e">
        <f t="shared" si="203"/>
        <v>#VALUE!</v>
      </c>
      <c r="Y431" t="e">
        <f>NA()</f>
        <v>#N/A</v>
      </c>
      <c r="AD431"/>
      <c r="AE431" s="3">
        <v>46</v>
      </c>
      <c r="AG431" s="3">
        <f t="shared" si="193"/>
        <v>47.862198071214792</v>
      </c>
      <c r="AH431" s="36">
        <f t="shared" si="202"/>
        <v>48035.552483731502</v>
      </c>
      <c r="AI431" s="36">
        <f t="shared" si="202"/>
        <v>80849.66636676545</v>
      </c>
      <c r="AJ431" s="36">
        <f t="shared" si="202"/>
        <v>81041.82122351756</v>
      </c>
      <c r="AK431" s="36">
        <f t="shared" ref="AK431:AY431" si="204">300*AK359*AK131</f>
        <v>77274.673039969304</v>
      </c>
      <c r="AL431" s="36">
        <f t="shared" si="204"/>
        <v>23299.685428259469</v>
      </c>
      <c r="AM431" s="37" t="e">
        <f t="shared" si="204"/>
        <v>#VALUE!</v>
      </c>
      <c r="AN431" s="38">
        <f t="shared" si="204"/>
        <v>26590.65203449547</v>
      </c>
      <c r="AO431" s="39">
        <f t="shared" si="204"/>
        <v>5843.6638566340853</v>
      </c>
      <c r="AP431" s="39">
        <f t="shared" si="204"/>
        <v>1168.7327713268173</v>
      </c>
      <c r="AQ431" s="40">
        <f t="shared" si="204"/>
        <v>133973.11292968172</v>
      </c>
      <c r="AR431" s="40">
        <f t="shared" si="204"/>
        <v>121119.00083890883</v>
      </c>
      <c r="AS431" s="40">
        <f t="shared" si="204"/>
        <v>497321.33225187298</v>
      </c>
      <c r="AT431" s="41" t="e">
        <f t="shared" si="204"/>
        <v>#VALUE!</v>
      </c>
      <c r="AU431" s="41" t="e">
        <f t="shared" si="204"/>
        <v>#VALUE!</v>
      </c>
      <c r="AV431" s="42" t="e">
        <f t="shared" si="204"/>
        <v>#VALUE!</v>
      </c>
      <c r="AW431" s="42" t="e">
        <f t="shared" si="204"/>
        <v>#VALUE!</v>
      </c>
      <c r="AX431" s="43" t="e">
        <f t="shared" si="204"/>
        <v>#VALUE!</v>
      </c>
      <c r="AY431" s="43" t="e">
        <f t="shared" si="204"/>
        <v>#VALUE!</v>
      </c>
      <c r="AZ431" t="e">
        <f>NA()</f>
        <v>#N/A</v>
      </c>
    </row>
    <row r="432" spans="4:52" x14ac:dyDescent="0.25">
      <c r="D432" s="3">
        <v>47</v>
      </c>
      <c r="F432" s="3">
        <v>46</v>
      </c>
      <c r="G432" s="36">
        <f t="shared" ref="G432:X446" si="205">300*G360*G132</f>
        <v>46747.782611993207</v>
      </c>
      <c r="H432" s="36">
        <f t="shared" si="205"/>
        <v>78571.267941154132</v>
      </c>
      <c r="I432" s="36">
        <f t="shared" si="205"/>
        <v>78232.819051491373</v>
      </c>
      <c r="J432" s="36">
        <f t="shared" si="205"/>
        <v>75163.490180886467</v>
      </c>
      <c r="K432" s="36">
        <f t="shared" si="205"/>
        <v>22579.651556704557</v>
      </c>
      <c r="L432" s="37" t="e">
        <f t="shared" si="205"/>
        <v>#VALUE!</v>
      </c>
      <c r="M432" s="38">
        <f t="shared" si="205"/>
        <v>25650.819233400951</v>
      </c>
      <c r="N432" s="39">
        <f t="shared" si="205"/>
        <v>5642.1975568023508</v>
      </c>
      <c r="O432" s="39">
        <f t="shared" si="205"/>
        <v>1128.4395113604703</v>
      </c>
      <c r="P432" s="40">
        <f t="shared" si="205"/>
        <v>130830.94698745786</v>
      </c>
      <c r="Q432" s="40">
        <f t="shared" si="205"/>
        <v>118677.31571923163</v>
      </c>
      <c r="R432" s="40">
        <f t="shared" si="205"/>
        <v>492217.5399630933</v>
      </c>
      <c r="S432" s="41" t="e">
        <f t="shared" si="205"/>
        <v>#VALUE!</v>
      </c>
      <c r="T432" s="41" t="e">
        <f t="shared" si="205"/>
        <v>#VALUE!</v>
      </c>
      <c r="U432" s="42" t="e">
        <f t="shared" si="205"/>
        <v>#VALUE!</v>
      </c>
      <c r="V432" s="42" t="e">
        <f t="shared" si="205"/>
        <v>#VALUE!</v>
      </c>
      <c r="W432" s="43" t="e">
        <f t="shared" si="205"/>
        <v>#VALUE!</v>
      </c>
      <c r="X432" s="43" t="e">
        <f t="shared" si="205"/>
        <v>#VALUE!</v>
      </c>
      <c r="Y432" t="e">
        <f>NA()</f>
        <v>#N/A</v>
      </c>
      <c r="AD432"/>
      <c r="AE432" s="3">
        <v>47</v>
      </c>
      <c r="AG432" s="3">
        <f t="shared" si="193"/>
        <v>49.108122451584919</v>
      </c>
      <c r="AH432" s="36">
        <f t="shared" ref="AH432:AY446" si="206">300*AH360*AH132</f>
        <v>48827.504726786698</v>
      </c>
      <c r="AI432" s="36">
        <f t="shared" si="206"/>
        <v>82319.958888363923</v>
      </c>
      <c r="AJ432" s="36">
        <f t="shared" si="206"/>
        <v>82829.278406045749</v>
      </c>
      <c r="AK432" s="36">
        <f t="shared" si="206"/>
        <v>78634.393488221802</v>
      </c>
      <c r="AL432" s="36">
        <f t="shared" si="206"/>
        <v>23726.982815503183</v>
      </c>
      <c r="AM432" s="37" t="e">
        <f t="shared" si="206"/>
        <v>#VALUE!</v>
      </c>
      <c r="AN432" s="38">
        <f t="shared" si="206"/>
        <v>27198.524278618737</v>
      </c>
      <c r="AO432" s="39">
        <f t="shared" si="206"/>
        <v>5975.0807518563142</v>
      </c>
      <c r="AP432" s="39">
        <f t="shared" si="206"/>
        <v>1195.0161503712627</v>
      </c>
      <c r="AQ432" s="40">
        <f t="shared" si="206"/>
        <v>135989.41014969346</v>
      </c>
      <c r="AR432" s="40">
        <f t="shared" si="206"/>
        <v>122655.28793801743</v>
      </c>
      <c r="AS432" s="40">
        <f t="shared" si="206"/>
        <v>500338.58463767177</v>
      </c>
      <c r="AT432" s="41" t="e">
        <f t="shared" si="206"/>
        <v>#VALUE!</v>
      </c>
      <c r="AU432" s="41" t="e">
        <f t="shared" si="206"/>
        <v>#VALUE!</v>
      </c>
      <c r="AV432" s="42" t="e">
        <f t="shared" si="206"/>
        <v>#VALUE!</v>
      </c>
      <c r="AW432" s="42" t="e">
        <f t="shared" si="206"/>
        <v>#VALUE!</v>
      </c>
      <c r="AX432" s="43" t="e">
        <f t="shared" si="206"/>
        <v>#VALUE!</v>
      </c>
      <c r="AY432" s="43" t="e">
        <f t="shared" si="206"/>
        <v>#VALUE!</v>
      </c>
      <c r="AZ432" t="e">
        <f>NA()</f>
        <v>#N/A</v>
      </c>
    </row>
    <row r="433" spans="4:52" x14ac:dyDescent="0.25">
      <c r="D433" s="3">
        <v>48</v>
      </c>
      <c r="F433" s="3">
        <v>47</v>
      </c>
      <c r="G433" s="36">
        <f t="shared" si="205"/>
        <v>47455.261747226978</v>
      </c>
      <c r="H433" s="36">
        <f t="shared" si="205"/>
        <v>79806.938363526409</v>
      </c>
      <c r="I433" s="36">
        <f t="shared" si="205"/>
        <v>79761.90675483529</v>
      </c>
      <c r="J433" s="36">
        <f t="shared" si="205"/>
        <v>76309.086889972023</v>
      </c>
      <c r="K433" s="36">
        <f t="shared" si="205"/>
        <v>22979.199601790471</v>
      </c>
      <c r="L433" s="37" t="e">
        <f t="shared" si="205"/>
        <v>#VALUE!</v>
      </c>
      <c r="M433" s="38">
        <f t="shared" si="205"/>
        <v>26160.193745371882</v>
      </c>
      <c r="N433" s="39">
        <f t="shared" si="205"/>
        <v>5751.1374399488177</v>
      </c>
      <c r="O433" s="39">
        <f t="shared" si="205"/>
        <v>1150.2274879897636</v>
      </c>
      <c r="P433" s="40">
        <f t="shared" si="205"/>
        <v>132537.7433462897</v>
      </c>
      <c r="Q433" s="40">
        <f t="shared" si="205"/>
        <v>120010.69329264046</v>
      </c>
      <c r="R433" s="40">
        <f t="shared" si="205"/>
        <v>495051.52167600428</v>
      </c>
      <c r="S433" s="41" t="e">
        <f t="shared" si="205"/>
        <v>#VALUE!</v>
      </c>
      <c r="T433" s="41" t="e">
        <f t="shared" si="205"/>
        <v>#VALUE!</v>
      </c>
      <c r="U433" s="42" t="e">
        <f t="shared" si="205"/>
        <v>#VALUE!</v>
      </c>
      <c r="V433" s="42" t="e">
        <f t="shared" si="205"/>
        <v>#VALUE!</v>
      </c>
      <c r="W433" s="43" t="e">
        <f t="shared" si="205"/>
        <v>#VALUE!</v>
      </c>
      <c r="X433" s="43" t="e">
        <f t="shared" si="205"/>
        <v>#VALUE!</v>
      </c>
      <c r="Y433" t="e">
        <f>NA()</f>
        <v>#N/A</v>
      </c>
      <c r="AD433"/>
      <c r="AE433" s="3">
        <v>48</v>
      </c>
      <c r="AG433" s="3">
        <f t="shared" si="193"/>
        <v>50.256187235873128</v>
      </c>
      <c r="AH433" s="36">
        <f t="shared" si="206"/>
        <v>49510.668524474815</v>
      </c>
      <c r="AI433" s="36">
        <f t="shared" si="206"/>
        <v>83637.208773402948</v>
      </c>
      <c r="AJ433" s="36">
        <f t="shared" si="206"/>
        <v>84412.413097332668</v>
      </c>
      <c r="AK433" s="36">
        <f t="shared" si="206"/>
        <v>79850.753313051275</v>
      </c>
      <c r="AL433" s="36">
        <f t="shared" si="206"/>
        <v>24086.587641824968</v>
      </c>
      <c r="AM433" s="37" t="e">
        <f t="shared" si="206"/>
        <v>#VALUE!</v>
      </c>
      <c r="AN433" s="38">
        <f t="shared" si="206"/>
        <v>27743.96421883766</v>
      </c>
      <c r="AO433" s="39">
        <f t="shared" si="206"/>
        <v>6093.7873492725157</v>
      </c>
      <c r="AP433" s="39">
        <f t="shared" si="206"/>
        <v>1218.7574698545031</v>
      </c>
      <c r="AQ433" s="40">
        <f t="shared" si="206"/>
        <v>137788.25092296084</v>
      </c>
      <c r="AR433" s="40">
        <f t="shared" si="206"/>
        <v>124005.10454957592</v>
      </c>
      <c r="AS433" s="40">
        <f t="shared" si="206"/>
        <v>502865.65156102338</v>
      </c>
      <c r="AT433" s="41" t="e">
        <f t="shared" si="206"/>
        <v>#VALUE!</v>
      </c>
      <c r="AU433" s="41" t="e">
        <f t="shared" si="206"/>
        <v>#VALUE!</v>
      </c>
      <c r="AV433" s="42" t="e">
        <f t="shared" si="206"/>
        <v>#VALUE!</v>
      </c>
      <c r="AW433" s="42" t="e">
        <f t="shared" si="206"/>
        <v>#VALUE!</v>
      </c>
      <c r="AX433" s="43" t="e">
        <f t="shared" si="206"/>
        <v>#VALUE!</v>
      </c>
      <c r="AY433" s="43" t="e">
        <f t="shared" si="206"/>
        <v>#VALUE!</v>
      </c>
      <c r="AZ433" t="e">
        <f>NA()</f>
        <v>#N/A</v>
      </c>
    </row>
    <row r="434" spans="4:52" x14ac:dyDescent="0.25">
      <c r="D434" s="3">
        <v>49</v>
      </c>
      <c r="F434" s="3">
        <v>48</v>
      </c>
      <c r="G434" s="36">
        <f t="shared" si="205"/>
        <v>48125.816178899098</v>
      </c>
      <c r="H434" s="36">
        <f t="shared" si="205"/>
        <v>81014.395559486293</v>
      </c>
      <c r="I434" s="36">
        <f t="shared" si="205"/>
        <v>81243.110989302208</v>
      </c>
      <c r="J434" s="36">
        <f t="shared" si="205"/>
        <v>77427.119325470267</v>
      </c>
      <c r="K434" s="36">
        <f t="shared" si="205"/>
        <v>23348.967248474659</v>
      </c>
      <c r="L434" s="37" t="e">
        <f t="shared" si="205"/>
        <v>#VALUE!</v>
      </c>
      <c r="M434" s="38">
        <f t="shared" si="205"/>
        <v>26658.7053446276</v>
      </c>
      <c r="N434" s="39">
        <f t="shared" si="205"/>
        <v>5858.3318320423323</v>
      </c>
      <c r="O434" s="39">
        <f t="shared" si="205"/>
        <v>1171.6663664084663</v>
      </c>
      <c r="P434" s="40">
        <f t="shared" si="205"/>
        <v>134199.45989967242</v>
      </c>
      <c r="Q434" s="40">
        <f t="shared" si="205"/>
        <v>121292.66949121399</v>
      </c>
      <c r="R434" s="40">
        <f t="shared" si="205"/>
        <v>497669.93714291055</v>
      </c>
      <c r="S434" s="41" t="e">
        <f t="shared" si="205"/>
        <v>#VALUE!</v>
      </c>
      <c r="T434" s="41" t="e">
        <f t="shared" si="205"/>
        <v>#VALUE!</v>
      </c>
      <c r="U434" s="42" t="e">
        <f t="shared" si="205"/>
        <v>#VALUE!</v>
      </c>
      <c r="V434" s="42" t="e">
        <f t="shared" si="205"/>
        <v>#VALUE!</v>
      </c>
      <c r="W434" s="43" t="e">
        <f t="shared" si="205"/>
        <v>#VALUE!</v>
      </c>
      <c r="X434" s="43" t="e">
        <f t="shared" si="205"/>
        <v>#VALUE!</v>
      </c>
      <c r="Y434" t="e">
        <f>NA()</f>
        <v>#N/A</v>
      </c>
      <c r="AD434"/>
      <c r="AE434" s="3">
        <v>49</v>
      </c>
      <c r="AG434" s="3">
        <f t="shared" si="193"/>
        <v>51.314078685538149</v>
      </c>
      <c r="AH434" s="36">
        <f t="shared" si="206"/>
        <v>50102.569498994439</v>
      </c>
      <c r="AI434" s="36">
        <f t="shared" si="206"/>
        <v>84819.695911501942</v>
      </c>
      <c r="AJ434" s="36">
        <f t="shared" si="206"/>
        <v>85817.965885093072</v>
      </c>
      <c r="AK434" s="36">
        <f t="shared" si="206"/>
        <v>80941.165653427117</v>
      </c>
      <c r="AL434" s="36">
        <f t="shared" si="206"/>
        <v>24391.656386727918</v>
      </c>
      <c r="AM434" s="37" t="e">
        <f t="shared" si="206"/>
        <v>#VALUE!</v>
      </c>
      <c r="AN434" s="38">
        <f t="shared" si="206"/>
        <v>28234.226380230415</v>
      </c>
      <c r="AO434" s="39">
        <f t="shared" si="206"/>
        <v>6201.1510876980756</v>
      </c>
      <c r="AP434" s="39">
        <f t="shared" si="206"/>
        <v>1240.2302175396153</v>
      </c>
      <c r="AQ434" s="40">
        <f t="shared" si="206"/>
        <v>139396.95937241521</v>
      </c>
      <c r="AR434" s="40">
        <f t="shared" si="206"/>
        <v>125195.23329214082</v>
      </c>
      <c r="AS434" s="40">
        <f t="shared" si="206"/>
        <v>504997.41845259513</v>
      </c>
      <c r="AT434" s="41" t="e">
        <f t="shared" si="206"/>
        <v>#VALUE!</v>
      </c>
      <c r="AU434" s="41" t="e">
        <f t="shared" si="206"/>
        <v>#VALUE!</v>
      </c>
      <c r="AV434" s="42" t="e">
        <f t="shared" si="206"/>
        <v>#VALUE!</v>
      </c>
      <c r="AW434" s="42" t="e">
        <f t="shared" si="206"/>
        <v>#VALUE!</v>
      </c>
      <c r="AX434" s="43" t="e">
        <f t="shared" si="206"/>
        <v>#VALUE!</v>
      </c>
      <c r="AY434" s="43" t="e">
        <f t="shared" si="206"/>
        <v>#VALUE!</v>
      </c>
      <c r="AZ434" t="e">
        <f>NA()</f>
        <v>#N/A</v>
      </c>
    </row>
    <row r="435" spans="4:52" x14ac:dyDescent="0.25">
      <c r="D435" s="3">
        <v>50</v>
      </c>
      <c r="F435" s="3">
        <v>49</v>
      </c>
      <c r="G435" s="36">
        <f t="shared" si="205"/>
        <v>48760.901148101846</v>
      </c>
      <c r="H435" s="36">
        <f t="shared" si="205"/>
        <v>82194.057988182321</v>
      </c>
      <c r="I435" s="36">
        <f t="shared" si="205"/>
        <v>82677.041744279195</v>
      </c>
      <c r="J435" s="36">
        <f t="shared" si="205"/>
        <v>78518.044380419582</v>
      </c>
      <c r="K435" s="36">
        <f t="shared" si="205"/>
        <v>23691.484060627539</v>
      </c>
      <c r="L435" s="37" t="e">
        <f t="shared" si="205"/>
        <v>#VALUE!</v>
      </c>
      <c r="M435" s="38">
        <f t="shared" si="205"/>
        <v>27146.432437292271</v>
      </c>
      <c r="N435" s="39">
        <f t="shared" si="205"/>
        <v>5963.7833178194742</v>
      </c>
      <c r="O435" s="39">
        <f t="shared" si="205"/>
        <v>1192.7566635638948</v>
      </c>
      <c r="P435" s="40">
        <f t="shared" si="205"/>
        <v>135817.10448886416</v>
      </c>
      <c r="Q435" s="40">
        <f t="shared" si="205"/>
        <v>122524.95581082064</v>
      </c>
      <c r="R435" s="40">
        <f t="shared" si="205"/>
        <v>500088.44076771312</v>
      </c>
      <c r="S435" s="41" t="e">
        <f t="shared" si="205"/>
        <v>#VALUE!</v>
      </c>
      <c r="T435" s="41" t="e">
        <f t="shared" si="205"/>
        <v>#VALUE!</v>
      </c>
      <c r="U435" s="42" t="e">
        <f t="shared" si="205"/>
        <v>#VALUE!</v>
      </c>
      <c r="V435" s="42" t="e">
        <f t="shared" si="205"/>
        <v>#VALUE!</v>
      </c>
      <c r="W435" s="43" t="e">
        <f t="shared" si="205"/>
        <v>#VALUE!</v>
      </c>
      <c r="X435" s="43" t="e">
        <f t="shared" si="205"/>
        <v>#VALUE!</v>
      </c>
      <c r="Y435" t="e">
        <f>NA()</f>
        <v>#N/A</v>
      </c>
      <c r="AD435"/>
      <c r="AE435" s="3">
        <v>50</v>
      </c>
      <c r="AG435" s="3">
        <f t="shared" si="193"/>
        <v>52.288879354098157</v>
      </c>
      <c r="AH435" s="36">
        <f t="shared" si="206"/>
        <v>50617.558651378655</v>
      </c>
      <c r="AI435" s="36">
        <f t="shared" si="206"/>
        <v>85883.199829976758</v>
      </c>
      <c r="AJ435" s="36">
        <f t="shared" si="206"/>
        <v>87068.807647537484</v>
      </c>
      <c r="AK435" s="36">
        <f t="shared" si="206"/>
        <v>81920.614973817792</v>
      </c>
      <c r="AL435" s="36">
        <f t="shared" si="206"/>
        <v>24652.315443200929</v>
      </c>
      <c r="AM435" s="37" t="e">
        <f t="shared" si="206"/>
        <v>#VALUE!</v>
      </c>
      <c r="AN435" s="38">
        <f t="shared" si="206"/>
        <v>28675.621620682356</v>
      </c>
      <c r="AO435" s="39">
        <f t="shared" si="206"/>
        <v>6298.3762468620143</v>
      </c>
      <c r="AP435" s="39">
        <f t="shared" si="206"/>
        <v>1259.6752493724027</v>
      </c>
      <c r="AQ435" s="40">
        <f t="shared" si="206"/>
        <v>140838.86588967196</v>
      </c>
      <c r="AR435" s="40">
        <f t="shared" si="206"/>
        <v>126248.0003584144</v>
      </c>
      <c r="AS435" s="40">
        <f t="shared" si="206"/>
        <v>506807.7894440798</v>
      </c>
      <c r="AT435" s="41" t="e">
        <f t="shared" si="206"/>
        <v>#VALUE!</v>
      </c>
      <c r="AU435" s="41" t="e">
        <f t="shared" si="206"/>
        <v>#VALUE!</v>
      </c>
      <c r="AV435" s="42" t="e">
        <f t="shared" si="206"/>
        <v>#VALUE!</v>
      </c>
      <c r="AW435" s="42" t="e">
        <f t="shared" si="206"/>
        <v>#VALUE!</v>
      </c>
      <c r="AX435" s="43" t="e">
        <f t="shared" si="206"/>
        <v>#VALUE!</v>
      </c>
      <c r="AY435" s="43" t="e">
        <f t="shared" si="206"/>
        <v>#VALUE!</v>
      </c>
      <c r="AZ435" t="e">
        <f>NA()</f>
        <v>#N/A</v>
      </c>
    </row>
    <row r="436" spans="4:52" x14ac:dyDescent="0.25">
      <c r="D436" s="3">
        <v>51</v>
      </c>
      <c r="F436" s="3">
        <v>50</v>
      </c>
      <c r="G436" s="36">
        <f t="shared" si="205"/>
        <v>49361.976772419192</v>
      </c>
      <c r="H436" s="36">
        <f t="shared" si="205"/>
        <v>83346.355286929684</v>
      </c>
      <c r="I436" s="36">
        <f t="shared" si="205"/>
        <v>84064.394360857317</v>
      </c>
      <c r="J436" s="36">
        <f t="shared" si="205"/>
        <v>79582.327490061478</v>
      </c>
      <c r="K436" s="36">
        <f t="shared" si="205"/>
        <v>24009.011692581069</v>
      </c>
      <c r="L436" s="37" t="e">
        <f t="shared" si="205"/>
        <v>#VALUE!</v>
      </c>
      <c r="M436" s="38">
        <f t="shared" si="205"/>
        <v>27623.464063276489</v>
      </c>
      <c r="N436" s="39">
        <f t="shared" si="205"/>
        <v>6067.4963918289586</v>
      </c>
      <c r="O436" s="39">
        <f t="shared" si="205"/>
        <v>1213.4992783657917</v>
      </c>
      <c r="P436" s="40">
        <f t="shared" si="205"/>
        <v>137391.67647816794</v>
      </c>
      <c r="Q436" s="40">
        <f t="shared" si="205"/>
        <v>123709.23289005336</v>
      </c>
      <c r="R436" s="40">
        <f t="shared" si="205"/>
        <v>502321.66634733311</v>
      </c>
      <c r="S436" s="41" t="e">
        <f t="shared" si="205"/>
        <v>#VALUE!</v>
      </c>
      <c r="T436" s="41" t="e">
        <f t="shared" si="205"/>
        <v>#VALUE!</v>
      </c>
      <c r="U436" s="42" t="e">
        <f t="shared" si="205"/>
        <v>#VALUE!</v>
      </c>
      <c r="V436" s="42" t="e">
        <f t="shared" si="205"/>
        <v>#VALUE!</v>
      </c>
      <c r="W436" s="43" t="e">
        <f t="shared" si="205"/>
        <v>#VALUE!</v>
      </c>
      <c r="X436" s="43" t="e">
        <f t="shared" si="205"/>
        <v>#VALUE!</v>
      </c>
      <c r="Y436" t="e">
        <f>NA()</f>
        <v>#N/A</v>
      </c>
      <c r="AD436"/>
      <c r="AE436" s="3">
        <v>51</v>
      </c>
      <c r="AG436" s="3">
        <f t="shared" si="193"/>
        <v>53.187115504627528</v>
      </c>
      <c r="AH436" s="36">
        <f t="shared" si="206"/>
        <v>51067.428113372189</v>
      </c>
      <c r="AI436" s="36">
        <f t="shared" si="206"/>
        <v>86841.379105156215</v>
      </c>
      <c r="AJ436" s="36">
        <f t="shared" si="206"/>
        <v>88184.515935487056</v>
      </c>
      <c r="AK436" s="36">
        <f t="shared" si="206"/>
        <v>82802.033876403744</v>
      </c>
      <c r="AL436" s="36">
        <f t="shared" si="206"/>
        <v>24876.463495055152</v>
      </c>
      <c r="AM436" s="37" t="e">
        <f t="shared" si="206"/>
        <v>#VALUE!</v>
      </c>
      <c r="AN436" s="38">
        <f t="shared" si="206"/>
        <v>29073.648277993037</v>
      </c>
      <c r="AO436" s="39">
        <f t="shared" si="206"/>
        <v>6386.5245537802075</v>
      </c>
      <c r="AP436" s="39">
        <f t="shared" si="206"/>
        <v>1277.3049107560414</v>
      </c>
      <c r="AQ436" s="40">
        <f t="shared" si="206"/>
        <v>142133.96800427497</v>
      </c>
      <c r="AR436" s="40">
        <f t="shared" si="206"/>
        <v>127182.10420125899</v>
      </c>
      <c r="AS436" s="40">
        <f t="shared" si="206"/>
        <v>508354.8102555825</v>
      </c>
      <c r="AT436" s="41" t="e">
        <f t="shared" si="206"/>
        <v>#VALUE!</v>
      </c>
      <c r="AU436" s="41" t="e">
        <f t="shared" si="206"/>
        <v>#VALUE!</v>
      </c>
      <c r="AV436" s="42" t="e">
        <f t="shared" si="206"/>
        <v>#VALUE!</v>
      </c>
      <c r="AW436" s="42" t="e">
        <f t="shared" si="206"/>
        <v>#VALUE!</v>
      </c>
      <c r="AX436" s="43" t="e">
        <f t="shared" si="206"/>
        <v>#VALUE!</v>
      </c>
      <c r="AY436" s="43" t="e">
        <f t="shared" si="206"/>
        <v>#VALUE!</v>
      </c>
      <c r="AZ436" t="e">
        <f>NA()</f>
        <v>#N/A</v>
      </c>
    </row>
    <row r="437" spans="4:52" x14ac:dyDescent="0.25">
      <c r="D437" s="3">
        <v>52</v>
      </c>
      <c r="F437" s="3">
        <v>51</v>
      </c>
      <c r="G437" s="36">
        <f t="shared" si="205"/>
        <v>49930.497559533032</v>
      </c>
      <c r="H437" s="36">
        <f t="shared" si="205"/>
        <v>84471.726437705525</v>
      </c>
      <c r="I437" s="36">
        <f t="shared" si="205"/>
        <v>85405.937948508741</v>
      </c>
      <c r="J437" s="36">
        <f t="shared" si="205"/>
        <v>80620.440901017311</v>
      </c>
      <c r="K437" s="36">
        <f t="shared" si="205"/>
        <v>24303.580339149397</v>
      </c>
      <c r="L437" s="37" t="e">
        <f t="shared" si="205"/>
        <v>#VALUE!</v>
      </c>
      <c r="M437" s="38">
        <f t="shared" si="205"/>
        <v>28089.89897503081</v>
      </c>
      <c r="N437" s="39">
        <f t="shared" si="205"/>
        <v>6169.4773016216895</v>
      </c>
      <c r="O437" s="39">
        <f t="shared" si="205"/>
        <v>1233.8954603243378</v>
      </c>
      <c r="P437" s="40">
        <f t="shared" si="205"/>
        <v>138924.16547049402</v>
      </c>
      <c r="Q437" s="40">
        <f t="shared" si="205"/>
        <v>124847.1480993408</v>
      </c>
      <c r="R437" s="40">
        <f t="shared" si="205"/>
        <v>504383.27472560556</v>
      </c>
      <c r="S437" s="41" t="e">
        <f t="shared" si="205"/>
        <v>#VALUE!</v>
      </c>
      <c r="T437" s="41" t="e">
        <f t="shared" si="205"/>
        <v>#VALUE!</v>
      </c>
      <c r="U437" s="42" t="e">
        <f t="shared" si="205"/>
        <v>#VALUE!</v>
      </c>
      <c r="V437" s="42" t="e">
        <f t="shared" si="205"/>
        <v>#VALUE!</v>
      </c>
      <c r="W437" s="43" t="e">
        <f t="shared" si="205"/>
        <v>#VALUE!</v>
      </c>
      <c r="X437" s="43" t="e">
        <f t="shared" si="205"/>
        <v>#VALUE!</v>
      </c>
      <c r="Y437" t="e">
        <f>NA()</f>
        <v>#N/A</v>
      </c>
      <c r="AD437"/>
      <c r="AE437" s="3">
        <v>52</v>
      </c>
      <c r="AG437" s="3">
        <f t="shared" si="193"/>
        <v>54.014800802904645</v>
      </c>
      <c r="AH437" s="36">
        <f t="shared" si="206"/>
        <v>51461.905838678431</v>
      </c>
      <c r="AI437" s="36">
        <f t="shared" si="206"/>
        <v>87706.090061844137</v>
      </c>
      <c r="AJ437" s="36">
        <f t="shared" si="206"/>
        <v>89181.8751183235</v>
      </c>
      <c r="AK437" s="36">
        <f t="shared" si="206"/>
        <v>83596.617895974239</v>
      </c>
      <c r="AL437" s="36">
        <f t="shared" si="206"/>
        <v>25070.33461668939</v>
      </c>
      <c r="AM437" s="37" t="e">
        <f t="shared" si="206"/>
        <v>#VALUE!</v>
      </c>
      <c r="AN437" s="38">
        <f t="shared" si="206"/>
        <v>29433.105538472897</v>
      </c>
      <c r="AO437" s="39">
        <f t="shared" si="206"/>
        <v>6466.5333530519183</v>
      </c>
      <c r="AP437" s="39">
        <f t="shared" si="206"/>
        <v>1293.3066706103837</v>
      </c>
      <c r="AQ437" s="40">
        <f t="shared" si="206"/>
        <v>143299.47167705357</v>
      </c>
      <c r="AR437" s="40">
        <f t="shared" si="206"/>
        <v>128013.27782697398</v>
      </c>
      <c r="AS437" s="40">
        <f t="shared" si="206"/>
        <v>509684.44229192933</v>
      </c>
      <c r="AT437" s="41" t="e">
        <f t="shared" si="206"/>
        <v>#VALUE!</v>
      </c>
      <c r="AU437" s="41" t="e">
        <f t="shared" si="206"/>
        <v>#VALUE!</v>
      </c>
      <c r="AV437" s="42" t="e">
        <f t="shared" si="206"/>
        <v>#VALUE!</v>
      </c>
      <c r="AW437" s="42" t="e">
        <f t="shared" si="206"/>
        <v>#VALUE!</v>
      </c>
      <c r="AX437" s="43" t="e">
        <f t="shared" si="206"/>
        <v>#VALUE!</v>
      </c>
      <c r="AY437" s="43" t="e">
        <f t="shared" si="206"/>
        <v>#VALUE!</v>
      </c>
      <c r="AZ437" t="e">
        <f>NA()</f>
        <v>#N/A</v>
      </c>
    </row>
    <row r="438" spans="4:52" x14ac:dyDescent="0.25">
      <c r="D438" s="3">
        <v>53</v>
      </c>
      <c r="F438" s="3">
        <v>52</v>
      </c>
      <c r="G438" s="36">
        <f t="shared" si="205"/>
        <v>50467.903555479686</v>
      </c>
      <c r="H438" s="36">
        <f t="shared" si="205"/>
        <v>85570.618096630074</v>
      </c>
      <c r="I438" s="36">
        <f t="shared" si="205"/>
        <v>86702.504770351195</v>
      </c>
      <c r="J438" s="36">
        <f t="shared" si="205"/>
        <v>81632.86210126683</v>
      </c>
      <c r="K438" s="36">
        <f t="shared" si="205"/>
        <v>24577.019245126245</v>
      </c>
      <c r="L438" s="37" t="e">
        <f t="shared" si="205"/>
        <v>#VALUE!</v>
      </c>
      <c r="M438" s="38">
        <f t="shared" si="205"/>
        <v>28545.844770262003</v>
      </c>
      <c r="N438" s="39">
        <f t="shared" si="205"/>
        <v>6269.7339019099891</v>
      </c>
      <c r="O438" s="39">
        <f t="shared" si="205"/>
        <v>1253.9467803819978</v>
      </c>
      <c r="P438" s="40">
        <f t="shared" si="205"/>
        <v>140415.55018450864</v>
      </c>
      <c r="Q438" s="40">
        <f t="shared" si="205"/>
        <v>125940.31356944233</v>
      </c>
      <c r="R438" s="40">
        <f t="shared" si="205"/>
        <v>506286.00260386762</v>
      </c>
      <c r="S438" s="41" t="e">
        <f t="shared" si="205"/>
        <v>#VALUE!</v>
      </c>
      <c r="T438" s="41" t="e">
        <f t="shared" si="205"/>
        <v>#VALUE!</v>
      </c>
      <c r="U438" s="42" t="e">
        <f t="shared" si="205"/>
        <v>#VALUE!</v>
      </c>
      <c r="V438" s="42" t="e">
        <f t="shared" si="205"/>
        <v>#VALUE!</v>
      </c>
      <c r="W438" s="43" t="e">
        <f t="shared" si="205"/>
        <v>#VALUE!</v>
      </c>
      <c r="X438" s="43" t="e">
        <f t="shared" si="205"/>
        <v>#VALUE!</v>
      </c>
      <c r="Y438" t="e">
        <f>NA()</f>
        <v>#N/A</v>
      </c>
      <c r="AD438"/>
      <c r="AE438" s="3">
        <v>53</v>
      </c>
      <c r="AG438" s="3">
        <f t="shared" si="193"/>
        <v>54.777476578735246</v>
      </c>
      <c r="AH438" s="36">
        <f t="shared" si="206"/>
        <v>51809.05124910202</v>
      </c>
      <c r="AI438" s="36">
        <f t="shared" si="206"/>
        <v>88487.654256781956</v>
      </c>
      <c r="AJ438" s="36">
        <f t="shared" si="206"/>
        <v>90075.304230248687</v>
      </c>
      <c r="AK438" s="36">
        <f t="shared" si="206"/>
        <v>84314.088419930224</v>
      </c>
      <c r="AL438" s="36">
        <f t="shared" si="206"/>
        <v>25238.901233853245</v>
      </c>
      <c r="AM438" s="37" t="e">
        <f t="shared" si="206"/>
        <v>#VALUE!</v>
      </c>
      <c r="AN438" s="38">
        <f t="shared" si="206"/>
        <v>29758.19085232155</v>
      </c>
      <c r="AO438" s="39">
        <f t="shared" si="206"/>
        <v>6539.2314978891927</v>
      </c>
      <c r="AP438" s="39">
        <f t="shared" si="206"/>
        <v>1307.8462995778386</v>
      </c>
      <c r="AQ438" s="40">
        <f t="shared" si="206"/>
        <v>144350.23589889432</v>
      </c>
      <c r="AR438" s="40">
        <f t="shared" si="206"/>
        <v>128754.81966889818</v>
      </c>
      <c r="AS438" s="40">
        <f t="shared" si="206"/>
        <v>510833.36420046398</v>
      </c>
      <c r="AT438" s="41" t="e">
        <f t="shared" si="206"/>
        <v>#VALUE!</v>
      </c>
      <c r="AU438" s="41" t="e">
        <f t="shared" si="206"/>
        <v>#VALUE!</v>
      </c>
      <c r="AV438" s="42" t="e">
        <f t="shared" si="206"/>
        <v>#VALUE!</v>
      </c>
      <c r="AW438" s="42" t="e">
        <f t="shared" si="206"/>
        <v>#VALUE!</v>
      </c>
      <c r="AX438" s="43" t="e">
        <f t="shared" si="206"/>
        <v>#VALUE!</v>
      </c>
      <c r="AY438" s="43" t="e">
        <f t="shared" si="206"/>
        <v>#VALUE!</v>
      </c>
      <c r="AZ438" t="e">
        <f>NA()</f>
        <v>#N/A</v>
      </c>
    </row>
    <row r="439" spans="4:52" x14ac:dyDescent="0.25">
      <c r="D439" s="3">
        <v>54</v>
      </c>
      <c r="F439" s="3">
        <v>53</v>
      </c>
      <c r="G439" s="36">
        <f t="shared" si="205"/>
        <v>50975.612950461182</v>
      </c>
      <c r="H439" s="36">
        <f t="shared" si="205"/>
        <v>86643.483072571413</v>
      </c>
      <c r="I439" s="36">
        <f t="shared" si="205"/>
        <v>87954.980541099256</v>
      </c>
      <c r="J439" s="36">
        <f t="shared" si="205"/>
        <v>82620.07239700947</v>
      </c>
      <c r="K439" s="36">
        <f t="shared" si="205"/>
        <v>24830.982326784699</v>
      </c>
      <c r="L439" s="37" t="e">
        <f t="shared" si="205"/>
        <v>#VALUE!</v>
      </c>
      <c r="M439" s="38">
        <f t="shared" si="205"/>
        <v>28991.417073701457</v>
      </c>
      <c r="N439" s="39">
        <f t="shared" si="205"/>
        <v>6368.2755188762021</v>
      </c>
      <c r="O439" s="39">
        <f t="shared" si="205"/>
        <v>1273.6551037752404</v>
      </c>
      <c r="P439" s="40">
        <f t="shared" si="205"/>
        <v>141866.79747724536</v>
      </c>
      <c r="Q439" s="40">
        <f t="shared" si="205"/>
        <v>126990.30460911935</v>
      </c>
      <c r="R439" s="40">
        <f t="shared" si="205"/>
        <v>508041.71169910888</v>
      </c>
      <c r="S439" s="41" t="e">
        <f t="shared" si="205"/>
        <v>#VALUE!</v>
      </c>
      <c r="T439" s="41" t="e">
        <f t="shared" si="205"/>
        <v>#VALUE!</v>
      </c>
      <c r="U439" s="42" t="e">
        <f t="shared" si="205"/>
        <v>#VALUE!</v>
      </c>
      <c r="V439" s="42" t="e">
        <f t="shared" si="205"/>
        <v>#VALUE!</v>
      </c>
      <c r="W439" s="43" t="e">
        <f t="shared" si="205"/>
        <v>#VALUE!</v>
      </c>
      <c r="X439" s="43" t="e">
        <f t="shared" si="205"/>
        <v>#VALUE!</v>
      </c>
      <c r="Y439" t="e">
        <f>NA()</f>
        <v>#N/A</v>
      </c>
      <c r="AD439"/>
      <c r="AE439" s="3">
        <v>54</v>
      </c>
      <c r="AG439" s="3">
        <f t="shared" si="193"/>
        <v>55.4802489249997</v>
      </c>
      <c r="AH439" s="36">
        <f t="shared" si="206"/>
        <v>52115.571140606211</v>
      </c>
      <c r="AI439" s="36">
        <f t="shared" si="206"/>
        <v>89195.083039404853</v>
      </c>
      <c r="AJ439" s="36">
        <f t="shared" si="206"/>
        <v>90877.219726322277</v>
      </c>
      <c r="AK439" s="36">
        <f t="shared" si="206"/>
        <v>84962.912443372814</v>
      </c>
      <c r="AL439" s="36">
        <f t="shared" si="206"/>
        <v>25386.167434542225</v>
      </c>
      <c r="AM439" s="37" t="e">
        <f t="shared" si="206"/>
        <v>#VALUE!</v>
      </c>
      <c r="AN439" s="38">
        <f t="shared" si="206"/>
        <v>30052.583331300186</v>
      </c>
      <c r="AO439" s="39">
        <f t="shared" si="206"/>
        <v>6605.3531753094958</v>
      </c>
      <c r="AP439" s="39">
        <f t="shared" si="206"/>
        <v>1321.0706350618991</v>
      </c>
      <c r="AQ439" s="40">
        <f t="shared" si="206"/>
        <v>145299.13901192995</v>
      </c>
      <c r="AR439" s="40">
        <f t="shared" si="206"/>
        <v>129418.02059129036</v>
      </c>
      <c r="AS439" s="40">
        <f t="shared" si="206"/>
        <v>511831.06758869899</v>
      </c>
      <c r="AT439" s="41" t="e">
        <f t="shared" si="206"/>
        <v>#VALUE!</v>
      </c>
      <c r="AU439" s="41" t="e">
        <f t="shared" si="206"/>
        <v>#VALUE!</v>
      </c>
      <c r="AV439" s="42" t="e">
        <f t="shared" si="206"/>
        <v>#VALUE!</v>
      </c>
      <c r="AW439" s="42" t="e">
        <f t="shared" si="206"/>
        <v>#VALUE!</v>
      </c>
      <c r="AX439" s="43" t="e">
        <f t="shared" si="206"/>
        <v>#VALUE!</v>
      </c>
      <c r="AY439" s="43" t="e">
        <f t="shared" si="206"/>
        <v>#VALUE!</v>
      </c>
      <c r="AZ439" t="e">
        <f>NA()</f>
        <v>#N/A</v>
      </c>
    </row>
    <row r="440" spans="4:52" x14ac:dyDescent="0.25">
      <c r="D440" s="3">
        <v>55</v>
      </c>
      <c r="F440" s="3">
        <v>54</v>
      </c>
      <c r="G440" s="36">
        <f t="shared" si="205"/>
        <v>51455.015977939693</v>
      </c>
      <c r="H440" s="36">
        <f t="shared" si="205"/>
        <v>87690.77894228854</v>
      </c>
      <c r="I440" s="36">
        <f t="shared" si="205"/>
        <v>89164.295582082472</v>
      </c>
      <c r="J440" s="36">
        <f t="shared" si="205"/>
        <v>83582.55562376944</v>
      </c>
      <c r="K440" s="36">
        <f t="shared" si="205"/>
        <v>25066.969769611969</v>
      </c>
      <c r="L440" s="37" t="e">
        <f t="shared" si="205"/>
        <v>#VALUE!</v>
      </c>
      <c r="M440" s="38">
        <f t="shared" si="205"/>
        <v>29426.738764262394</v>
      </c>
      <c r="N440" s="39">
        <f t="shared" si="205"/>
        <v>6465.1128238824704</v>
      </c>
      <c r="O440" s="39">
        <f t="shared" si="205"/>
        <v>1293.0225647764942</v>
      </c>
      <c r="P440" s="40">
        <f t="shared" si="205"/>
        <v>143278.86149773066</v>
      </c>
      <c r="Q440" s="40">
        <f t="shared" si="205"/>
        <v>127998.65846701758</v>
      </c>
      <c r="R440" s="40">
        <f t="shared" si="205"/>
        <v>509661.43760595447</v>
      </c>
      <c r="S440" s="41" t="e">
        <f t="shared" si="205"/>
        <v>#VALUE!</v>
      </c>
      <c r="T440" s="41" t="e">
        <f t="shared" si="205"/>
        <v>#VALUE!</v>
      </c>
      <c r="U440" s="42" t="e">
        <f t="shared" si="205"/>
        <v>#VALUE!</v>
      </c>
      <c r="V440" s="42" t="e">
        <f t="shared" si="205"/>
        <v>#VALUE!</v>
      </c>
      <c r="W440" s="43" t="e">
        <f t="shared" si="205"/>
        <v>#VALUE!</v>
      </c>
      <c r="X440" s="43" t="e">
        <f t="shared" si="205"/>
        <v>#VALUE!</v>
      </c>
      <c r="Y440" t="e">
        <f>NA()</f>
        <v>#N/A</v>
      </c>
      <c r="AD440"/>
      <c r="AE440" s="3">
        <v>55</v>
      </c>
      <c r="AG440" s="3">
        <f t="shared" si="193"/>
        <v>56.127822882801333</v>
      </c>
      <c r="AH440" s="36">
        <f t="shared" si="206"/>
        <v>52387.071979410182</v>
      </c>
      <c r="AI440" s="36">
        <f t="shared" si="206"/>
        <v>89836.266276060836</v>
      </c>
      <c r="AJ440" s="36">
        <f t="shared" si="206"/>
        <v>91598.341391003691</v>
      </c>
      <c r="AK440" s="36">
        <f t="shared" si="206"/>
        <v>85550.486507664682</v>
      </c>
      <c r="AL440" s="36">
        <f t="shared" si="206"/>
        <v>25515.385683300276</v>
      </c>
      <c r="AM440" s="37" t="e">
        <f t="shared" si="206"/>
        <v>#VALUE!</v>
      </c>
      <c r="AN440" s="38">
        <f t="shared" si="206"/>
        <v>30319.5149963968</v>
      </c>
      <c r="AO440" s="39">
        <f t="shared" si="206"/>
        <v>6665.5498957915306</v>
      </c>
      <c r="AP440" s="39">
        <f t="shared" si="206"/>
        <v>1333.109979158306</v>
      </c>
      <c r="AQ440" s="40">
        <f t="shared" si="206"/>
        <v>146157.38154314112</v>
      </c>
      <c r="AR440" s="40">
        <f t="shared" si="206"/>
        <v>130012.50864711391</v>
      </c>
      <c r="AS440" s="40">
        <f t="shared" si="206"/>
        <v>512701.43685453321</v>
      </c>
      <c r="AT440" s="41" t="e">
        <f t="shared" si="206"/>
        <v>#VALUE!</v>
      </c>
      <c r="AU440" s="41" t="e">
        <f t="shared" si="206"/>
        <v>#VALUE!</v>
      </c>
      <c r="AV440" s="42" t="e">
        <f t="shared" si="206"/>
        <v>#VALUE!</v>
      </c>
      <c r="AW440" s="42" t="e">
        <f t="shared" si="206"/>
        <v>#VALUE!</v>
      </c>
      <c r="AX440" s="43" t="e">
        <f t="shared" si="206"/>
        <v>#VALUE!</v>
      </c>
      <c r="AY440" s="43" t="e">
        <f t="shared" si="206"/>
        <v>#VALUE!</v>
      </c>
      <c r="AZ440" t="e">
        <f>NA()</f>
        <v>#N/A</v>
      </c>
    </row>
    <row r="441" spans="4:52" x14ac:dyDescent="0.25">
      <c r="D441" s="3">
        <v>56</v>
      </c>
      <c r="F441" s="3">
        <v>55</v>
      </c>
      <c r="G441" s="36">
        <f t="shared" si="205"/>
        <v>51907.469955747969</v>
      </c>
      <c r="H441" s="36">
        <f t="shared" si="205"/>
        <v>88712.966790673338</v>
      </c>
      <c r="I441" s="36">
        <f t="shared" si="205"/>
        <v>90331.416778619096</v>
      </c>
      <c r="J441" s="36">
        <f t="shared" si="205"/>
        <v>84520.796980257728</v>
      </c>
      <c r="K441" s="36">
        <f t="shared" si="205"/>
        <v>25286.346309973182</v>
      </c>
      <c r="L441" s="37" t="e">
        <f t="shared" si="205"/>
        <v>#VALUE!</v>
      </c>
      <c r="M441" s="38">
        <f t="shared" si="205"/>
        <v>29851.939244800451</v>
      </c>
      <c r="N441" s="39">
        <f t="shared" si="205"/>
        <v>6560.2577158973445</v>
      </c>
      <c r="O441" s="39">
        <f t="shared" si="205"/>
        <v>1312.051543179469</v>
      </c>
      <c r="P441" s="40">
        <f t="shared" si="205"/>
        <v>144652.68295865683</v>
      </c>
      <c r="Q441" s="40">
        <f t="shared" si="205"/>
        <v>128966.87339748528</v>
      </c>
      <c r="R441" s="40">
        <f t="shared" si="205"/>
        <v>511155.43785743898</v>
      </c>
      <c r="S441" s="41" t="e">
        <f t="shared" si="205"/>
        <v>#VALUE!</v>
      </c>
      <c r="T441" s="41" t="e">
        <f t="shared" si="205"/>
        <v>#VALUE!</v>
      </c>
      <c r="U441" s="42" t="e">
        <f t="shared" si="205"/>
        <v>#VALUE!</v>
      </c>
      <c r="V441" s="42" t="e">
        <f t="shared" si="205"/>
        <v>#VALUE!</v>
      </c>
      <c r="W441" s="43" t="e">
        <f t="shared" si="205"/>
        <v>#VALUE!</v>
      </c>
      <c r="X441" s="43" t="e">
        <f t="shared" si="205"/>
        <v>#VALUE!</v>
      </c>
      <c r="Y441" t="e">
        <f>NA()</f>
        <v>#N/A</v>
      </c>
      <c r="AD441"/>
      <c r="AE441" s="3">
        <v>56</v>
      </c>
      <c r="AG441" s="3">
        <f t="shared" si="193"/>
        <v>56.724533941584319</v>
      </c>
      <c r="AH441" s="36">
        <f t="shared" si="206"/>
        <v>52628.261703131589</v>
      </c>
      <c r="AI441" s="36">
        <f t="shared" si="206"/>
        <v>90418.13121087529</v>
      </c>
      <c r="AJ441" s="36">
        <f t="shared" si="206"/>
        <v>92247.949521163187</v>
      </c>
      <c r="AK441" s="36">
        <f t="shared" si="206"/>
        <v>86083.290954580851</v>
      </c>
      <c r="AL441" s="36">
        <f t="shared" si="206"/>
        <v>25629.219078756883</v>
      </c>
      <c r="AM441" s="37" t="e">
        <f t="shared" si="206"/>
        <v>#VALUE!</v>
      </c>
      <c r="AN441" s="38">
        <f t="shared" si="206"/>
        <v>30561.831588936308</v>
      </c>
      <c r="AO441" s="39">
        <f t="shared" si="206"/>
        <v>6720.4008729249217</v>
      </c>
      <c r="AP441" s="39">
        <f t="shared" si="206"/>
        <v>1344.0801745849842</v>
      </c>
      <c r="AQ441" s="40">
        <f t="shared" si="206"/>
        <v>146934.73742163152</v>
      </c>
      <c r="AR441" s="40">
        <f t="shared" si="206"/>
        <v>130546.52854184122</v>
      </c>
      <c r="AS441" s="40">
        <f t="shared" si="206"/>
        <v>513463.94921225047</v>
      </c>
      <c r="AT441" s="41" t="e">
        <f t="shared" si="206"/>
        <v>#VALUE!</v>
      </c>
      <c r="AU441" s="41" t="e">
        <f t="shared" si="206"/>
        <v>#VALUE!</v>
      </c>
      <c r="AV441" s="42" t="e">
        <f t="shared" si="206"/>
        <v>#VALUE!</v>
      </c>
      <c r="AW441" s="42" t="e">
        <f t="shared" si="206"/>
        <v>#VALUE!</v>
      </c>
      <c r="AX441" s="43" t="e">
        <f t="shared" si="206"/>
        <v>#VALUE!</v>
      </c>
      <c r="AY441" s="43" t="e">
        <f t="shared" si="206"/>
        <v>#VALUE!</v>
      </c>
      <c r="AZ441" t="e">
        <f>NA()</f>
        <v>#N/A</v>
      </c>
    </row>
    <row r="442" spans="4:52" x14ac:dyDescent="0.25">
      <c r="D442" s="3">
        <v>57</v>
      </c>
      <c r="F442" s="3">
        <v>56</v>
      </c>
      <c r="G442" s="36">
        <f t="shared" si="205"/>
        <v>52334.295330815112</v>
      </c>
      <c r="H442" s="36">
        <f t="shared" si="205"/>
        <v>89710.510065677881</v>
      </c>
      <c r="I442" s="36">
        <f t="shared" si="205"/>
        <v>91457.340286415973</v>
      </c>
      <c r="J442" s="36">
        <f t="shared" si="205"/>
        <v>85435.281974539117</v>
      </c>
      <c r="K442" s="36">
        <f t="shared" si="205"/>
        <v>25490.356779216716</v>
      </c>
      <c r="L442" s="37" t="e">
        <f t="shared" si="205"/>
        <v>#VALUE!</v>
      </c>
      <c r="M442" s="38">
        <f t="shared" si="205"/>
        <v>30267.153752295024</v>
      </c>
      <c r="N442" s="39">
        <f t="shared" si="205"/>
        <v>6653.7232120125127</v>
      </c>
      <c r="O442" s="39">
        <f t="shared" si="205"/>
        <v>1330.7446424025024</v>
      </c>
      <c r="P442" s="40">
        <f t="shared" si="205"/>
        <v>145989.18851444576</v>
      </c>
      <c r="Q442" s="40">
        <f t="shared" si="205"/>
        <v>129896.40799425183</v>
      </c>
      <c r="R442" s="40">
        <f t="shared" si="205"/>
        <v>512533.23879527213</v>
      </c>
      <c r="S442" s="41" t="e">
        <f t="shared" si="205"/>
        <v>#VALUE!</v>
      </c>
      <c r="T442" s="41" t="e">
        <f t="shared" si="205"/>
        <v>#VALUE!</v>
      </c>
      <c r="U442" s="42" t="e">
        <f t="shared" si="205"/>
        <v>#VALUE!</v>
      </c>
      <c r="V442" s="42" t="e">
        <f t="shared" si="205"/>
        <v>#VALUE!</v>
      </c>
      <c r="W442" s="43" t="e">
        <f t="shared" si="205"/>
        <v>#VALUE!</v>
      </c>
      <c r="X442" s="43" t="e">
        <f t="shared" si="205"/>
        <v>#VALUE!</v>
      </c>
      <c r="Y442" t="e">
        <f>NA()</f>
        <v>#N/A</v>
      </c>
      <c r="AD442"/>
      <c r="AE442" s="3">
        <v>57</v>
      </c>
      <c r="AG442" s="3">
        <f t="shared" si="193"/>
        <v>57.274377065113654</v>
      </c>
      <c r="AH442" s="36">
        <f t="shared" si="206"/>
        <v>52843.111521335326</v>
      </c>
      <c r="AI442" s="36">
        <f t="shared" si="206"/>
        <v>90946.776455745465</v>
      </c>
      <c r="AJ442" s="36">
        <f t="shared" si="206"/>
        <v>92834.100839360326</v>
      </c>
      <c r="AK442" s="36">
        <f t="shared" si="206"/>
        <v>86567.019578912426</v>
      </c>
      <c r="AL442" s="36">
        <f t="shared" si="206"/>
        <v>25729.864287927376</v>
      </c>
      <c r="AM442" s="37" t="e">
        <f t="shared" si="206"/>
        <v>#VALUE!</v>
      </c>
      <c r="AN442" s="38">
        <f t="shared" si="206"/>
        <v>30782.04447007753</v>
      </c>
      <c r="AO442" s="39">
        <f t="shared" si="206"/>
        <v>6770.4220028294494</v>
      </c>
      <c r="AP442" s="39">
        <f t="shared" si="206"/>
        <v>1354.0844005658898</v>
      </c>
      <c r="AQ442" s="40">
        <f t="shared" si="206"/>
        <v>147639.76311466459</v>
      </c>
      <c r="AR442" s="40">
        <f t="shared" si="206"/>
        <v>131027.16909919729</v>
      </c>
      <c r="AS442" s="40">
        <f t="shared" si="206"/>
        <v>514134.59303707618</v>
      </c>
      <c r="AT442" s="41" t="e">
        <f t="shared" si="206"/>
        <v>#VALUE!</v>
      </c>
      <c r="AU442" s="41" t="e">
        <f t="shared" si="206"/>
        <v>#VALUE!</v>
      </c>
      <c r="AV442" s="42" t="e">
        <f t="shared" si="206"/>
        <v>#VALUE!</v>
      </c>
      <c r="AW442" s="42" t="e">
        <f t="shared" si="206"/>
        <v>#VALUE!</v>
      </c>
      <c r="AX442" s="43" t="e">
        <f t="shared" si="206"/>
        <v>#VALUE!</v>
      </c>
      <c r="AY442" s="43" t="e">
        <f t="shared" si="206"/>
        <v>#VALUE!</v>
      </c>
      <c r="AZ442" t="e">
        <f>NA()</f>
        <v>#N/A</v>
      </c>
    </row>
    <row r="443" spans="4:52" x14ac:dyDescent="0.25">
      <c r="D443" s="3">
        <v>58</v>
      </c>
      <c r="F443" s="3">
        <v>57</v>
      </c>
      <c r="G443" s="36">
        <f t="shared" si="205"/>
        <v>52736.772601599929</v>
      </c>
      <c r="H443" s="36">
        <f t="shared" si="205"/>
        <v>90683.873538440763</v>
      </c>
      <c r="I443" s="36">
        <f t="shared" si="205"/>
        <v>92543.084935395324</v>
      </c>
      <c r="J443" s="36">
        <f t="shared" si="205"/>
        <v>86326.495472986397</v>
      </c>
      <c r="K443" s="36">
        <f t="shared" si="205"/>
        <v>25680.139382715184</v>
      </c>
      <c r="L443" s="37" t="e">
        <f t="shared" si="205"/>
        <v>#VALUE!</v>
      </c>
      <c r="M443" s="38">
        <f t="shared" si="205"/>
        <v>30672.522706674248</v>
      </c>
      <c r="N443" s="39">
        <f t="shared" si="205"/>
        <v>6745.523345474563</v>
      </c>
      <c r="O443" s="39">
        <f t="shared" si="205"/>
        <v>1349.1046690949127</v>
      </c>
      <c r="P443" s="40">
        <f t="shared" si="205"/>
        <v>147289.2902352121</v>
      </c>
      <c r="Q443" s="40">
        <f t="shared" si="205"/>
        <v>130788.68075965354</v>
      </c>
      <c r="R443" s="40">
        <f t="shared" si="205"/>
        <v>513803.68095643172</v>
      </c>
      <c r="S443" s="41" t="e">
        <f t="shared" si="205"/>
        <v>#VALUE!</v>
      </c>
      <c r="T443" s="41" t="e">
        <f t="shared" si="205"/>
        <v>#VALUE!</v>
      </c>
      <c r="U443" s="42" t="e">
        <f t="shared" si="205"/>
        <v>#VALUE!</v>
      </c>
      <c r="V443" s="42" t="e">
        <f t="shared" si="205"/>
        <v>#VALUE!</v>
      </c>
      <c r="W443" s="43" t="e">
        <f t="shared" si="205"/>
        <v>#VALUE!</v>
      </c>
      <c r="X443" s="43" t="e">
        <f t="shared" si="205"/>
        <v>#VALUE!</v>
      </c>
      <c r="Y443" t="e">
        <f>NA()</f>
        <v>#N/A</v>
      </c>
      <c r="AD443"/>
      <c r="AE443" s="3">
        <v>58</v>
      </c>
      <c r="AG443" s="3">
        <f t="shared" si="193"/>
        <v>57.78103343764532</v>
      </c>
      <c r="AH443" s="36">
        <f t="shared" si="206"/>
        <v>53034.986034838417</v>
      </c>
      <c r="AI443" s="36">
        <f t="shared" si="206"/>
        <v>91427.585260604435</v>
      </c>
      <c r="AJ443" s="36">
        <f t="shared" si="206"/>
        <v>93363.809715380514</v>
      </c>
      <c r="AK443" s="36">
        <f t="shared" si="206"/>
        <v>87006.688876049506</v>
      </c>
      <c r="AL443" s="36">
        <f t="shared" si="206"/>
        <v>25819.145689394085</v>
      </c>
      <c r="AM443" s="37" t="e">
        <f t="shared" si="206"/>
        <v>#VALUE!</v>
      </c>
      <c r="AN443" s="38">
        <f t="shared" si="206"/>
        <v>30982.374939752441</v>
      </c>
      <c r="AO443" s="39">
        <f t="shared" si="206"/>
        <v>6816.0736325659345</v>
      </c>
      <c r="AP443" s="39">
        <f t="shared" si="206"/>
        <v>1363.2147265131871</v>
      </c>
      <c r="AQ443" s="40">
        <f t="shared" si="206"/>
        <v>148279.97235269338</v>
      </c>
      <c r="AR443" s="40">
        <f t="shared" si="206"/>
        <v>131460.54917352609</v>
      </c>
      <c r="AS443" s="40">
        <f t="shared" si="206"/>
        <v>514726.57576373534</v>
      </c>
      <c r="AT443" s="41" t="e">
        <f t="shared" si="206"/>
        <v>#VALUE!</v>
      </c>
      <c r="AU443" s="41" t="e">
        <f t="shared" si="206"/>
        <v>#VALUE!</v>
      </c>
      <c r="AV443" s="42" t="e">
        <f t="shared" si="206"/>
        <v>#VALUE!</v>
      </c>
      <c r="AW443" s="42" t="e">
        <f t="shared" si="206"/>
        <v>#VALUE!</v>
      </c>
      <c r="AX443" s="43" t="e">
        <f t="shared" si="206"/>
        <v>#VALUE!</v>
      </c>
      <c r="AY443" s="43" t="e">
        <f t="shared" si="206"/>
        <v>#VALUE!</v>
      </c>
      <c r="AZ443" t="e">
        <f>NA()</f>
        <v>#N/A</v>
      </c>
    </row>
    <row r="444" spans="4:52" x14ac:dyDescent="0.25">
      <c r="D444" s="3">
        <v>59</v>
      </c>
      <c r="F444" s="3">
        <v>58</v>
      </c>
      <c r="G444" s="36">
        <f t="shared" si="205"/>
        <v>53116.140004283545</v>
      </c>
      <c r="H444" s="36">
        <f t="shared" si="205"/>
        <v>91633.522359955707</v>
      </c>
      <c r="I444" s="36">
        <f t="shared" si="205"/>
        <v>93589.686281335235</v>
      </c>
      <c r="J444" s="36">
        <f t="shared" si="205"/>
        <v>87194.920843343323</v>
      </c>
      <c r="K444" s="36">
        <f t="shared" si="205"/>
        <v>25856.737099670219</v>
      </c>
      <c r="L444" s="37" t="e">
        <f t="shared" si="205"/>
        <v>#VALUE!</v>
      </c>
      <c r="M444" s="38">
        <f t="shared" si="205"/>
        <v>31068.191096767368</v>
      </c>
      <c r="N444" s="39">
        <f t="shared" si="205"/>
        <v>6835.6730707033448</v>
      </c>
      <c r="O444" s="39">
        <f t="shared" si="205"/>
        <v>1367.1346141406686</v>
      </c>
      <c r="P444" s="40">
        <f t="shared" si="205"/>
        <v>148553.8851671697</v>
      </c>
      <c r="Q444" s="40">
        <f t="shared" si="205"/>
        <v>131645.06988046743</v>
      </c>
      <c r="R444" s="40">
        <f t="shared" si="205"/>
        <v>514974.96276233345</v>
      </c>
      <c r="S444" s="41" t="e">
        <f t="shared" si="205"/>
        <v>#VALUE!</v>
      </c>
      <c r="T444" s="41" t="e">
        <f t="shared" si="205"/>
        <v>#VALUE!</v>
      </c>
      <c r="U444" s="42" t="e">
        <f t="shared" si="205"/>
        <v>#VALUE!</v>
      </c>
      <c r="V444" s="42" t="e">
        <f t="shared" si="205"/>
        <v>#VALUE!</v>
      </c>
      <c r="W444" s="43" t="e">
        <f t="shared" si="205"/>
        <v>#VALUE!</v>
      </c>
      <c r="X444" s="43" t="e">
        <f t="shared" si="205"/>
        <v>#VALUE!</v>
      </c>
      <c r="Y444" t="e">
        <f>NA()</f>
        <v>#N/A</v>
      </c>
      <c r="AD444"/>
      <c r="AE444" s="3">
        <v>59</v>
      </c>
      <c r="AG444" s="3">
        <f t="shared" si="193"/>
        <v>58.247895109351262</v>
      </c>
      <c r="AH444" s="36">
        <f t="shared" si="206"/>
        <v>53206.748235046172</v>
      </c>
      <c r="AI444" s="36">
        <f t="shared" si="206"/>
        <v>91865.321505195679</v>
      </c>
      <c r="AJ444" s="36">
        <f t="shared" si="206"/>
        <v>93843.200361075273</v>
      </c>
      <c r="AK444" s="36">
        <f t="shared" si="206"/>
        <v>87406.730342121504</v>
      </c>
      <c r="AL444" s="36">
        <f t="shared" si="206"/>
        <v>25898.58817339551</v>
      </c>
      <c r="AM444" s="37" t="e">
        <f t="shared" si="206"/>
        <v>#VALUE!</v>
      </c>
      <c r="AN444" s="38">
        <f t="shared" si="206"/>
        <v>31164.792121999984</v>
      </c>
      <c r="AO444" s="39">
        <f t="shared" si="206"/>
        <v>6857.7672849192313</v>
      </c>
      <c r="AP444" s="39">
        <f t="shared" si="206"/>
        <v>1371.5534569838464</v>
      </c>
      <c r="AQ444" s="40">
        <f t="shared" si="206"/>
        <v>148861.98262631084</v>
      </c>
      <c r="AR444" s="40">
        <f t="shared" si="206"/>
        <v>131851.97023282811</v>
      </c>
      <c r="AS444" s="40">
        <f t="shared" si="206"/>
        <v>515250.87341759814</v>
      </c>
      <c r="AT444" s="41" t="e">
        <f t="shared" si="206"/>
        <v>#VALUE!</v>
      </c>
      <c r="AU444" s="41" t="e">
        <f t="shared" si="206"/>
        <v>#VALUE!</v>
      </c>
      <c r="AV444" s="42" t="e">
        <f t="shared" si="206"/>
        <v>#VALUE!</v>
      </c>
      <c r="AW444" s="42" t="e">
        <f t="shared" si="206"/>
        <v>#VALUE!</v>
      </c>
      <c r="AX444" s="43" t="e">
        <f t="shared" si="206"/>
        <v>#VALUE!</v>
      </c>
      <c r="AY444" s="43" t="e">
        <f t="shared" si="206"/>
        <v>#VALUE!</v>
      </c>
      <c r="AZ444" t="e">
        <f>NA()</f>
        <v>#N/A</v>
      </c>
    </row>
    <row r="445" spans="4:52" x14ac:dyDescent="0.25">
      <c r="D445" s="3">
        <v>60</v>
      </c>
      <c r="F445" s="3">
        <v>59</v>
      </c>
      <c r="G445" s="36">
        <f t="shared" si="205"/>
        <v>53473.591860081862</v>
      </c>
      <c r="H445" s="36">
        <f t="shared" si="205"/>
        <v>92559.921206377883</v>
      </c>
      <c r="I445" s="36">
        <f t="shared" si="205"/>
        <v>94598.191257871586</v>
      </c>
      <c r="J445" s="36">
        <f t="shared" si="205"/>
        <v>88041.039183979054</v>
      </c>
      <c r="K445" s="36">
        <f t="shared" si="205"/>
        <v>26021.107518865869</v>
      </c>
      <c r="L445" s="37" t="e">
        <f t="shared" si="205"/>
        <v>#VALUE!</v>
      </c>
      <c r="M445" s="38">
        <f t="shared" si="205"/>
        <v>31454.3079020312</v>
      </c>
      <c r="N445" s="39">
        <f t="shared" si="205"/>
        <v>6924.1881748107235</v>
      </c>
      <c r="O445" s="39">
        <f t="shared" si="205"/>
        <v>1384.8376349621446</v>
      </c>
      <c r="P445" s="40">
        <f t="shared" si="205"/>
        <v>149783.85497094877</v>
      </c>
      <c r="Q445" s="40">
        <f t="shared" si="205"/>
        <v>132466.91318444168</v>
      </c>
      <c r="R445" s="40">
        <f t="shared" si="205"/>
        <v>516054.68236206123</v>
      </c>
      <c r="S445" s="41" t="e">
        <f t="shared" si="205"/>
        <v>#VALUE!</v>
      </c>
      <c r="T445" s="41" t="e">
        <f t="shared" si="205"/>
        <v>#VALUE!</v>
      </c>
      <c r="U445" s="42" t="e">
        <f t="shared" si="205"/>
        <v>#VALUE!</v>
      </c>
      <c r="V445" s="42" t="e">
        <f t="shared" si="205"/>
        <v>#VALUE!</v>
      </c>
      <c r="W445" s="43" t="e">
        <f t="shared" si="205"/>
        <v>#VALUE!</v>
      </c>
      <c r="X445" s="43" t="e">
        <f t="shared" si="205"/>
        <v>#VALUE!</v>
      </c>
      <c r="Y445" t="e">
        <f>NA()</f>
        <v>#N/A</v>
      </c>
      <c r="AD445"/>
      <c r="AE445" s="3">
        <v>60</v>
      </c>
      <c r="AG445" s="3">
        <f t="shared" si="193"/>
        <v>58.678087706000106</v>
      </c>
      <c r="AH445" s="36">
        <f t="shared" si="206"/>
        <v>53360.844545699729</v>
      </c>
      <c r="AI445" s="36">
        <f t="shared" si="206"/>
        <v>92264.211260901444</v>
      </c>
      <c r="AJ445" s="36">
        <f t="shared" si="206"/>
        <v>94277.63480302252</v>
      </c>
      <c r="AK445" s="36">
        <f t="shared" si="206"/>
        <v>87771.068673282658</v>
      </c>
      <c r="AL445" s="36">
        <f t="shared" si="206"/>
        <v>25969.473941792214</v>
      </c>
      <c r="AM445" s="37" t="e">
        <f t="shared" si="206"/>
        <v>#VALUE!</v>
      </c>
      <c r="AN445" s="38">
        <f t="shared" si="206"/>
        <v>31331.045396478738</v>
      </c>
      <c r="AO445" s="39">
        <f t="shared" si="206"/>
        <v>6895.8714857159066</v>
      </c>
      <c r="AP445" s="39">
        <f t="shared" si="206"/>
        <v>1379.1742971431813</v>
      </c>
      <c r="AQ445" s="40">
        <f t="shared" si="206"/>
        <v>149391.63845146404</v>
      </c>
      <c r="AR445" s="40">
        <f t="shared" si="206"/>
        <v>132206.0421065425</v>
      </c>
      <c r="AS445" s="40">
        <f t="shared" si="206"/>
        <v>515716.66012097127</v>
      </c>
      <c r="AT445" s="41" t="e">
        <f t="shared" si="206"/>
        <v>#VALUE!</v>
      </c>
      <c r="AU445" s="41" t="e">
        <f t="shared" si="206"/>
        <v>#VALUE!</v>
      </c>
      <c r="AV445" s="42" t="e">
        <f t="shared" si="206"/>
        <v>#VALUE!</v>
      </c>
      <c r="AW445" s="42" t="e">
        <f t="shared" si="206"/>
        <v>#VALUE!</v>
      </c>
      <c r="AX445" s="43" t="e">
        <f t="shared" si="206"/>
        <v>#VALUE!</v>
      </c>
      <c r="AY445" s="43" t="e">
        <f t="shared" si="206"/>
        <v>#VALUE!</v>
      </c>
      <c r="AZ445" t="e">
        <f>NA()</f>
        <v>#N/A</v>
      </c>
    </row>
    <row r="446" spans="4:52" x14ac:dyDescent="0.25">
      <c r="D446" s="3">
        <v>61</v>
      </c>
      <c r="F446" s="3">
        <v>60</v>
      </c>
      <c r="G446" s="36">
        <f t="shared" si="205"/>
        <v>53810.277491634683</v>
      </c>
      <c r="H446" s="36">
        <f t="shared" si="205"/>
        <v>93463.533505741085</v>
      </c>
      <c r="I446" s="36">
        <f t="shared" si="205"/>
        <v>95569.653383683442</v>
      </c>
      <c r="J446" s="36">
        <f t="shared" ref="J446:X446" si="207">300*J374*J146</f>
        <v>88865.328632100252</v>
      </c>
      <c r="K446" s="36">
        <f t="shared" si="207"/>
        <v>26174.131368082217</v>
      </c>
      <c r="L446" s="37" t="e">
        <f t="shared" si="207"/>
        <v>#VALUE!</v>
      </c>
      <c r="M446" s="38">
        <f t="shared" si="207"/>
        <v>31831.025548789581</v>
      </c>
      <c r="N446" s="39">
        <f t="shared" si="207"/>
        <v>7011.0851951716186</v>
      </c>
      <c r="O446" s="39">
        <f t="shared" si="207"/>
        <v>1402.2170390343238</v>
      </c>
      <c r="P446" s="40">
        <f t="shared" si="207"/>
        <v>150980.06563011545</v>
      </c>
      <c r="Q446" s="40">
        <f t="shared" si="207"/>
        <v>133255.50825432889</v>
      </c>
      <c r="R446" s="40">
        <f t="shared" si="207"/>
        <v>517049.87753434386</v>
      </c>
      <c r="S446" s="41" t="e">
        <f t="shared" si="207"/>
        <v>#VALUE!</v>
      </c>
      <c r="T446" s="41" t="e">
        <f t="shared" si="207"/>
        <v>#VALUE!</v>
      </c>
      <c r="U446" s="42" t="e">
        <f t="shared" si="207"/>
        <v>#VALUE!</v>
      </c>
      <c r="V446" s="42" t="e">
        <f t="shared" si="207"/>
        <v>#VALUE!</v>
      </c>
      <c r="W446" s="43" t="e">
        <f t="shared" si="207"/>
        <v>#VALUE!</v>
      </c>
      <c r="X446" s="43" t="e">
        <f t="shared" si="207"/>
        <v>#VALUE!</v>
      </c>
      <c r="Y446" t="e">
        <f>NA()</f>
        <v>#N/A</v>
      </c>
      <c r="AD446"/>
      <c r="AE446" s="3">
        <v>61</v>
      </c>
      <c r="AG446" s="3">
        <f t="shared" si="193"/>
        <v>59.074491354933706</v>
      </c>
      <c r="AH446" s="36">
        <f t="shared" si="206"/>
        <v>53499.373966676321</v>
      </c>
      <c r="AI446" s="36">
        <f t="shared" si="206"/>
        <v>92628.012279627641</v>
      </c>
      <c r="AJ446" s="36">
        <f t="shared" si="206"/>
        <v>94671.820667487744</v>
      </c>
      <c r="AK446" s="36">
        <f t="shared" ref="AK446:AY446" si="208">300*AK374*AK146</f>
        <v>88103.188208114632</v>
      </c>
      <c r="AL446" s="36">
        <f t="shared" si="208"/>
        <v>26032.887190445334</v>
      </c>
      <c r="AM446" s="37" t="e">
        <f t="shared" si="208"/>
        <v>#VALUE!</v>
      </c>
      <c r="AN446" s="38">
        <f t="shared" si="208"/>
        <v>31482.692208279394</v>
      </c>
      <c r="AO446" s="39">
        <f t="shared" si="208"/>
        <v>6930.7168202090852</v>
      </c>
      <c r="AP446" s="39">
        <f t="shared" si="208"/>
        <v>1386.143364041817</v>
      </c>
      <c r="AQ446" s="40">
        <f t="shared" si="208"/>
        <v>149874.11545147627</v>
      </c>
      <c r="AR446" s="40">
        <f t="shared" si="208"/>
        <v>132526.7870425749</v>
      </c>
      <c r="AS446" s="40">
        <f t="shared" si="208"/>
        <v>516131.64600255329</v>
      </c>
      <c r="AT446" s="41" t="e">
        <f t="shared" si="208"/>
        <v>#VALUE!</v>
      </c>
      <c r="AU446" s="41" t="e">
        <f t="shared" si="208"/>
        <v>#VALUE!</v>
      </c>
      <c r="AV446" s="42" t="e">
        <f t="shared" si="208"/>
        <v>#VALUE!</v>
      </c>
      <c r="AW446" s="42" t="e">
        <f t="shared" si="208"/>
        <v>#VALUE!</v>
      </c>
      <c r="AX446" s="43" t="e">
        <f t="shared" si="208"/>
        <v>#VALUE!</v>
      </c>
      <c r="AY446" s="43" t="e">
        <f t="shared" si="208"/>
        <v>#VALUE!</v>
      </c>
      <c r="AZ446" t="e">
        <f>NA()</f>
        <v>#N/A</v>
      </c>
    </row>
    <row r="447" spans="4:52" x14ac:dyDescent="0.25">
      <c r="D447" s="3">
        <v>62</v>
      </c>
      <c r="F447" s="3">
        <v>61</v>
      </c>
      <c r="G447" s="36">
        <f t="shared" ref="G447:X456" si="209">300*G375*G147</f>
        <v>54127.30062627099</v>
      </c>
      <c r="H447" s="36">
        <f t="shared" si="209"/>
        <v>94344.820739470713</v>
      </c>
      <c r="I447" s="36">
        <f t="shared" si="209"/>
        <v>96505.128482023458</v>
      </c>
      <c r="J447" s="36">
        <f t="shared" si="209"/>
        <v>89668.263744309879</v>
      </c>
      <c r="K447" s="36">
        <f t="shared" si="209"/>
        <v>26316.619948179003</v>
      </c>
      <c r="L447" s="37" t="e">
        <f t="shared" si="209"/>
        <v>#VALUE!</v>
      </c>
      <c r="M447" s="38">
        <f t="shared" si="209"/>
        <v>32198.499399773707</v>
      </c>
      <c r="N447" s="39">
        <f t="shared" si="209"/>
        <v>7096.3813426338938</v>
      </c>
      <c r="O447" s="39">
        <f t="shared" si="209"/>
        <v>1419.2762685267789</v>
      </c>
      <c r="P447" s="40">
        <f t="shared" si="209"/>
        <v>152143.36722292355</v>
      </c>
      <c r="Q447" s="40">
        <f t="shared" si="209"/>
        <v>134012.11267867076</v>
      </c>
      <c r="R447" s="40">
        <f t="shared" si="209"/>
        <v>517967.06359604874</v>
      </c>
      <c r="S447" s="41" t="e">
        <f t="shared" si="209"/>
        <v>#VALUE!</v>
      </c>
      <c r="T447" s="41" t="e">
        <f t="shared" si="209"/>
        <v>#VALUE!</v>
      </c>
      <c r="U447" s="42" t="e">
        <f t="shared" si="209"/>
        <v>#VALUE!</v>
      </c>
      <c r="V447" s="42" t="e">
        <f t="shared" si="209"/>
        <v>#VALUE!</v>
      </c>
      <c r="W447" s="43" t="e">
        <f t="shared" si="209"/>
        <v>#VALUE!</v>
      </c>
      <c r="X447" s="43" t="e">
        <f t="shared" si="209"/>
        <v>#VALUE!</v>
      </c>
      <c r="Y447" t="e">
        <f>NA()</f>
        <v>#N/A</v>
      </c>
      <c r="AD447"/>
      <c r="AE447" s="3">
        <v>62</v>
      </c>
      <c r="AG447" s="3">
        <f t="shared" si="193"/>
        <v>59.439759967438754</v>
      </c>
      <c r="AH447" s="36">
        <f t="shared" ref="AH447:AY456" si="210">300*AH375*AH147</f>
        <v>53624.144514795655</v>
      </c>
      <c r="AI447" s="36">
        <f t="shared" si="210"/>
        <v>92960.073360781651</v>
      </c>
      <c r="AJ447" s="36">
        <f t="shared" si="210"/>
        <v>95029.902144010484</v>
      </c>
      <c r="AK447" s="36">
        <f t="shared" si="210"/>
        <v>88406.189544882669</v>
      </c>
      <c r="AL447" s="36">
        <f t="shared" si="210"/>
        <v>26089.749528372795</v>
      </c>
      <c r="AM447" s="37" t="e">
        <f t="shared" si="210"/>
        <v>#VALUE!</v>
      </c>
      <c r="AN447" s="38">
        <f t="shared" si="210"/>
        <v>31621.121960050918</v>
      </c>
      <c r="AO447" s="39">
        <f t="shared" si="210"/>
        <v>6962.6003274317245</v>
      </c>
      <c r="AP447" s="39">
        <f t="shared" si="210"/>
        <v>1392.5200654863447</v>
      </c>
      <c r="AQ447" s="40">
        <f t="shared" si="210"/>
        <v>150314.0085459949</v>
      </c>
      <c r="AR447" s="40">
        <f t="shared" si="210"/>
        <v>132817.72616304707</v>
      </c>
      <c r="AS447" s="40">
        <f t="shared" si="210"/>
        <v>516502.34473348677</v>
      </c>
      <c r="AT447" s="41" t="e">
        <f t="shared" si="210"/>
        <v>#VALUE!</v>
      </c>
      <c r="AU447" s="41" t="e">
        <f t="shared" si="210"/>
        <v>#VALUE!</v>
      </c>
      <c r="AV447" s="42" t="e">
        <f t="shared" si="210"/>
        <v>#VALUE!</v>
      </c>
      <c r="AW447" s="42" t="e">
        <f t="shared" si="210"/>
        <v>#VALUE!</v>
      </c>
      <c r="AX447" s="43" t="e">
        <f t="shared" si="210"/>
        <v>#VALUE!</v>
      </c>
      <c r="AY447" s="43" t="e">
        <f t="shared" si="210"/>
        <v>#VALUE!</v>
      </c>
      <c r="AZ447" t="e">
        <f>NA()</f>
        <v>#N/A</v>
      </c>
    </row>
    <row r="448" spans="4:52" x14ac:dyDescent="0.25">
      <c r="D448" s="3">
        <v>63</v>
      </c>
      <c r="F448" s="3">
        <v>62</v>
      </c>
      <c r="G448" s="36">
        <f t="shared" si="209"/>
        <v>54425.719213031029</v>
      </c>
      <c r="H448" s="36">
        <f t="shared" si="209"/>
        <v>95204.241812634442</v>
      </c>
      <c r="I448" s="36">
        <f t="shared" si="209"/>
        <v>97405.670872116068</v>
      </c>
      <c r="J448" s="36">
        <f t="shared" si="209"/>
        <v>90450.314943461708</v>
      </c>
      <c r="K448" s="36">
        <f t="shared" si="209"/>
        <v>26449.321644928699</v>
      </c>
      <c r="L448" s="37" t="e">
        <f t="shared" si="209"/>
        <v>#VALUE!</v>
      </c>
      <c r="M448" s="38">
        <f t="shared" si="209"/>
        <v>32556.887275771027</v>
      </c>
      <c r="N448" s="39">
        <f t="shared" si="209"/>
        <v>7180.0944299852281</v>
      </c>
      <c r="O448" s="39">
        <f t="shared" si="209"/>
        <v>1436.0188859970458</v>
      </c>
      <c r="P448" s="40">
        <f t="shared" si="209"/>
        <v>153274.59375098912</v>
      </c>
      <c r="Q448" s="40">
        <f t="shared" si="209"/>
        <v>134737.94442077502</v>
      </c>
      <c r="R448" s="40">
        <f t="shared" si="209"/>
        <v>518812.26929951512</v>
      </c>
      <c r="S448" s="41" t="e">
        <f t="shared" si="209"/>
        <v>#VALUE!</v>
      </c>
      <c r="T448" s="41" t="e">
        <f t="shared" si="209"/>
        <v>#VALUE!</v>
      </c>
      <c r="U448" s="42" t="e">
        <f t="shared" si="209"/>
        <v>#VALUE!</v>
      </c>
      <c r="V448" s="42" t="e">
        <f t="shared" si="209"/>
        <v>#VALUE!</v>
      </c>
      <c r="W448" s="43" t="e">
        <f t="shared" si="209"/>
        <v>#VALUE!</v>
      </c>
      <c r="X448" s="43" t="e">
        <f t="shared" si="209"/>
        <v>#VALUE!</v>
      </c>
      <c r="Y448" t="e">
        <f>NA()</f>
        <v>#N/A</v>
      </c>
      <c r="AD448"/>
      <c r="AE448" s="3">
        <v>63</v>
      </c>
      <c r="AG448" s="3">
        <f t="shared" si="193"/>
        <v>59.776339006608282</v>
      </c>
      <c r="AH448" s="36">
        <f t="shared" si="210"/>
        <v>53736.719480325046</v>
      </c>
      <c r="AI448" s="36">
        <f t="shared" si="210"/>
        <v>93263.385212879497</v>
      </c>
      <c r="AJ448" s="36">
        <f t="shared" si="210"/>
        <v>95355.53692532031</v>
      </c>
      <c r="AK448" s="36">
        <f t="shared" si="210"/>
        <v>88682.837927767396</v>
      </c>
      <c r="AL448" s="36">
        <f t="shared" si="210"/>
        <v>26140.8482545472</v>
      </c>
      <c r="AM448" s="37" t="e">
        <f t="shared" si="210"/>
        <v>#VALUE!</v>
      </c>
      <c r="AN448" s="38">
        <f t="shared" si="210"/>
        <v>31747.576580648751</v>
      </c>
      <c r="AO448" s="39">
        <f t="shared" si="210"/>
        <v>6991.7893258833492</v>
      </c>
      <c r="AP448" s="39">
        <f t="shared" si="210"/>
        <v>1398.3578651766697</v>
      </c>
      <c r="AQ448" s="40">
        <f t="shared" si="210"/>
        <v>150715.40692874967</v>
      </c>
      <c r="AR448" s="40">
        <f t="shared" si="210"/>
        <v>133081.95158128731</v>
      </c>
      <c r="AS448" s="40">
        <f t="shared" si="210"/>
        <v>516834.28664255969</v>
      </c>
      <c r="AT448" s="41" t="e">
        <f t="shared" si="210"/>
        <v>#VALUE!</v>
      </c>
      <c r="AU448" s="41" t="e">
        <f t="shared" si="210"/>
        <v>#VALUE!</v>
      </c>
      <c r="AV448" s="42" t="e">
        <f t="shared" si="210"/>
        <v>#VALUE!</v>
      </c>
      <c r="AW448" s="42" t="e">
        <f t="shared" si="210"/>
        <v>#VALUE!</v>
      </c>
      <c r="AX448" s="43" t="e">
        <f t="shared" si="210"/>
        <v>#VALUE!</v>
      </c>
      <c r="AY448" s="43" t="e">
        <f t="shared" si="210"/>
        <v>#VALUE!</v>
      </c>
      <c r="AZ448" t="e">
        <f>NA()</f>
        <v>#N/A</v>
      </c>
    </row>
    <row r="449" spans="4:52" x14ac:dyDescent="0.25">
      <c r="D449" s="3">
        <v>64</v>
      </c>
      <c r="F449" s="3">
        <v>63</v>
      </c>
      <c r="G449" s="36">
        <f t="shared" si="209"/>
        <v>54706.545588652421</v>
      </c>
      <c r="H449" s="36">
        <f t="shared" si="209"/>
        <v>96042.252487374542</v>
      </c>
      <c r="I449" s="36">
        <f t="shared" si="209"/>
        <v>98272.329994301152</v>
      </c>
      <c r="J449" s="36">
        <f t="shared" si="209"/>
        <v>91211.948026271304</v>
      </c>
      <c r="K449" s="36">
        <f t="shared" si="209"/>
        <v>26572.927660877132</v>
      </c>
      <c r="L449" s="37" t="e">
        <f t="shared" si="209"/>
        <v>#VALUE!</v>
      </c>
      <c r="M449" s="38">
        <f t="shared" si="209"/>
        <v>32906.34900819364</v>
      </c>
      <c r="N449" s="39">
        <f t="shared" si="209"/>
        <v>7262.2428053236899</v>
      </c>
      <c r="O449" s="39">
        <f t="shared" si="209"/>
        <v>1452.4485610647382</v>
      </c>
      <c r="P449" s="40">
        <f t="shared" si="209"/>
        <v>154374.56301917203</v>
      </c>
      <c r="Q449" s="40">
        <f t="shared" si="209"/>
        <v>135434.18228929859</v>
      </c>
      <c r="R449" s="40">
        <f t="shared" si="209"/>
        <v>519591.07072847593</v>
      </c>
      <c r="S449" s="41" t="e">
        <f t="shared" si="209"/>
        <v>#VALUE!</v>
      </c>
      <c r="T449" s="41" t="e">
        <f t="shared" si="209"/>
        <v>#VALUE!</v>
      </c>
      <c r="U449" s="42" t="e">
        <f t="shared" si="209"/>
        <v>#VALUE!</v>
      </c>
      <c r="V449" s="42" t="e">
        <f t="shared" si="209"/>
        <v>#VALUE!</v>
      </c>
      <c r="W449" s="43" t="e">
        <f t="shared" si="209"/>
        <v>#VALUE!</v>
      </c>
      <c r="X449" s="43" t="e">
        <f t="shared" si="209"/>
        <v>#VALUE!</v>
      </c>
      <c r="Y449" t="e">
        <f>NA()</f>
        <v>#N/A</v>
      </c>
      <c r="AD449"/>
      <c r="AE449" s="3">
        <v>64</v>
      </c>
      <c r="AG449" s="3">
        <f t="shared" si="193"/>
        <v>60.086481859648281</v>
      </c>
      <c r="AH449" s="36">
        <f t="shared" si="210"/>
        <v>53838.455489396227</v>
      </c>
      <c r="AI449" s="36">
        <f t="shared" si="210"/>
        <v>93540.62415100362</v>
      </c>
      <c r="AJ449" s="36">
        <f t="shared" si="210"/>
        <v>95651.96144343249</v>
      </c>
      <c r="AK449" s="36">
        <f t="shared" si="210"/>
        <v>88935.604719814117</v>
      </c>
      <c r="AL449" s="36">
        <f t="shared" si="210"/>
        <v>26186.859083587791</v>
      </c>
      <c r="AM449" s="37" t="e">
        <f t="shared" si="210"/>
        <v>#VALUE!</v>
      </c>
      <c r="AN449" s="38">
        <f t="shared" si="210"/>
        <v>31863.168271169838</v>
      </c>
      <c r="AO449" s="39">
        <f t="shared" si="210"/>
        <v>7018.5247503994124</v>
      </c>
      <c r="AP449" s="39">
        <f t="shared" si="210"/>
        <v>1403.7049500798826</v>
      </c>
      <c r="AQ449" s="40">
        <f t="shared" si="210"/>
        <v>151081.95802699641</v>
      </c>
      <c r="AR449" s="40">
        <f t="shared" si="210"/>
        <v>133322.18679245366</v>
      </c>
      <c r="AS449" s="40">
        <f t="shared" si="210"/>
        <v>517132.18948096072</v>
      </c>
      <c r="AT449" s="41" t="e">
        <f t="shared" si="210"/>
        <v>#VALUE!</v>
      </c>
      <c r="AU449" s="41" t="e">
        <f t="shared" si="210"/>
        <v>#VALUE!</v>
      </c>
      <c r="AV449" s="42" t="e">
        <f t="shared" si="210"/>
        <v>#VALUE!</v>
      </c>
      <c r="AW449" s="42" t="e">
        <f t="shared" si="210"/>
        <v>#VALUE!</v>
      </c>
      <c r="AX449" s="43" t="e">
        <f t="shared" si="210"/>
        <v>#VALUE!</v>
      </c>
      <c r="AY449" s="43" t="e">
        <f t="shared" si="210"/>
        <v>#VALUE!</v>
      </c>
      <c r="AZ449" t="e">
        <f>NA()</f>
        <v>#N/A</v>
      </c>
    </row>
    <row r="450" spans="4:52" x14ac:dyDescent="0.25">
      <c r="D450" s="3">
        <v>65</v>
      </c>
      <c r="F450" s="3">
        <v>64</v>
      </c>
      <c r="G450" s="36">
        <f t="shared" si="209"/>
        <v>54970.746935319898</v>
      </c>
      <c r="H450" s="36">
        <f t="shared" si="209"/>
        <v>96859.30487442427</v>
      </c>
      <c r="I450" s="36">
        <f t="shared" si="209"/>
        <v>99106.147433120088</v>
      </c>
      <c r="J450" s="36">
        <f t="shared" si="209"/>
        <v>91953.623726605685</v>
      </c>
      <c r="K450" s="36">
        <f t="shared" si="209"/>
        <v>26688.077084485831</v>
      </c>
      <c r="L450" s="37" t="e">
        <f t="shared" si="209"/>
        <v>#VALUE!</v>
      </c>
      <c r="M450" s="38">
        <f t="shared" si="209"/>
        <v>33247.046021373302</v>
      </c>
      <c r="N450" s="39">
        <f t="shared" si="209"/>
        <v>7342.8452900050079</v>
      </c>
      <c r="O450" s="39">
        <f t="shared" si="209"/>
        <v>1468.5690580010018</v>
      </c>
      <c r="P450" s="40">
        <f t="shared" si="209"/>
        <v>155444.07656148318</v>
      </c>
      <c r="Q450" s="40">
        <f t="shared" si="209"/>
        <v>136101.96649562416</v>
      </c>
      <c r="R450" s="40">
        <f t="shared" si="209"/>
        <v>520308.62322377745</v>
      </c>
      <c r="S450" s="41" t="e">
        <f t="shared" si="209"/>
        <v>#VALUE!</v>
      </c>
      <c r="T450" s="41" t="e">
        <f t="shared" si="209"/>
        <v>#VALUE!</v>
      </c>
      <c r="U450" s="42" t="e">
        <f t="shared" si="209"/>
        <v>#VALUE!</v>
      </c>
      <c r="V450" s="42" t="e">
        <f t="shared" si="209"/>
        <v>#VALUE!</v>
      </c>
      <c r="W450" s="43" t="e">
        <f t="shared" si="209"/>
        <v>#VALUE!</v>
      </c>
      <c r="X450" s="43" t="e">
        <f t="shared" si="209"/>
        <v>#VALUE!</v>
      </c>
      <c r="Y450" t="e">
        <f>NA()</f>
        <v>#N/A</v>
      </c>
      <c r="AD450"/>
      <c r="AE450" s="3">
        <v>65</v>
      </c>
      <c r="AG450" s="3">
        <f t="shared" si="193"/>
        <v>60.372264924241762</v>
      </c>
      <c r="AH450" s="36">
        <f t="shared" si="210"/>
        <v>53930.533949333323</v>
      </c>
      <c r="AI450" s="36">
        <f t="shared" si="210"/>
        <v>93794.189744778691</v>
      </c>
      <c r="AJ450" s="36">
        <f t="shared" si="210"/>
        <v>95922.046323506598</v>
      </c>
      <c r="AK450" s="36">
        <f t="shared" si="210"/>
        <v>89166.703054000041</v>
      </c>
      <c r="AL450" s="36">
        <f t="shared" si="210"/>
        <v>26228.36452498379</v>
      </c>
      <c r="AM450" s="37" t="e">
        <f t="shared" si="210"/>
        <v>#VALUE!</v>
      </c>
      <c r="AN450" s="38">
        <f t="shared" si="210"/>
        <v>31968.894850335259</v>
      </c>
      <c r="AO450" s="39">
        <f t="shared" si="210"/>
        <v>7043.0240683965476</v>
      </c>
      <c r="AP450" s="39">
        <f t="shared" si="210"/>
        <v>1408.6048136793097</v>
      </c>
      <c r="AQ450" s="40">
        <f t="shared" si="210"/>
        <v>151416.92224129525</v>
      </c>
      <c r="AR450" s="40">
        <f t="shared" si="210"/>
        <v>133540.83743740449</v>
      </c>
      <c r="AS450" s="40">
        <f t="shared" si="210"/>
        <v>517400.09602865117</v>
      </c>
      <c r="AT450" s="41" t="e">
        <f t="shared" si="210"/>
        <v>#VALUE!</v>
      </c>
      <c r="AU450" s="41" t="e">
        <f t="shared" si="210"/>
        <v>#VALUE!</v>
      </c>
      <c r="AV450" s="42" t="e">
        <f t="shared" si="210"/>
        <v>#VALUE!</v>
      </c>
      <c r="AW450" s="42" t="e">
        <f t="shared" si="210"/>
        <v>#VALUE!</v>
      </c>
      <c r="AX450" s="43" t="e">
        <f t="shared" si="210"/>
        <v>#VALUE!</v>
      </c>
      <c r="AY450" s="43" t="e">
        <f t="shared" si="210"/>
        <v>#VALUE!</v>
      </c>
      <c r="AZ450" t="e">
        <f>NA()</f>
        <v>#N/A</v>
      </c>
    </row>
    <row r="451" spans="4:52" x14ac:dyDescent="0.25">
      <c r="D451" s="3">
        <v>66</v>
      </c>
      <c r="F451" s="3">
        <v>65</v>
      </c>
      <c r="G451" s="36">
        <f t="shared" si="209"/>
        <v>55219.245979869491</v>
      </c>
      <c r="H451" s="36">
        <f t="shared" si="209"/>
        <v>97655.846978025816</v>
      </c>
      <c r="I451" s="36">
        <f t="shared" si="209"/>
        <v>99908.15430481096</v>
      </c>
      <c r="J451" s="36">
        <f t="shared" si="209"/>
        <v>92675.797329796012</v>
      </c>
      <c r="K451" s="36">
        <f t="shared" si="209"/>
        <v>26795.361393463983</v>
      </c>
      <c r="L451" s="37" t="e">
        <f t="shared" si="209"/>
        <v>#VALUE!</v>
      </c>
      <c r="M451" s="38">
        <f t="shared" si="209"/>
        <v>33579.140943383245</v>
      </c>
      <c r="N451" s="39">
        <f t="shared" si="209"/>
        <v>7421.9211208633224</v>
      </c>
      <c r="O451" s="39">
        <f t="shared" si="209"/>
        <v>1484.3842241726645</v>
      </c>
      <c r="P451" s="40">
        <f t="shared" si="209"/>
        <v>156483.91960831519</v>
      </c>
      <c r="Q451" s="40">
        <f t="shared" si="209"/>
        <v>136742.39928481079</v>
      </c>
      <c r="R451" s="40">
        <f t="shared" si="209"/>
        <v>520969.69138663338</v>
      </c>
      <c r="S451" s="41" t="e">
        <f t="shared" si="209"/>
        <v>#VALUE!</v>
      </c>
      <c r="T451" s="41" t="e">
        <f t="shared" si="209"/>
        <v>#VALUE!</v>
      </c>
      <c r="U451" s="42" t="e">
        <f t="shared" si="209"/>
        <v>#VALUE!</v>
      </c>
      <c r="V451" s="42" t="e">
        <f t="shared" si="209"/>
        <v>#VALUE!</v>
      </c>
      <c r="W451" s="43" t="e">
        <f t="shared" si="209"/>
        <v>#VALUE!</v>
      </c>
      <c r="X451" s="43" t="e">
        <f t="shared" si="209"/>
        <v>#VALUE!</v>
      </c>
      <c r="Y451" t="e">
        <f>NA()</f>
        <v>#N/A</v>
      </c>
      <c r="AD451"/>
      <c r="AE451" s="3">
        <v>66</v>
      </c>
      <c r="AG451" s="3">
        <f t="shared" ref="AG451:AG456" si="211">AE79</f>
        <v>60.635601509972815</v>
      </c>
      <c r="AH451" s="36">
        <f t="shared" si="210"/>
        <v>54013.987130349909</v>
      </c>
      <c r="AI451" s="36">
        <f t="shared" si="210"/>
        <v>94026.237345013258</v>
      </c>
      <c r="AJ451" s="36">
        <f t="shared" si="210"/>
        <v>96168.343646887995</v>
      </c>
      <c r="AK451" s="36">
        <f t="shared" si="210"/>
        <v>89378.118568294449</v>
      </c>
      <c r="AL451" s="36">
        <f t="shared" si="210"/>
        <v>26265.868835401903</v>
      </c>
      <c r="AM451" s="37" t="e">
        <f t="shared" si="210"/>
        <v>#VALUE!</v>
      </c>
      <c r="AN451" s="38">
        <f t="shared" si="210"/>
        <v>32065.653054733451</v>
      </c>
      <c r="AO451" s="39">
        <f t="shared" si="210"/>
        <v>7065.4838336950361</v>
      </c>
      <c r="AP451" s="39">
        <f t="shared" si="210"/>
        <v>1413.0967667390071</v>
      </c>
      <c r="AQ451" s="40">
        <f t="shared" si="210"/>
        <v>151723.21994555902</v>
      </c>
      <c r="AR451" s="40">
        <f t="shared" si="210"/>
        <v>133740.03413360234</v>
      </c>
      <c r="AS451" s="40">
        <f t="shared" si="210"/>
        <v>517641.48558641563</v>
      </c>
      <c r="AT451" s="41" t="e">
        <f t="shared" si="210"/>
        <v>#VALUE!</v>
      </c>
      <c r="AU451" s="41" t="e">
        <f t="shared" si="210"/>
        <v>#VALUE!</v>
      </c>
      <c r="AV451" s="42" t="e">
        <f t="shared" si="210"/>
        <v>#VALUE!</v>
      </c>
      <c r="AW451" s="42" t="e">
        <f t="shared" si="210"/>
        <v>#VALUE!</v>
      </c>
      <c r="AX451" s="43" t="e">
        <f t="shared" si="210"/>
        <v>#VALUE!</v>
      </c>
      <c r="AY451" s="43" t="e">
        <f t="shared" si="210"/>
        <v>#VALUE!</v>
      </c>
      <c r="AZ451" t="e">
        <f>NA()</f>
        <v>#N/A</v>
      </c>
    </row>
    <row r="452" spans="4:52" x14ac:dyDescent="0.25">
      <c r="D452" s="3">
        <v>67</v>
      </c>
      <c r="F452" s="3">
        <v>66</v>
      </c>
      <c r="G452" s="36">
        <f t="shared" si="209"/>
        <v>55452.921890363868</v>
      </c>
      <c r="H452" s="36">
        <f t="shared" si="209"/>
        <v>98432.322289947115</v>
      </c>
      <c r="I452" s="36">
        <f t="shared" si="209"/>
        <v>100679.36897787657</v>
      </c>
      <c r="J452" s="36">
        <f t="shared" si="209"/>
        <v>93378.918333700494</v>
      </c>
      <c r="K452" s="36">
        <f t="shared" si="209"/>
        <v>26895.328472638252</v>
      </c>
      <c r="L452" s="37" t="e">
        <f t="shared" si="209"/>
        <v>#VALUE!</v>
      </c>
      <c r="M452" s="38">
        <f t="shared" si="209"/>
        <v>33902.797244181973</v>
      </c>
      <c r="N452" s="39">
        <f t="shared" si="209"/>
        <v>7499.4898964243212</v>
      </c>
      <c r="O452" s="39">
        <f t="shared" si="209"/>
        <v>1499.8979792848645</v>
      </c>
      <c r="P452" s="40">
        <f t="shared" si="209"/>
        <v>157494.86109072861</v>
      </c>
      <c r="Q452" s="40">
        <f t="shared" si="209"/>
        <v>137356.54562833509</v>
      </c>
      <c r="R452" s="40">
        <f t="shared" si="209"/>
        <v>521578.6772195581</v>
      </c>
      <c r="S452" s="41" t="e">
        <f t="shared" si="209"/>
        <v>#VALUE!</v>
      </c>
      <c r="T452" s="41" t="e">
        <f t="shared" si="209"/>
        <v>#VALUE!</v>
      </c>
      <c r="U452" s="42" t="e">
        <f t="shared" si="209"/>
        <v>#VALUE!</v>
      </c>
      <c r="V452" s="42" t="e">
        <f t="shared" si="209"/>
        <v>#VALUE!</v>
      </c>
      <c r="W452" s="43" t="e">
        <f t="shared" si="209"/>
        <v>#VALUE!</v>
      </c>
      <c r="X452" s="43" t="e">
        <f t="shared" si="209"/>
        <v>#VALUE!</v>
      </c>
      <c r="Y452" t="e">
        <f>NA()</f>
        <v>#N/A</v>
      </c>
      <c r="AD452"/>
      <c r="AE452" s="3">
        <v>67</v>
      </c>
      <c r="AG452" s="3">
        <f t="shared" si="211"/>
        <v>60.87825464788051</v>
      </c>
      <c r="AH452" s="36">
        <f t="shared" si="210"/>
        <v>54089.719883211023</v>
      </c>
      <c r="AI452" s="36">
        <f t="shared" si="210"/>
        <v>94238.706263449189</v>
      </c>
      <c r="AJ452" s="36">
        <f t="shared" si="210"/>
        <v>96393.127341965854</v>
      </c>
      <c r="AK452" s="36">
        <f t="shared" si="210"/>
        <v>89571.635978308943</v>
      </c>
      <c r="AL452" s="36">
        <f t="shared" si="210"/>
        <v>26299.810251452996</v>
      </c>
      <c r="AM452" s="37" t="e">
        <f t="shared" si="210"/>
        <v>#VALUE!</v>
      </c>
      <c r="AN452" s="38">
        <f t="shared" si="210"/>
        <v>32154.250093614253</v>
      </c>
      <c r="AO452" s="39">
        <f t="shared" si="210"/>
        <v>7086.0819275896047</v>
      </c>
      <c r="AP452" s="39">
        <f t="shared" si="210"/>
        <v>1417.216385517921</v>
      </c>
      <c r="AQ452" s="40">
        <f t="shared" si="210"/>
        <v>152003.47196888091</v>
      </c>
      <c r="AR452" s="40">
        <f t="shared" si="210"/>
        <v>133921.668744525</v>
      </c>
      <c r="AS452" s="40">
        <f t="shared" si="210"/>
        <v>517859.3647844533</v>
      </c>
      <c r="AT452" s="41" t="e">
        <f t="shared" si="210"/>
        <v>#VALUE!</v>
      </c>
      <c r="AU452" s="41" t="e">
        <f t="shared" si="210"/>
        <v>#VALUE!</v>
      </c>
      <c r="AV452" s="42" t="e">
        <f t="shared" si="210"/>
        <v>#VALUE!</v>
      </c>
      <c r="AW452" s="42" t="e">
        <f t="shared" si="210"/>
        <v>#VALUE!</v>
      </c>
      <c r="AX452" s="43" t="e">
        <f t="shared" si="210"/>
        <v>#VALUE!</v>
      </c>
      <c r="AY452" s="43" t="e">
        <f t="shared" si="210"/>
        <v>#VALUE!</v>
      </c>
      <c r="AZ452" t="e">
        <f>NA()</f>
        <v>#N/A</v>
      </c>
    </row>
    <row r="453" spans="4:52" x14ac:dyDescent="0.25">
      <c r="D453" s="3">
        <v>68</v>
      </c>
      <c r="F453" s="3">
        <v>67</v>
      </c>
      <c r="G453" s="36">
        <f t="shared" si="209"/>
        <v>55672.611331558401</v>
      </c>
      <c r="H453" s="36">
        <f t="shared" si="209"/>
        <v>99189.169428638837</v>
      </c>
      <c r="I453" s="36">
        <f t="shared" si="209"/>
        <v>101420.79509751225</v>
      </c>
      <c r="J453" s="36">
        <f t="shared" si="209"/>
        <v>94063.430152593603</v>
      </c>
      <c r="K453" s="36">
        <f t="shared" si="209"/>
        <v>26988.486213209442</v>
      </c>
      <c r="L453" s="37" t="e">
        <f t="shared" si="209"/>
        <v>#VALUE!</v>
      </c>
      <c r="M453" s="38">
        <f t="shared" si="209"/>
        <v>34218.178899872626</v>
      </c>
      <c r="N453" s="39">
        <f t="shared" si="209"/>
        <v>7575.5715268494405</v>
      </c>
      <c r="O453" s="39">
        <f t="shared" si="209"/>
        <v>1515.1143053698881</v>
      </c>
      <c r="P453" s="40">
        <f t="shared" si="209"/>
        <v>158477.65367791741</v>
      </c>
      <c r="Q453" s="40">
        <f t="shared" si="209"/>
        <v>137945.43396812811</v>
      </c>
      <c r="R453" s="40">
        <f t="shared" si="209"/>
        <v>522139.64647419465</v>
      </c>
      <c r="S453" s="41" t="e">
        <f t="shared" si="209"/>
        <v>#VALUE!</v>
      </c>
      <c r="T453" s="41" t="e">
        <f t="shared" si="209"/>
        <v>#VALUE!</v>
      </c>
      <c r="U453" s="42" t="e">
        <f t="shared" si="209"/>
        <v>#VALUE!</v>
      </c>
      <c r="V453" s="42" t="e">
        <f t="shared" si="209"/>
        <v>#VALUE!</v>
      </c>
      <c r="W453" s="43" t="e">
        <f t="shared" si="209"/>
        <v>#VALUE!</v>
      </c>
      <c r="X453" s="43" t="e">
        <f t="shared" si="209"/>
        <v>#VALUE!</v>
      </c>
      <c r="Y453" t="e">
        <f>NA()</f>
        <v>#N/A</v>
      </c>
      <c r="AD453"/>
      <c r="AE453" s="3">
        <v>68</v>
      </c>
      <c r="AG453" s="3">
        <f t="shared" si="211"/>
        <v>61.101848893902165</v>
      </c>
      <c r="AH453" s="36">
        <f t="shared" si="210"/>
        <v>54158.527792763263</v>
      </c>
      <c r="AI453" s="36">
        <f t="shared" si="210"/>
        <v>94433.344253229705</v>
      </c>
      <c r="AJ453" s="36">
        <f t="shared" si="210"/>
        <v>96598.427796523611</v>
      </c>
      <c r="AK453" s="36">
        <f t="shared" si="210"/>
        <v>89748.862115944459</v>
      </c>
      <c r="AL453" s="36">
        <f t="shared" si="210"/>
        <v>26330.571051011528</v>
      </c>
      <c r="AM453" s="37" t="e">
        <f t="shared" si="210"/>
        <v>#VALUE!</v>
      </c>
      <c r="AN453" s="38">
        <f t="shared" si="210"/>
        <v>32235.413711093923</v>
      </c>
      <c r="AO453" s="39">
        <f t="shared" si="210"/>
        <v>7104.979529576437</v>
      </c>
      <c r="AP453" s="39">
        <f t="shared" si="210"/>
        <v>1420.9959059152875</v>
      </c>
      <c r="AQ453" s="40">
        <f t="shared" si="210"/>
        <v>152260.03457048806</v>
      </c>
      <c r="AR453" s="40">
        <f t="shared" si="210"/>
        <v>134087.42520215633</v>
      </c>
      <c r="AS453" s="40">
        <f t="shared" si="210"/>
        <v>518056.34191927314</v>
      </c>
      <c r="AT453" s="41" t="e">
        <f t="shared" si="210"/>
        <v>#VALUE!</v>
      </c>
      <c r="AU453" s="41" t="e">
        <f t="shared" si="210"/>
        <v>#VALUE!</v>
      </c>
      <c r="AV453" s="42" t="e">
        <f t="shared" si="210"/>
        <v>#VALUE!</v>
      </c>
      <c r="AW453" s="42" t="e">
        <f t="shared" si="210"/>
        <v>#VALUE!</v>
      </c>
      <c r="AX453" s="43" t="e">
        <f t="shared" si="210"/>
        <v>#VALUE!</v>
      </c>
      <c r="AY453" s="43" t="e">
        <f t="shared" si="210"/>
        <v>#VALUE!</v>
      </c>
      <c r="AZ453" t="e">
        <f>NA()</f>
        <v>#N/A</v>
      </c>
    </row>
    <row r="454" spans="4:52" x14ac:dyDescent="0.25">
      <c r="D454" s="3">
        <v>69</v>
      </c>
      <c r="F454" s="3">
        <v>68</v>
      </c>
      <c r="G454" s="36">
        <f t="shared" si="209"/>
        <v>55879.109645800934</v>
      </c>
      <c r="H454" s="36">
        <f t="shared" si="209"/>
        <v>99926.821819890218</v>
      </c>
      <c r="I454" s="36">
        <f t="shared" si="209"/>
        <v>102133.41988671356</v>
      </c>
      <c r="J454" s="36">
        <f t="shared" si="209"/>
        <v>94729.769860277127</v>
      </c>
      <c r="K454" s="36">
        <f t="shared" si="209"/>
        <v>27075.305749222975</v>
      </c>
      <c r="L454" s="37" t="e">
        <f t="shared" si="209"/>
        <v>#VALUE!</v>
      </c>
      <c r="M454" s="38">
        <f t="shared" si="209"/>
        <v>34525.450081874449</v>
      </c>
      <c r="N454" s="39">
        <f t="shared" si="209"/>
        <v>7650.1861873684802</v>
      </c>
      <c r="O454" s="39">
        <f t="shared" si="209"/>
        <v>1530.0372374736962</v>
      </c>
      <c r="P454" s="40">
        <f t="shared" si="209"/>
        <v>159433.03384432883</v>
      </c>
      <c r="Q454" s="40">
        <f t="shared" si="209"/>
        <v>138510.05700257522</v>
      </c>
      <c r="R454" s="40">
        <f t="shared" si="209"/>
        <v>522656.35328152642</v>
      </c>
      <c r="S454" s="41" t="e">
        <f t="shared" si="209"/>
        <v>#VALUE!</v>
      </c>
      <c r="T454" s="41" t="e">
        <f t="shared" si="209"/>
        <v>#VALUE!</v>
      </c>
      <c r="U454" s="42" t="e">
        <f t="shared" si="209"/>
        <v>#VALUE!</v>
      </c>
      <c r="V454" s="42" t="e">
        <f t="shared" si="209"/>
        <v>#VALUE!</v>
      </c>
      <c r="W454" s="43" t="e">
        <f t="shared" si="209"/>
        <v>#VALUE!</v>
      </c>
      <c r="X454" s="43" t="e">
        <f t="shared" si="209"/>
        <v>#VALUE!</v>
      </c>
      <c r="Y454" t="e">
        <f>NA()</f>
        <v>#N/A</v>
      </c>
      <c r="AD454"/>
      <c r="AE454" s="3">
        <v>69</v>
      </c>
      <c r="AG454" s="3">
        <f t="shared" si="211"/>
        <v>61.307881205229648</v>
      </c>
      <c r="AH454" s="36">
        <f t="shared" si="210"/>
        <v>54221.112409699861</v>
      </c>
      <c r="AI454" s="36">
        <f t="shared" si="210"/>
        <v>94611.728832873661</v>
      </c>
      <c r="AJ454" s="36">
        <f t="shared" si="210"/>
        <v>96786.061599905515</v>
      </c>
      <c r="AK454" s="36">
        <f t="shared" si="210"/>
        <v>89911.245959327352</v>
      </c>
      <c r="AL454" s="36">
        <f t="shared" si="210"/>
        <v>26358.485870648681</v>
      </c>
      <c r="AM454" s="37" t="e">
        <f t="shared" si="210"/>
        <v>#VALUE!</v>
      </c>
      <c r="AN454" s="38">
        <f t="shared" si="210"/>
        <v>32309.800969369851</v>
      </c>
      <c r="AO454" s="39">
        <f t="shared" si="210"/>
        <v>7122.3228539705942</v>
      </c>
      <c r="AP454" s="39">
        <f t="shared" si="210"/>
        <v>1424.4645707941186</v>
      </c>
      <c r="AQ454" s="40">
        <f t="shared" si="210"/>
        <v>152495.0297477383</v>
      </c>
      <c r="AR454" s="40">
        <f t="shared" si="210"/>
        <v>134238.80579163405</v>
      </c>
      <c r="AS454" s="40">
        <f t="shared" si="210"/>
        <v>518234.68810382002</v>
      </c>
      <c r="AT454" s="41" t="e">
        <f t="shared" si="210"/>
        <v>#VALUE!</v>
      </c>
      <c r="AU454" s="41" t="e">
        <f t="shared" si="210"/>
        <v>#VALUE!</v>
      </c>
      <c r="AV454" s="42" t="e">
        <f t="shared" si="210"/>
        <v>#VALUE!</v>
      </c>
      <c r="AW454" s="42" t="e">
        <f t="shared" si="210"/>
        <v>#VALUE!</v>
      </c>
      <c r="AX454" s="43" t="e">
        <f t="shared" si="210"/>
        <v>#VALUE!</v>
      </c>
      <c r="AY454" s="43" t="e">
        <f t="shared" si="210"/>
        <v>#VALUE!</v>
      </c>
      <c r="AZ454" t="e">
        <f>NA()</f>
        <v>#N/A</v>
      </c>
    </row>
    <row r="455" spans="4:52" x14ac:dyDescent="0.25">
      <c r="D455" s="3">
        <v>70</v>
      </c>
      <c r="F455" s="3">
        <v>69</v>
      </c>
      <c r="G455" s="36">
        <f t="shared" si="209"/>
        <v>56073.172130395666</v>
      </c>
      <c r="H455" s="36">
        <f t="shared" si="209"/>
        <v>100645.70741562784</v>
      </c>
      <c r="I455" s="36">
        <f t="shared" si="209"/>
        <v>102818.21269882393</v>
      </c>
      <c r="J455" s="36">
        <f t="shared" si="209"/>
        <v>95378.367969099534</v>
      </c>
      <c r="K455" s="36">
        <f t="shared" si="209"/>
        <v>27156.224378062016</v>
      </c>
      <c r="L455" s="37" t="e">
        <f t="shared" si="209"/>
        <v>#VALUE!</v>
      </c>
      <c r="M455" s="38">
        <f t="shared" si="209"/>
        <v>34824.774869812172</v>
      </c>
      <c r="N455" s="39">
        <f t="shared" si="209"/>
        <v>7723.3542749747858</v>
      </c>
      <c r="O455" s="39">
        <f t="shared" si="209"/>
        <v>1544.6708549949574</v>
      </c>
      <c r="P455" s="40">
        <f t="shared" si="209"/>
        <v>160361.7219632364</v>
      </c>
      <c r="Q455" s="40">
        <f t="shared" si="209"/>
        <v>139051.37250618913</v>
      </c>
      <c r="R455" s="40">
        <f t="shared" si="209"/>
        <v>523132.26314402529</v>
      </c>
      <c r="S455" s="41" t="e">
        <f t="shared" si="209"/>
        <v>#VALUE!</v>
      </c>
      <c r="T455" s="41" t="e">
        <f t="shared" si="209"/>
        <v>#VALUE!</v>
      </c>
      <c r="U455" s="42" t="e">
        <f t="shared" si="209"/>
        <v>#VALUE!</v>
      </c>
      <c r="V455" s="42" t="e">
        <f t="shared" si="209"/>
        <v>#VALUE!</v>
      </c>
      <c r="W455" s="43" t="e">
        <f t="shared" si="209"/>
        <v>#VALUE!</v>
      </c>
      <c r="X455" s="43" t="e">
        <f t="shared" si="209"/>
        <v>#VALUE!</v>
      </c>
      <c r="Y455" t="e">
        <f>NA()</f>
        <v>#N/A</v>
      </c>
      <c r="AD455"/>
      <c r="AE455" s="3">
        <v>70</v>
      </c>
      <c r="AG455" s="3">
        <f t="shared" si="211"/>
        <v>61.497730962395757</v>
      </c>
      <c r="AH455" s="36">
        <f t="shared" si="210"/>
        <v>54278.094078262351</v>
      </c>
      <c r="AI455" s="36">
        <f t="shared" si="210"/>
        <v>94775.285909756567</v>
      </c>
      <c r="AJ455" s="36">
        <f t="shared" si="210"/>
        <v>96957.657170613937</v>
      </c>
      <c r="AK455" s="36">
        <f t="shared" si="210"/>
        <v>90060.096094224151</v>
      </c>
      <c r="AL455" s="36">
        <f t="shared" si="210"/>
        <v>26383.8486148433</v>
      </c>
      <c r="AM455" s="37" t="e">
        <f t="shared" si="210"/>
        <v>#VALUE!</v>
      </c>
      <c r="AN455" s="38">
        <f t="shared" si="210"/>
        <v>32378.005933631881</v>
      </c>
      <c r="AO455" s="39">
        <f t="shared" si="210"/>
        <v>7138.244683405147</v>
      </c>
      <c r="AP455" s="39">
        <f t="shared" si="210"/>
        <v>1427.6489366810292</v>
      </c>
      <c r="AQ455" s="40">
        <f t="shared" si="210"/>
        <v>152710.37157683048</v>
      </c>
      <c r="AR455" s="40">
        <f t="shared" si="210"/>
        <v>134377.15364216029</v>
      </c>
      <c r="AS455" s="40">
        <f t="shared" si="210"/>
        <v>518396.3878069772</v>
      </c>
      <c r="AT455" s="41" t="e">
        <f t="shared" si="210"/>
        <v>#VALUE!</v>
      </c>
      <c r="AU455" s="41" t="e">
        <f t="shared" si="210"/>
        <v>#VALUE!</v>
      </c>
      <c r="AV455" s="42" t="e">
        <f t="shared" si="210"/>
        <v>#VALUE!</v>
      </c>
      <c r="AW455" s="42" t="e">
        <f t="shared" si="210"/>
        <v>#VALUE!</v>
      </c>
      <c r="AX455" s="43" t="e">
        <f t="shared" si="210"/>
        <v>#VALUE!</v>
      </c>
      <c r="AY455" s="43" t="e">
        <f t="shared" si="210"/>
        <v>#VALUE!</v>
      </c>
      <c r="AZ455" t="e">
        <f>NA()</f>
        <v>#N/A</v>
      </c>
    </row>
    <row r="456" spans="4:52" x14ac:dyDescent="0.25">
      <c r="D456" s="3">
        <v>71</v>
      </c>
      <c r="F456" s="3">
        <v>70</v>
      </c>
      <c r="G456" s="36">
        <f t="shared" si="209"/>
        <v>56255.515386459367</v>
      </c>
      <c r="H456" s="36">
        <f t="shared" si="209"/>
        <v>101346.24844776766</v>
      </c>
      <c r="I456" s="36">
        <f t="shared" si="209"/>
        <v>103476.12379813082</v>
      </c>
      <c r="J456" s="36">
        <f t="shared" si="209"/>
        <v>96009.648241834962</v>
      </c>
      <c r="K456" s="36">
        <f t="shared" si="209"/>
        <v>27231.648204376539</v>
      </c>
      <c r="L456" s="37" t="e">
        <f t="shared" si="209"/>
        <v>#VALUE!</v>
      </c>
      <c r="M456" s="38">
        <f t="shared" si="209"/>
        <v>35116.316986942184</v>
      </c>
      <c r="N456" s="39">
        <f t="shared" si="209"/>
        <v>7795.096368172758</v>
      </c>
      <c r="O456" s="39">
        <f t="shared" si="209"/>
        <v>1559.0192736345514</v>
      </c>
      <c r="P456" s="40">
        <f t="shared" si="209"/>
        <v>161264.42242385072</v>
      </c>
      <c r="Q456" s="40">
        <f t="shared" si="209"/>
        <v>139570.30417560606</v>
      </c>
      <c r="R456" s="40">
        <f t="shared" si="209"/>
        <v>523570.57437151135</v>
      </c>
      <c r="S456" s="41" t="e">
        <f t="shared" si="209"/>
        <v>#VALUE!</v>
      </c>
      <c r="T456" s="41" t="e">
        <f t="shared" si="209"/>
        <v>#VALUE!</v>
      </c>
      <c r="U456" s="42" t="e">
        <f t="shared" si="209"/>
        <v>#VALUE!</v>
      </c>
      <c r="V456" s="42" t="e">
        <f t="shared" si="209"/>
        <v>#VALUE!</v>
      </c>
      <c r="W456" s="43" t="e">
        <f t="shared" si="209"/>
        <v>#VALUE!</v>
      </c>
      <c r="X456" s="43" t="e">
        <f t="shared" si="209"/>
        <v>#VALUE!</v>
      </c>
      <c r="Y456" t="e">
        <f>NA()</f>
        <v>#N/A</v>
      </c>
      <c r="AD456"/>
      <c r="AE456" s="3">
        <v>71</v>
      </c>
      <c r="AG456" s="3">
        <f t="shared" si="211"/>
        <v>61.672669204188026</v>
      </c>
      <c r="AH456" s="36">
        <f t="shared" si="210"/>
        <v>54330.022778607017</v>
      </c>
      <c r="AI456" s="36">
        <f t="shared" si="210"/>
        <v>94925.30608710325</v>
      </c>
      <c r="AJ456" s="36">
        <f t="shared" si="210"/>
        <v>97114.676899071026</v>
      </c>
      <c r="AK456" s="36">
        <f t="shared" si="210"/>
        <v>90196.595976738332</v>
      </c>
      <c r="AL456" s="36">
        <f t="shared" si="210"/>
        <v>26406.918222077566</v>
      </c>
      <c r="AM456" s="37" t="e">
        <f t="shared" si="210"/>
        <v>#VALUE!</v>
      </c>
      <c r="AN456" s="38">
        <f t="shared" si="210"/>
        <v>32440.566411756012</v>
      </c>
      <c r="AO456" s="39">
        <f t="shared" si="210"/>
        <v>7152.865725752109</v>
      </c>
      <c r="AP456" s="39">
        <f t="shared" si="210"/>
        <v>1430.5731451504216</v>
      </c>
      <c r="AQ456" s="40">
        <f t="shared" si="210"/>
        <v>152907.78917081415</v>
      </c>
      <c r="AR456" s="40">
        <f t="shared" si="210"/>
        <v>134503.67203538207</v>
      </c>
      <c r="AS456" s="40">
        <f t="shared" si="210"/>
        <v>518543.18081345892</v>
      </c>
      <c r="AT456" s="41" t="e">
        <f t="shared" si="210"/>
        <v>#VALUE!</v>
      </c>
      <c r="AU456" s="41" t="e">
        <f t="shared" si="210"/>
        <v>#VALUE!</v>
      </c>
      <c r="AV456" s="42" t="e">
        <f t="shared" si="210"/>
        <v>#VALUE!</v>
      </c>
      <c r="AW456" s="42" t="e">
        <f t="shared" si="210"/>
        <v>#VALUE!</v>
      </c>
      <c r="AX456" s="43" t="e">
        <f t="shared" si="210"/>
        <v>#VALUE!</v>
      </c>
      <c r="AY456" s="43" t="e">
        <f t="shared" si="210"/>
        <v>#VALUE!</v>
      </c>
      <c r="AZ456" t="e">
        <f>NA()</f>
        <v>#N/A</v>
      </c>
    </row>
  </sheetData>
  <mergeCells count="4">
    <mergeCell ref="BN53:BO53"/>
    <mergeCell ref="BP53:BQ53"/>
    <mergeCell ref="CE53:CF53"/>
    <mergeCell ref="CR53:CS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J456"/>
  <sheetViews>
    <sheetView workbookViewId="0"/>
  </sheetViews>
  <sheetFormatPr defaultRowHeight="15" x14ac:dyDescent="0.25"/>
  <cols>
    <col min="1" max="1" width="12.28515625" customWidth="1"/>
    <col min="2" max="2" width="17" customWidth="1"/>
    <col min="3" max="3" width="17.42578125" customWidth="1"/>
    <col min="4" max="4" width="17.42578125" style="3" customWidth="1"/>
    <col min="5" max="5" width="10.42578125" style="3" customWidth="1"/>
    <col min="6" max="6" width="14" style="3" customWidth="1"/>
    <col min="7" max="9" width="11.5703125" style="3" customWidth="1"/>
    <col min="10" max="26" width="9.140625" style="3" customWidth="1"/>
    <col min="27" max="27" width="10" style="3" customWidth="1"/>
    <col min="28" max="32" width="9.140625" style="3" customWidth="1"/>
    <col min="33" max="33" width="15.28515625" style="3" customWidth="1"/>
    <col min="34" max="54" width="9.140625" style="3" customWidth="1"/>
    <col min="55" max="55" width="12.42578125" style="3" customWidth="1"/>
    <col min="56" max="56" width="10.5703125" style="3" customWidth="1"/>
    <col min="57" max="57" width="9.140625" style="3"/>
    <col min="58" max="58" width="10.85546875" style="3" customWidth="1"/>
    <col min="59" max="59" width="9.140625" style="3"/>
    <col min="60" max="60" width="20.7109375" style="3" customWidth="1"/>
    <col min="61" max="61" width="18" style="3" customWidth="1"/>
    <col min="62" max="62" width="9.7109375" style="3" customWidth="1"/>
    <col min="63" max="63" width="8.42578125" style="3" customWidth="1"/>
    <col min="64" max="64" width="11.140625" style="3" customWidth="1"/>
    <col min="65" max="95" width="12.140625" style="3" customWidth="1"/>
    <col min="96" max="127" width="9.140625" style="3"/>
    <col min="128" max="128" width="12" style="3" bestFit="1" customWidth="1"/>
    <col min="129" max="130" width="9.140625" style="3"/>
    <col min="131" max="131" width="9.7109375" style="3" customWidth="1"/>
    <col min="132" max="132" width="10.7109375" style="3" customWidth="1"/>
    <col min="133" max="259" width="9.140625" style="3"/>
    <col min="260" max="260" width="16.28515625" style="3" customWidth="1"/>
    <col min="261" max="291" width="9.140625" style="3"/>
    <col min="292" max="292" width="15.7109375" style="3" customWidth="1"/>
    <col min="293" max="348" width="9.140625" style="3"/>
  </cols>
  <sheetData>
    <row r="1" spans="1:321" x14ac:dyDescent="0.25">
      <c r="A1" t="s">
        <v>192</v>
      </c>
    </row>
    <row r="2" spans="1:321" x14ac:dyDescent="0.25">
      <c r="B2" s="2" t="s">
        <v>30</v>
      </c>
      <c r="C2" s="54"/>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12"/>
      <c r="BE2" s="12"/>
      <c r="BF2" s="12"/>
      <c r="BG2" s="12"/>
      <c r="BH2" s="12"/>
      <c r="BI2" s="56"/>
      <c r="BJ2" s="12"/>
      <c r="BK2" s="12"/>
      <c r="BL2" s="12"/>
      <c r="BM2" s="12"/>
      <c r="BN2" s="44"/>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44"/>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row>
    <row r="3" spans="1:321" s="3" customFormat="1" x14ac:dyDescent="0.25">
      <c r="A3" s="10" t="s">
        <v>28</v>
      </c>
      <c r="B3" s="9" t="s">
        <v>19</v>
      </c>
      <c r="C3" s="9" t="s">
        <v>27</v>
      </c>
      <c r="D3" s="12"/>
      <c r="E3" s="12"/>
      <c r="F3" s="9" t="s">
        <v>0</v>
      </c>
      <c r="G3" s="57" t="s">
        <v>4</v>
      </c>
      <c r="H3" s="57" t="s">
        <v>5</v>
      </c>
      <c r="I3" s="57" t="s">
        <v>6</v>
      </c>
      <c r="J3" s="57" t="s">
        <v>7</v>
      </c>
      <c r="K3" s="57" t="s">
        <v>8</v>
      </c>
      <c r="L3" s="58" t="s">
        <v>54</v>
      </c>
      <c r="M3" s="59" t="s">
        <v>9</v>
      </c>
      <c r="N3" s="60" t="s">
        <v>10</v>
      </c>
      <c r="O3" s="60" t="s">
        <v>11</v>
      </c>
      <c r="P3" s="61" t="s">
        <v>12</v>
      </c>
      <c r="Q3" s="61" t="s">
        <v>13</v>
      </c>
      <c r="R3" s="61" t="s">
        <v>14</v>
      </c>
      <c r="S3" s="62" t="s">
        <v>20</v>
      </c>
      <c r="T3" s="62" t="s">
        <v>21</v>
      </c>
      <c r="U3" s="63" t="s">
        <v>16</v>
      </c>
      <c r="V3" s="63" t="s">
        <v>17</v>
      </c>
      <c r="W3" s="64" t="s">
        <v>18</v>
      </c>
      <c r="X3" s="64" t="s">
        <v>24</v>
      </c>
      <c r="Y3" s="12" t="s">
        <v>64</v>
      </c>
      <c r="Z3" s="65" t="s">
        <v>84</v>
      </c>
      <c r="AA3" s="65" t="s">
        <v>85</v>
      </c>
      <c r="AB3" s="12"/>
      <c r="AC3" s="12"/>
      <c r="AD3" s="12"/>
      <c r="AE3" s="12"/>
      <c r="AF3" s="12"/>
      <c r="AG3" s="9" t="s">
        <v>0</v>
      </c>
      <c r="AH3" s="57" t="s">
        <v>4</v>
      </c>
      <c r="AI3" s="57" t="s">
        <v>5</v>
      </c>
      <c r="AJ3" s="57" t="s">
        <v>6</v>
      </c>
      <c r="AK3" s="57" t="s">
        <v>7</v>
      </c>
      <c r="AL3" s="57" t="s">
        <v>8</v>
      </c>
      <c r="AM3" s="58" t="s">
        <v>54</v>
      </c>
      <c r="AN3" s="59" t="s">
        <v>9</v>
      </c>
      <c r="AO3" s="60" t="s">
        <v>10</v>
      </c>
      <c r="AP3" s="60" t="s">
        <v>11</v>
      </c>
      <c r="AQ3" s="61" t="s">
        <v>12</v>
      </c>
      <c r="AR3" s="61" t="s">
        <v>13</v>
      </c>
      <c r="AS3" s="61" t="s">
        <v>14</v>
      </c>
      <c r="AT3" s="62" t="s">
        <v>20</v>
      </c>
      <c r="AU3" s="62" t="s">
        <v>21</v>
      </c>
      <c r="AV3" s="63" t="s">
        <v>16</v>
      </c>
      <c r="AW3" s="63" t="s">
        <v>17</v>
      </c>
      <c r="AX3" s="64" t="s">
        <v>18</v>
      </c>
      <c r="AY3" s="64" t="s">
        <v>24</v>
      </c>
      <c r="AZ3" s="12" t="s">
        <v>64</v>
      </c>
      <c r="BA3" s="65" t="s">
        <v>84</v>
      </c>
      <c r="BB3" s="65" t="s">
        <v>85</v>
      </c>
      <c r="BC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EB3" s="12"/>
      <c r="EE3" s="13"/>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Z3" s="12"/>
      <c r="KF3" s="12"/>
    </row>
    <row r="4" spans="1:321" x14ac:dyDescent="0.25">
      <c r="A4" s="18">
        <v>1</v>
      </c>
      <c r="B4" s="16">
        <f>IF('Graph-outputs'!$BT$1=6,INDEX(Settings!$G$5:$G$34,'Calcs-control1'!A4),IF(AND('Graph-outputs'!$BT$1&gt;12,'Graph-outputs'!$BT$1&lt;19),A4*5-5,""))</f>
        <v>0</v>
      </c>
      <c r="C4" s="11">
        <v>18</v>
      </c>
      <c r="F4" s="27" t="s">
        <v>1</v>
      </c>
      <c r="G4" s="29">
        <v>90</v>
      </c>
      <c r="H4" s="29">
        <v>110</v>
      </c>
      <c r="I4" s="29">
        <v>110</v>
      </c>
      <c r="J4" s="29">
        <v>110</v>
      </c>
      <c r="K4" s="29">
        <v>30</v>
      </c>
      <c r="L4" s="30"/>
      <c r="M4" s="28">
        <v>45</v>
      </c>
      <c r="N4" s="31">
        <v>30</v>
      </c>
      <c r="O4" s="31">
        <v>30</v>
      </c>
      <c r="P4" s="32">
        <v>75</v>
      </c>
      <c r="Q4" s="32">
        <v>40</v>
      </c>
      <c r="R4" s="32">
        <v>55</v>
      </c>
      <c r="S4" s="33">
        <v>190</v>
      </c>
      <c r="T4" s="33">
        <v>250</v>
      </c>
      <c r="U4" s="34"/>
      <c r="V4" s="34"/>
      <c r="W4" s="35">
        <v>120</v>
      </c>
      <c r="X4" s="35">
        <v>100</v>
      </c>
      <c r="Y4"/>
      <c r="Z4" s="30">
        <v>30</v>
      </c>
      <c r="AA4" s="30">
        <v>60</v>
      </c>
      <c r="AG4" s="27" t="s">
        <v>1</v>
      </c>
      <c r="AH4" s="29">
        <v>90</v>
      </c>
      <c r="AI4" s="29">
        <v>110</v>
      </c>
      <c r="AJ4" s="29">
        <v>110</v>
      </c>
      <c r="AK4" s="29">
        <v>110</v>
      </c>
      <c r="AL4" s="29">
        <v>30</v>
      </c>
      <c r="AM4" s="30"/>
      <c r="AN4" s="28">
        <v>45</v>
      </c>
      <c r="AO4" s="31">
        <v>30</v>
      </c>
      <c r="AP4" s="31">
        <v>30</v>
      </c>
      <c r="AQ4" s="32">
        <v>75</v>
      </c>
      <c r="AR4" s="32">
        <v>40</v>
      </c>
      <c r="AS4" s="32">
        <v>55</v>
      </c>
      <c r="AT4" s="33">
        <v>190</v>
      </c>
      <c r="AU4" s="33">
        <v>250</v>
      </c>
      <c r="AV4" s="34"/>
      <c r="AW4" s="34"/>
      <c r="AX4" s="35">
        <v>120</v>
      </c>
      <c r="AY4" s="35">
        <v>100</v>
      </c>
      <c r="AZ4"/>
      <c r="BA4" s="30">
        <v>30</v>
      </c>
      <c r="BB4" s="30">
        <v>60</v>
      </c>
    </row>
    <row r="5" spans="1:321" x14ac:dyDescent="0.25">
      <c r="A5" s="18">
        <v>2</v>
      </c>
      <c r="B5" s="16">
        <f>IF('Graph-outputs'!$BT$1=6,INDEX(Settings!$G$5:$G$34,'Calcs-control1'!A5),IF(AND('Graph-outputs'!$BT$1&gt;12,'Graph-outputs'!$BT$1&lt;19),A5*5-5,""))</f>
        <v>5</v>
      </c>
      <c r="C5" s="6">
        <f>INDEX($B$4:$B$24, $C$4)</f>
        <v>85</v>
      </c>
      <c r="F5" s="27" t="s">
        <v>2</v>
      </c>
      <c r="G5" s="29">
        <v>6.4899999999999999E-2</v>
      </c>
      <c r="H5" s="29">
        <v>2.8199999999999999E-2</v>
      </c>
      <c r="I5" s="29">
        <v>4.4400000000000002E-2</v>
      </c>
      <c r="J5" s="29">
        <v>2.93E-2</v>
      </c>
      <c r="K5" s="29">
        <v>6.9699999999999998E-2</v>
      </c>
      <c r="L5" s="30"/>
      <c r="M5" s="28">
        <v>3.0499999999999999E-2</v>
      </c>
      <c r="N5" s="31">
        <v>2.3199999999999998E-2</v>
      </c>
      <c r="O5" s="31">
        <v>2.3199999999999998E-2</v>
      </c>
      <c r="P5" s="32">
        <v>2.9700000000000001E-2</v>
      </c>
      <c r="Q5" s="32">
        <v>4.3799999999999999E-2</v>
      </c>
      <c r="R5" s="32">
        <v>8.2900000000000001E-2</v>
      </c>
      <c r="S5" s="33">
        <v>3.1E-2</v>
      </c>
      <c r="T5" s="33">
        <v>3.5000000000000003E-2</v>
      </c>
      <c r="U5" s="34"/>
      <c r="V5" s="34"/>
      <c r="W5" s="35">
        <v>5.7200000000000001E-2</v>
      </c>
      <c r="X5" s="35">
        <v>4.0399999999999998E-2</v>
      </c>
      <c r="Y5"/>
      <c r="Z5" s="30">
        <v>0.08</v>
      </c>
      <c r="AA5" s="30">
        <v>4.9700000000000001E-2</v>
      </c>
      <c r="AG5" s="27" t="s">
        <v>2</v>
      </c>
      <c r="AH5" s="29">
        <v>6.4899999999999999E-2</v>
      </c>
      <c r="AI5" s="29">
        <v>2.8199999999999999E-2</v>
      </c>
      <c r="AJ5" s="29">
        <v>4.4400000000000002E-2</v>
      </c>
      <c r="AK5" s="29">
        <v>2.93E-2</v>
      </c>
      <c r="AL5" s="29">
        <v>6.9699999999999998E-2</v>
      </c>
      <c r="AM5" s="30"/>
      <c r="AN5" s="28">
        <v>3.0499999999999999E-2</v>
      </c>
      <c r="AO5" s="31">
        <v>2.3199999999999998E-2</v>
      </c>
      <c r="AP5" s="31">
        <v>2.3199999999999998E-2</v>
      </c>
      <c r="AQ5" s="32">
        <v>2.9700000000000001E-2</v>
      </c>
      <c r="AR5" s="32">
        <v>4.3799999999999999E-2</v>
      </c>
      <c r="AS5" s="32">
        <v>8.2900000000000001E-2</v>
      </c>
      <c r="AT5" s="33">
        <v>3.1E-2</v>
      </c>
      <c r="AU5" s="33">
        <v>3.5000000000000003E-2</v>
      </c>
      <c r="AV5" s="34"/>
      <c r="AW5" s="34"/>
      <c r="AX5" s="35">
        <v>5.7200000000000001E-2</v>
      </c>
      <c r="AY5" s="35">
        <v>4.0399999999999998E-2</v>
      </c>
      <c r="AZ5"/>
      <c r="BA5" s="30">
        <v>0.08</v>
      </c>
      <c r="BB5" s="30">
        <v>4.9700000000000001E-2</v>
      </c>
    </row>
    <row r="6" spans="1:321" x14ac:dyDescent="0.25">
      <c r="A6" s="18">
        <v>3</v>
      </c>
      <c r="B6" s="16">
        <f>IF('Graph-outputs'!$BT$1=6,INDEX(Settings!$G$5:$G$34,'Calcs-control1'!A6),IF(AND('Graph-outputs'!$BT$1&gt;12,'Graph-outputs'!$BT$1&lt;19),A6*5-5,""))</f>
        <v>10</v>
      </c>
      <c r="C6" s="3"/>
      <c r="F6" s="27" t="s">
        <v>3</v>
      </c>
      <c r="G6" s="29">
        <v>4.5</v>
      </c>
      <c r="H6" s="29">
        <v>1.5</v>
      </c>
      <c r="I6" s="29">
        <v>3</v>
      </c>
      <c r="J6" s="29">
        <v>1.5</v>
      </c>
      <c r="K6" s="29">
        <v>4</v>
      </c>
      <c r="L6" s="30"/>
      <c r="M6" s="28">
        <v>2</v>
      </c>
      <c r="N6" s="31">
        <v>1.6</v>
      </c>
      <c r="O6" s="31">
        <v>1.6</v>
      </c>
      <c r="P6" s="32">
        <v>1.3</v>
      </c>
      <c r="Q6" s="32">
        <v>1.7</v>
      </c>
      <c r="R6" s="32">
        <v>3.2</v>
      </c>
      <c r="S6" s="33">
        <v>1.4</v>
      </c>
      <c r="T6" s="33">
        <v>1.7</v>
      </c>
      <c r="U6" s="34"/>
      <c r="V6" s="34"/>
      <c r="W6" s="35">
        <v>1.4</v>
      </c>
      <c r="X6" s="35">
        <v>1.48</v>
      </c>
      <c r="Y6"/>
      <c r="Z6" s="30">
        <v>3</v>
      </c>
      <c r="AA6" s="30">
        <v>1</v>
      </c>
      <c r="AG6" s="27" t="s">
        <v>3</v>
      </c>
      <c r="AH6" s="29">
        <v>4.5</v>
      </c>
      <c r="AI6" s="29">
        <v>1.5</v>
      </c>
      <c r="AJ6" s="29">
        <v>3</v>
      </c>
      <c r="AK6" s="29">
        <v>1.5</v>
      </c>
      <c r="AL6" s="29">
        <v>4</v>
      </c>
      <c r="AM6" s="30"/>
      <c r="AN6" s="28">
        <v>2</v>
      </c>
      <c r="AO6" s="31">
        <v>1.6</v>
      </c>
      <c r="AP6" s="31">
        <v>1.6</v>
      </c>
      <c r="AQ6" s="32">
        <v>1.3</v>
      </c>
      <c r="AR6" s="32">
        <v>1.7</v>
      </c>
      <c r="AS6" s="32">
        <v>3.2</v>
      </c>
      <c r="AT6" s="33">
        <v>1.4</v>
      </c>
      <c r="AU6" s="33">
        <v>1.7</v>
      </c>
      <c r="AV6" s="34"/>
      <c r="AW6" s="34"/>
      <c r="AX6" s="35">
        <v>1.4</v>
      </c>
      <c r="AY6" s="35">
        <v>1.48</v>
      </c>
      <c r="AZ6"/>
      <c r="BA6" s="30">
        <v>3</v>
      </c>
      <c r="BB6" s="30">
        <v>1</v>
      </c>
    </row>
    <row r="7" spans="1:321" x14ac:dyDescent="0.25">
      <c r="A7" s="18">
        <v>4</v>
      </c>
      <c r="B7" s="16">
        <f>IF('Graph-outputs'!$BT$1=6,INDEX(Settings!$G$5:$G$34,'Calcs-control1'!A7),IF(AND('Graph-outputs'!$BT$1&gt;12,'Graph-outputs'!$BT$1&lt;19),A7*5-5,""))</f>
        <v>15</v>
      </c>
      <c r="C7" s="86"/>
      <c r="F7" s="27" t="s">
        <v>29</v>
      </c>
      <c r="S7" s="33">
        <f t="shared" ref="S7:X7" si="0">$C$5</f>
        <v>85</v>
      </c>
      <c r="T7" s="33">
        <f t="shared" si="0"/>
        <v>85</v>
      </c>
      <c r="U7" s="34">
        <f t="shared" si="0"/>
        <v>85</v>
      </c>
      <c r="V7" s="34">
        <f t="shared" si="0"/>
        <v>85</v>
      </c>
      <c r="W7" s="35">
        <f t="shared" si="0"/>
        <v>85</v>
      </c>
      <c r="X7" s="35">
        <f t="shared" si="0"/>
        <v>85</v>
      </c>
      <c r="AG7" s="27" t="s">
        <v>29</v>
      </c>
      <c r="AT7" s="33">
        <f t="shared" ref="AT7:AY7" si="1">$C$5</f>
        <v>85</v>
      </c>
      <c r="AU7" s="33">
        <f t="shared" si="1"/>
        <v>85</v>
      </c>
      <c r="AV7" s="34">
        <f t="shared" si="1"/>
        <v>85</v>
      </c>
      <c r="AW7" s="34">
        <f t="shared" si="1"/>
        <v>85</v>
      </c>
      <c r="AX7" s="35">
        <f t="shared" si="1"/>
        <v>85</v>
      </c>
      <c r="AY7" s="35">
        <f t="shared" si="1"/>
        <v>85</v>
      </c>
      <c r="IZ7" s="12"/>
      <c r="KF7" s="12"/>
    </row>
    <row r="8" spans="1:321" x14ac:dyDescent="0.25">
      <c r="A8" s="18">
        <v>5</v>
      </c>
      <c r="B8" s="16">
        <f>IF('Graph-outputs'!$BT$1=6,INDEX(Settings!$G$5:$G$34,'Calcs-control1'!A8),IF(AND('Graph-outputs'!$BT$1&gt;12,'Graph-outputs'!$BT$1&lt;19),A8*5-5,""))</f>
        <v>20</v>
      </c>
      <c r="C8" s="86"/>
      <c r="F8" s="27" t="s">
        <v>70</v>
      </c>
      <c r="S8" s="33">
        <f>IF(S7&lt;58.8, 0.005*(EXP(0.061*S7)-1), 0.176+0.02*(S7-58.8))</f>
        <v>0.7</v>
      </c>
      <c r="T8" s="33">
        <f>IF(T7&lt;58.8, 0.005*(EXP(0.061*T7)-1), 0.176+0.02*(T7-58.8))</f>
        <v>0.7</v>
      </c>
      <c r="U8" s="34"/>
      <c r="V8" s="34"/>
      <c r="W8" s="35"/>
      <c r="X8" s="35"/>
      <c r="AG8" s="27" t="s">
        <v>70</v>
      </c>
      <c r="AT8" s="33">
        <f>IF(AT7&lt;58.8, 0.005*(EXP(0.061*AT7)-1), 0.176+0.02*(AT7-58.8))</f>
        <v>0.7</v>
      </c>
      <c r="AU8" s="33">
        <f>IF(AU7&lt;58.8, 0.005*(EXP(0.061*AU7)-1), 0.176+0.02*(AU7-58.8))</f>
        <v>0.7</v>
      </c>
      <c r="AV8" s="34"/>
      <c r="AW8" s="34"/>
      <c r="AX8" s="35"/>
      <c r="AY8" s="35"/>
    </row>
    <row r="9" spans="1:321" x14ac:dyDescent="0.25">
      <c r="A9" s="18">
        <v>6</v>
      </c>
      <c r="B9" s="16">
        <f>IF('Graph-outputs'!$BT$1=6,INDEX(Settings!$G$5:$G$34,'Calcs-control1'!A9),IF(AND('Graph-outputs'!$BT$1&gt;12,'Graph-outputs'!$BT$1&lt;19),A9*5-5,""))</f>
        <v>25</v>
      </c>
      <c r="C9" s="3"/>
      <c r="F9" s="27" t="s">
        <v>25</v>
      </c>
      <c r="G9" s="29">
        <v>0.9</v>
      </c>
      <c r="H9" s="29">
        <v>0.7</v>
      </c>
      <c r="I9" s="29">
        <v>0.75</v>
      </c>
      <c r="J9" s="29">
        <v>0.8</v>
      </c>
      <c r="K9" s="29">
        <v>0.8</v>
      </c>
      <c r="L9" s="30"/>
      <c r="M9" s="28">
        <v>0.85</v>
      </c>
      <c r="N9" s="31">
        <v>0.9</v>
      </c>
      <c r="O9" s="31">
        <v>0.9</v>
      </c>
      <c r="P9" s="32">
        <v>0.75</v>
      </c>
      <c r="Q9" s="32">
        <v>0.75</v>
      </c>
      <c r="R9" s="32">
        <v>0.75</v>
      </c>
      <c r="S9" s="33"/>
      <c r="T9" s="33"/>
      <c r="U9" s="34">
        <v>0.8</v>
      </c>
      <c r="V9" s="34">
        <v>0.8</v>
      </c>
      <c r="W9" s="35">
        <v>0.8</v>
      </c>
      <c r="X9" s="35">
        <v>0.8</v>
      </c>
      <c r="Y9"/>
      <c r="Z9" s="30">
        <v>0.8</v>
      </c>
      <c r="AA9" s="30"/>
      <c r="AG9" s="27" t="s">
        <v>25</v>
      </c>
      <c r="AH9" s="29">
        <v>0.9</v>
      </c>
      <c r="AI9" s="29">
        <v>0.7</v>
      </c>
      <c r="AJ9" s="29">
        <v>0.75</v>
      </c>
      <c r="AK9" s="29">
        <v>0.8</v>
      </c>
      <c r="AL9" s="29">
        <v>0.8</v>
      </c>
      <c r="AM9" s="30"/>
      <c r="AN9" s="28">
        <v>0.85</v>
      </c>
      <c r="AO9" s="31">
        <v>0.9</v>
      </c>
      <c r="AP9" s="31">
        <v>0.9</v>
      </c>
      <c r="AQ9" s="32">
        <v>0.75</v>
      </c>
      <c r="AR9" s="32">
        <v>0.75</v>
      </c>
      <c r="AS9" s="32">
        <v>0.75</v>
      </c>
      <c r="AT9" s="33"/>
      <c r="AU9" s="33"/>
      <c r="AV9" s="34">
        <v>0.8</v>
      </c>
      <c r="AW9" s="34">
        <v>0.8</v>
      </c>
      <c r="AX9" s="35">
        <v>0.8</v>
      </c>
      <c r="AY9" s="35">
        <v>0.8</v>
      </c>
      <c r="AZ9"/>
      <c r="BA9" s="30">
        <v>0.8</v>
      </c>
      <c r="BB9" s="30"/>
      <c r="CQ9" s="44"/>
    </row>
    <row r="10" spans="1:321" x14ac:dyDescent="0.25">
      <c r="A10" s="18">
        <v>7</v>
      </c>
      <c r="B10" s="16">
        <f>IF('Graph-outputs'!$BT$1=6,INDEX(Settings!$G$5:$G$34,'Calcs-control1'!A10),IF(AND('Graph-outputs'!$BT$1&gt;12,'Graph-outputs'!$BT$1&lt;19),A10*5-5,""))</f>
        <v>30</v>
      </c>
      <c r="C10" s="3"/>
      <c r="F10" s="27" t="s">
        <v>26</v>
      </c>
      <c r="G10" s="29">
        <v>72</v>
      </c>
      <c r="H10" s="29">
        <v>64</v>
      </c>
      <c r="I10" s="29">
        <v>62</v>
      </c>
      <c r="J10" s="29">
        <v>66</v>
      </c>
      <c r="K10" s="29">
        <v>56</v>
      </c>
      <c r="L10" s="30">
        <v>62</v>
      </c>
      <c r="M10" s="28">
        <v>106</v>
      </c>
      <c r="N10" s="31">
        <v>32</v>
      </c>
      <c r="O10" s="31">
        <v>32</v>
      </c>
      <c r="P10" s="32">
        <v>38</v>
      </c>
      <c r="Q10" s="32">
        <v>63</v>
      </c>
      <c r="R10" s="32">
        <v>31</v>
      </c>
      <c r="S10" s="33"/>
      <c r="T10" s="33"/>
      <c r="U10" s="34">
        <v>50</v>
      </c>
      <c r="V10" s="34">
        <v>50</v>
      </c>
      <c r="W10" s="35">
        <v>50</v>
      </c>
      <c r="X10" s="35">
        <v>50</v>
      </c>
      <c r="Y10"/>
      <c r="Z10" s="30">
        <v>62</v>
      </c>
      <c r="AA10" s="30"/>
      <c r="AG10" s="27" t="s">
        <v>26</v>
      </c>
      <c r="AH10" s="29">
        <v>72</v>
      </c>
      <c r="AI10" s="29">
        <v>64</v>
      </c>
      <c r="AJ10" s="29">
        <v>62</v>
      </c>
      <c r="AK10" s="29">
        <v>66</v>
      </c>
      <c r="AL10" s="29">
        <v>56</v>
      </c>
      <c r="AM10" s="30">
        <v>62</v>
      </c>
      <c r="AN10" s="28">
        <v>106</v>
      </c>
      <c r="AO10" s="31">
        <v>32</v>
      </c>
      <c r="AP10" s="31">
        <v>32</v>
      </c>
      <c r="AQ10" s="32">
        <v>38</v>
      </c>
      <c r="AR10" s="32">
        <v>63</v>
      </c>
      <c r="AS10" s="32">
        <v>31</v>
      </c>
      <c r="AT10" s="33"/>
      <c r="AU10" s="33"/>
      <c r="AV10" s="34">
        <v>50</v>
      </c>
      <c r="AW10" s="34">
        <v>50</v>
      </c>
      <c r="AX10" s="35">
        <v>50</v>
      </c>
      <c r="AY10" s="35">
        <v>50</v>
      </c>
      <c r="AZ10"/>
      <c r="BA10" s="30">
        <v>62</v>
      </c>
      <c r="BB10" s="30"/>
    </row>
    <row r="11" spans="1:321" x14ac:dyDescent="0.25">
      <c r="A11" s="18">
        <v>8</v>
      </c>
      <c r="B11" s="16">
        <f>IF('Graph-outputs'!$BT$1=6,INDEX(Settings!$G$5:$G$34,'Calcs-control1'!A11),IF(AND('Graph-outputs'!$BT$1&gt;12,'Graph-outputs'!$BT$1&lt;19),A11*5-5,""))</f>
        <v>35</v>
      </c>
      <c r="C11" s="3"/>
      <c r="F11" s="27" t="s">
        <v>73</v>
      </c>
      <c r="G11" s="29">
        <f>IF(Settings!$I$6=Settings!$C$46, G10, Settings!$I$6)</f>
        <v>75</v>
      </c>
      <c r="H11" s="29">
        <f>IF(Settings!$I$6=Settings!$C$46, H10, Settings!$I$6)</f>
        <v>75</v>
      </c>
      <c r="I11" s="29">
        <f>IF(Settings!$I$6=Settings!$C$46, I10, Settings!$I$6)</f>
        <v>75</v>
      </c>
      <c r="J11" s="29">
        <f>IF(Settings!$I$6=Settings!$C$46, J10, Settings!$I$6)</f>
        <v>75</v>
      </c>
      <c r="K11" s="29">
        <f>IF(Settings!$I$6=Settings!$C$46, K10, Settings!$I$6)</f>
        <v>75</v>
      </c>
      <c r="L11" s="30">
        <f>IF(Settings!$I$6=Settings!$C$46, L10, Settings!$I$6)</f>
        <v>75</v>
      </c>
      <c r="M11" s="28">
        <f>IF(Settings!$I$6=Settings!$C$46, M10, Settings!$I$6)</f>
        <v>75</v>
      </c>
      <c r="N11" s="31">
        <f>IF(Settings!$I$6=Settings!$C$46, N10, Settings!$I$6)</f>
        <v>75</v>
      </c>
      <c r="O11" s="31">
        <f>IF(Settings!$I$6=Settings!$C$46, O10, Settings!$I$6)</f>
        <v>75</v>
      </c>
      <c r="P11" s="32">
        <f>IF(Settings!$I$6=Settings!$C$46, P10, Settings!$I$6)</f>
        <v>75</v>
      </c>
      <c r="Q11" s="32">
        <f>IF(Settings!$I$6=Settings!$C$46, Q10, Settings!$I$6)</f>
        <v>75</v>
      </c>
      <c r="R11" s="32">
        <f>IF(Settings!$I$6=Settings!$C$46, R10, Settings!$I$6)</f>
        <v>75</v>
      </c>
      <c r="S11" s="33"/>
      <c r="T11" s="33"/>
      <c r="U11" s="34">
        <f>IF(Settings!$I$6=Settings!$C$46, U10, Settings!$I$6)</f>
        <v>75</v>
      </c>
      <c r="V11" s="34">
        <f>IF(Settings!$I$6=Settings!$C$46, V10, Settings!$I$6)</f>
        <v>75</v>
      </c>
      <c r="W11" s="35">
        <f>IF(Settings!$I$6=Settings!$C$46, W10, Settings!$I$6)</f>
        <v>75</v>
      </c>
      <c r="X11" s="35">
        <f>IF(Settings!$I$6=Settings!$C$46, X10, Settings!$I$6)</f>
        <v>75</v>
      </c>
      <c r="Y11"/>
      <c r="Z11" s="30">
        <f>IF(Settings!$I$6=Settings!$C$46, Z10, Settings!$I$6)</f>
        <v>75</v>
      </c>
      <c r="AA11" s="30"/>
      <c r="AG11" s="27" t="s">
        <v>73</v>
      </c>
      <c r="AH11" s="29">
        <f>IF(Settings!$I$6=Settings!$C$46, AH10, Settings!$I$6)</f>
        <v>75</v>
      </c>
      <c r="AI11" s="29">
        <f>IF(Settings!$I$6=Settings!$C$46, AI10, Settings!$I$6)</f>
        <v>75</v>
      </c>
      <c r="AJ11" s="29">
        <f>IF(Settings!$I$6=Settings!$C$46, AJ10, Settings!$I$6)</f>
        <v>75</v>
      </c>
      <c r="AK11" s="29">
        <f>IF(Settings!$I$6=Settings!$C$46, AK10, Settings!$I$6)</f>
        <v>75</v>
      </c>
      <c r="AL11" s="29">
        <f>IF(Settings!$I$6=Settings!$C$46, AL10, Settings!$I$6)</f>
        <v>75</v>
      </c>
      <c r="AM11" s="30">
        <f>IF(Settings!$I$6=Settings!$C$46, AM10, Settings!$I$6)</f>
        <v>75</v>
      </c>
      <c r="AN11" s="28">
        <f>IF(Settings!$I$6=Settings!$C$46, AN10, Settings!$I$6)</f>
        <v>75</v>
      </c>
      <c r="AO11" s="31">
        <f>IF(Settings!$I$6=Settings!$C$46, AO10, Settings!$I$6)</f>
        <v>75</v>
      </c>
      <c r="AP11" s="31">
        <f>IF(Settings!$I$6=Settings!$C$46, AP10, Settings!$I$6)</f>
        <v>75</v>
      </c>
      <c r="AQ11" s="32">
        <f>IF(Settings!$I$6=Settings!$C$46, AQ10, Settings!$I$6)</f>
        <v>75</v>
      </c>
      <c r="AR11" s="32">
        <f>IF(Settings!$I$6=Settings!$C$46, AR10, Settings!$I$6)</f>
        <v>75</v>
      </c>
      <c r="AS11" s="32">
        <f>IF(Settings!$I$6=Settings!$C$46, AS10, Settings!$I$6)</f>
        <v>75</v>
      </c>
      <c r="AT11" s="33"/>
      <c r="AU11" s="33"/>
      <c r="AV11" s="34">
        <f>IF(Settings!$I$6=Settings!$C$46, AV10, Settings!$I$6)</f>
        <v>75</v>
      </c>
      <c r="AW11" s="34">
        <f>IF(Settings!$I$6=Settings!$C$46, AW10, Settings!$I$6)</f>
        <v>75</v>
      </c>
      <c r="AX11" s="35">
        <f>IF(Settings!$I$6=Settings!$C$46, AX10, Settings!$I$6)</f>
        <v>75</v>
      </c>
      <c r="AY11" s="35">
        <f>IF(Settings!$I$6=Settings!$C$46, AY10, Settings!$I$6)</f>
        <v>75</v>
      </c>
      <c r="AZ11"/>
      <c r="BA11" s="30">
        <f>IF(Settings!$I$6=Settings!$C$46, BA10, Settings!$I$6)</f>
        <v>75</v>
      </c>
      <c r="BB11" s="30"/>
    </row>
    <row r="12" spans="1:321" x14ac:dyDescent="0.25">
      <c r="A12" s="18">
        <v>9</v>
      </c>
      <c r="B12" s="16">
        <f>IF('Graph-outputs'!$BT$1=6,INDEX(Settings!$G$5:$G$34,'Calcs-control1'!A12),IF(AND('Graph-outputs'!$BT$1&gt;12,'Graph-outputs'!$BT$1&lt;19),A12*5-5,""))</f>
        <v>40</v>
      </c>
      <c r="C12" s="3"/>
      <c r="F12" s="27" t="s">
        <v>23</v>
      </c>
      <c r="G12" s="29">
        <f>EXP(50*LN(G$9)*(1/G$11-1/G$10))</f>
        <v>1.0029309679024263</v>
      </c>
      <c r="H12" s="29">
        <f>EXP(50*LN(H$9)*(1/H$11-1/H$10))</f>
        <v>1.0417156360184241</v>
      </c>
      <c r="I12" s="29">
        <f>EXP(50*LN(I$9)*(1/I$11-1/I$10))</f>
        <v>1.0410331390948451</v>
      </c>
      <c r="J12" s="29">
        <f>EXP(50*LN(J$9)*(1/J$11-1/J$10))</f>
        <v>1.0204929321684648</v>
      </c>
      <c r="K12" s="29">
        <f>EXP(50*LN(K$9)*(1/K$11-1/K$10))</f>
        <v>1.0517684085649295</v>
      </c>
      <c r="L12" s="30"/>
      <c r="M12" s="28">
        <f t="shared" ref="M12:R12" si="2">EXP(50*LN(M$9)*(1/M$11-1/M$10))</f>
        <v>0.96881066281616723</v>
      </c>
      <c r="N12" s="31">
        <f t="shared" si="2"/>
        <v>1.0989832805148427</v>
      </c>
      <c r="O12" s="31">
        <f t="shared" si="2"/>
        <v>1.0989832805148427</v>
      </c>
      <c r="P12" s="32">
        <f t="shared" si="2"/>
        <v>1.2053150612654049</v>
      </c>
      <c r="Q12" s="32">
        <f t="shared" si="2"/>
        <v>1.0372065158528609</v>
      </c>
      <c r="R12" s="32">
        <f t="shared" si="2"/>
        <v>1.3128696243158835</v>
      </c>
      <c r="S12" s="33"/>
      <c r="T12" s="33"/>
      <c r="U12" s="34">
        <f>EXP(50*LN(U$9)*(1/U$11-1/U$10))</f>
        <v>1.0772173450159419</v>
      </c>
      <c r="V12" s="34">
        <f>EXP(50*LN(V$9)*(1/V$11-1/V$10))</f>
        <v>1.0772173450159419</v>
      </c>
      <c r="W12" s="35">
        <f>EXP(50*LN(W$9)*(1/W$11-1/W$10))</f>
        <v>1.0772173450159419</v>
      </c>
      <c r="X12" s="35">
        <f>EXP(50*LN(X$9)*(1/X$11-1/X$10))</f>
        <v>1.0772173450159419</v>
      </c>
      <c r="Y12"/>
      <c r="Z12" s="30">
        <f>EXP(50*LN(Z$9)*(1/Z$11-1/Z$10))</f>
        <v>1.0316836809040828</v>
      </c>
      <c r="AA12" s="30"/>
      <c r="AG12" s="27" t="s">
        <v>23</v>
      </c>
      <c r="AH12" s="29">
        <f>EXP(50*LN(AH$9)*(1/AH$11-1/AH$10))</f>
        <v>1.0029309679024263</v>
      </c>
      <c r="AI12" s="29">
        <f>EXP(50*LN(AI$9)*(1/AI$11-1/AI$10))</f>
        <v>1.0417156360184241</v>
      </c>
      <c r="AJ12" s="29">
        <f>EXP(50*LN(AJ$9)*(1/AJ$11-1/AJ$10))</f>
        <v>1.0410331390948451</v>
      </c>
      <c r="AK12" s="29">
        <f>EXP(50*LN(AK$9)*(1/AK$11-1/AK$10))</f>
        <v>1.0204929321684648</v>
      </c>
      <c r="AL12" s="29">
        <f>EXP(50*LN(AL$9)*(1/AL$11-1/AL$10))</f>
        <v>1.0517684085649295</v>
      </c>
      <c r="AM12" s="30"/>
      <c r="AN12" s="28">
        <f t="shared" ref="AN12:AS12" si="3">EXP(50*LN(AN$9)*(1/AN$11-1/AN$10))</f>
        <v>0.96881066281616723</v>
      </c>
      <c r="AO12" s="31">
        <f t="shared" si="3"/>
        <v>1.0989832805148427</v>
      </c>
      <c r="AP12" s="31">
        <f t="shared" si="3"/>
        <v>1.0989832805148427</v>
      </c>
      <c r="AQ12" s="32">
        <f t="shared" si="3"/>
        <v>1.2053150612654049</v>
      </c>
      <c r="AR12" s="32">
        <f t="shared" si="3"/>
        <v>1.0372065158528609</v>
      </c>
      <c r="AS12" s="32">
        <f t="shared" si="3"/>
        <v>1.3128696243158835</v>
      </c>
      <c r="AT12" s="33"/>
      <c r="AU12" s="33"/>
      <c r="AV12" s="34">
        <f>EXP(50*LN(AV$9)*(1/AV$11-1/AV$10))</f>
        <v>1.0772173450159419</v>
      </c>
      <c r="AW12" s="34">
        <f>EXP(50*LN(AW$9)*(1/AW$11-1/AW$10))</f>
        <v>1.0772173450159419</v>
      </c>
      <c r="AX12" s="35">
        <f>EXP(50*LN(AX$9)*(1/AX$11-1/AX$10))</f>
        <v>1.0772173450159419</v>
      </c>
      <c r="AY12" s="35">
        <f>EXP(50*LN(AY$9)*(1/AY$11-1/AY$10))</f>
        <v>1.0772173450159419</v>
      </c>
      <c r="AZ12"/>
      <c r="BA12" s="30">
        <f>EXP(50*LN(BA$9)*(1/BA$11-1/BA$10))</f>
        <v>1.0316836809040828</v>
      </c>
      <c r="BB12" s="30"/>
    </row>
    <row r="13" spans="1:321" x14ac:dyDescent="0.25">
      <c r="A13" s="18">
        <v>10</v>
      </c>
      <c r="B13" s="16">
        <f>IF('Graph-outputs'!$BT$1=6,INDEX(Settings!$G$5:$G$34,'Calcs-control1'!A13),IF(AND('Graph-outputs'!$BT$1&gt;12,'Graph-outputs'!$BT$1&lt;19),A13*5-5,""))</f>
        <v>45</v>
      </c>
      <c r="C13" s="86"/>
      <c r="AC13" t="s">
        <v>58</v>
      </c>
      <c r="AD13" t="s">
        <v>57</v>
      </c>
      <c r="AE13" t="s">
        <v>56</v>
      </c>
    </row>
    <row r="14" spans="1:321" x14ac:dyDescent="0.25">
      <c r="A14" s="18">
        <v>11</v>
      </c>
      <c r="B14" s="16">
        <f>IF('Graph-outputs'!$BT$1=6,INDEX(Settings!$G$5:$G$34,'Calcs-control1'!A14),IF(AND('Graph-outputs'!$BT$1&gt;12,'Graph-outputs'!$BT$1&lt;19),A14*5-5,""))</f>
        <v>50</v>
      </c>
      <c r="C14" s="3"/>
      <c r="E14" s="12" t="s">
        <v>86</v>
      </c>
      <c r="F14" s="3">
        <v>0</v>
      </c>
      <c r="G14" s="29">
        <f>G$4*(1-EXP(-G$5*$F14))^G$6</f>
        <v>0</v>
      </c>
      <c r="H14" s="29">
        <f>H$4*(1-EXP(-H$5*$F14))^H$6</f>
        <v>0</v>
      </c>
      <c r="I14" s="29">
        <f>I$4*(1-EXP(-I$5*$F14))^I$6</f>
        <v>0</v>
      </c>
      <c r="J14" s="29">
        <f>J$4*(1-EXP(-J$5*$F14))^J$6</f>
        <v>0</v>
      </c>
      <c r="K14" s="29">
        <f>K$4*(1-EXP(-K$5*$F14))^K$6</f>
        <v>0</v>
      </c>
      <c r="L14" s="30"/>
      <c r="M14" s="29">
        <f t="shared" ref="M14:N29" si="4">M$4*(1-EXP(-M$5*$F14))^M$6</f>
        <v>0</v>
      </c>
      <c r="N14" s="31">
        <f t="shared" si="4"/>
        <v>0</v>
      </c>
      <c r="O14" s="31">
        <f>IF(Settings!$I$6&gt;69, 0.2*(N14), 0)</f>
        <v>0</v>
      </c>
      <c r="P14" s="32">
        <f t="shared" ref="P14:R30" si="5">P$4*(1-EXP(-P$5*$F14))^P$6</f>
        <v>0</v>
      </c>
      <c r="Q14" s="32">
        <f t="shared" si="5"/>
        <v>0</v>
      </c>
      <c r="R14" s="32">
        <f t="shared" si="5"/>
        <v>0</v>
      </c>
      <c r="S14" s="33">
        <f>S$8*(S$4*(1-EXP(-S$5*F14))^S$6)</f>
        <v>0</v>
      </c>
      <c r="T14" s="33">
        <f>T$8*(T$4*(1-EXP(-T$5*F14))^T$6)</f>
        <v>0</v>
      </c>
      <c r="U14" s="34">
        <f>(U$7/100*$H14)+((100-U$7)/100*$N14)</f>
        <v>0</v>
      </c>
      <c r="V14" s="34">
        <f>(V$7/100*$H14)+((100-V$7)/100*$O14)</f>
        <v>0</v>
      </c>
      <c r="W14" s="35">
        <f>$W$7/100*(($W$4*(1-EXP(-$W$5*F14))^$W$6)) + ((100-$W$7)/100*N14)</f>
        <v>0</v>
      </c>
      <c r="X14" s="35">
        <f>$X$7/100*(($X$4*(1-EXP(-$X$5*F14))^$X$6)) + ((100-$X$7)/100*O14)</f>
        <v>0</v>
      </c>
      <c r="Y14"/>
      <c r="Z14" s="30">
        <f>Z$4*(1-EXP(-Z$5*$F14))^Z$6</f>
        <v>0</v>
      </c>
      <c r="AA14" s="30">
        <f>AA$4*(1-EXP(-AA$5*$F14))^AA$6</f>
        <v>0</v>
      </c>
      <c r="AC14" s="3">
        <v>0</v>
      </c>
      <c r="AD14" s="48">
        <f>147.2*(101-AC158)/(59.5+AC158)</f>
        <v>9.2609271523178798</v>
      </c>
      <c r="AE14" s="51">
        <f>0.208*EXP(0.05039*AC14)*91.9*(EXP(-0.1386*$AD$14)*(1+($AD$14^5.31/(4.93*10^7))))</f>
        <v>5.3104168132392244</v>
      </c>
      <c r="AF14" s="12" t="s">
        <v>86</v>
      </c>
      <c r="AG14" s="3">
        <f>AE14</f>
        <v>5.3104168132392244</v>
      </c>
      <c r="AH14" s="29">
        <f>AH$4*(1-EXP(-AH$5*$AG14))^AH$6</f>
        <v>0.35100230027906865</v>
      </c>
      <c r="AI14" s="29">
        <f t="shared" ref="AI14:AL29" si="6">AI$4*(1-EXP(-AI$5*$AG14))^AI$6</f>
        <v>5.7054506116011332</v>
      </c>
      <c r="AJ14" s="29">
        <f t="shared" si="6"/>
        <v>1.019401936794706</v>
      </c>
      <c r="AK14" s="29">
        <f t="shared" si="6"/>
        <v>6.0167702722683458</v>
      </c>
      <c r="AL14" s="29">
        <f t="shared" si="6"/>
        <v>0.27477414299682934</v>
      </c>
      <c r="AM14" s="30"/>
      <c r="AN14" s="29">
        <f>AN$4*(1-EXP(-AN$5*$AG14))^AN$6</f>
        <v>1.0061829288750559</v>
      </c>
      <c r="AO14" s="31">
        <f>AO$4*(1-EXP(-AO$5*$AG14))^AO$6</f>
        <v>0.95442668574765976</v>
      </c>
      <c r="AP14" s="31">
        <f>IF(Settings!$I$6&gt;69, 0.2*(AO14), 0)</f>
        <v>0.19088533714953196</v>
      </c>
      <c r="AQ14" s="32">
        <f>AQ$4*(1-EXP(-AQ$5*$AG14))^AQ$6</f>
        <v>6.1429088175873128</v>
      </c>
      <c r="AR14" s="32">
        <f t="shared" ref="AR14:AS29" si="7">AR$4*(1-EXP(-AR$5*$AG14))^AR$6</f>
        <v>2.7611192929087252</v>
      </c>
      <c r="AS14" s="32">
        <f t="shared" si="7"/>
        <v>2.0204474428487971</v>
      </c>
      <c r="AT14" s="33">
        <f>AT$8*(AT$4*(1-EXP(-AT$5*AG14))^AT$6)</f>
        <v>9.4968176287774071</v>
      </c>
      <c r="AU14" s="33">
        <f>AU$8*(AU$4*(1-EXP(-AU$5*AG14))^AU$6)</f>
        <v>8.5728020617928884</v>
      </c>
      <c r="AV14" s="34">
        <f>(AV$7/100*$AI14)+((100-AV$7)/100*$AO14)</f>
        <v>4.9927970227231127</v>
      </c>
      <c r="AW14" s="34">
        <f>(AW$7/100*$AI14)+((100-AW$7)/100*$AP14)</f>
        <v>4.8782658204333931</v>
      </c>
      <c r="AX14" s="35">
        <f>$W$7/100*(($W$4*(1-EXP(-$W$5*AG14))^$W$6)) + ((100-$W$7)/100*AO14)</f>
        <v>15.779202273378695</v>
      </c>
      <c r="AY14" s="35">
        <f>$X$7/100*(($X$4*(1-EXP(-$X$5*AG14))^$X$6)) + ((100-$X$7)/100*AP14)</f>
        <v>7.4817374809202128</v>
      </c>
      <c r="AZ14"/>
      <c r="BA14" s="30">
        <f>BA$4*(1-EXP(-BA$5*$AG14))^BA$6</f>
        <v>1.2439589583971022</v>
      </c>
      <c r="BB14" s="30">
        <f>BB$4*(1-EXP(-BB$5*$AG14))^BB$6</f>
        <v>13.918256750651272</v>
      </c>
    </row>
    <row r="15" spans="1:321" x14ac:dyDescent="0.25">
      <c r="A15" s="18">
        <v>12</v>
      </c>
      <c r="B15" s="16">
        <f>IF('Graph-outputs'!$BT$1=6,INDEX(Settings!$G$5:$G$34,'Calcs-control1'!A15),IF(AND('Graph-outputs'!$BT$1&gt;12,'Graph-outputs'!$BT$1&lt;19),A15*5-5,""))</f>
        <v>55</v>
      </c>
      <c r="C15" s="3"/>
      <c r="F15" s="3">
        <v>1</v>
      </c>
      <c r="G15" s="29">
        <f t="shared" ref="G15:M65" si="8">G$4*(1-EXP(-G$5*$F15))^G$6</f>
        <v>3.5177807348999953E-4</v>
      </c>
      <c r="H15" s="29">
        <f t="shared" si="8"/>
        <v>0.51003808295335251</v>
      </c>
      <c r="I15" s="29">
        <f t="shared" si="8"/>
        <v>9.0099960398749498E-3</v>
      </c>
      <c r="J15" s="29">
        <f t="shared" si="8"/>
        <v>0.53972656790043683</v>
      </c>
      <c r="K15" s="29">
        <f t="shared" si="8"/>
        <v>6.1640101102491984E-4</v>
      </c>
      <c r="L15" s="30"/>
      <c r="M15" s="29">
        <f t="shared" si="4"/>
        <v>4.0606903871490387E-2</v>
      </c>
      <c r="N15" s="31">
        <f t="shared" si="4"/>
        <v>7.1426128133741412E-2</v>
      </c>
      <c r="O15" s="31">
        <f>IF(Settings!$I$6&gt;69, 0.2*(N15), 0)</f>
        <v>1.4285225626748284E-2</v>
      </c>
      <c r="P15" s="32">
        <f t="shared" si="5"/>
        <v>0.76081898804409598</v>
      </c>
      <c r="Q15" s="32">
        <f t="shared" si="5"/>
        <v>0.18899756581748212</v>
      </c>
      <c r="R15" s="32">
        <f t="shared" si="5"/>
        <v>1.6692842574263751E-2</v>
      </c>
      <c r="S15" s="33">
        <f t="shared" ref="S15:S78" si="9">S$8*(S$4*(1-EXP(-S$5*F15))^S$6)</f>
        <v>1.0054446503369625</v>
      </c>
      <c r="T15" s="33">
        <f t="shared" ref="T15:T78" si="10">T$8*(T$4*(1-EXP(-T$5*F15))^T$6)</f>
        <v>0.5689461290552047</v>
      </c>
      <c r="U15" s="34">
        <f t="shared" ref="U15:U78" si="11">(U$7/100*$H15)+((100-U$7)/100*$N15)</f>
        <v>0.4442462897304108</v>
      </c>
      <c r="V15" s="34">
        <f t="shared" ref="V15:V78" si="12">(V$7/100*$H15)+((100-V$7)/100*$O15)</f>
        <v>0.43567515435436183</v>
      </c>
      <c r="W15" s="35">
        <f t="shared" ref="W15:W78" si="13">$W$7/100*(($W$4*(1-EXP(-$W$5*F15))^$W$6)) + ((100-$W$7)/100*N15)</f>
        <v>1.7957555411706849</v>
      </c>
      <c r="X15" s="35">
        <f t="shared" ref="X15:X78" si="14">$X$7/100*(($X$4*(1-EXP(-$X$5*F15))^$X$6)) + ((100-$X$7)/100*O15)</f>
        <v>0.71651308204244646</v>
      </c>
      <c r="Z15" s="30">
        <f t="shared" ref="Z15:AA30" si="15">Z$4*(1-EXP(-Z$5*$F15))^Z$6</f>
        <v>1.3634000165197738E-2</v>
      </c>
      <c r="AA15" s="30">
        <f t="shared" si="15"/>
        <v>2.9091098317398489</v>
      </c>
      <c r="AC15" s="3">
        <v>1</v>
      </c>
      <c r="AE15" s="51">
        <f t="shared" ref="AE15:AE54" si="16">0.208*EXP(0.05039*AC15)*91.9*(EXP(-0.1386*$AD$14)*(1+($AD$14^5.31/(4.93*10^7))))</f>
        <v>5.5848653782914033</v>
      </c>
      <c r="AG15" s="3">
        <f t="shared" ref="AG15:AG78" si="17">AE15</f>
        <v>5.5848653782914033</v>
      </c>
      <c r="AH15" s="29">
        <f t="shared" ref="AH15:AL46" si="18">AH$4*(1-EXP(-AH$5*$AG15))^AH$6</f>
        <v>0.42404010105849682</v>
      </c>
      <c r="AI15" s="29">
        <f t="shared" si="6"/>
        <v>6.1187078591645632</v>
      </c>
      <c r="AJ15" s="29">
        <f t="shared" si="6"/>
        <v>1.1651431677595234</v>
      </c>
      <c r="AK15" s="29">
        <f t="shared" si="6"/>
        <v>6.4511923948665846</v>
      </c>
      <c r="AL15" s="29">
        <f t="shared" si="6"/>
        <v>0.32429922916974224</v>
      </c>
      <c r="AM15" s="30"/>
      <c r="AN15" s="29">
        <f t="shared" ref="AN15:AO46" si="19">AN$4*(1-EXP(-AN$5*$AG15))^AN$6</f>
        <v>1.10385092549444</v>
      </c>
      <c r="AO15" s="31">
        <f t="shared" si="19"/>
        <v>1.0294174445126791</v>
      </c>
      <c r="AP15" s="31">
        <f>IF(Settings!$I$6&gt;69, 0.2*(AO15), 0)</f>
        <v>0.20588348890253583</v>
      </c>
      <c r="AQ15" s="32">
        <f t="shared" ref="AQ15:AS46" si="20">AQ$4*(1-EXP(-AQ$5*$AG15))^AQ$6</f>
        <v>6.5250587565796252</v>
      </c>
      <c r="AR15" s="32">
        <f t="shared" si="7"/>
        <v>2.9787012075118735</v>
      </c>
      <c r="AS15" s="32">
        <f t="shared" si="7"/>
        <v>2.2953718123590607</v>
      </c>
      <c r="AT15" s="33">
        <f t="shared" ref="AT15:AT78" si="21">AT$8*(AT$4*(1-EXP(-AT$5*AG15))^AT$6)</f>
        <v>10.132162474928142</v>
      </c>
      <c r="AU15" s="33">
        <f t="shared" ref="AU15:AU78" si="22">AU$8*(AU$4*(1-EXP(-AU$5*AG15))^AU$6)</f>
        <v>9.2660029055384214</v>
      </c>
      <c r="AV15" s="34">
        <f t="shared" ref="AV15:AV78" si="23">(AV$7/100*$AI15)+((100-AV$7)/100*$AO15)</f>
        <v>5.3553142969667809</v>
      </c>
      <c r="AW15" s="34">
        <f t="shared" ref="AW15:AW78" si="24">(AW$7/100*$AI15)+((100-AW$7)/100*$AP15)</f>
        <v>5.2317842036252591</v>
      </c>
      <c r="AX15" s="35">
        <f t="shared" ref="AX15:AX78" si="25">$W$7/100*(($W$4*(1-EXP(-$W$5*AG15))^$W$6)) + ((100-$W$7)/100*AO15)</f>
        <v>16.759435841959831</v>
      </c>
      <c r="AY15" s="35">
        <f t="shared" ref="AY15:AY78" si="26">$X$7/100*(($X$4*(1-EXP(-$X$5*AG15))^$X$6)) + ((100-$X$7)/100*AP15)</f>
        <v>7.9978480768606213</v>
      </c>
      <c r="BA15" s="30">
        <f t="shared" ref="BA15:BB30" si="27">BA$4*(1-EXP(-BA$5*$AG15))^BA$6</f>
        <v>1.403430767159854</v>
      </c>
      <c r="BB15" s="30">
        <f t="shared" si="27"/>
        <v>14.54254866633682</v>
      </c>
    </row>
    <row r="16" spans="1:321" x14ac:dyDescent="0.25">
      <c r="A16" s="18">
        <v>13</v>
      </c>
      <c r="B16" s="16">
        <f>IF('Graph-outputs'!$BT$1=6,INDEX(Settings!$G$5:$G$34,'Calcs-control1'!A16),IF(AND('Graph-outputs'!$BT$1&gt;12,'Graph-outputs'!$BT$1&lt;19),A16*5-5,""))</f>
        <v>60</v>
      </c>
      <c r="C16" s="3"/>
      <c r="F16" s="3">
        <v>2</v>
      </c>
      <c r="G16" s="29">
        <f t="shared" si="8"/>
        <v>6.8946888077848221E-3</v>
      </c>
      <c r="H16" s="29">
        <f t="shared" si="8"/>
        <v>1.4126254437158439</v>
      </c>
      <c r="I16" s="29">
        <f t="shared" si="8"/>
        <v>6.7485676344697779E-2</v>
      </c>
      <c r="J16" s="29">
        <f t="shared" si="8"/>
        <v>1.4936370347295422</v>
      </c>
      <c r="K16" s="29">
        <f t="shared" si="8"/>
        <v>8.5999788192824504E-3</v>
      </c>
      <c r="L16" s="30"/>
      <c r="M16" s="29">
        <f t="shared" si="4"/>
        <v>0.15758500277734394</v>
      </c>
      <c r="N16" s="31">
        <f t="shared" si="4"/>
        <v>0.21256479874165896</v>
      </c>
      <c r="O16" s="31">
        <f>IF(Settings!$I$6&gt;69, 0.2*(N16), 0)</f>
        <v>4.2512959748331795E-2</v>
      </c>
      <c r="P16" s="32">
        <f t="shared" si="5"/>
        <v>1.8378012036397395</v>
      </c>
      <c r="Q16" s="32">
        <f t="shared" si="5"/>
        <v>0.59185518118015357</v>
      </c>
      <c r="R16" s="32">
        <f t="shared" si="5"/>
        <v>0.134714698020406</v>
      </c>
      <c r="S16" s="33">
        <f t="shared" si="9"/>
        <v>2.5968628045817832</v>
      </c>
      <c r="T16" s="33">
        <f t="shared" si="10"/>
        <v>1.7947953069271378</v>
      </c>
      <c r="U16" s="34">
        <f t="shared" si="11"/>
        <v>1.232616346969716</v>
      </c>
      <c r="V16" s="34">
        <f t="shared" si="12"/>
        <v>1.207108571120717</v>
      </c>
      <c r="W16" s="35">
        <f t="shared" si="13"/>
        <v>4.5603372636006574</v>
      </c>
      <c r="X16" s="35">
        <f t="shared" si="14"/>
        <v>1.9409950197416244</v>
      </c>
      <c r="Z16" s="30">
        <f t="shared" si="15"/>
        <v>9.6970575488937172E-2</v>
      </c>
      <c r="AA16" s="30">
        <f t="shared" si="15"/>
        <v>5.6771709965942723</v>
      </c>
      <c r="AC16" s="3">
        <v>2</v>
      </c>
      <c r="AE16" s="51">
        <f t="shared" si="16"/>
        <v>5.8734977668565307</v>
      </c>
      <c r="AG16" s="3">
        <f t="shared" si="17"/>
        <v>5.8734977668565307</v>
      </c>
      <c r="AH16" s="29">
        <f t="shared" si="18"/>
        <v>0.51134340624170049</v>
      </c>
      <c r="AI16" s="29">
        <f t="shared" si="6"/>
        <v>6.5600332556755276</v>
      </c>
      <c r="AJ16" s="29">
        <f t="shared" si="6"/>
        <v>1.3305669755056928</v>
      </c>
      <c r="AK16" s="29">
        <f t="shared" si="6"/>
        <v>6.9149425280844721</v>
      </c>
      <c r="AL16" s="29">
        <f t="shared" si="6"/>
        <v>0.38209222671750748</v>
      </c>
      <c r="AM16" s="30"/>
      <c r="AN16" s="29">
        <f t="shared" si="19"/>
        <v>1.2105052934273848</v>
      </c>
      <c r="AO16" s="31">
        <f t="shared" si="19"/>
        <v>1.1100207129007402</v>
      </c>
      <c r="AP16" s="31">
        <f>IF(Settings!$I$6&gt;69, 0.2*(AO16), 0)</f>
        <v>0.22200414258014806</v>
      </c>
      <c r="AQ16" s="32">
        <f t="shared" si="20"/>
        <v>6.9291895181530467</v>
      </c>
      <c r="AR16" s="32">
        <f t="shared" si="7"/>
        <v>3.2118706846843459</v>
      </c>
      <c r="AS16" s="32">
        <f t="shared" si="7"/>
        <v>2.6035549728738556</v>
      </c>
      <c r="AT16" s="33">
        <f t="shared" si="21"/>
        <v>10.806877605025017</v>
      </c>
      <c r="AU16" s="33">
        <f t="shared" si="22"/>
        <v>10.011306136691854</v>
      </c>
      <c r="AV16" s="34">
        <f t="shared" si="23"/>
        <v>5.7425313742593094</v>
      </c>
      <c r="AW16" s="34">
        <f t="shared" si="24"/>
        <v>5.6093288887112207</v>
      </c>
      <c r="AX16" s="35">
        <f t="shared" si="25"/>
        <v>17.791611503989699</v>
      </c>
      <c r="AY16" s="35">
        <f t="shared" si="26"/>
        <v>8.5462163743652244</v>
      </c>
      <c r="BA16" s="30">
        <f t="shared" si="27"/>
        <v>1.5810520516550142</v>
      </c>
      <c r="BB16" s="30">
        <f t="shared" si="27"/>
        <v>15.189982326427081</v>
      </c>
    </row>
    <row r="17" spans="1:257" x14ac:dyDescent="0.25">
      <c r="A17" s="18">
        <v>14</v>
      </c>
      <c r="B17" s="16">
        <f>IF('Graph-outputs'!$BT$1=6,INDEX(Settings!$G$5:$G$34,'Calcs-control1'!A17),IF(AND('Graph-outputs'!$BT$1&gt;12,'Graph-outputs'!$BT$1&lt;19),A17*5-5,""))</f>
        <v>65</v>
      </c>
      <c r="C17" s="3"/>
      <c r="F17" s="3">
        <v>3</v>
      </c>
      <c r="G17" s="29">
        <f t="shared" si="8"/>
        <v>3.708699327152537E-2</v>
      </c>
      <c r="H17" s="29">
        <f t="shared" si="8"/>
        <v>2.5414788679119087</v>
      </c>
      <c r="I17" s="29">
        <f t="shared" si="8"/>
        <v>0.21335181875294662</v>
      </c>
      <c r="J17" s="29">
        <f t="shared" si="8"/>
        <v>2.6850652353685223</v>
      </c>
      <c r="K17" s="29">
        <f t="shared" si="8"/>
        <v>3.8025859908331197E-2</v>
      </c>
      <c r="L17" s="30"/>
      <c r="M17" s="29">
        <f t="shared" si="4"/>
        <v>0.34404855448808425</v>
      </c>
      <c r="N17" s="31">
        <f t="shared" si="4"/>
        <v>0.39925904945784124</v>
      </c>
      <c r="O17" s="31">
        <f>IF(Settings!$I$6&gt;69, 0.2*(N17), 0)</f>
        <v>7.9851809891568259E-2</v>
      </c>
      <c r="P17" s="32">
        <f t="shared" si="5"/>
        <v>3.0544769783250607</v>
      </c>
      <c r="Q17" s="32">
        <f t="shared" si="5"/>
        <v>1.136833413211968</v>
      </c>
      <c r="R17" s="32">
        <f t="shared" si="5"/>
        <v>0.43380092882561982</v>
      </c>
      <c r="S17" s="33">
        <f t="shared" si="9"/>
        <v>4.4840897324313671</v>
      </c>
      <c r="T17" s="33">
        <f t="shared" si="10"/>
        <v>3.4724675845000235</v>
      </c>
      <c r="U17" s="34">
        <f t="shared" si="11"/>
        <v>2.2201458951437982</v>
      </c>
      <c r="V17" s="34">
        <f t="shared" si="12"/>
        <v>2.1722348092088573</v>
      </c>
      <c r="W17" s="35">
        <f t="shared" si="13"/>
        <v>7.7423916557866832</v>
      </c>
      <c r="X17" s="35">
        <f t="shared" si="14"/>
        <v>3.4352793201485419</v>
      </c>
      <c r="Z17" s="30">
        <f t="shared" si="15"/>
        <v>0.2914300877637202</v>
      </c>
      <c r="AA17" s="30">
        <f t="shared" si="15"/>
        <v>8.3110222622897751</v>
      </c>
      <c r="AC17" s="3">
        <v>3</v>
      </c>
      <c r="AE17" s="51">
        <f t="shared" si="16"/>
        <v>6.1770470155581005</v>
      </c>
      <c r="AG17" s="3">
        <f t="shared" si="17"/>
        <v>6.1770470155581005</v>
      </c>
      <c r="AH17" s="29">
        <f t="shared" si="18"/>
        <v>0.61544903101558701</v>
      </c>
      <c r="AI17" s="29">
        <f t="shared" si="6"/>
        <v>7.0310941004248537</v>
      </c>
      <c r="AJ17" s="29">
        <f t="shared" si="6"/>
        <v>1.5180992862986482</v>
      </c>
      <c r="AK17" s="29">
        <f t="shared" si="6"/>
        <v>7.4097398144555964</v>
      </c>
      <c r="AL17" s="29">
        <f t="shared" si="6"/>
        <v>0.44937617010003483</v>
      </c>
      <c r="AM17" s="30"/>
      <c r="AN17" s="29">
        <f t="shared" si="19"/>
        <v>1.3268968554676455</v>
      </c>
      <c r="AO17" s="31">
        <f t="shared" si="19"/>
        <v>1.1966189220543877</v>
      </c>
      <c r="AP17" s="31">
        <f>IF(Settings!$I$6&gt;69, 0.2*(AO17), 0)</f>
        <v>0.23932378441087754</v>
      </c>
      <c r="AQ17" s="32">
        <f t="shared" si="20"/>
        <v>7.3563546492349623</v>
      </c>
      <c r="AR17" s="32">
        <f t="shared" si="7"/>
        <v>3.461534178816251</v>
      </c>
      <c r="AS17" s="32">
        <f t="shared" si="7"/>
        <v>2.9482182788711859</v>
      </c>
      <c r="AT17" s="33">
        <f t="shared" si="21"/>
        <v>11.523018764794427</v>
      </c>
      <c r="AU17" s="33">
        <f t="shared" si="22"/>
        <v>10.812086671972239</v>
      </c>
      <c r="AV17" s="34">
        <f t="shared" si="23"/>
        <v>6.1559228236692833</v>
      </c>
      <c r="AW17" s="34">
        <f t="shared" si="24"/>
        <v>6.0123285530227575</v>
      </c>
      <c r="AX17" s="35">
        <f t="shared" si="25"/>
        <v>18.877428986683185</v>
      </c>
      <c r="AY17" s="35">
        <f t="shared" si="26"/>
        <v>9.1284414079638694</v>
      </c>
      <c r="BA17" s="30">
        <f t="shared" si="27"/>
        <v>1.7784632369480065</v>
      </c>
      <c r="BB17" s="30">
        <f t="shared" si="27"/>
        <v>15.860930253044454</v>
      </c>
    </row>
    <row r="18" spans="1:257" x14ac:dyDescent="0.25">
      <c r="A18" s="18">
        <v>15</v>
      </c>
      <c r="B18" s="16">
        <f>IF('Graph-outputs'!$BT$1=6,INDEX(Settings!$G$5:$G$34,'Calcs-control1'!A18),IF(AND('Graph-outputs'!$BT$1&gt;12,'Graph-outputs'!$BT$1&lt;19),A18*5-5,""))</f>
        <v>70</v>
      </c>
      <c r="C18" s="3"/>
      <c r="F18" s="3">
        <v>4</v>
      </c>
      <c r="G18" s="29">
        <f t="shared" si="8"/>
        <v>0.11760529580402691</v>
      </c>
      <c r="H18" s="29">
        <f t="shared" si="8"/>
        <v>3.8323075360981926</v>
      </c>
      <c r="I18" s="29">
        <f t="shared" si="8"/>
        <v>0.47395528589229752</v>
      </c>
      <c r="J18" s="29">
        <f t="shared" si="8"/>
        <v>4.0455950805696457</v>
      </c>
      <c r="K18" s="29">
        <f t="shared" si="8"/>
        <v>0.10513621401825406</v>
      </c>
      <c r="L18" s="30"/>
      <c r="M18" s="29">
        <f t="shared" si="4"/>
        <v>0.5935903765923749</v>
      </c>
      <c r="N18" s="31">
        <f t="shared" si="4"/>
        <v>0.62116262236262365</v>
      </c>
      <c r="O18" s="31">
        <f>IF(Settings!$I$6&gt;69, 0.2*(N18), 0)</f>
        <v>0.12423252447252474</v>
      </c>
      <c r="P18" s="32">
        <f t="shared" si="5"/>
        <v>4.3563060759637935</v>
      </c>
      <c r="Q18" s="32">
        <f t="shared" si="5"/>
        <v>1.7878737406658707</v>
      </c>
      <c r="R18" s="32">
        <f t="shared" si="5"/>
        <v>0.96000016498749952</v>
      </c>
      <c r="S18" s="33">
        <f t="shared" si="9"/>
        <v>6.5665117007586238</v>
      </c>
      <c r="T18" s="33">
        <f t="shared" si="10"/>
        <v>5.5001877319209544</v>
      </c>
      <c r="U18" s="34">
        <f t="shared" si="11"/>
        <v>3.3506357990378572</v>
      </c>
      <c r="V18" s="34">
        <f t="shared" si="12"/>
        <v>3.2760962843543426</v>
      </c>
      <c r="W18" s="35">
        <f t="shared" si="13"/>
        <v>11.149418791822741</v>
      </c>
      <c r="X18" s="35">
        <f t="shared" si="14"/>
        <v>5.1081533711491831</v>
      </c>
      <c r="Z18" s="30">
        <f t="shared" si="15"/>
        <v>0.61611824798882608</v>
      </c>
      <c r="AA18" s="30">
        <f t="shared" si="15"/>
        <v>10.817170817779029</v>
      </c>
      <c r="AC18" s="3">
        <v>4</v>
      </c>
      <c r="AE18" s="51">
        <f t="shared" si="16"/>
        <v>6.4962840452114623</v>
      </c>
      <c r="AG18" s="3">
        <f t="shared" si="17"/>
        <v>6.4962840452114623</v>
      </c>
      <c r="AH18" s="29">
        <f t="shared" si="18"/>
        <v>0.73928000422840368</v>
      </c>
      <c r="AI18" s="29">
        <f t="shared" si="6"/>
        <v>7.5336258220965844</v>
      </c>
      <c r="AJ18" s="29">
        <f t="shared" si="6"/>
        <v>1.7304189524076747</v>
      </c>
      <c r="AK18" s="29">
        <f t="shared" si="6"/>
        <v>7.9373704851619165</v>
      </c>
      <c r="AL18" s="29">
        <f t="shared" si="6"/>
        <v>0.52751847589945389</v>
      </c>
      <c r="AM18" s="30"/>
      <c r="AN18" s="29">
        <f t="shared" si="19"/>
        <v>1.4538274997176945</v>
      </c>
      <c r="AO18" s="31">
        <f t="shared" si="19"/>
        <v>1.2896154813052176</v>
      </c>
      <c r="AP18" s="31">
        <f>IF(Settings!$I$6&gt;69, 0.2*(AO18), 0)</f>
        <v>0.25792309626104354</v>
      </c>
      <c r="AQ18" s="32">
        <f t="shared" si="20"/>
        <v>7.8076329656116314</v>
      </c>
      <c r="AR18" s="32">
        <f t="shared" si="7"/>
        <v>3.7286221802374975</v>
      </c>
      <c r="AS18" s="32">
        <f t="shared" si="7"/>
        <v>3.3327430882254827</v>
      </c>
      <c r="AT18" s="33">
        <f t="shared" si="21"/>
        <v>12.282701344793137</v>
      </c>
      <c r="AU18" s="33">
        <f t="shared" si="22"/>
        <v>11.671863453612643</v>
      </c>
      <c r="AV18" s="34">
        <f t="shared" si="23"/>
        <v>6.5970242709778795</v>
      </c>
      <c r="AW18" s="34">
        <f t="shared" si="24"/>
        <v>6.4422704132212534</v>
      </c>
      <c r="AX18" s="35">
        <f t="shared" si="25"/>
        <v>20.01851402148846</v>
      </c>
      <c r="AY18" s="35">
        <f t="shared" si="26"/>
        <v>9.746148480553039</v>
      </c>
      <c r="BA18" s="30">
        <f t="shared" si="27"/>
        <v>1.9973754587165617</v>
      </c>
      <c r="BB18" s="30">
        <f t="shared" si="27"/>
        <v>16.555717927736083</v>
      </c>
    </row>
    <row r="19" spans="1:257" x14ac:dyDescent="0.25">
      <c r="A19" s="18">
        <v>16</v>
      </c>
      <c r="B19" s="16">
        <f>IF('Graph-outputs'!$BT$1=6,INDEX(Settings!$G$5:$G$34,'Calcs-control1'!A19),IF(AND('Graph-outputs'!$BT$1&gt;12,'Graph-outputs'!$BT$1&lt;19),A19*5-5,""))</f>
        <v>75</v>
      </c>
      <c r="C19" s="3"/>
      <c r="F19" s="3">
        <v>5</v>
      </c>
      <c r="G19" s="29">
        <f t="shared" si="8"/>
        <v>0.27937434115814597</v>
      </c>
      <c r="H19" s="29">
        <f t="shared" si="8"/>
        <v>5.2460721757261108</v>
      </c>
      <c r="I19" s="29">
        <f t="shared" si="8"/>
        <v>0.86797240727820391</v>
      </c>
      <c r="J19" s="29">
        <f t="shared" si="8"/>
        <v>5.5336727257984384</v>
      </c>
      <c r="K19" s="29">
        <f t="shared" si="8"/>
        <v>0.22491129040110366</v>
      </c>
      <c r="L19" s="30"/>
      <c r="M19" s="29">
        <f t="shared" si="4"/>
        <v>0.90025139154772904</v>
      </c>
      <c r="N19" s="31">
        <f t="shared" si="4"/>
        <v>0.87164783739623675</v>
      </c>
      <c r="O19" s="31">
        <f>IF(Settings!$I$6&gt;69, 0.2*(N19), 0)</f>
        <v>0.17432956747924735</v>
      </c>
      <c r="P19" s="32">
        <f t="shared" si="5"/>
        <v>5.7135238734016305</v>
      </c>
      <c r="Q19" s="32">
        <f t="shared" si="5"/>
        <v>2.5202631011057806</v>
      </c>
      <c r="R19" s="32">
        <f t="shared" si="5"/>
        <v>1.7312178753020611</v>
      </c>
      <c r="S19" s="33">
        <f t="shared" si="9"/>
        <v>8.7862507001093171</v>
      </c>
      <c r="T19" s="33">
        <f t="shared" si="10"/>
        <v>7.8080626492960006</v>
      </c>
      <c r="U19" s="34">
        <f t="shared" si="11"/>
        <v>4.5899085249766296</v>
      </c>
      <c r="V19" s="34">
        <f t="shared" si="12"/>
        <v>4.4853107844890809</v>
      </c>
      <c r="W19" s="35">
        <f t="shared" si="13"/>
        <v>14.67319985782145</v>
      </c>
      <c r="X19" s="35">
        <f t="shared" si="14"/>
        <v>6.9049550016918699</v>
      </c>
      <c r="Z19" s="30">
        <f t="shared" si="15"/>
        <v>1.0749762699763432</v>
      </c>
      <c r="AA19" s="30">
        <f t="shared" si="15"/>
        <v>13.20180834989204</v>
      </c>
      <c r="AC19" s="3">
        <v>5</v>
      </c>
      <c r="AE19" s="51">
        <f t="shared" si="16"/>
        <v>6.8320196187232742</v>
      </c>
      <c r="AG19" s="3">
        <f t="shared" si="17"/>
        <v>6.8320196187232742</v>
      </c>
      <c r="AH19" s="29">
        <f t="shared" si="18"/>
        <v>0.88618785386670629</v>
      </c>
      <c r="AI19" s="29">
        <f t="shared" si="6"/>
        <v>8.0694305224910572</v>
      </c>
      <c r="AJ19" s="29">
        <f t="shared" si="6"/>
        <v>1.9704749972639473</v>
      </c>
      <c r="AK19" s="29">
        <f t="shared" si="6"/>
        <v>8.4996858409457641</v>
      </c>
      <c r="AL19" s="29">
        <f t="shared" si="6"/>
        <v>0.61803960005798309</v>
      </c>
      <c r="AM19" s="30"/>
      <c r="AN19" s="29">
        <f t="shared" si="19"/>
        <v>1.5921518228608489</v>
      </c>
      <c r="AO19" s="31">
        <f t="shared" si="19"/>
        <v>1.3894352205980747</v>
      </c>
      <c r="AP19" s="31">
        <f>IF(Settings!$I$6&gt;69, 0.2*(AO19), 0)</f>
        <v>0.27788704411961496</v>
      </c>
      <c r="AQ19" s="32">
        <f t="shared" si="20"/>
        <v>8.2841258091955456</v>
      </c>
      <c r="AR19" s="32">
        <f t="shared" si="7"/>
        <v>4.0140855195381562</v>
      </c>
      <c r="AS19" s="32">
        <f t="shared" si="7"/>
        <v>3.7606483271310935</v>
      </c>
      <c r="AT19" s="33">
        <f t="shared" si="21"/>
        <v>13.08809562915342</v>
      </c>
      <c r="AU19" s="33">
        <f t="shared" si="22"/>
        <v>12.594294680342811</v>
      </c>
      <c r="AV19" s="34">
        <f t="shared" si="23"/>
        <v>7.06743122720711</v>
      </c>
      <c r="AW19" s="34">
        <f t="shared" si="24"/>
        <v>6.900699000735341</v>
      </c>
      <c r="AX19" s="35">
        <f t="shared" si="25"/>
        <v>21.216398422134276</v>
      </c>
      <c r="AY19" s="35">
        <f t="shared" si="26"/>
        <v>10.400981908068978</v>
      </c>
      <c r="BA19" s="30">
        <f t="shared" si="27"/>
        <v>2.2395585108024267</v>
      </c>
      <c r="BB19" s="30">
        <f t="shared" si="27"/>
        <v>17.274617260476727</v>
      </c>
    </row>
    <row r="20" spans="1:257" x14ac:dyDescent="0.25">
      <c r="A20" s="18">
        <v>17</v>
      </c>
      <c r="B20" s="16">
        <f>IF('Graph-outputs'!$BT$1=6,INDEX(Settings!$G$5:$G$34,'Calcs-control1'!A20),IF(AND('Graph-outputs'!$BT$1&gt;12,'Graph-outputs'!$BT$1&lt;19),A20*5-5,""))</f>
        <v>80</v>
      </c>
      <c r="C20" s="3"/>
      <c r="F20" s="3">
        <v>6</v>
      </c>
      <c r="G20" s="29">
        <f t="shared" si="8"/>
        <v>0.55315781483338489</v>
      </c>
      <c r="H20" s="29">
        <f t="shared" si="8"/>
        <v>6.7555100892042548</v>
      </c>
      <c r="I20" s="29">
        <f t="shared" si="8"/>
        <v>1.4070245469659555</v>
      </c>
      <c r="J20" s="29">
        <f t="shared" si="8"/>
        <v>7.1202940979402332</v>
      </c>
      <c r="K20" s="29">
        <f t="shared" si="8"/>
        <v>0.40931165902449146</v>
      </c>
      <c r="L20" s="30"/>
      <c r="M20" s="29">
        <f t="shared" si="4"/>
        <v>1.258492038100824</v>
      </c>
      <c r="N20" s="31">
        <f t="shared" si="4"/>
        <v>1.145887332099065</v>
      </c>
      <c r="O20" s="31">
        <f>IF(Settings!$I$6&gt;69, 0.2*(N20), 0)</f>
        <v>0.22917746641981301</v>
      </c>
      <c r="P20" s="32">
        <f t="shared" si="5"/>
        <v>7.1069582615173097</v>
      </c>
      <c r="Q20" s="32">
        <f t="shared" si="5"/>
        <v>3.3153834119042882</v>
      </c>
      <c r="R20" s="32">
        <f t="shared" si="5"/>
        <v>2.7446638693522205</v>
      </c>
      <c r="S20" s="33">
        <f t="shared" si="9"/>
        <v>11.10454628117817</v>
      </c>
      <c r="T20" s="33">
        <f t="shared" si="10"/>
        <v>10.342973545770731</v>
      </c>
      <c r="U20" s="34">
        <f t="shared" si="11"/>
        <v>5.9140666756384759</v>
      </c>
      <c r="V20" s="34">
        <f t="shared" si="12"/>
        <v>5.7765601957865877</v>
      </c>
      <c r="W20" s="35">
        <f t="shared" si="13"/>
        <v>18.244144977168588</v>
      </c>
      <c r="X20" s="35">
        <f t="shared" si="14"/>
        <v>8.788205250723923</v>
      </c>
      <c r="Z20" s="30">
        <f t="shared" si="15"/>
        <v>1.6620217147437528</v>
      </c>
      <c r="AA20" s="30">
        <f t="shared" si="15"/>
        <v>15.470826340508289</v>
      </c>
      <c r="AC20" s="3">
        <v>6</v>
      </c>
      <c r="AE20" s="51">
        <f t="shared" si="16"/>
        <v>7.185106400177478</v>
      </c>
      <c r="AG20" s="3">
        <f t="shared" si="17"/>
        <v>7.185106400177478</v>
      </c>
      <c r="AH20" s="29">
        <f t="shared" si="18"/>
        <v>1.0599952691263768</v>
      </c>
      <c r="AI20" s="29">
        <f t="shared" si="6"/>
        <v>8.6403747673641913</v>
      </c>
      <c r="AJ20" s="29">
        <f t="shared" si="6"/>
        <v>2.2415031311725615</v>
      </c>
      <c r="AK20" s="29">
        <f t="shared" si="6"/>
        <v>9.0985994044235099</v>
      </c>
      <c r="AL20" s="29">
        <f t="shared" si="6"/>
        <v>0.72262015077342845</v>
      </c>
      <c r="AM20" s="30"/>
      <c r="AN20" s="29">
        <f t="shared" si="19"/>
        <v>1.7427785039996659</v>
      </c>
      <c r="AO20" s="31">
        <f t="shared" si="19"/>
        <v>1.4965247282861913</v>
      </c>
      <c r="AP20" s="31">
        <f>IF(Settings!$I$6&gt;69, 0.2*(AO20), 0)</f>
        <v>0.29930494565723825</v>
      </c>
      <c r="AQ20" s="32">
        <f t="shared" si="20"/>
        <v>8.7869537630587882</v>
      </c>
      <c r="AR20" s="32">
        <f t="shared" si="7"/>
        <v>4.3188908980446792</v>
      </c>
      <c r="AS20" s="32">
        <f t="shared" si="7"/>
        <v>4.2355607407330762</v>
      </c>
      <c r="AT20" s="33">
        <f t="shared" si="21"/>
        <v>13.941420937232689</v>
      </c>
      <c r="AU20" s="33">
        <f t="shared" si="22"/>
        <v>13.583170969174743</v>
      </c>
      <c r="AV20" s="34">
        <f t="shared" si="23"/>
        <v>7.5687972615024908</v>
      </c>
      <c r="AW20" s="34">
        <f t="shared" si="24"/>
        <v>7.3892142941081476</v>
      </c>
      <c r="AX20" s="35">
        <f t="shared" si="25"/>
        <v>22.472498379371956</v>
      </c>
      <c r="AY20" s="35">
        <f t="shared" si="26"/>
        <v>11.094596550711161</v>
      </c>
      <c r="BA20" s="30">
        <f t="shared" si="27"/>
        <v>2.5068253325605152</v>
      </c>
      <c r="BB20" s="30">
        <f t="shared" si="27"/>
        <v>18.017839664496826</v>
      </c>
    </row>
    <row r="21" spans="1:257" x14ac:dyDescent="0.25">
      <c r="A21" s="18">
        <v>18</v>
      </c>
      <c r="B21" s="16">
        <f>IF('Graph-outputs'!$BT$1=6,INDEX(Settings!$G$5:$G$34,'Calcs-control1'!A21),IF(AND('Graph-outputs'!$BT$1&gt;12,'Graph-outputs'!$BT$1&lt;19),A21*5-5,""))</f>
        <v>85</v>
      </c>
      <c r="C21" s="3"/>
      <c r="F21" s="3">
        <v>7</v>
      </c>
      <c r="G21" s="29">
        <f t="shared" si="8"/>
        <v>0.96635636479223141</v>
      </c>
      <c r="H21" s="29">
        <f t="shared" si="8"/>
        <v>8.3401422282260622</v>
      </c>
      <c r="I21" s="29">
        <f t="shared" si="8"/>
        <v>2.0970430048445432</v>
      </c>
      <c r="J21" s="29">
        <f t="shared" si="8"/>
        <v>8.7836948910320416</v>
      </c>
      <c r="K21" s="29">
        <f t="shared" si="8"/>
        <v>0.66658616215934308</v>
      </c>
      <c r="L21" s="30"/>
      <c r="M21" s="29">
        <f t="shared" si="4"/>
        <v>1.6631654367048678</v>
      </c>
      <c r="N21" s="31">
        <f t="shared" si="4"/>
        <v>1.440120346497709</v>
      </c>
      <c r="O21" s="31">
        <f>IF(Settings!$I$6&gt;69, 0.2*(N21), 0)</f>
        <v>0.28802406929954183</v>
      </c>
      <c r="P21" s="32">
        <f t="shared" si="5"/>
        <v>8.523149868227323</v>
      </c>
      <c r="Q21" s="32">
        <f t="shared" si="5"/>
        <v>4.1585381238125043</v>
      </c>
      <c r="R21" s="32">
        <f t="shared" si="5"/>
        <v>3.9834783054645739</v>
      </c>
      <c r="S21" s="33">
        <f t="shared" si="9"/>
        <v>13.493307392971278</v>
      </c>
      <c r="T21" s="33">
        <f t="shared" si="10"/>
        <v>13.062435653513859</v>
      </c>
      <c r="U21" s="34">
        <f t="shared" si="11"/>
        <v>7.3051389459668092</v>
      </c>
      <c r="V21" s="34">
        <f t="shared" si="12"/>
        <v>7.1323245043870838</v>
      </c>
      <c r="W21" s="35">
        <f t="shared" si="13"/>
        <v>21.814534640247668</v>
      </c>
      <c r="X21" s="35">
        <f t="shared" si="14"/>
        <v>10.730385901577817</v>
      </c>
      <c r="Z21" s="30">
        <f t="shared" si="15"/>
        <v>2.3651464884979148</v>
      </c>
      <c r="AA21" s="30">
        <f t="shared" si="15"/>
        <v>17.629830622042924</v>
      </c>
      <c r="AC21" s="3">
        <v>7</v>
      </c>
      <c r="AE21" s="51">
        <f t="shared" si="16"/>
        <v>7.5564411203372481</v>
      </c>
      <c r="AG21" s="3">
        <f t="shared" si="17"/>
        <v>7.5564411203372481</v>
      </c>
      <c r="AH21" s="29">
        <f t="shared" si="18"/>
        <v>1.265037826030978</v>
      </c>
      <c r="AI21" s="29">
        <f t="shared" si="6"/>
        <v>9.2483865238337764</v>
      </c>
      <c r="AJ21" s="29">
        <f t="shared" si="6"/>
        <v>2.5470410196510986</v>
      </c>
      <c r="AK21" s="29">
        <f t="shared" si="6"/>
        <v>9.7360831379886221</v>
      </c>
      <c r="AL21" s="29">
        <f t="shared" si="6"/>
        <v>0.84310583371455761</v>
      </c>
      <c r="AM21" s="30"/>
      <c r="AN21" s="29">
        <f t="shared" si="19"/>
        <v>1.9066713396872337</v>
      </c>
      <c r="AO21" s="31">
        <f t="shared" si="19"/>
        <v>1.6113525630465737</v>
      </c>
      <c r="AP21" s="31">
        <f>IF(Settings!$I$6&gt;69, 0.2*(AO21), 0)</f>
        <v>0.32227051260931477</v>
      </c>
      <c r="AQ21" s="32">
        <f t="shared" si="20"/>
        <v>9.3172527721633749</v>
      </c>
      <c r="AR21" s="32">
        <f t="shared" si="7"/>
        <v>4.6440155722257677</v>
      </c>
      <c r="AS21" s="32">
        <f t="shared" si="7"/>
        <v>4.761177054580835</v>
      </c>
      <c r="AT21" s="33">
        <f t="shared" si="21"/>
        <v>14.844938542361442</v>
      </c>
      <c r="AU21" s="33">
        <f t="shared" si="22"/>
        <v>14.64240617464116</v>
      </c>
      <c r="AV21" s="34">
        <f t="shared" si="23"/>
        <v>8.102831429715696</v>
      </c>
      <c r="AW21" s="34">
        <f t="shared" si="24"/>
        <v>7.9094691221501074</v>
      </c>
      <c r="AX21" s="35">
        <f t="shared" si="25"/>
        <v>23.788090982958508</v>
      </c>
      <c r="AY21" s="35">
        <f t="shared" si="26"/>
        <v>11.828648034801748</v>
      </c>
      <c r="BA21" s="30">
        <f t="shared" si="27"/>
        <v>2.8010127046331657</v>
      </c>
      <c r="BB21" s="30">
        <f t="shared" si="27"/>
        <v>18.785528753069279</v>
      </c>
    </row>
    <row r="22" spans="1:257" x14ac:dyDescent="0.25">
      <c r="A22" s="18">
        <v>19</v>
      </c>
      <c r="B22" s="16">
        <f>IF('Graph-outputs'!$BT$1=6,INDEX(Settings!$G$5:$G$34,'Calcs-control1'!A22),IF(AND('Graph-outputs'!$BT$1&gt;12,'Graph-outputs'!$BT$1&lt;19),A22*5-5,""))</f>
        <v>90</v>
      </c>
      <c r="C22" s="3"/>
      <c r="F22" s="3">
        <v>8</v>
      </c>
      <c r="G22" s="29">
        <f t="shared" si="8"/>
        <v>1.5410179737705523</v>
      </c>
      <c r="H22" s="29">
        <f t="shared" si="8"/>
        <v>9.983885455050439</v>
      </c>
      <c r="I22" s="29">
        <f t="shared" si="8"/>
        <v>2.9394188564904957</v>
      </c>
      <c r="J22" s="29">
        <f t="shared" si="8"/>
        <v>10.506807947025166</v>
      </c>
      <c r="K22" s="29">
        <f t="shared" si="8"/>
        <v>1.0012304817020146</v>
      </c>
      <c r="L22" s="30"/>
      <c r="M22" s="29">
        <f t="shared" si="4"/>
        <v>2.1094922032691397</v>
      </c>
      <c r="N22" s="31">
        <f t="shared" si="4"/>
        <v>1.7512938885880787</v>
      </c>
      <c r="O22" s="31">
        <f>IF(Settings!$I$6&gt;69, 0.2*(N22), 0)</f>
        <v>0.35025877771761577</v>
      </c>
      <c r="P22" s="32">
        <f t="shared" si="5"/>
        <v>9.9521428450359419</v>
      </c>
      <c r="Q22" s="32">
        <f t="shared" si="5"/>
        <v>5.03781087301717</v>
      </c>
      <c r="R22" s="32">
        <f t="shared" si="5"/>
        <v>5.4220421741494835</v>
      </c>
      <c r="S22" s="33">
        <f t="shared" si="9"/>
        <v>15.931174954891837</v>
      </c>
      <c r="T22" s="33">
        <f t="shared" si="10"/>
        <v>15.931432343174018</v>
      </c>
      <c r="U22" s="34">
        <f t="shared" si="11"/>
        <v>8.7489967200810845</v>
      </c>
      <c r="V22" s="34">
        <f t="shared" si="12"/>
        <v>8.5388414534505159</v>
      </c>
      <c r="W22" s="35">
        <f t="shared" si="13"/>
        <v>25.350518965037903</v>
      </c>
      <c r="X22" s="35">
        <f t="shared" si="14"/>
        <v>12.71045747807945</v>
      </c>
      <c r="Z22" s="30">
        <f t="shared" si="15"/>
        <v>3.1688300130025975</v>
      </c>
      <c r="AA22" s="30">
        <f t="shared" si="15"/>
        <v>19.684155227207885</v>
      </c>
      <c r="AC22" s="3">
        <v>8</v>
      </c>
      <c r="AE22" s="51">
        <f t="shared" si="16"/>
        <v>7.9469668540626248</v>
      </c>
      <c r="AG22" s="3">
        <f t="shared" si="17"/>
        <v>7.9469668540626248</v>
      </c>
      <c r="AH22" s="29">
        <f t="shared" si="18"/>
        <v>1.5062030968173417</v>
      </c>
      <c r="AI22" s="29">
        <f t="shared" si="6"/>
        <v>9.895451136914069</v>
      </c>
      <c r="AJ22" s="29">
        <f t="shared" si="6"/>
        <v>2.8909416887440509</v>
      </c>
      <c r="AK22" s="29">
        <f t="shared" si="6"/>
        <v>10.414162614909785</v>
      </c>
      <c r="AL22" s="29">
        <f t="shared" si="6"/>
        <v>0.98150951441189926</v>
      </c>
      <c r="AM22" s="30"/>
      <c r="AN22" s="29">
        <f t="shared" si="19"/>
        <v>2.0848498621377938</v>
      </c>
      <c r="AO22" s="31">
        <f t="shared" si="19"/>
        <v>1.7344093163338474</v>
      </c>
      <c r="AP22" s="31">
        <f>IF(Settings!$I$6&gt;69, 0.2*(AO22), 0)</f>
        <v>0.34688186326676951</v>
      </c>
      <c r="AQ22" s="32">
        <f t="shared" si="20"/>
        <v>9.8761696161636365</v>
      </c>
      <c r="AR22" s="32">
        <f t="shared" si="7"/>
        <v>4.9904411207123296</v>
      </c>
      <c r="AS22" s="32">
        <f t="shared" si="7"/>
        <v>5.341217366567732</v>
      </c>
      <c r="AT22" s="33">
        <f t="shared" si="21"/>
        <v>15.800943247608625</v>
      </c>
      <c r="AU22" s="33">
        <f t="shared" si="22"/>
        <v>15.776025576813884</v>
      </c>
      <c r="AV22" s="34">
        <f t="shared" si="23"/>
        <v>8.6712948638270344</v>
      </c>
      <c r="AW22" s="34">
        <f t="shared" si="24"/>
        <v>8.4631657458669736</v>
      </c>
      <c r="AX22" s="35">
        <f t="shared" si="25"/>
        <v>25.164289014689231</v>
      </c>
      <c r="AY22" s="35">
        <f t="shared" si="26"/>
        <v>12.604781572160535</v>
      </c>
      <c r="BA22" s="30">
        <f t="shared" si="27"/>
        <v>3.1239578680874196</v>
      </c>
      <c r="BB22" s="30">
        <f t="shared" si="27"/>
        <v>19.577752682547438</v>
      </c>
    </row>
    <row r="23" spans="1:257" x14ac:dyDescent="0.25">
      <c r="A23" s="18">
        <v>20</v>
      </c>
      <c r="B23" s="16">
        <f>IF('Graph-outputs'!$BT$1=6,INDEX(Settings!$G$5:$G$34,'Calcs-control1'!A23),IF(AND('Graph-outputs'!$BT$1&gt;12,'Graph-outputs'!$BT$1&lt;19),A23*5-5,""))</f>
        <v>95</v>
      </c>
      <c r="C23" s="3"/>
      <c r="F23" s="3">
        <v>9</v>
      </c>
      <c r="G23" s="29">
        <f t="shared" si="8"/>
        <v>2.2928597254866991</v>
      </c>
      <c r="H23" s="29">
        <f t="shared" si="8"/>
        <v>11.673730066535926</v>
      </c>
      <c r="I23" s="29">
        <f t="shared" si="8"/>
        <v>3.9319685199167447</v>
      </c>
      <c r="J23" s="29">
        <f t="shared" si="8"/>
        <v>12.275853186267677</v>
      </c>
      <c r="K23" s="29">
        <f t="shared" si="8"/>
        <v>1.4143164358477631</v>
      </c>
      <c r="L23" s="30"/>
      <c r="M23" s="29">
        <f t="shared" si="4"/>
        <v>2.5930368118849123</v>
      </c>
      <c r="N23" s="31">
        <f t="shared" si="4"/>
        <v>2.0768604319004385</v>
      </c>
      <c r="O23" s="31">
        <f>IF(Settings!$I$6&gt;69, 0.2*(N23), 0)</f>
        <v>0.41537208638008771</v>
      </c>
      <c r="P23" s="32">
        <f t="shared" si="5"/>
        <v>11.386315380207481</v>
      </c>
      <c r="Q23" s="32">
        <f t="shared" si="5"/>
        <v>5.9433775439841057</v>
      </c>
      <c r="R23" s="32">
        <f t="shared" si="5"/>
        <v>7.0300081901949136</v>
      </c>
      <c r="S23" s="33">
        <f t="shared" si="9"/>
        <v>18.401386506238179</v>
      </c>
      <c r="T23" s="33">
        <f t="shared" si="10"/>
        <v>18.920540306737543</v>
      </c>
      <c r="U23" s="34">
        <f t="shared" si="11"/>
        <v>10.234199621340604</v>
      </c>
      <c r="V23" s="34">
        <f t="shared" si="12"/>
        <v>9.9849763695125517</v>
      </c>
      <c r="W23" s="35">
        <f t="shared" si="13"/>
        <v>28.827683060729303</v>
      </c>
      <c r="X23" s="35">
        <f t="shared" si="14"/>
        <v>14.711913791768314</v>
      </c>
      <c r="Z23" s="30">
        <f t="shared" si="15"/>
        <v>4.0560416138516313</v>
      </c>
      <c r="AA23" s="30">
        <f t="shared" si="15"/>
        <v>21.638875567265007</v>
      </c>
      <c r="AC23" s="3">
        <v>9</v>
      </c>
      <c r="AE23" s="51">
        <f t="shared" si="16"/>
        <v>8.3576754154277619</v>
      </c>
      <c r="AG23" s="3">
        <f t="shared" si="17"/>
        <v>8.3576754154277619</v>
      </c>
      <c r="AH23" s="29">
        <f t="shared" si="18"/>
        <v>1.7889650603151441</v>
      </c>
      <c r="AI23" s="29">
        <f t="shared" si="6"/>
        <v>10.583606231282285</v>
      </c>
      <c r="AJ23" s="29">
        <f t="shared" si="6"/>
        <v>3.2773843470975828</v>
      </c>
      <c r="AK23" s="29">
        <f t="shared" si="6"/>
        <v>11.134911025258521</v>
      </c>
      <c r="AL23" s="29">
        <f t="shared" si="6"/>
        <v>1.1400095966899162</v>
      </c>
      <c r="AM23" s="30"/>
      <c r="AN23" s="29">
        <f t="shared" si="19"/>
        <v>2.2783894536359166</v>
      </c>
      <c r="AO23" s="31">
        <f t="shared" si="19"/>
        <v>1.8662074993639679</v>
      </c>
      <c r="AP23" s="31">
        <f>IF(Settings!$I$6&gt;69, 0.2*(AO23), 0)</f>
        <v>0.37324149987279359</v>
      </c>
      <c r="AQ23" s="32">
        <f t="shared" si="20"/>
        <v>10.46485667967044</v>
      </c>
      <c r="AR23" s="32">
        <f t="shared" si="7"/>
        <v>5.3591462253102282</v>
      </c>
      <c r="AS23" s="32">
        <f t="shared" si="7"/>
        <v>5.9793692368421958</v>
      </c>
      <c r="AT23" s="33">
        <f t="shared" si="21"/>
        <v>16.811753495418625</v>
      </c>
      <c r="AU23" s="33">
        <f t="shared" si="22"/>
        <v>16.988151136632045</v>
      </c>
      <c r="AV23" s="34">
        <f t="shared" si="23"/>
        <v>9.2759964214945363</v>
      </c>
      <c r="AW23" s="34">
        <f t="shared" si="24"/>
        <v>9.0520515215708599</v>
      </c>
      <c r="AX23" s="35">
        <f t="shared" si="25"/>
        <v>26.602014095514619</v>
      </c>
      <c r="AY23" s="35">
        <f t="shared" si="26"/>
        <v>13.424619289113215</v>
      </c>
      <c r="BA23" s="30">
        <f t="shared" si="27"/>
        <v>3.4774708513104251</v>
      </c>
      <c r="BB23" s="30">
        <f t="shared" si="27"/>
        <v>20.394496175289312</v>
      </c>
      <c r="CQ23" s="44"/>
    </row>
    <row r="24" spans="1:257" x14ac:dyDescent="0.25">
      <c r="A24" s="18">
        <v>21</v>
      </c>
      <c r="B24" s="16">
        <f>IF('Graph-outputs'!$BT$1=6,INDEX(Settings!$G$5:$G$34,'Calcs-control1'!A24),IF(AND('Graph-outputs'!$BT$1&gt;12,'Graph-outputs'!$BT$1&lt;19),A24*5-5,""))</f>
        <v>100</v>
      </c>
      <c r="C24" s="3"/>
      <c r="F24" s="3">
        <v>10</v>
      </c>
      <c r="G24" s="29">
        <f t="shared" si="8"/>
        <v>3.2310525880727958</v>
      </c>
      <c r="H24" s="29">
        <f t="shared" si="8"/>
        <v>13.398932158177313</v>
      </c>
      <c r="I24" s="29">
        <f t="shared" si="8"/>
        <v>5.0697416539291851</v>
      </c>
      <c r="J24" s="29">
        <f t="shared" si="8"/>
        <v>14.079475378683352</v>
      </c>
      <c r="K24" s="29">
        <f t="shared" si="8"/>
        <v>1.9040073337663097</v>
      </c>
      <c r="L24" s="30"/>
      <c r="M24" s="29">
        <f t="shared" si="4"/>
        <v>3.1096854131059932</v>
      </c>
      <c r="N24" s="31">
        <f t="shared" si="4"/>
        <v>2.4146525099687635</v>
      </c>
      <c r="O24" s="31">
        <f>IF(Settings!$I$6&gt;69, 0.2*(N24), 0)</f>
        <v>0.4829305019937527</v>
      </c>
      <c r="P24" s="32">
        <f t="shared" si="5"/>
        <v>12.81969309339661</v>
      </c>
      <c r="Q24" s="32">
        <f t="shared" si="5"/>
        <v>6.8670521146091765</v>
      </c>
      <c r="R24" s="32">
        <f t="shared" si="5"/>
        <v>8.7752371628757473</v>
      </c>
      <c r="S24" s="33">
        <f t="shared" si="9"/>
        <v>20.890495712629701</v>
      </c>
      <c r="T24" s="33">
        <f t="shared" si="10"/>
        <v>22.004711839244393</v>
      </c>
      <c r="U24" s="34">
        <f t="shared" si="11"/>
        <v>11.75129021094603</v>
      </c>
      <c r="V24" s="34">
        <f t="shared" si="12"/>
        <v>11.461531909749779</v>
      </c>
      <c r="W24" s="35">
        <f t="shared" si="13"/>
        <v>32.228336940795543</v>
      </c>
      <c r="X24" s="35">
        <f t="shared" si="14"/>
        <v>16.72158343522694</v>
      </c>
      <c r="Z24" s="30">
        <f t="shared" si="15"/>
        <v>5.0095412502866683</v>
      </c>
      <c r="AA24" s="30">
        <f t="shared" si="15"/>
        <v>23.498820971329422</v>
      </c>
      <c r="AC24" s="3">
        <v>10</v>
      </c>
      <c r="AE24" s="51">
        <f t="shared" si="16"/>
        <v>8.7896098766206254</v>
      </c>
      <c r="AG24" s="3">
        <f t="shared" si="17"/>
        <v>8.7896098766206254</v>
      </c>
      <c r="AH24" s="29">
        <f t="shared" si="18"/>
        <v>2.1194113026941412</v>
      </c>
      <c r="AI24" s="29">
        <f t="shared" si="6"/>
        <v>11.314935418595057</v>
      </c>
      <c r="AJ24" s="29">
        <f t="shared" si="6"/>
        <v>3.7108817952053319</v>
      </c>
      <c r="AK24" s="29">
        <f t="shared" si="6"/>
        <v>11.900441893211552</v>
      </c>
      <c r="AL24" s="29">
        <f t="shared" si="6"/>
        <v>1.3209438425292808</v>
      </c>
      <c r="AM24" s="30"/>
      <c r="AN24" s="29">
        <f t="shared" si="19"/>
        <v>2.4884208610185499</v>
      </c>
      <c r="AO24" s="31">
        <f t="shared" si="19"/>
        <v>2.0072812261241832</v>
      </c>
      <c r="AP24" s="31">
        <f>IF(Settings!$I$6&gt;69, 0.2*(AO24), 0)</f>
        <v>0.40145624522483669</v>
      </c>
      <c r="AQ24" s="32">
        <f t="shared" si="20"/>
        <v>11.08446596510084</v>
      </c>
      <c r="AR24" s="32">
        <f t="shared" si="7"/>
        <v>5.7510984022238265</v>
      </c>
      <c r="AS24" s="32">
        <f t="shared" si="7"/>
        <v>6.679222151797112</v>
      </c>
      <c r="AT24" s="33">
        <f t="shared" si="21"/>
        <v>17.879699886465996</v>
      </c>
      <c r="AU24" s="33">
        <f t="shared" si="22"/>
        <v>18.282983507726804</v>
      </c>
      <c r="AV24" s="34">
        <f t="shared" si="23"/>
        <v>9.9187872897244258</v>
      </c>
      <c r="AW24" s="34">
        <f t="shared" si="24"/>
        <v>9.6779135425895237</v>
      </c>
      <c r="AX24" s="35">
        <f t="shared" si="25"/>
        <v>28.101968315296382</v>
      </c>
      <c r="AY24" s="35">
        <f t="shared" si="26"/>
        <v>14.289745985380112</v>
      </c>
      <c r="BA24" s="30">
        <f t="shared" si="27"/>
        <v>3.8633023847427768</v>
      </c>
      <c r="BB24" s="30">
        <f t="shared" si="27"/>
        <v>21.235652266685705</v>
      </c>
      <c r="CQ24" s="44"/>
    </row>
    <row r="25" spans="1:257" x14ac:dyDescent="0.25">
      <c r="A25" s="18">
        <v>22</v>
      </c>
      <c r="C25" s="3"/>
      <c r="F25" s="3">
        <v>11</v>
      </c>
      <c r="G25" s="29">
        <f t="shared" si="8"/>
        <v>4.3585364505326929</v>
      </c>
      <c r="H25" s="29">
        <f t="shared" si="8"/>
        <v>15.150484488077087</v>
      </c>
      <c r="I25" s="29">
        <f t="shared" si="8"/>
        <v>6.3456943604488991</v>
      </c>
      <c r="J25" s="29">
        <f t="shared" si="8"/>
        <v>15.908178536992427</v>
      </c>
      <c r="K25" s="29">
        <f t="shared" si="8"/>
        <v>2.4661410926145901</v>
      </c>
      <c r="L25" s="30"/>
      <c r="M25" s="29">
        <f t="shared" si="4"/>
        <v>3.6556250199432547</v>
      </c>
      <c r="N25" s="31">
        <f t="shared" si="4"/>
        <v>2.7627994698309766</v>
      </c>
      <c r="O25" s="31">
        <f>IF(Settings!$I$6&gt;69, 0.2*(N25), 0)</f>
        <v>0.55255989396619531</v>
      </c>
      <c r="P25" s="32">
        <f t="shared" si="5"/>
        <v>14.247514870258627</v>
      </c>
      <c r="Q25" s="32">
        <f t="shared" si="5"/>
        <v>7.801966928874644</v>
      </c>
      <c r="R25" s="32">
        <f t="shared" si="5"/>
        <v>10.6258520455154</v>
      </c>
      <c r="S25" s="33">
        <f t="shared" si="9"/>
        <v>23.387547052003519</v>
      </c>
      <c r="T25" s="33">
        <f t="shared" si="10"/>
        <v>25.162429782929777</v>
      </c>
      <c r="U25" s="34">
        <f t="shared" si="11"/>
        <v>13.29233173534017</v>
      </c>
      <c r="V25" s="34">
        <f t="shared" si="12"/>
        <v>12.960795798960453</v>
      </c>
      <c r="W25" s="35">
        <f t="shared" si="13"/>
        <v>35.53974161844517</v>
      </c>
      <c r="X25" s="35">
        <f t="shared" si="14"/>
        <v>18.728838050778997</v>
      </c>
      <c r="Z25" s="30">
        <f t="shared" si="15"/>
        <v>6.0127376060406439</v>
      </c>
      <c r="AA25" s="30">
        <f t="shared" si="15"/>
        <v>25.268586617702788</v>
      </c>
      <c r="AC25" s="3">
        <v>11</v>
      </c>
      <c r="AE25" s="51">
        <f t="shared" si="16"/>
        <v>9.2438672170224123</v>
      </c>
      <c r="AG25" s="3">
        <f t="shared" si="17"/>
        <v>9.2438672170224123</v>
      </c>
      <c r="AH25" s="29">
        <f t="shared" si="18"/>
        <v>2.504260062627421</v>
      </c>
      <c r="AI25" s="29">
        <f t="shared" si="6"/>
        <v>12.091560685841781</v>
      </c>
      <c r="AJ25" s="29">
        <f t="shared" si="6"/>
        <v>4.1962834809564962</v>
      </c>
      <c r="AK25" s="29">
        <f t="shared" si="6"/>
        <v>12.712900378384893</v>
      </c>
      <c r="AL25" s="29">
        <f t="shared" si="6"/>
        <v>1.5267977059726574</v>
      </c>
      <c r="AM25" s="30"/>
      <c r="AN25" s="29">
        <f t="shared" si="19"/>
        <v>2.7161290049782485</v>
      </c>
      <c r="AO25" s="31">
        <f t="shared" si="19"/>
        <v>2.1581856613786456</v>
      </c>
      <c r="AP25" s="31">
        <f>IF(Settings!$I$6&gt;69, 0.2*(AO25), 0)</f>
        <v>0.43163713227572914</v>
      </c>
      <c r="AQ25" s="32">
        <f t="shared" si="20"/>
        <v>11.736142293858665</v>
      </c>
      <c r="AR25" s="32">
        <f t="shared" si="7"/>
        <v>6.1672446270820132</v>
      </c>
      <c r="AS25" s="32">
        <f t="shared" si="7"/>
        <v>7.4441923138521</v>
      </c>
      <c r="AT25" s="33">
        <f t="shared" si="21"/>
        <v>19.00711198351329</v>
      </c>
      <c r="AU25" s="33">
        <f t="shared" si="22"/>
        <v>19.664780489118247</v>
      </c>
      <c r="AV25" s="34">
        <f t="shared" si="23"/>
        <v>10.601554432172311</v>
      </c>
      <c r="AW25" s="34">
        <f t="shared" si="24"/>
        <v>10.342572152806873</v>
      </c>
      <c r="AX25" s="35">
        <f t="shared" si="25"/>
        <v>29.664604525776472</v>
      </c>
      <c r="AY25" s="35">
        <f t="shared" si="26"/>
        <v>15.201693254595888</v>
      </c>
      <c r="BA25" s="30">
        <f t="shared" si="27"/>
        <v>4.2831074079639881</v>
      </c>
      <c r="BB25" s="30">
        <f t="shared" si="27"/>
        <v>22.101013832371592</v>
      </c>
    </row>
    <row r="26" spans="1:257" x14ac:dyDescent="0.25">
      <c r="A26" s="18">
        <v>23</v>
      </c>
      <c r="C26" s="3"/>
      <c r="F26" s="3">
        <v>12</v>
      </c>
      <c r="G26" s="29">
        <f t="shared" si="8"/>
        <v>5.6726709742267465</v>
      </c>
      <c r="H26" s="29">
        <f t="shared" si="8"/>
        <v>16.920750877794394</v>
      </c>
      <c r="I26" s="29">
        <f t="shared" si="8"/>
        <v>7.7512475108002556</v>
      </c>
      <c r="J26" s="29">
        <f t="shared" si="8"/>
        <v>17.753934653284446</v>
      </c>
      <c r="K26" s="29">
        <f t="shared" si="8"/>
        <v>3.0948085180380716</v>
      </c>
      <c r="L26" s="30"/>
      <c r="M26" s="29">
        <f t="shared" si="4"/>
        <v>4.2273239789819907</v>
      </c>
      <c r="N26" s="31">
        <f t="shared" si="4"/>
        <v>3.1196692655047129</v>
      </c>
      <c r="O26" s="31">
        <f>IF(Settings!$I$6&gt;69, 0.2*(N26), 0)</f>
        <v>0.62393385310094263</v>
      </c>
      <c r="P26" s="32">
        <f t="shared" si="5"/>
        <v>15.665942505639201</v>
      </c>
      <c r="Q26" s="32">
        <f t="shared" si="5"/>
        <v>8.7423366947251804</v>
      </c>
      <c r="R26" s="32">
        <f t="shared" si="5"/>
        <v>12.551606251772798</v>
      </c>
      <c r="S26" s="33">
        <f t="shared" si="9"/>
        <v>25.883514103321872</v>
      </c>
      <c r="T26" s="33">
        <f t="shared" si="10"/>
        <v>28.375091272131993</v>
      </c>
      <c r="U26" s="34">
        <f t="shared" si="11"/>
        <v>14.850588635950942</v>
      </c>
      <c r="V26" s="34">
        <f t="shared" si="12"/>
        <v>14.476228324090375</v>
      </c>
      <c r="W26" s="35">
        <f t="shared" si="13"/>
        <v>38.752887821979492</v>
      </c>
      <c r="X26" s="35">
        <f t="shared" si="14"/>
        <v>20.725041226228512</v>
      </c>
      <c r="Z26" s="30">
        <f t="shared" si="15"/>
        <v>7.0502239689474173</v>
      </c>
      <c r="AA26" s="30">
        <f t="shared" si="15"/>
        <v>26.952544886713817</v>
      </c>
      <c r="AC26" s="3">
        <v>12</v>
      </c>
      <c r="AE26" s="51">
        <f t="shared" si="16"/>
        <v>9.7216011091944612</v>
      </c>
      <c r="AG26" s="3">
        <f t="shared" si="17"/>
        <v>9.7216011091944612</v>
      </c>
      <c r="AH26" s="29">
        <f t="shared" si="18"/>
        <v>2.9508637564531632</v>
      </c>
      <c r="AI26" s="29">
        <f t="shared" si="6"/>
        <v>12.915633336675475</v>
      </c>
      <c r="AJ26" s="29">
        <f t="shared" si="6"/>
        <v>4.7387731513524232</v>
      </c>
      <c r="AK26" s="29">
        <f t="shared" si="6"/>
        <v>13.574453031539266</v>
      </c>
      <c r="AL26" s="29">
        <f t="shared" si="6"/>
        <v>1.7601862312252479</v>
      </c>
      <c r="AM26" s="30"/>
      <c r="AN26" s="29">
        <f t="shared" si="19"/>
        <v>2.962750970078833</v>
      </c>
      <c r="AO26" s="31">
        <f t="shared" si="19"/>
        <v>2.3194962001265793</v>
      </c>
      <c r="AP26" s="31">
        <f>IF(Settings!$I$6&gt;69, 0.2*(AO26), 0)</f>
        <v>0.46389924002531591</v>
      </c>
      <c r="AQ26" s="32">
        <f t="shared" si="20"/>
        <v>12.421015643290708</v>
      </c>
      <c r="AR26" s="32">
        <f t="shared" si="7"/>
        <v>6.6085008076760543</v>
      </c>
      <c r="AS26" s="32">
        <f t="shared" si="7"/>
        <v>8.2774380553218769</v>
      </c>
      <c r="AT26" s="33">
        <f t="shared" si="21"/>
        <v>20.196303278886631</v>
      </c>
      <c r="AU26" s="33">
        <f t="shared" si="22"/>
        <v>21.137831604105731</v>
      </c>
      <c r="AV26" s="34">
        <f t="shared" si="23"/>
        <v>11.326212766193139</v>
      </c>
      <c r="AW26" s="34">
        <f t="shared" si="24"/>
        <v>11.04787322217795</v>
      </c>
      <c r="AX26" s="35">
        <f t="shared" si="25"/>
        <v>31.290095535895205</v>
      </c>
      <c r="AY26" s="35">
        <f t="shared" si="26"/>
        <v>16.161921913589463</v>
      </c>
      <c r="BA26" s="30">
        <f t="shared" si="27"/>
        <v>4.7384043284463147</v>
      </c>
      <c r="BB26" s="30">
        <f t="shared" si="27"/>
        <v>22.990264964852905</v>
      </c>
    </row>
    <row r="27" spans="1:257" x14ac:dyDescent="0.25">
      <c r="A27" s="18">
        <v>24</v>
      </c>
      <c r="C27" s="3"/>
      <c r="F27" s="3">
        <v>13</v>
      </c>
      <c r="G27" s="29">
        <f t="shared" si="8"/>
        <v>7.1660708357668508</v>
      </c>
      <c r="H27" s="29">
        <f t="shared" si="8"/>
        <v>18.703202868170742</v>
      </c>
      <c r="I27" s="29">
        <f t="shared" si="8"/>
        <v>9.2767472814367391</v>
      </c>
      <c r="J27" s="29">
        <f t="shared" si="8"/>
        <v>19.609901554276455</v>
      </c>
      <c r="K27" s="29">
        <f t="shared" si="8"/>
        <v>3.7828851168496085</v>
      </c>
      <c r="L27" s="30"/>
      <c r="M27" s="29">
        <f t="shared" si="4"/>
        <v>4.8215136489680557</v>
      </c>
      <c r="N27" s="31">
        <f t="shared" si="4"/>
        <v>3.4838260643746048</v>
      </c>
      <c r="O27" s="31">
        <f>IF(Settings!$I$6&gt;69, 0.2*(N27), 0)</f>
        <v>0.69676521287492099</v>
      </c>
      <c r="P27" s="32">
        <f t="shared" si="5"/>
        <v>17.071857824317391</v>
      </c>
      <c r="Q27" s="32">
        <f t="shared" si="5"/>
        <v>9.6832779211139055</v>
      </c>
      <c r="R27" s="32">
        <f t="shared" si="5"/>
        <v>14.524733656511787</v>
      </c>
      <c r="S27" s="33">
        <f t="shared" si="9"/>
        <v>28.370900615395559</v>
      </c>
      <c r="T27" s="33">
        <f t="shared" si="10"/>
        <v>31.626540793226194</v>
      </c>
      <c r="U27" s="34">
        <f t="shared" si="11"/>
        <v>16.420296347601322</v>
      </c>
      <c r="V27" s="34">
        <f t="shared" si="12"/>
        <v>16.00223721987637</v>
      </c>
      <c r="W27" s="35">
        <f t="shared" si="13"/>
        <v>41.86162234200328</v>
      </c>
      <c r="X27" s="35">
        <f t="shared" si="14"/>
        <v>22.703149029901727</v>
      </c>
      <c r="Z27" s="30">
        <f t="shared" si="15"/>
        <v>8.1080826689914183</v>
      </c>
      <c r="AA27" s="30">
        <f t="shared" si="15"/>
        <v>28.554856163114522</v>
      </c>
      <c r="AC27" s="3">
        <v>13</v>
      </c>
      <c r="AE27" s="51">
        <f t="shared" si="16"/>
        <v>10.224024848848265</v>
      </c>
      <c r="AG27" s="3">
        <f t="shared" si="17"/>
        <v>10.224024848848265</v>
      </c>
      <c r="AH27" s="29">
        <f t="shared" si="18"/>
        <v>3.4671952493026974</v>
      </c>
      <c r="AI27" s="29">
        <f t="shared" si="6"/>
        <v>13.789323355783859</v>
      </c>
      <c r="AJ27" s="29">
        <f t="shared" si="6"/>
        <v>5.3438599480776068</v>
      </c>
      <c r="AK27" s="29">
        <f t="shared" si="6"/>
        <v>14.487275874671736</v>
      </c>
      <c r="AL27" s="29">
        <f t="shared" si="6"/>
        <v>2.0238285837619761</v>
      </c>
      <c r="AM27" s="30"/>
      <c r="AN27" s="29">
        <f t="shared" si="19"/>
        <v>3.2295730530984135</v>
      </c>
      <c r="AO27" s="31">
        <f t="shared" si="19"/>
        <v>2.4918073425299636</v>
      </c>
      <c r="AP27" s="31">
        <f>IF(Settings!$I$6&gt;69, 0.2*(AO27), 0)</f>
        <v>0.49836146850599272</v>
      </c>
      <c r="AQ27" s="32">
        <f t="shared" si="20"/>
        <v>13.140192569849098</v>
      </c>
      <c r="AR27" s="32">
        <f t="shared" si="7"/>
        <v>7.0757400720014481</v>
      </c>
      <c r="AS27" s="32">
        <f t="shared" si="7"/>
        <v>9.1817665930055234</v>
      </c>
      <c r="AT27" s="33">
        <f t="shared" si="21"/>
        <v>21.44955420989281</v>
      </c>
      <c r="AU27" s="33">
        <f t="shared" si="22"/>
        <v>22.706428498753255</v>
      </c>
      <c r="AV27" s="34">
        <f t="shared" si="23"/>
        <v>12.094695953795775</v>
      </c>
      <c r="AW27" s="34">
        <f t="shared" si="24"/>
        <v>11.795679072692179</v>
      </c>
      <c r="AX27" s="35">
        <f t="shared" si="25"/>
        <v>32.97830251353291</v>
      </c>
      <c r="AY27" s="35">
        <f t="shared" si="26"/>
        <v>17.171802707329388</v>
      </c>
      <c r="BA27" s="30">
        <f t="shared" si="27"/>
        <v>5.2305303767802194</v>
      </c>
      <c r="BB27" s="30">
        <f t="shared" si="27"/>
        <v>23.902972283204448</v>
      </c>
    </row>
    <row r="28" spans="1:257" x14ac:dyDescent="0.25">
      <c r="A28" s="18">
        <v>25</v>
      </c>
      <c r="B28" s="2"/>
      <c r="C28" s="3"/>
      <c r="F28" s="3">
        <v>14</v>
      </c>
      <c r="G28" s="29">
        <f t="shared" si="8"/>
        <v>8.8275137746323189</v>
      </c>
      <c r="H28" s="29">
        <f t="shared" si="8"/>
        <v>20.492223576980003</v>
      </c>
      <c r="I28" s="29">
        <f t="shared" si="8"/>
        <v>10.911842613659864</v>
      </c>
      <c r="J28" s="29">
        <f t="shared" si="8"/>
        <v>21.470212541254003</v>
      </c>
      <c r="K28" s="29">
        <f t="shared" si="8"/>
        <v>4.5224953692376975</v>
      </c>
      <c r="L28" s="30"/>
      <c r="M28" s="29">
        <f t="shared" si="4"/>
        <v>5.4351712138522181</v>
      </c>
      <c r="N28" s="31">
        <f t="shared" si="4"/>
        <v>3.8539983376445845</v>
      </c>
      <c r="O28" s="31">
        <f>IF(Settings!$I$6&gt;69, 0.2*(N28), 0)</f>
        <v>0.77079966752891693</v>
      </c>
      <c r="P28" s="32">
        <f t="shared" si="5"/>
        <v>18.462715847695719</v>
      </c>
      <c r="Q28" s="32">
        <f t="shared" si="5"/>
        <v>10.620666883903553</v>
      </c>
      <c r="R28" s="32">
        <f t="shared" si="5"/>
        <v>16.520416571591696</v>
      </c>
      <c r="S28" s="33">
        <f t="shared" si="9"/>
        <v>30.84344733874671</v>
      </c>
      <c r="T28" s="33">
        <f t="shared" si="10"/>
        <v>34.902705532702939</v>
      </c>
      <c r="U28" s="34">
        <f t="shared" si="11"/>
        <v>17.996489791079689</v>
      </c>
      <c r="V28" s="34">
        <f t="shared" si="12"/>
        <v>17.534009990562339</v>
      </c>
      <c r="W28" s="35">
        <f t="shared" si="13"/>
        <v>44.862004240072984</v>
      </c>
      <c r="X28" s="35">
        <f t="shared" si="14"/>
        <v>24.657411012742099</v>
      </c>
      <c r="Z28" s="30">
        <f t="shared" si="15"/>
        <v>9.1740261097170439</v>
      </c>
      <c r="AA28" s="30">
        <f t="shared" si="15"/>
        <v>30.079479114720474</v>
      </c>
      <c r="AC28" s="3">
        <v>14</v>
      </c>
      <c r="AE28" s="51">
        <f t="shared" si="16"/>
        <v>10.752414436239738</v>
      </c>
      <c r="AG28" s="3">
        <f>AE28</f>
        <v>10.752414436239738</v>
      </c>
      <c r="AH28" s="29">
        <f t="shared" si="18"/>
        <v>4.0618128573369985</v>
      </c>
      <c r="AI28" s="29">
        <f t="shared" si="6"/>
        <v>14.714807066586436</v>
      </c>
      <c r="AJ28" s="29">
        <f t="shared" si="6"/>
        <v>6.0173617058507904</v>
      </c>
      <c r="AK28" s="29">
        <f t="shared" si="6"/>
        <v>15.453540677653937</v>
      </c>
      <c r="AL28" s="29">
        <f t="shared" si="6"/>
        <v>2.3205143546256788</v>
      </c>
      <c r="AM28" s="30"/>
      <c r="AN28" s="29">
        <f t="shared" si="19"/>
        <v>3.5179267399978791</v>
      </c>
      <c r="AO28" s="31">
        <f t="shared" si="19"/>
        <v>2.675731226031743</v>
      </c>
      <c r="AP28" s="31">
        <f>IF(Settings!$I$6&gt;69, 0.2*(AO28), 0)</f>
        <v>0.53514624520634857</v>
      </c>
      <c r="AQ28" s="32">
        <f t="shared" si="20"/>
        <v>13.894746673391907</v>
      </c>
      <c r="AR28" s="32">
        <f t="shared" si="7"/>
        <v>7.5697798566615067</v>
      </c>
      <c r="AS28" s="32">
        <f t="shared" si="7"/>
        <v>10.159533326757652</v>
      </c>
      <c r="AT28" s="33">
        <f t="shared" si="21"/>
        <v>22.769093115629129</v>
      </c>
      <c r="AU28" s="33">
        <f t="shared" si="22"/>
        <v>24.374830870107239</v>
      </c>
      <c r="AV28" s="34">
        <f t="shared" si="23"/>
        <v>12.908945690503232</v>
      </c>
      <c r="AW28" s="34">
        <f t="shared" si="24"/>
        <v>12.587857943379424</v>
      </c>
      <c r="AX28" s="35">
        <f t="shared" si="25"/>
        <v>34.728742968632652</v>
      </c>
      <c r="AY28" s="35">
        <f t="shared" si="26"/>
        <v>18.232595281128638</v>
      </c>
      <c r="BA28" s="30">
        <f t="shared" si="27"/>
        <v>5.7605936179314332</v>
      </c>
      <c r="BB28" s="30">
        <f t="shared" si="27"/>
        <v>24.838576275127341</v>
      </c>
    </row>
    <row r="29" spans="1:257" x14ac:dyDescent="0.25">
      <c r="A29" s="18">
        <v>26</v>
      </c>
      <c r="C29" s="3"/>
      <c r="F29" s="3">
        <v>15</v>
      </c>
      <c r="G29" s="29">
        <f t="shared" si="8"/>
        <v>10.642843534040084</v>
      </c>
      <c r="H29" s="29">
        <f t="shared" si="8"/>
        <v>22.28295754868239</v>
      </c>
      <c r="I29" s="29">
        <f t="shared" si="8"/>
        <v>12.645792257304329</v>
      </c>
      <c r="J29" s="29">
        <f t="shared" si="8"/>
        <v>23.329815208797786</v>
      </c>
      <c r="K29" s="29">
        <f t="shared" si="8"/>
        <v>5.3054016606116399</v>
      </c>
      <c r="L29" s="30"/>
      <c r="M29" s="29">
        <f t="shared" si="4"/>
        <v>6.0655035616495301</v>
      </c>
      <c r="N29" s="31">
        <f t="shared" si="4"/>
        <v>4.2290541830964665</v>
      </c>
      <c r="O29" s="31">
        <f>IF(Settings!$I$6&gt;69, 0.2*(N29), 0)</f>
        <v>0.84581083661929335</v>
      </c>
      <c r="P29" s="32">
        <f t="shared" si="5"/>
        <v>19.836435414721144</v>
      </c>
      <c r="Q29" s="32">
        <f t="shared" si="5"/>
        <v>11.551025434128061</v>
      </c>
      <c r="R29" s="32">
        <f t="shared" si="5"/>
        <v>18.516979455587446</v>
      </c>
      <c r="S29" s="33">
        <f t="shared" si="9"/>
        <v>33.295910474886327</v>
      </c>
      <c r="T29" s="33">
        <f t="shared" si="10"/>
        <v>38.191303622856076</v>
      </c>
      <c r="U29" s="34">
        <f t="shared" si="11"/>
        <v>19.574872043844501</v>
      </c>
      <c r="V29" s="34">
        <f t="shared" si="12"/>
        <v>19.067385541872923</v>
      </c>
      <c r="W29" s="35">
        <f t="shared" si="13"/>
        <v>47.751819244320394</v>
      </c>
      <c r="X29" s="35">
        <f t="shared" si="14"/>
        <v>26.583140533469106</v>
      </c>
      <c r="Z29" s="30">
        <f t="shared" si="15"/>
        <v>10.237425050530156</v>
      </c>
      <c r="AA29" s="30">
        <f t="shared" si="15"/>
        <v>31.530180472689544</v>
      </c>
      <c r="AC29" s="3">
        <v>15</v>
      </c>
      <c r="AE29" s="51">
        <f t="shared" si="16"/>
        <v>11.308111816813577</v>
      </c>
      <c r="AG29" s="3">
        <f t="shared" si="17"/>
        <v>11.308111816813577</v>
      </c>
      <c r="AH29" s="29">
        <f t="shared" si="18"/>
        <v>4.7437999217323235</v>
      </c>
      <c r="AI29" s="29">
        <f t="shared" si="6"/>
        <v>15.694252955361282</v>
      </c>
      <c r="AJ29" s="29">
        <f t="shared" si="6"/>
        <v>6.7653791448164995</v>
      </c>
      <c r="AK29" s="29">
        <f t="shared" si="6"/>
        <v>16.475399308724036</v>
      </c>
      <c r="AL29" s="29">
        <f t="shared" si="6"/>
        <v>2.6530609139078254</v>
      </c>
      <c r="AM29" s="30"/>
      <c r="AN29" s="29">
        <f t="shared" si="19"/>
        <v>3.8291834759087955</v>
      </c>
      <c r="AO29" s="31">
        <f t="shared" si="19"/>
        <v>2.8718957743194204</v>
      </c>
      <c r="AP29" s="31">
        <f>IF(Settings!$I$6&gt;69, 0.2*(AO29), 0)</f>
        <v>0.57437915486388413</v>
      </c>
      <c r="AQ29" s="32">
        <f t="shared" si="20"/>
        <v>14.685708063818426</v>
      </c>
      <c r="AR29" s="32">
        <f t="shared" si="7"/>
        <v>8.0913678023373006</v>
      </c>
      <c r="AS29" s="32">
        <f t="shared" si="7"/>
        <v>11.21253543137921</v>
      </c>
      <c r="AT29" s="33">
        <f t="shared" si="21"/>
        <v>24.157075041763537</v>
      </c>
      <c r="AU29" s="33">
        <f t="shared" si="22"/>
        <v>26.147227661325338</v>
      </c>
      <c r="AV29" s="34">
        <f t="shared" si="23"/>
        <v>13.770899378205003</v>
      </c>
      <c r="AW29" s="34">
        <f t="shared" si="24"/>
        <v>13.426271885286672</v>
      </c>
      <c r="AX29" s="35">
        <f t="shared" si="25"/>
        <v>36.540558768735437</v>
      </c>
      <c r="AY29" s="35">
        <f t="shared" si="26"/>
        <v>19.345425441803258</v>
      </c>
      <c r="BA29" s="30">
        <f t="shared" si="27"/>
        <v>6.3294224185255317</v>
      </c>
      <c r="BB29" s="30">
        <f t="shared" si="27"/>
        <v>25.796382787383219</v>
      </c>
      <c r="BF29" s="12"/>
      <c r="BG29" s="12"/>
      <c r="BH29" s="12"/>
      <c r="BI29" s="12"/>
      <c r="BJ29" s="12"/>
      <c r="BK29" s="12"/>
      <c r="BL29" s="12"/>
      <c r="BM29" s="12"/>
      <c r="BN29" s="44"/>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44"/>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row>
    <row r="30" spans="1:257" x14ac:dyDescent="0.25">
      <c r="A30" s="18">
        <v>27</v>
      </c>
      <c r="C30" s="3"/>
      <c r="F30" s="3">
        <v>16</v>
      </c>
      <c r="G30" s="29">
        <f t="shared" si="8"/>
        <v>12.595816669853894</v>
      </c>
      <c r="H30" s="29">
        <f t="shared" si="8"/>
        <v>24.071193158823732</v>
      </c>
      <c r="I30" s="29">
        <f t="shared" si="8"/>
        <v>14.467712278899473</v>
      </c>
      <c r="J30" s="29">
        <f t="shared" si="8"/>
        <v>25.184345109690391</v>
      </c>
      <c r="K30" s="29">
        <f t="shared" si="8"/>
        <v>6.1233183054585849</v>
      </c>
      <c r="L30" s="30"/>
      <c r="M30" s="29">
        <f t="shared" ref="M30:N84" si="28">M$4*(1-EXP(-M$5*$F30))^M$6</f>
        <v>6.7099321645779026</v>
      </c>
      <c r="N30" s="31">
        <f t="shared" si="28"/>
        <v>4.6079818043996132</v>
      </c>
      <c r="O30" s="31">
        <f>IF(Settings!$I$6&gt;69, 0.2*(N30), 0)</f>
        <v>0.92159636087992269</v>
      </c>
      <c r="P30" s="32">
        <f t="shared" si="5"/>
        <v>21.191315723285221</v>
      </c>
      <c r="Q30" s="32">
        <f>Q$4*(1-EXP(-Q$5*$F30))^Q$6</f>
        <v>12.47142757980199</v>
      </c>
      <c r="R30" s="32">
        <f>R$4*(1-EXP(-R$5*$F30))^R$6</f>
        <v>20.495891712475967</v>
      </c>
      <c r="S30" s="33">
        <f t="shared" si="9"/>
        <v>35.723890313554719</v>
      </c>
      <c r="T30" s="33">
        <f t="shared" si="10"/>
        <v>41.481606070193877</v>
      </c>
      <c r="U30" s="34">
        <f t="shared" si="11"/>
        <v>21.151711455660113</v>
      </c>
      <c r="V30" s="34">
        <f t="shared" si="12"/>
        <v>20.598753639132159</v>
      </c>
      <c r="W30" s="35">
        <f t="shared" si="13"/>
        <v>50.530206611422969</v>
      </c>
      <c r="X30" s="35">
        <f t="shared" si="14"/>
        <v>28.476534551099974</v>
      </c>
      <c r="Z30" s="30">
        <f t="shared" si="15"/>
        <v>11.289261558756806</v>
      </c>
      <c r="AA30" s="30">
        <f t="shared" si="15"/>
        <v>32.910544337602175</v>
      </c>
      <c r="AC30" s="3">
        <v>16</v>
      </c>
      <c r="AE30" s="51">
        <f t="shared" si="16"/>
        <v>11.892528289327906</v>
      </c>
      <c r="AG30" s="3">
        <f t="shared" si="17"/>
        <v>11.892528289327906</v>
      </c>
      <c r="AH30" s="29">
        <f t="shared" si="18"/>
        <v>5.5226748407740383</v>
      </c>
      <c r="AI30" s="29">
        <f t="shared" si="18"/>
        <v>16.729805540858976</v>
      </c>
      <c r="AJ30" s="29">
        <f t="shared" si="18"/>
        <v>7.5942596106926503</v>
      </c>
      <c r="AK30" s="29">
        <f t="shared" si="18"/>
        <v>17.554966044871993</v>
      </c>
      <c r="AL30" s="29">
        <f t="shared" si="18"/>
        <v>3.0242613005957919</v>
      </c>
      <c r="AM30" s="30"/>
      <c r="AN30" s="29">
        <f t="shared" si="19"/>
        <v>4.1647480885742461</v>
      </c>
      <c r="AO30" s="31">
        <f t="shared" si="19"/>
        <v>3.0809424210551928</v>
      </c>
      <c r="AP30" s="31">
        <f>IF(Settings!$I$6&gt;69, 0.2*(AO30), 0)</f>
        <v>0.61618848421103856</v>
      </c>
      <c r="AQ30" s="32">
        <f t="shared" si="20"/>
        <v>15.514051799524767</v>
      </c>
      <c r="AR30" s="32">
        <f t="shared" si="20"/>
        <v>8.6411664892114679</v>
      </c>
      <c r="AS30" s="32">
        <f t="shared" si="20"/>
        <v>12.341902081496148</v>
      </c>
      <c r="AT30" s="33">
        <f t="shared" si="21"/>
        <v>25.6155583176057</v>
      </c>
      <c r="AU30" s="33">
        <f t="shared" si="22"/>
        <v>28.027693300000156</v>
      </c>
      <c r="AV30" s="34">
        <f t="shared" si="23"/>
        <v>14.682476072888409</v>
      </c>
      <c r="AW30" s="34">
        <f t="shared" si="24"/>
        <v>14.312762982361786</v>
      </c>
      <c r="AX30" s="35">
        <f t="shared" si="25"/>
        <v>38.412484718091413</v>
      </c>
      <c r="AY30" s="35">
        <f t="shared" si="26"/>
        <v>20.511260765443478</v>
      </c>
      <c r="BA30" s="30">
        <f t="shared" si="27"/>
        <v>6.9375134300911556</v>
      </c>
      <c r="BB30" s="30">
        <f t="shared" si="27"/>
        <v>26.775554798272733</v>
      </c>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EB30" s="12"/>
      <c r="EE30" s="13"/>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r="31" spans="1:257" x14ac:dyDescent="0.25">
      <c r="A31" s="18">
        <v>28</v>
      </c>
      <c r="C31" s="3"/>
      <c r="F31" s="3">
        <v>17</v>
      </c>
      <c r="G31" s="29">
        <f t="shared" si="8"/>
        <v>14.668862759659405</v>
      </c>
      <c r="H31" s="29">
        <f t="shared" si="8"/>
        <v>25.853268726465551</v>
      </c>
      <c r="I31" s="29">
        <f t="shared" si="8"/>
        <v>16.36677337454665</v>
      </c>
      <c r="J31" s="29">
        <f t="shared" si="8"/>
        <v>27.030024822823734</v>
      </c>
      <c r="K31" s="29">
        <f t="shared" si="8"/>
        <v>6.9681558917847486</v>
      </c>
      <c r="L31" s="30"/>
      <c r="M31" s="29">
        <f t="shared" si="28"/>
        <v>7.3660788998030817</v>
      </c>
      <c r="N31" s="31">
        <f t="shared" si="28"/>
        <v>4.9898737710914247</v>
      </c>
      <c r="O31" s="31">
        <f>IF(Settings!$I$6&gt;69, 0.2*(N31), 0)</f>
        <v>0.99797475421828497</v>
      </c>
      <c r="P31" s="32">
        <f t="shared" ref="P31:R84" si="29">P$4*(1-EXP(-P$5*$F31))^P$6</f>
        <v>22.525971346835828</v>
      </c>
      <c r="Q31" s="32">
        <f t="shared" si="29"/>
        <v>13.379421983122118</v>
      </c>
      <c r="R31" s="32">
        <f t="shared" si="29"/>
        <v>22.441642865596648</v>
      </c>
      <c r="S31" s="33">
        <f t="shared" si="9"/>
        <v>38.123696072861222</v>
      </c>
      <c r="T31" s="33">
        <f t="shared" si="10"/>
        <v>44.764239320475113</v>
      </c>
      <c r="U31" s="34">
        <f t="shared" si="11"/>
        <v>22.723759483159434</v>
      </c>
      <c r="V31" s="34">
        <f t="shared" si="12"/>
        <v>22.124974630628461</v>
      </c>
      <c r="W31" s="35">
        <f t="shared" si="13"/>
        <v>53.197368127659445</v>
      </c>
      <c r="X31" s="35">
        <f t="shared" si="14"/>
        <v>30.334529725180715</v>
      </c>
      <c r="Z31" s="30">
        <f t="shared" ref="Z31:AA84" si="30">Z$4*(1-EXP(-Z$5*$F31))^Z$6</f>
        <v>12.32203400297508</v>
      </c>
      <c r="AA31" s="30">
        <f t="shared" si="30"/>
        <v>34.223981034334884</v>
      </c>
      <c r="AC31" s="3">
        <v>17</v>
      </c>
      <c r="AE31" s="51">
        <f t="shared" si="16"/>
        <v>12.507148090114805</v>
      </c>
      <c r="AG31" s="3">
        <f t="shared" si="17"/>
        <v>12.507148090114805</v>
      </c>
      <c r="AH31" s="29">
        <f t="shared" si="18"/>
        <v>6.4082677402629979</v>
      </c>
      <c r="AI31" s="29">
        <f t="shared" si="18"/>
        <v>17.823567178148885</v>
      </c>
      <c r="AJ31" s="29">
        <f t="shared" si="18"/>
        <v>8.51054901927691</v>
      </c>
      <c r="AK31" s="29">
        <f t="shared" si="18"/>
        <v>18.694297741106414</v>
      </c>
      <c r="AL31" s="29">
        <f t="shared" si="18"/>
        <v>3.4368224315570637</v>
      </c>
      <c r="AM31" s="30"/>
      <c r="AN31" s="29">
        <f t="shared" si="19"/>
        <v>4.5260507242717845</v>
      </c>
      <c r="AO31" s="31">
        <f t="shared" si="19"/>
        <v>3.3035233650122198</v>
      </c>
      <c r="AP31" s="31">
        <f>IF(Settings!$I$6&gt;69, 0.2*(AO31), 0)</f>
        <v>0.66070467300244395</v>
      </c>
      <c r="AQ31" s="32">
        <f t="shared" si="20"/>
        <v>16.380685277752999</v>
      </c>
      <c r="AR31" s="32">
        <f t="shared" si="20"/>
        <v>9.2197370762381734</v>
      </c>
      <c r="AS31" s="32">
        <f t="shared" si="20"/>
        <v>13.547984261325393</v>
      </c>
      <c r="AT31" s="33">
        <f t="shared" si="21"/>
        <v>27.146478852793155</v>
      </c>
      <c r="AU31" s="33">
        <f t="shared" si="22"/>
        <v>30.020138808955373</v>
      </c>
      <c r="AV31" s="34">
        <f t="shared" si="23"/>
        <v>15.645560606178385</v>
      </c>
      <c r="AW31" s="34">
        <f t="shared" si="24"/>
        <v>15.249137802376918</v>
      </c>
      <c r="AX31" s="35">
        <f t="shared" si="25"/>
        <v>40.34281831412531</v>
      </c>
      <c r="AY31" s="35">
        <f t="shared" si="26"/>
        <v>21.730884651664013</v>
      </c>
      <c r="BA31" s="30">
        <f t="shared" ref="BA31:BB84" si="31">BA$4*(1-EXP(-BA$5*$AG31))^BA$6</f>
        <v>7.5849794185124644</v>
      </c>
      <c r="BB31" s="30">
        <f t="shared" si="31"/>
        <v>27.775104624152981</v>
      </c>
    </row>
    <row r="32" spans="1:257" x14ac:dyDescent="0.25">
      <c r="A32" s="18">
        <v>29</v>
      </c>
      <c r="C32" s="3"/>
      <c r="F32" s="3">
        <v>18</v>
      </c>
      <c r="G32" s="29">
        <f t="shared" si="8"/>
        <v>16.843742669459438</v>
      </c>
      <c r="H32" s="29">
        <f t="shared" si="8"/>
        <v>27.62599631747327</v>
      </c>
      <c r="I32" s="29">
        <f t="shared" si="8"/>
        <v>18.332355995367045</v>
      </c>
      <c r="J32" s="29">
        <f t="shared" si="8"/>
        <v>28.86358199607341</v>
      </c>
      <c r="K32" s="29">
        <f t="shared" si="8"/>
        <v>7.8322036727975624</v>
      </c>
      <c r="L32" s="30"/>
      <c r="M32" s="29">
        <f t="shared" si="28"/>
        <v>8.031752753750272</v>
      </c>
      <c r="N32" s="31">
        <f t="shared" si="28"/>
        <v>5.3739141176350049</v>
      </c>
      <c r="O32" s="31">
        <f>IF(Settings!$I$6&gt;69, 0.2*(N32), 0)</f>
        <v>1.0747828235270009</v>
      </c>
      <c r="P32" s="32">
        <f t="shared" si="29"/>
        <v>23.839280755485788</v>
      </c>
      <c r="Q32" s="32">
        <f t="shared" si="29"/>
        <v>14.2729669238994</v>
      </c>
      <c r="R32" s="32">
        <f t="shared" si="29"/>
        <v>24.341537310862392</v>
      </c>
      <c r="S32" s="33">
        <f t="shared" si="9"/>
        <v>40.492237507844287</v>
      </c>
      <c r="T32" s="33">
        <f t="shared" si="10"/>
        <v>48.031019312739069</v>
      </c>
      <c r="U32" s="34">
        <f t="shared" si="11"/>
        <v>24.288183987497529</v>
      </c>
      <c r="V32" s="34">
        <f t="shared" si="12"/>
        <v>23.643314293381327</v>
      </c>
      <c r="W32" s="35">
        <f t="shared" si="13"/>
        <v>55.754338458645286</v>
      </c>
      <c r="X32" s="35">
        <f t="shared" si="14"/>
        <v>32.154685810067562</v>
      </c>
      <c r="Z32" s="30">
        <f t="shared" si="30"/>
        <v>13.329633867407763</v>
      </c>
      <c r="AA32" s="30">
        <f t="shared" si="30"/>
        <v>35.473735537603709</v>
      </c>
      <c r="AC32" s="3">
        <v>18</v>
      </c>
      <c r="AE32" s="51">
        <f t="shared" si="16"/>
        <v>13.1535321625796</v>
      </c>
      <c r="AG32" s="3">
        <f t="shared" si="17"/>
        <v>13.1535321625796</v>
      </c>
      <c r="AH32" s="29">
        <f t="shared" si="18"/>
        <v>7.4105605626455873</v>
      </c>
      <c r="AI32" s="29">
        <f t="shared" si="18"/>
        <v>18.97757769950525</v>
      </c>
      <c r="AJ32" s="29">
        <f t="shared" si="18"/>
        <v>9.5209307166445285</v>
      </c>
      <c r="AK32" s="29">
        <f t="shared" si="18"/>
        <v>19.895371775427627</v>
      </c>
      <c r="AL32" s="29">
        <f t="shared" si="18"/>
        <v>3.8932937980587883</v>
      </c>
      <c r="AM32" s="30"/>
      <c r="AN32" s="29">
        <f t="shared" si="19"/>
        <v>4.9145371570921226</v>
      </c>
      <c r="AO32" s="31">
        <f t="shared" si="19"/>
        <v>3.5402983125659446</v>
      </c>
      <c r="AP32" s="31">
        <f>IF(Settings!$I$6&gt;69, 0.2*(AO32), 0)</f>
        <v>0.70805966251318897</v>
      </c>
      <c r="AQ32" s="32">
        <f t="shared" si="20"/>
        <v>17.286434570071961</v>
      </c>
      <c r="AR32" s="32">
        <f t="shared" si="20"/>
        <v>9.8275219441602886</v>
      </c>
      <c r="AS32" s="32">
        <f t="shared" si="20"/>
        <v>14.830247715420102</v>
      </c>
      <c r="AT32" s="33">
        <f t="shared" si="21"/>
        <v>28.751622129834363</v>
      </c>
      <c r="AU32" s="33">
        <f t="shared" si="22"/>
        <v>32.128257687516488</v>
      </c>
      <c r="AV32" s="34">
        <f t="shared" si="23"/>
        <v>16.661985791464353</v>
      </c>
      <c r="AW32" s="34">
        <f t="shared" si="24"/>
        <v>16.237149993956439</v>
      </c>
      <c r="AX32" s="35">
        <f t="shared" si="25"/>
        <v>42.329391378061651</v>
      </c>
      <c r="AY32" s="35">
        <f t="shared" si="26"/>
        <v>23.004868972918104</v>
      </c>
      <c r="BA32" s="30">
        <f t="shared" si="31"/>
        <v>8.2714985383873501</v>
      </c>
      <c r="BB32" s="30">
        <f t="shared" si="31"/>
        <v>28.793886730661484</v>
      </c>
    </row>
    <row r="33" spans="1:95" x14ac:dyDescent="0.25">
      <c r="A33" s="18">
        <v>30</v>
      </c>
      <c r="C33" s="3"/>
      <c r="F33" s="3">
        <v>19</v>
      </c>
      <c r="G33" s="29">
        <f t="shared" si="8"/>
        <v>19.102100232718083</v>
      </c>
      <c r="H33" s="29">
        <f t="shared" si="8"/>
        <v>29.386599029597114</v>
      </c>
      <c r="I33" s="29">
        <f t="shared" si="8"/>
        <v>20.354170141597773</v>
      </c>
      <c r="J33" s="29">
        <f t="shared" si="8"/>
        <v>30.682181863991843</v>
      </c>
      <c r="K33" s="29">
        <f t="shared" si="8"/>
        <v>8.7082587324282947</v>
      </c>
      <c r="L33" s="30"/>
      <c r="M33" s="29">
        <f t="shared" si="28"/>
        <v>8.7049373563595704</v>
      </c>
      <c r="N33" s="31">
        <f t="shared" si="28"/>
        <v>5.7593676191993746</v>
      </c>
      <c r="O33" s="31">
        <f>IF(Settings!$I$6&gt;69, 0.2*(N33), 0)</f>
        <v>1.151873523839875</v>
      </c>
      <c r="P33" s="32">
        <f t="shared" si="29"/>
        <v>25.130344925556997</v>
      </c>
      <c r="Q33" s="32">
        <f t="shared" si="29"/>
        <v>15.150375211083594</v>
      </c>
      <c r="R33" s="32">
        <f t="shared" si="29"/>
        <v>26.185443208823735</v>
      </c>
      <c r="S33" s="33">
        <f t="shared" si="9"/>
        <v>42.82693673881063</v>
      </c>
      <c r="T33" s="33">
        <f t="shared" si="10"/>
        <v>51.274810427463798</v>
      </c>
      <c r="U33" s="34">
        <f t="shared" si="11"/>
        <v>25.842514318037455</v>
      </c>
      <c r="V33" s="34">
        <f t="shared" si="12"/>
        <v>25.151390203733531</v>
      </c>
      <c r="W33" s="35">
        <f t="shared" si="13"/>
        <v>58.202802189293195</v>
      </c>
      <c r="X33" s="35">
        <f t="shared" si="14"/>
        <v>33.935089992188004</v>
      </c>
      <c r="Z33" s="30">
        <f t="shared" si="30"/>
        <v>14.307208460475719</v>
      </c>
      <c r="AA33" s="30">
        <f t="shared" si="30"/>
        <v>36.662895488993847</v>
      </c>
      <c r="AC33" s="3">
        <v>19</v>
      </c>
      <c r="AE33" s="51">
        <f t="shared" si="16"/>
        <v>13.833322121512344</v>
      </c>
      <c r="AG33" s="3">
        <f t="shared" si="17"/>
        <v>13.833322121512344</v>
      </c>
      <c r="AH33" s="29">
        <f t="shared" si="18"/>
        <v>8.5394883152653289</v>
      </c>
      <c r="AI33" s="29">
        <f t="shared" si="18"/>
        <v>20.193791814256208</v>
      </c>
      <c r="AJ33" s="29">
        <f t="shared" si="18"/>
        <v>10.632150085133565</v>
      </c>
      <c r="AK33" s="29">
        <f t="shared" si="18"/>
        <v>21.160061709752444</v>
      </c>
      <c r="AL33" s="29">
        <f t="shared" si="18"/>
        <v>4.3959872945685845</v>
      </c>
      <c r="AM33" s="30"/>
      <c r="AN33" s="29">
        <f t="shared" si="19"/>
        <v>5.3316573383098973</v>
      </c>
      <c r="AO33" s="31">
        <f t="shared" si="19"/>
        <v>3.7919306635481438</v>
      </c>
      <c r="AP33" s="31">
        <f>IF(Settings!$I$6&gt;69, 0.2*(AO33), 0)</f>
        <v>0.75838613270962885</v>
      </c>
      <c r="AQ33" s="32">
        <f t="shared" si="20"/>
        <v>18.23202971224563</v>
      </c>
      <c r="AR33" s="32">
        <f t="shared" si="20"/>
        <v>10.46482648323024</v>
      </c>
      <c r="AS33" s="32">
        <f t="shared" si="20"/>
        <v>16.187173155214133</v>
      </c>
      <c r="AT33" s="33">
        <f t="shared" si="21"/>
        <v>30.432592904229839</v>
      </c>
      <c r="AU33" s="33">
        <f t="shared" si="22"/>
        <v>34.355466547508478</v>
      </c>
      <c r="AV33" s="34">
        <f t="shared" si="23"/>
        <v>17.733512641649998</v>
      </c>
      <c r="AW33" s="34">
        <f t="shared" si="24"/>
        <v>17.278480962024222</v>
      </c>
      <c r="AX33" s="35">
        <f t="shared" si="25"/>
        <v>44.36954433734212</v>
      </c>
      <c r="AY33" s="35">
        <f t="shared" si="26"/>
        <v>24.333545522805718</v>
      </c>
      <c r="BA33" s="30">
        <f t="shared" si="31"/>
        <v>8.9962669021420574</v>
      </c>
      <c r="BB33" s="30">
        <f t="shared" si="31"/>
        <v>29.830591337911695</v>
      </c>
    </row>
    <row r="34" spans="1:95" x14ac:dyDescent="0.25">
      <c r="A34" s="18">
        <v>31</v>
      </c>
      <c r="C34" s="3"/>
      <c r="F34" s="3">
        <v>20</v>
      </c>
      <c r="G34" s="29">
        <f t="shared" si="8"/>
        <v>21.425909917426157</v>
      </c>
      <c r="H34" s="29">
        <f t="shared" si="8"/>
        <v>31.132658742345956</v>
      </c>
      <c r="I34" s="29">
        <f t="shared" si="8"/>
        <v>22.422345686484917</v>
      </c>
      <c r="J34" s="29">
        <f t="shared" si="8"/>
        <v>32.483371011963357</v>
      </c>
      <c r="K34" s="29">
        <f t="shared" si="8"/>
        <v>9.589710709387143</v>
      </c>
      <c r="L34" s="30"/>
      <c r="M34" s="29">
        <f t="shared" si="28"/>
        <v>9.3837792948756586</v>
      </c>
      <c r="N34" s="31">
        <f t="shared" si="28"/>
        <v>6.1455707669456672</v>
      </c>
      <c r="O34" s="31">
        <f>IF(Settings!$I$6&gt;69, 0.2*(N34), 0)</f>
        <v>1.2291141533891334</v>
      </c>
      <c r="P34" s="32">
        <f t="shared" si="29"/>
        <v>26.398453630128714</v>
      </c>
      <c r="Q34" s="32">
        <f t="shared" si="29"/>
        <v>16.010267158981193</v>
      </c>
      <c r="R34" s="32">
        <f t="shared" si="29"/>
        <v>27.965520287049991</v>
      </c>
      <c r="S34" s="33">
        <f t="shared" si="9"/>
        <v>45.125655639860106</v>
      </c>
      <c r="T34" s="33">
        <f t="shared" si="10"/>
        <v>54.489404457755704</v>
      </c>
      <c r="U34" s="34">
        <f t="shared" si="11"/>
        <v>27.384595546035911</v>
      </c>
      <c r="V34" s="34">
        <f t="shared" si="12"/>
        <v>26.647127054002432</v>
      </c>
      <c r="W34" s="35">
        <f t="shared" si="13"/>
        <v>60.544946966400637</v>
      </c>
      <c r="X34" s="35">
        <f t="shared" si="14"/>
        <v>35.674277583930156</v>
      </c>
      <c r="Z34" s="30">
        <f t="shared" si="30"/>
        <v>15.251019327063375</v>
      </c>
      <c r="AA34" s="30">
        <f t="shared" si="30"/>
        <v>37.794398825282329</v>
      </c>
      <c r="AC34" s="3">
        <v>20</v>
      </c>
      <c r="AE34" s="51">
        <f t="shared" si="16"/>
        <v>14.548244422279508</v>
      </c>
      <c r="AG34" s="3">
        <f t="shared" si="17"/>
        <v>14.548244422279508</v>
      </c>
      <c r="AH34" s="29">
        <f t="shared" si="18"/>
        <v>9.8047005798940194</v>
      </c>
      <c r="AI34" s="29">
        <f t="shared" si="18"/>
        <v>21.474054214388691</v>
      </c>
      <c r="AJ34" s="29">
        <f t="shared" si="18"/>
        <v>11.850923920487636</v>
      </c>
      <c r="AK34" s="29">
        <f t="shared" si="18"/>
        <v>22.490110636747939</v>
      </c>
      <c r="AL34" s="29">
        <f t="shared" si="18"/>
        <v>4.9468893856574425</v>
      </c>
      <c r="AM34" s="30"/>
      <c r="AN34" s="29">
        <f t="shared" si="19"/>
        <v>5.7788520633001106</v>
      </c>
      <c r="AO34" s="31">
        <f t="shared" si="19"/>
        <v>4.0590830974570178</v>
      </c>
      <c r="AP34" s="31">
        <f>IF(Settings!$I$6&gt;69, 0.2*(AO34), 0)</f>
        <v>0.8118166194914036</v>
      </c>
      <c r="AQ34" s="32">
        <f t="shared" si="20"/>
        <v>19.218088976880171</v>
      </c>
      <c r="AR34" s="32">
        <f t="shared" si="20"/>
        <v>11.131800212551441</v>
      </c>
      <c r="AS34" s="32">
        <f t="shared" si="20"/>
        <v>17.616168305343642</v>
      </c>
      <c r="AT34" s="33">
        <f t="shared" si="21"/>
        <v>32.190782666544166</v>
      </c>
      <c r="AU34" s="33">
        <f t="shared" si="22"/>
        <v>36.704840593655206</v>
      </c>
      <c r="AV34" s="34">
        <f t="shared" si="23"/>
        <v>18.861808546848941</v>
      </c>
      <c r="AW34" s="34">
        <f t="shared" si="24"/>
        <v>18.374718575154098</v>
      </c>
      <c r="AX34" s="35">
        <f t="shared" si="25"/>
        <v>46.460104012901077</v>
      </c>
      <c r="AY34" s="35">
        <f t="shared" si="26"/>
        <v>25.716976529190209</v>
      </c>
      <c r="BA34" s="30">
        <f t="shared" si="31"/>
        <v>9.7579565092893734</v>
      </c>
      <c r="BB34" s="30">
        <f t="shared" si="31"/>
        <v>30.883739026916558</v>
      </c>
    </row>
    <row r="35" spans="1:95" x14ac:dyDescent="0.25">
      <c r="A35" s="18">
        <v>32</v>
      </c>
      <c r="C35" s="3"/>
      <c r="F35" s="3">
        <v>21</v>
      </c>
      <c r="G35" s="29">
        <f t="shared" si="8"/>
        <v>23.797827632726456</v>
      </c>
      <c r="H35" s="29">
        <f t="shared" si="8"/>
        <v>32.862072122255618</v>
      </c>
      <c r="I35" s="29">
        <f t="shared" si="8"/>
        <v>24.527498232349743</v>
      </c>
      <c r="J35" s="29">
        <f t="shared" si="8"/>
        <v>34.265030020607945</v>
      </c>
      <c r="K35" s="29">
        <f t="shared" si="8"/>
        <v>10.470590362311079</v>
      </c>
      <c r="L35" s="30"/>
      <c r="M35" s="29">
        <f t="shared" si="28"/>
        <v>10.066577159784188</v>
      </c>
      <c r="N35" s="31">
        <f t="shared" si="28"/>
        <v>6.5319240916786541</v>
      </c>
      <c r="O35" s="31">
        <f>IF(Settings!$I$6&gt;69, 0.2*(N35), 0)</f>
        <v>1.3063848183357309</v>
      </c>
      <c r="P35" s="32">
        <f t="shared" si="29"/>
        <v>27.643057676129793</v>
      </c>
      <c r="Q35" s="32">
        <f t="shared" si="29"/>
        <v>16.851530189534007</v>
      </c>
      <c r="R35" s="32">
        <f t="shared" si="29"/>
        <v>29.675943851364739</v>
      </c>
      <c r="S35" s="33">
        <f t="shared" si="9"/>
        <v>47.38663539920914</v>
      </c>
      <c r="T35" s="33">
        <f t="shared" si="10"/>
        <v>57.669415928214107</v>
      </c>
      <c r="U35" s="34">
        <f t="shared" si="11"/>
        <v>28.912549917669072</v>
      </c>
      <c r="V35" s="34">
        <f t="shared" si="12"/>
        <v>28.128719026667635</v>
      </c>
      <c r="W35" s="35">
        <f t="shared" si="13"/>
        <v>62.783344935128497</v>
      </c>
      <c r="X35" s="35">
        <f t="shared" si="14"/>
        <v>37.371165690082506</v>
      </c>
      <c r="Z35" s="30">
        <f t="shared" si="30"/>
        <v>16.158303011930894</v>
      </c>
      <c r="AA35" s="30">
        <f t="shared" si="30"/>
        <v>38.871041036900081</v>
      </c>
      <c r="AC35" s="3">
        <v>21</v>
      </c>
      <c r="AE35" s="51">
        <f t="shared" si="16"/>
        <v>15.300114745484414</v>
      </c>
      <c r="AG35" s="3">
        <f t="shared" si="17"/>
        <v>15.300114745484414</v>
      </c>
      <c r="AH35" s="29">
        <f t="shared" si="18"/>
        <v>11.215284171905564</v>
      </c>
      <c r="AI35" s="29">
        <f t="shared" si="18"/>
        <v>22.820072364032988</v>
      </c>
      <c r="AJ35" s="29">
        <f t="shared" si="18"/>
        <v>13.183833889388255</v>
      </c>
      <c r="AK35" s="29">
        <f t="shared" si="18"/>
        <v>23.887102219228648</v>
      </c>
      <c r="AL35" s="29">
        <f t="shared" si="18"/>
        <v>5.547567448334255</v>
      </c>
      <c r="AM35" s="30"/>
      <c r="AN35" s="29">
        <f t="shared" si="19"/>
        <v>6.2575376499141822</v>
      </c>
      <c r="AO35" s="31">
        <f t="shared" si="19"/>
        <v>4.3424125191271585</v>
      </c>
      <c r="AP35" s="31">
        <f>IF(Settings!$I$6&gt;69, 0.2*(AO35), 0)</f>
        <v>0.8684825038254318</v>
      </c>
      <c r="AQ35" s="32">
        <f t="shared" si="20"/>
        <v>20.245102179731369</v>
      </c>
      <c r="AR35" s="32">
        <f t="shared" si="20"/>
        <v>11.828417468451246</v>
      </c>
      <c r="AS35" s="32">
        <f t="shared" si="20"/>
        <v>19.113496704195651</v>
      </c>
      <c r="AT35" s="33">
        <f t="shared" si="21"/>
        <v>34.027334971174177</v>
      </c>
      <c r="AU35" s="33">
        <f t="shared" si="22"/>
        <v>39.179044164058851</v>
      </c>
      <c r="AV35" s="34">
        <f t="shared" si="23"/>
        <v>20.048423387297113</v>
      </c>
      <c r="AW35" s="34">
        <f t="shared" si="24"/>
        <v>19.527333885001852</v>
      </c>
      <c r="AX35" s="35">
        <f t="shared" si="25"/>
        <v>48.59736583062702</v>
      </c>
      <c r="AY35" s="35">
        <f t="shared" si="26"/>
        <v>27.154924566022999</v>
      </c>
      <c r="BA35" s="30">
        <f t="shared" si="31"/>
        <v>10.554680760487113</v>
      </c>
      <c r="BB35" s="30">
        <f t="shared" si="31"/>
        <v>31.951676571243887</v>
      </c>
    </row>
    <row r="36" spans="1:95" x14ac:dyDescent="0.25">
      <c r="A36" s="18">
        <v>33</v>
      </c>
      <c r="C36" s="3"/>
      <c r="F36" s="3">
        <v>22</v>
      </c>
      <c r="G36" s="29">
        <f t="shared" si="8"/>
        <v>26.201454447932306</v>
      </c>
      <c r="H36" s="29">
        <f t="shared" si="8"/>
        <v>34.573013234556313</v>
      </c>
      <c r="I36" s="29">
        <f t="shared" si="8"/>
        <v>26.660774760572799</v>
      </c>
      <c r="J36" s="29">
        <f t="shared" si="8"/>
        <v>36.025333222851032</v>
      </c>
      <c r="K36" s="29">
        <f t="shared" si="8"/>
        <v>11.345589453493993</v>
      </c>
      <c r="L36" s="30"/>
      <c r="M36" s="29">
        <f t="shared" si="28"/>
        <v>10.751771278349402</v>
      </c>
      <c r="N36" s="31">
        <f t="shared" si="28"/>
        <v>6.9178855726243098</v>
      </c>
      <c r="O36" s="31">
        <f>IF(Settings!$I$6&gt;69, 0.2*(N36), 0)</f>
        <v>1.3835771145248621</v>
      </c>
      <c r="P36" s="32">
        <f t="shared" si="29"/>
        <v>28.863745813732827</v>
      </c>
      <c r="Q36" s="32">
        <f t="shared" si="29"/>
        <v>17.673283941318999</v>
      </c>
      <c r="R36" s="32">
        <f t="shared" si="29"/>
        <v>31.312636674983775</v>
      </c>
      <c r="S36" s="33">
        <f t="shared" si="9"/>
        <v>49.608445739426152</v>
      </c>
      <c r="T36" s="33">
        <f t="shared" si="10"/>
        <v>60.810190935542749</v>
      </c>
      <c r="U36" s="34">
        <f t="shared" si="11"/>
        <v>30.424744085266514</v>
      </c>
      <c r="V36" s="34">
        <f t="shared" si="12"/>
        <v>29.594597816551595</v>
      </c>
      <c r="W36" s="35">
        <f t="shared" si="13"/>
        <v>64.920856604477052</v>
      </c>
      <c r="X36" s="35">
        <f t="shared" si="14"/>
        <v>39.024997301946897</v>
      </c>
      <c r="Z36" s="30">
        <f t="shared" si="30"/>
        <v>17.027138497254757</v>
      </c>
      <c r="AA36" s="30">
        <f t="shared" si="30"/>
        <v>39.895482074466436</v>
      </c>
      <c r="AC36" s="3">
        <v>22</v>
      </c>
      <c r="AE36" s="51">
        <f t="shared" si="16"/>
        <v>16.090842608232069</v>
      </c>
      <c r="AG36" s="3">
        <f t="shared" si="17"/>
        <v>16.090842608232069</v>
      </c>
      <c r="AH36" s="29">
        <f t="shared" si="18"/>
        <v>12.779450042715105</v>
      </c>
      <c r="AI36" s="29">
        <f t="shared" si="18"/>
        <v>24.233386989426897</v>
      </c>
      <c r="AJ36" s="29">
        <f t="shared" si="18"/>
        <v>14.637203759831644</v>
      </c>
      <c r="AK36" s="29">
        <f t="shared" si="18"/>
        <v>25.352429473101672</v>
      </c>
      <c r="AL36" s="29">
        <f t="shared" si="18"/>
        <v>6.1990728051282087</v>
      </c>
      <c r="AM36" s="30"/>
      <c r="AN36" s="29">
        <f t="shared" si="19"/>
        <v>6.7690885453487404</v>
      </c>
      <c r="AO36" s="31">
        <f t="shared" si="19"/>
        <v>4.6425643264136287</v>
      </c>
      <c r="AP36" s="31">
        <f>IF(Settings!$I$6&gt;69, 0.2*(AO36), 0)</f>
        <v>0.92851286528272581</v>
      </c>
      <c r="AQ36" s="32">
        <f t="shared" si="20"/>
        <v>21.313413096598598</v>
      </c>
      <c r="AR36" s="32">
        <f t="shared" si="20"/>
        <v>12.55445795367346</v>
      </c>
      <c r="AS36" s="32">
        <f t="shared" si="20"/>
        <v>20.674228313425331</v>
      </c>
      <c r="AT36" s="33">
        <f t="shared" si="21"/>
        <v>35.94310879509208</v>
      </c>
      <c r="AU36" s="33">
        <f t="shared" si="22"/>
        <v>41.780256694038727</v>
      </c>
      <c r="AV36" s="34">
        <f t="shared" si="23"/>
        <v>21.294763589974906</v>
      </c>
      <c r="AW36" s="34">
        <f t="shared" si="24"/>
        <v>20.73765587080527</v>
      </c>
      <c r="AX36" s="35">
        <f t="shared" si="25"/>
        <v>50.777081429067202</v>
      </c>
      <c r="AY36" s="35">
        <f t="shared" si="26"/>
        <v>28.646822271402428</v>
      </c>
      <c r="BA36" s="30">
        <f t="shared" si="31"/>
        <v>11.383969862045543</v>
      </c>
      <c r="BB36" s="30">
        <f t="shared" si="31"/>
        <v>33.032574232646873</v>
      </c>
      <c r="CQ36" s="44"/>
    </row>
    <row r="37" spans="1:95" x14ac:dyDescent="0.25">
      <c r="A37" s="18">
        <v>34</v>
      </c>
      <c r="C37" s="3"/>
      <c r="F37" s="3">
        <v>23</v>
      </c>
      <c r="G37" s="29">
        <f t="shared" si="8"/>
        <v>28.621524217121664</v>
      </c>
      <c r="H37" s="29">
        <f t="shared" si="8"/>
        <v>36.263901509475701</v>
      </c>
      <c r="I37" s="29">
        <f t="shared" si="8"/>
        <v>28.813882699072131</v>
      </c>
      <c r="J37" s="29">
        <f t="shared" si="8"/>
        <v>37.762714230683848</v>
      </c>
      <c r="K37" s="29">
        <f t="shared" si="8"/>
        <v>12.210058490174058</v>
      </c>
      <c r="L37" s="30"/>
      <c r="M37" s="29">
        <f t="shared" si="28"/>
        <v>11.437934093880097</v>
      </c>
      <c r="N37" s="31">
        <f t="shared" si="28"/>
        <v>7.3029649306747766</v>
      </c>
      <c r="O37" s="31">
        <f>IF(Settings!$I$6&gt;69, 0.2*(N37), 0)</f>
        <v>1.4605929861349554</v>
      </c>
      <c r="P37" s="32">
        <f t="shared" si="29"/>
        <v>30.060225365488858</v>
      </c>
      <c r="Q37" s="32">
        <f t="shared" si="29"/>
        <v>18.474850000141977</v>
      </c>
      <c r="R37" s="32">
        <f t="shared" si="29"/>
        <v>32.873016252400532</v>
      </c>
      <c r="S37" s="33">
        <f t="shared" si="9"/>
        <v>51.789941903231615</v>
      </c>
      <c r="T37" s="33">
        <f t="shared" si="10"/>
        <v>63.907727301324961</v>
      </c>
      <c r="U37" s="34">
        <f t="shared" si="11"/>
        <v>31.91976102265556</v>
      </c>
      <c r="V37" s="34">
        <f t="shared" si="12"/>
        <v>31.043405230974589</v>
      </c>
      <c r="W37" s="35">
        <f t="shared" si="13"/>
        <v>66.960552666277408</v>
      </c>
      <c r="X37" s="35">
        <f t="shared" si="14"/>
        <v>40.635293872773623</v>
      </c>
      <c r="Z37" s="30">
        <f t="shared" si="30"/>
        <v>17.856323947284878</v>
      </c>
      <c r="AA37" s="30">
        <f t="shared" si="30"/>
        <v>40.870252920459095</v>
      </c>
      <c r="AC37" s="3">
        <v>23</v>
      </c>
      <c r="AE37" s="51">
        <f t="shared" si="16"/>
        <v>16.922436213709528</v>
      </c>
      <c r="AG37" s="3">
        <f t="shared" si="17"/>
        <v>16.922436213709528</v>
      </c>
      <c r="AH37" s="29">
        <f t="shared" si="18"/>
        <v>14.50419010109602</v>
      </c>
      <c r="AI37" s="29">
        <f t="shared" si="18"/>
        <v>25.715340332215636</v>
      </c>
      <c r="AJ37" s="29">
        <f t="shared" si="18"/>
        <v>16.216960587737766</v>
      </c>
      <c r="AK37" s="29">
        <f t="shared" si="18"/>
        <v>26.887261397377358</v>
      </c>
      <c r="AL37" s="29">
        <f t="shared" si="18"/>
        <v>6.9018436532564165</v>
      </c>
      <c r="AM37" s="30"/>
      <c r="AN37" s="29">
        <f t="shared" si="19"/>
        <v>7.3148178092314486</v>
      </c>
      <c r="AO37" s="31">
        <f t="shared" si="19"/>
        <v>4.9601659674654694</v>
      </c>
      <c r="AP37" s="31">
        <f>IF(Settings!$I$6&gt;69, 0.2*(AO37), 0)</f>
        <v>0.99203319349309393</v>
      </c>
      <c r="AQ37" s="32">
        <f t="shared" si="20"/>
        <v>22.423201097468041</v>
      </c>
      <c r="AR37" s="32">
        <f t="shared" si="20"/>
        <v>13.309487496458077</v>
      </c>
      <c r="AS37" s="32">
        <f t="shared" si="20"/>
        <v>22.292216891069639</v>
      </c>
      <c r="AT37" s="33">
        <f t="shared" si="21"/>
        <v>37.938640156828434</v>
      </c>
      <c r="AU37" s="33">
        <f t="shared" si="22"/>
        <v>44.510094636291832</v>
      </c>
      <c r="AV37" s="34">
        <f t="shared" si="23"/>
        <v>22.602064177503109</v>
      </c>
      <c r="AW37" s="34">
        <f t="shared" si="24"/>
        <v>22.006844261407252</v>
      </c>
      <c r="AX37" s="35">
        <f t="shared" si="25"/>
        <v>52.994452669750395</v>
      </c>
      <c r="AY37" s="35">
        <f t="shared" si="26"/>
        <v>30.191742357535777</v>
      </c>
      <c r="BA37" s="30">
        <f t="shared" si="31"/>
        <v>12.242758407255025</v>
      </c>
      <c r="BB37" s="30">
        <f t="shared" si="31"/>
        <v>34.124424771262724</v>
      </c>
    </row>
    <row r="38" spans="1:95" x14ac:dyDescent="0.25">
      <c r="A38" s="18">
        <v>35</v>
      </c>
      <c r="C38" s="3"/>
      <c r="F38" s="3">
        <v>24</v>
      </c>
      <c r="G38" s="29">
        <f t="shared" si="8"/>
        <v>31.044026353511445</v>
      </c>
      <c r="H38" s="29">
        <f t="shared" si="8"/>
        <v>37.933374098393095</v>
      </c>
      <c r="I38" s="29">
        <f t="shared" si="8"/>
        <v>30.979105481499861</v>
      </c>
      <c r="J38" s="29">
        <f t="shared" si="8"/>
        <v>39.475836195603279</v>
      </c>
      <c r="K38" s="29">
        <f t="shared" si="8"/>
        <v>13.059987898522195</v>
      </c>
      <c r="L38" s="30"/>
      <c r="M38" s="29">
        <f t="shared" si="28"/>
        <v>12.123761151364643</v>
      </c>
      <c r="N38" s="31">
        <f t="shared" si="28"/>
        <v>7.686718650836907</v>
      </c>
      <c r="O38" s="31">
        <f>IF(Settings!$I$6&gt;69, 0.2*(N38), 0)</f>
        <v>1.5373437301673816</v>
      </c>
      <c r="P38" s="32">
        <f t="shared" si="29"/>
        <v>31.232305851921428</v>
      </c>
      <c r="Q38" s="32">
        <f t="shared" si="29"/>
        <v>19.255725541246555</v>
      </c>
      <c r="R38" s="32">
        <f t="shared" si="29"/>
        <v>34.355761845436554</v>
      </c>
      <c r="S38" s="33">
        <f t="shared" si="9"/>
        <v>53.930227954078163</v>
      </c>
      <c r="T38" s="33">
        <f t="shared" si="10"/>
        <v>66.958604283189231</v>
      </c>
      <c r="U38" s="34">
        <f t="shared" si="11"/>
        <v>33.396375781259664</v>
      </c>
      <c r="V38" s="34">
        <f t="shared" si="12"/>
        <v>32.473969543159235</v>
      </c>
      <c r="W38" s="35">
        <f t="shared" si="13"/>
        <v>68.905650304562798</v>
      </c>
      <c r="X38" s="35">
        <f t="shared" si="14"/>
        <v>42.201814863348652</v>
      </c>
      <c r="Z38" s="30">
        <f t="shared" si="30"/>
        <v>18.645264181373246</v>
      </c>
      <c r="AA38" s="30">
        <f t="shared" si="30"/>
        <v>41.797761842255589</v>
      </c>
      <c r="AC38" s="3">
        <v>24</v>
      </c>
      <c r="AE38" s="51">
        <f t="shared" si="16"/>
        <v>17.797007551398305</v>
      </c>
      <c r="AG38" s="3">
        <f t="shared" si="17"/>
        <v>17.797007551398305</v>
      </c>
      <c r="AH38" s="29">
        <f t="shared" si="18"/>
        <v>16.394912500504883</v>
      </c>
      <c r="AI38" s="29">
        <f t="shared" si="18"/>
        <v>27.267042283522528</v>
      </c>
      <c r="AJ38" s="29">
        <f t="shared" si="18"/>
        <v>17.928480646415707</v>
      </c>
      <c r="AK38" s="29">
        <f t="shared" si="18"/>
        <v>28.492507615941513</v>
      </c>
      <c r="AL38" s="29">
        <f t="shared" si="18"/>
        <v>7.6556117523238392</v>
      </c>
      <c r="AM38" s="30"/>
      <c r="AN38" s="29">
        <f t="shared" si="19"/>
        <v>7.8959554597761406</v>
      </c>
      <c r="AO38" s="31">
        <f t="shared" si="19"/>
        <v>5.2958197619983025</v>
      </c>
      <c r="AP38" s="31">
        <f>IF(Settings!$I$6&gt;69, 0.2*(AO38), 0)</f>
        <v>1.0591639523996605</v>
      </c>
      <c r="AQ38" s="32">
        <f t="shared" si="20"/>
        <v>23.574462138054415</v>
      </c>
      <c r="AR38" s="32">
        <f t="shared" si="20"/>
        <v>14.092839427401437</v>
      </c>
      <c r="AS38" s="32">
        <f t="shared" si="20"/>
        <v>23.960108697974199</v>
      </c>
      <c r="AT38" s="33">
        <f t="shared" si="21"/>
        <v>40.01410230148516</v>
      </c>
      <c r="AU38" s="33">
        <f t="shared" si="22"/>
        <v>47.369530061873519</v>
      </c>
      <c r="AV38" s="34">
        <f t="shared" si="23"/>
        <v>23.971358905293894</v>
      </c>
      <c r="AW38" s="34">
        <f t="shared" si="24"/>
        <v>23.335860533854095</v>
      </c>
      <c r="AX38" s="35">
        <f t="shared" si="25"/>
        <v>55.244133067095746</v>
      </c>
      <c r="AY38" s="35">
        <f t="shared" si="26"/>
        <v>31.788368479461184</v>
      </c>
      <c r="BA38" s="30">
        <f t="shared" si="31"/>
        <v>13.127387281156377</v>
      </c>
      <c r="BB38" s="30">
        <f t="shared" si="31"/>
        <v>35.225044428929181</v>
      </c>
    </row>
    <row r="39" spans="1:95" x14ac:dyDescent="0.25">
      <c r="A39" s="18">
        <v>36</v>
      </c>
      <c r="C39" s="3"/>
      <c r="F39" s="3">
        <v>25</v>
      </c>
      <c r="G39" s="29">
        <f t="shared" si="8"/>
        <v>33.456274607906323</v>
      </c>
      <c r="H39" s="29">
        <f t="shared" si="8"/>
        <v>39.580261865968083</v>
      </c>
      <c r="I39" s="29">
        <f t="shared" si="8"/>
        <v>33.149307199981671</v>
      </c>
      <c r="J39" s="29">
        <f t="shared" si="8"/>
        <v>41.163565992472023</v>
      </c>
      <c r="K39" s="29">
        <f t="shared" si="8"/>
        <v>13.891977282087206</v>
      </c>
      <c r="L39" s="30"/>
      <c r="M39" s="29">
        <f t="shared" si="28"/>
        <v>12.808062652479125</v>
      </c>
      <c r="N39" s="31">
        <f t="shared" si="28"/>
        <v>8.0687456121076977</v>
      </c>
      <c r="O39" s="31">
        <f>IF(Settings!$I$6&gt;69, 0.2*(N39), 0)</f>
        <v>1.6137491224215397</v>
      </c>
      <c r="P39" s="32">
        <f t="shared" si="29"/>
        <v>32.379885056615251</v>
      </c>
      <c r="Q39" s="32">
        <f t="shared" si="29"/>
        <v>20.015560306430316</v>
      </c>
      <c r="R39" s="32">
        <f t="shared" si="29"/>
        <v>35.760603551060164</v>
      </c>
      <c r="S39" s="33">
        <f t="shared" si="9"/>
        <v>56.028625264905749</v>
      </c>
      <c r="T39" s="33">
        <f t="shared" si="10"/>
        <v>69.959920433522029</v>
      </c>
      <c r="U39" s="34">
        <f t="shared" si="11"/>
        <v>34.853534427889024</v>
      </c>
      <c r="V39" s="34">
        <f t="shared" si="12"/>
        <v>33.885284954436095</v>
      </c>
      <c r="W39" s="35">
        <f t="shared" si="13"/>
        <v>70.759461282519325</v>
      </c>
      <c r="X39" s="35">
        <f t="shared" si="14"/>
        <v>43.72452306850662</v>
      </c>
      <c r="Z39" s="30">
        <f t="shared" si="30"/>
        <v>19.39386944339094</v>
      </c>
      <c r="AA39" s="30">
        <f t="shared" si="30"/>
        <v>42.680300341994993</v>
      </c>
      <c r="AC39" s="3">
        <v>25</v>
      </c>
      <c r="AE39" s="51">
        <f t="shared" si="16"/>
        <v>18.716777760871693</v>
      </c>
      <c r="AG39" s="3">
        <f t="shared" si="17"/>
        <v>18.716777760871693</v>
      </c>
      <c r="AH39" s="29">
        <f t="shared" si="18"/>
        <v>18.455066962808509</v>
      </c>
      <c r="AI39" s="29">
        <f t="shared" si="18"/>
        <v>28.889334579530097</v>
      </c>
      <c r="AJ39" s="29">
        <f t="shared" si="18"/>
        <v>19.776421600382982</v>
      </c>
      <c r="AK39" s="29">
        <f t="shared" si="18"/>
        <v>30.168781265869821</v>
      </c>
      <c r="AL39" s="29">
        <f t="shared" si="18"/>
        <v>8.4593173028462516</v>
      </c>
      <c r="AM39" s="30"/>
      <c r="AN39" s="29">
        <f t="shared" si="19"/>
        <v>8.5136247181893836</v>
      </c>
      <c r="AO39" s="31">
        <f t="shared" si="19"/>
        <v>5.6500949698708975</v>
      </c>
      <c r="AP39" s="31">
        <f>IF(Settings!$I$6&gt;69, 0.2*(AO39), 0)</f>
        <v>1.1300189939741796</v>
      </c>
      <c r="AQ39" s="32">
        <f t="shared" si="20"/>
        <v>24.766989286079209</v>
      </c>
      <c r="AR39" s="32">
        <f t="shared" si="20"/>
        <v>14.903597040587403</v>
      </c>
      <c r="AS39" s="32">
        <f t="shared" si="20"/>
        <v>25.66938640427232</v>
      </c>
      <c r="AT39" s="33">
        <f t="shared" si="21"/>
        <v>42.169264841448921</v>
      </c>
      <c r="AU39" s="33">
        <f t="shared" si="22"/>
        <v>50.358806878735237</v>
      </c>
      <c r="AV39" s="34">
        <f t="shared" si="23"/>
        <v>25.403448638081215</v>
      </c>
      <c r="AW39" s="34">
        <f t="shared" si="24"/>
        <v>24.725437241696707</v>
      </c>
      <c r="AX39" s="35">
        <f t="shared" si="25"/>
        <v>57.520237636156011</v>
      </c>
      <c r="AY39" s="35">
        <f t="shared" si="26"/>
        <v>33.434967611661818</v>
      </c>
      <c r="BA39" s="30">
        <f t="shared" si="31"/>
        <v>14.033621758857997</v>
      </c>
      <c r="BB39" s="30">
        <f t="shared" si="31"/>
        <v>36.332076147115444</v>
      </c>
    </row>
    <row r="40" spans="1:95" x14ac:dyDescent="0.25">
      <c r="A40" s="18">
        <v>37</v>
      </c>
      <c r="C40" s="3"/>
      <c r="F40" s="3">
        <v>26</v>
      </c>
      <c r="G40" s="29">
        <f t="shared" si="8"/>
        <v>35.846931918753882</v>
      </c>
      <c r="H40" s="29">
        <f t="shared" si="8"/>
        <v>41.203568421788226</v>
      </c>
      <c r="I40" s="29">
        <f t="shared" si="8"/>
        <v>35.317928547450542</v>
      </c>
      <c r="J40" s="29">
        <f t="shared" si="8"/>
        <v>42.824951685162581</v>
      </c>
      <c r="K40" s="29">
        <f t="shared" si="8"/>
        <v>14.703196570468874</v>
      </c>
      <c r="L40" s="30"/>
      <c r="M40" s="29">
        <f t="shared" si="28"/>
        <v>13.489755545195734</v>
      </c>
      <c r="N40" s="31">
        <f t="shared" si="28"/>
        <v>8.4486832280823396</v>
      </c>
      <c r="O40" s="31">
        <f>IF(Settings!$I$6&gt;69, 0.2*(N40), 0)</f>
        <v>1.689736645616468</v>
      </c>
      <c r="P40" s="32">
        <f t="shared" si="29"/>
        <v>33.502937096408488</v>
      </c>
      <c r="Q40" s="32">
        <f t="shared" si="29"/>
        <v>20.754136442363201</v>
      </c>
      <c r="R40" s="32">
        <f t="shared" si="29"/>
        <v>37.088134077023788</v>
      </c>
      <c r="S40" s="33">
        <f t="shared" si="9"/>
        <v>58.084645309143603</v>
      </c>
      <c r="T40" s="33">
        <f t="shared" si="10"/>
        <v>72.909238456934929</v>
      </c>
      <c r="U40" s="34">
        <f t="shared" si="11"/>
        <v>36.290335642732344</v>
      </c>
      <c r="V40" s="34">
        <f t="shared" si="12"/>
        <v>35.276493655362465</v>
      </c>
      <c r="W40" s="35">
        <f t="shared" si="13"/>
        <v>72.525349658937202</v>
      </c>
      <c r="X40" s="35">
        <f t="shared" si="14"/>
        <v>45.203554777278619</v>
      </c>
      <c r="Z40" s="30">
        <f t="shared" si="30"/>
        <v>20.102465449240682</v>
      </c>
      <c r="AA40" s="30">
        <f t="shared" si="30"/>
        <v>43.520048817959719</v>
      </c>
      <c r="AC40" s="3">
        <v>26</v>
      </c>
      <c r="AE40" s="51">
        <f t="shared" si="16"/>
        <v>19.684082772799449</v>
      </c>
      <c r="AG40" s="3">
        <f t="shared" si="17"/>
        <v>19.684082772799449</v>
      </c>
      <c r="AH40" s="29">
        <f t="shared" si="18"/>
        <v>20.685774693555324</v>
      </c>
      <c r="AI40" s="29">
        <f t="shared" si="18"/>
        <v>30.582753311554296</v>
      </c>
      <c r="AJ40" s="29">
        <f t="shared" si="18"/>
        <v>21.764543244016906</v>
      </c>
      <c r="AK40" s="29">
        <f t="shared" si="18"/>
        <v>31.91636044607959</v>
      </c>
      <c r="AL40" s="29">
        <f t="shared" si="18"/>
        <v>9.3110368691389205</v>
      </c>
      <c r="AM40" s="30"/>
      <c r="AN40" s="29">
        <f t="shared" si="19"/>
        <v>9.1688162446388048</v>
      </c>
      <c r="AO40" s="31">
        <f t="shared" si="19"/>
        <v>6.0235191014731777</v>
      </c>
      <c r="AP40" s="31">
        <f>IF(Settings!$I$6&gt;69, 0.2*(AO40), 0)</f>
        <v>1.2047038202946356</v>
      </c>
      <c r="AQ40" s="32">
        <f t="shared" si="20"/>
        <v>26.000353000330353</v>
      </c>
      <c r="AR40" s="32">
        <f t="shared" si="20"/>
        <v>15.740577661628702</v>
      </c>
      <c r="AS40" s="32">
        <f t="shared" si="20"/>
        <v>27.410451025090495</v>
      </c>
      <c r="AT40" s="33">
        <f t="shared" si="21"/>
        <v>44.403452334196118</v>
      </c>
      <c r="AU40" s="33">
        <f t="shared" si="22"/>
        <v>53.477355835235812</v>
      </c>
      <c r="AV40" s="34">
        <f t="shared" si="23"/>
        <v>26.898868180042125</v>
      </c>
      <c r="AW40" s="34">
        <f t="shared" si="24"/>
        <v>26.176045887865346</v>
      </c>
      <c r="AX40" s="35">
        <f t="shared" si="25"/>
        <v>59.816362102751299</v>
      </c>
      <c r="AY40" s="35">
        <f t="shared" si="26"/>
        <v>35.129364662558039</v>
      </c>
      <c r="BA40" s="30">
        <f t="shared" si="31"/>
        <v>14.956687244148265</v>
      </c>
      <c r="BB40" s="30">
        <f t="shared" si="31"/>
        <v>37.442995277692269</v>
      </c>
    </row>
    <row r="41" spans="1:95" x14ac:dyDescent="0.25">
      <c r="A41" s="18">
        <v>38</v>
      </c>
      <c r="C41" s="3"/>
      <c r="F41" s="3">
        <v>27</v>
      </c>
      <c r="G41" s="29">
        <f t="shared" si="8"/>
        <v>38.206000394791921</v>
      </c>
      <c r="H41" s="29">
        <f t="shared" si="8"/>
        <v>42.802451714248747</v>
      </c>
      <c r="I41" s="29">
        <f t="shared" si="8"/>
        <v>37.478975897514132</v>
      </c>
      <c r="J41" s="29">
        <f t="shared" si="8"/>
        <v>44.459202760089433</v>
      </c>
      <c r="K41" s="29">
        <f t="shared" si="8"/>
        <v>15.491342113202187</v>
      </c>
      <c r="L41" s="30"/>
      <c r="M41" s="29">
        <f t="shared" si="28"/>
        <v>14.167856115308366</v>
      </c>
      <c r="N41" s="31">
        <f t="shared" si="28"/>
        <v>8.8262040206500441</v>
      </c>
      <c r="O41" s="31">
        <f>IF(Settings!$I$6&gt;69, 0.2*(N41), 0)</f>
        <v>1.7652408041300089</v>
      </c>
      <c r="P41" s="32">
        <f t="shared" si="29"/>
        <v>34.601502153946086</v>
      </c>
      <c r="Q41" s="32">
        <f t="shared" si="29"/>
        <v>21.471350807147196</v>
      </c>
      <c r="R41" s="32">
        <f t="shared" si="29"/>
        <v>38.339642859276651</v>
      </c>
      <c r="S41" s="33">
        <f t="shared" si="9"/>
        <v>60.097966049282689</v>
      </c>
      <c r="T41" s="33">
        <f t="shared" si="10"/>
        <v>75.804536120811989</v>
      </c>
      <c r="U41" s="34">
        <f t="shared" si="11"/>
        <v>37.706014560208942</v>
      </c>
      <c r="V41" s="34">
        <f t="shared" si="12"/>
        <v>36.646870077730938</v>
      </c>
      <c r="W41" s="35">
        <f t="shared" si="13"/>
        <v>74.206697416991162</v>
      </c>
      <c r="X41" s="35">
        <f t="shared" si="14"/>
        <v>46.639194003797719</v>
      </c>
      <c r="Z41" s="30">
        <f t="shared" si="30"/>
        <v>20.77171430501458</v>
      </c>
      <c r="AA41" s="30">
        <f t="shared" si="30"/>
        <v>44.319081951464163</v>
      </c>
      <c r="AC41" s="3">
        <v>27</v>
      </c>
      <c r="AE41" s="51">
        <f t="shared" si="16"/>
        <v>20.701379241486222</v>
      </c>
      <c r="AG41" s="3">
        <f t="shared" si="17"/>
        <v>20.701379241486222</v>
      </c>
      <c r="AH41" s="29">
        <f t="shared" si="18"/>
        <v>23.085480150902072</v>
      </c>
      <c r="AI41" s="29">
        <f t="shared" si="18"/>
        <v>32.3474900847256</v>
      </c>
      <c r="AJ41" s="29">
        <f t="shared" si="18"/>
        <v>23.895520032598821</v>
      </c>
      <c r="AK41" s="29">
        <f t="shared" si="18"/>
        <v>33.735148627762548</v>
      </c>
      <c r="AL41" s="29">
        <f t="shared" si="18"/>
        <v>10.207929408415337</v>
      </c>
      <c r="AM41" s="30"/>
      <c r="AN41" s="29">
        <f t="shared" si="19"/>
        <v>9.8623605273709707</v>
      </c>
      <c r="AO41" s="31">
        <f t="shared" si="19"/>
        <v>6.4165684781766297</v>
      </c>
      <c r="AP41" s="31">
        <f>IF(Settings!$I$6&gt;69, 0.2*(AO41), 0)</f>
        <v>1.2833136956353259</v>
      </c>
      <c r="AQ41" s="32">
        <f t="shared" si="20"/>
        <v>27.273881424427827</v>
      </c>
      <c r="AR41" s="32">
        <f t="shared" si="20"/>
        <v>16.60231889627563</v>
      </c>
      <c r="AS41" s="32">
        <f t="shared" si="20"/>
        <v>29.172743348160058</v>
      </c>
      <c r="AT41" s="33">
        <f t="shared" si="21"/>
        <v>46.715502877212543</v>
      </c>
      <c r="AU41" s="33">
        <f t="shared" si="22"/>
        <v>56.723709721544438</v>
      </c>
      <c r="AV41" s="34">
        <f t="shared" si="23"/>
        <v>28.457851843743253</v>
      </c>
      <c r="AW41" s="34">
        <f t="shared" si="24"/>
        <v>27.687863626362059</v>
      </c>
      <c r="AX41" s="35">
        <f t="shared" si="25"/>
        <v>62.125612326440688</v>
      </c>
      <c r="AY41" s="35">
        <f t="shared" si="26"/>
        <v>36.868920133209294</v>
      </c>
      <c r="BA41" s="30">
        <f t="shared" si="31"/>
        <v>15.89132352347759</v>
      </c>
      <c r="BB41" s="30">
        <f t="shared" si="31"/>
        <v>38.555118033997573</v>
      </c>
    </row>
    <row r="42" spans="1:95" x14ac:dyDescent="0.25">
      <c r="A42" s="18">
        <v>39</v>
      </c>
      <c r="C42" s="3"/>
      <c r="F42" s="3">
        <v>28</v>
      </c>
      <c r="G42" s="29">
        <f t="shared" si="8"/>
        <v>40.52478438989553</v>
      </c>
      <c r="H42" s="29">
        <f t="shared" si="8"/>
        <v>44.376207800757115</v>
      </c>
      <c r="I42" s="29">
        <f t="shared" si="8"/>
        <v>39.627005071541248</v>
      </c>
      <c r="J42" s="29">
        <f t="shared" si="8"/>
        <v>46.065672711761351</v>
      </c>
      <c r="K42" s="29">
        <f t="shared" si="8"/>
        <v>16.254590123623441</v>
      </c>
      <c r="L42" s="30"/>
      <c r="M42" s="29">
        <f t="shared" si="28"/>
        <v>14.841473049158228</v>
      </c>
      <c r="N42" s="31">
        <f t="shared" si="28"/>
        <v>9.2010125637846087</v>
      </c>
      <c r="O42" s="31">
        <f>IF(Settings!$I$6&gt;69, 0.2*(N42), 0)</f>
        <v>1.8402025127569219</v>
      </c>
      <c r="P42" s="32">
        <f t="shared" si="29"/>
        <v>35.675677599286402</v>
      </c>
      <c r="Q42" s="32">
        <f t="shared" si="29"/>
        <v>22.167199416266193</v>
      </c>
      <c r="R42" s="32">
        <f t="shared" si="29"/>
        <v>39.516971467868785</v>
      </c>
      <c r="S42" s="33">
        <f t="shared" si="9"/>
        <v>62.068411356633092</v>
      </c>
      <c r="T42" s="33">
        <f t="shared" si="10"/>
        <v>78.644162432750875</v>
      </c>
      <c r="U42" s="34">
        <f t="shared" si="11"/>
        <v>39.099928515211232</v>
      </c>
      <c r="V42" s="34">
        <f t="shared" si="12"/>
        <v>37.995807007557083</v>
      </c>
      <c r="W42" s="35">
        <f t="shared" si="13"/>
        <v>75.806876621075446</v>
      </c>
      <c r="X42" s="35">
        <f t="shared" si="14"/>
        <v>48.031850168491239</v>
      </c>
      <c r="Z42" s="30">
        <f t="shared" si="30"/>
        <v>21.402545643368576</v>
      </c>
      <c r="AA42" s="30">
        <f t="shared" si="30"/>
        <v>45.079373832559199</v>
      </c>
      <c r="AC42" s="3">
        <v>28</v>
      </c>
      <c r="AE42" s="51">
        <f t="shared" si="16"/>
        <v>21.771250784010444</v>
      </c>
      <c r="AG42" s="3">
        <f t="shared" si="17"/>
        <v>21.771250784010444</v>
      </c>
      <c r="AH42" s="29">
        <f t="shared" si="18"/>
        <v>25.6496440815122</v>
      </c>
      <c r="AI42" s="29">
        <f t="shared" si="18"/>
        <v>34.183352249032943</v>
      </c>
      <c r="AJ42" s="29">
        <f t="shared" si="18"/>
        <v>26.170749602559727</v>
      </c>
      <c r="AK42" s="29">
        <f t="shared" si="18"/>
        <v>35.624634523646534</v>
      </c>
      <c r="AL42" s="29">
        <f t="shared" si="18"/>
        <v>11.146205401337051</v>
      </c>
      <c r="AM42" s="30"/>
      <c r="AN42" s="29">
        <f t="shared" si="19"/>
        <v>10.594898665005839</v>
      </c>
      <c r="AO42" s="31">
        <f t="shared" si="19"/>
        <v>6.8296580675916898</v>
      </c>
      <c r="AP42" s="31">
        <f>IF(Settings!$I$6&gt;69, 0.2*(AO42), 0)</f>
        <v>1.3659316135183381</v>
      </c>
      <c r="AQ42" s="32">
        <f t="shared" si="20"/>
        <v>28.586641003724122</v>
      </c>
      <c r="AR42" s="32">
        <f t="shared" si="20"/>
        <v>17.487067676009165</v>
      </c>
      <c r="AS42" s="32">
        <f t="shared" si="20"/>
        <v>30.944904652993678</v>
      </c>
      <c r="AT42" s="33">
        <f t="shared" si="21"/>
        <v>49.103727404178343</v>
      </c>
      <c r="AU42" s="33">
        <f t="shared" si="22"/>
        <v>60.095420437013331</v>
      </c>
      <c r="AV42" s="34">
        <f t="shared" si="23"/>
        <v>30.080298121816753</v>
      </c>
      <c r="AW42" s="34">
        <f t="shared" si="24"/>
        <v>29.26073915370575</v>
      </c>
      <c r="AX42" s="35">
        <f t="shared" si="25"/>
        <v>64.440644647364351</v>
      </c>
      <c r="AY42" s="35">
        <f t="shared" si="26"/>
        <v>38.650511694707227</v>
      </c>
      <c r="BA42" s="30">
        <f t="shared" si="31"/>
        <v>16.831857699629808</v>
      </c>
      <c r="BB42" s="30">
        <f t="shared" si="31"/>
        <v>39.665612910080497</v>
      </c>
    </row>
    <row r="43" spans="1:95" x14ac:dyDescent="0.25">
      <c r="A43" s="18">
        <v>40</v>
      </c>
      <c r="C43" s="3"/>
      <c r="F43" s="3">
        <v>29</v>
      </c>
      <c r="G43" s="29">
        <f t="shared" si="8"/>
        <v>42.795833518758627</v>
      </c>
      <c r="H43" s="29">
        <f t="shared" si="8"/>
        <v>45.924256479259306</v>
      </c>
      <c r="I43" s="29">
        <f t="shared" si="8"/>
        <v>41.757101087491392</v>
      </c>
      <c r="J43" s="29">
        <f t="shared" si="8"/>
        <v>47.643843640605937</v>
      </c>
      <c r="K43" s="29">
        <f t="shared" si="8"/>
        <v>16.991549325522449</v>
      </c>
      <c r="L43" s="30"/>
      <c r="M43" s="29">
        <f t="shared" si="28"/>
        <v>15.509800938690219</v>
      </c>
      <c r="N43" s="31">
        <f t="shared" si="28"/>
        <v>9.5728427458381979</v>
      </c>
      <c r="O43" s="31">
        <f>IF(Settings!$I$6&gt;69, 0.2*(N43), 0)</f>
        <v>1.9145685491676396</v>
      </c>
      <c r="P43" s="32">
        <f t="shared" si="29"/>
        <v>36.725610280496056</v>
      </c>
      <c r="Q43" s="32">
        <f t="shared" si="29"/>
        <v>22.841763750573378</v>
      </c>
      <c r="R43" s="32">
        <f t="shared" si="29"/>
        <v>40.622388828087942</v>
      </c>
      <c r="S43" s="33">
        <f t="shared" si="9"/>
        <v>63.99593300266195</v>
      </c>
      <c r="T43" s="33">
        <f t="shared" si="10"/>
        <v>81.426798425449306</v>
      </c>
      <c r="U43" s="34">
        <f t="shared" si="11"/>
        <v>40.471544419246136</v>
      </c>
      <c r="V43" s="34">
        <f t="shared" si="12"/>
        <v>39.322803289745558</v>
      </c>
      <c r="W43" s="35">
        <f t="shared" si="13"/>
        <v>77.329226977481184</v>
      </c>
      <c r="X43" s="35">
        <f t="shared" si="14"/>
        <v>49.382038720366083</v>
      </c>
      <c r="Z43" s="30">
        <f t="shared" si="30"/>
        <v>21.996097184849638</v>
      </c>
      <c r="AA43" s="30">
        <f t="shared" si="30"/>
        <v>45.802802837216149</v>
      </c>
      <c r="AC43" s="3">
        <v>29</v>
      </c>
      <c r="AE43" s="51">
        <f t="shared" si="16"/>
        <v>22.896414541809357</v>
      </c>
      <c r="AG43" s="3">
        <f t="shared" si="17"/>
        <v>22.896414541809357</v>
      </c>
      <c r="AH43" s="29">
        <f t="shared" si="18"/>
        <v>28.370498533475796</v>
      </c>
      <c r="AI43" s="29">
        <f t="shared" si="18"/>
        <v>36.089722723851693</v>
      </c>
      <c r="AJ43" s="29">
        <f t="shared" si="18"/>
        <v>28.590162472150379</v>
      </c>
      <c r="AK43" s="29">
        <f t="shared" si="18"/>
        <v>37.583852015539968</v>
      </c>
      <c r="AL43" s="29">
        <f t="shared" si="18"/>
        <v>12.121123684915952</v>
      </c>
      <c r="AM43" s="30"/>
      <c r="AN43" s="29">
        <f t="shared" si="19"/>
        <v>11.366851870212276</v>
      </c>
      <c r="AO43" s="31">
        <f t="shared" si="19"/>
        <v>7.263130637789077</v>
      </c>
      <c r="AP43" s="31">
        <f>IF(Settings!$I$6&gt;69, 0.2*(AO43), 0)</f>
        <v>1.4526261275578154</v>
      </c>
      <c r="AQ43" s="32">
        <f t="shared" si="20"/>
        <v>29.937417782124349</v>
      </c>
      <c r="AR43" s="32">
        <f t="shared" si="20"/>
        <v>18.392772747999594</v>
      </c>
      <c r="AS43" s="32">
        <f t="shared" si="20"/>
        <v>32.714974623806846</v>
      </c>
      <c r="AT43" s="33">
        <f t="shared" si="21"/>
        <v>51.565870474213632</v>
      </c>
      <c r="AU43" s="33">
        <f t="shared" si="22"/>
        <v>63.588979849495736</v>
      </c>
      <c r="AV43" s="34">
        <f t="shared" si="23"/>
        <v>31.765733910942302</v>
      </c>
      <c r="AW43" s="34">
        <f t="shared" si="24"/>
        <v>30.894158234407612</v>
      </c>
      <c r="AX43" s="35">
        <f t="shared" si="25"/>
        <v>66.753717679353528</v>
      </c>
      <c r="AY43" s="35">
        <f t="shared" si="26"/>
        <v>40.470520614423819</v>
      </c>
      <c r="BA43" s="30">
        <f t="shared" si="31"/>
        <v>17.772295141137057</v>
      </c>
      <c r="BB43" s="30">
        <f t="shared" si="31"/>
        <v>40.77151526634588</v>
      </c>
    </row>
    <row r="44" spans="1:95" x14ac:dyDescent="0.25">
      <c r="C44" s="3"/>
      <c r="F44" s="3">
        <v>30</v>
      </c>
      <c r="G44" s="29">
        <f t="shared" si="8"/>
        <v>45.012871397019474</v>
      </c>
      <c r="H44" s="29">
        <f t="shared" si="8"/>
        <v>47.446128521704793</v>
      </c>
      <c r="I44" s="29">
        <f t="shared" si="8"/>
        <v>43.86485496705648</v>
      </c>
      <c r="J44" s="29">
        <f t="shared" si="8"/>
        <v>49.193312583077279</v>
      </c>
      <c r="K44" s="29">
        <f t="shared" si="8"/>
        <v>17.701214194839189</v>
      </c>
      <c r="L44" s="30"/>
      <c r="M44" s="29">
        <f t="shared" si="28"/>
        <v>16.172114201709078</v>
      </c>
      <c r="N44" s="31">
        <f t="shared" si="28"/>
        <v>9.9414553077145893</v>
      </c>
      <c r="O44" s="31">
        <f>IF(Settings!$I$6&gt;69, 0.2*(N44), 0)</f>
        <v>1.9882910615429179</v>
      </c>
      <c r="P44" s="32">
        <f t="shared" si="29"/>
        <v>37.751489804452312</v>
      </c>
      <c r="Q44" s="32">
        <f t="shared" si="29"/>
        <v>23.495198690769719</v>
      </c>
      <c r="R44" s="32">
        <f t="shared" si="29"/>
        <v>41.658484556289977</v>
      </c>
      <c r="S44" s="33">
        <f t="shared" si="9"/>
        <v>65.880594845670657</v>
      </c>
      <c r="T44" s="33">
        <f t="shared" si="10"/>
        <v>84.151421991404007</v>
      </c>
      <c r="U44" s="34">
        <f t="shared" si="11"/>
        <v>41.820427539606257</v>
      </c>
      <c r="V44" s="34">
        <f t="shared" si="12"/>
        <v>40.62745290268051</v>
      </c>
      <c r="W44" s="35">
        <f t="shared" si="13"/>
        <v>78.777037879925615</v>
      </c>
      <c r="X44" s="35">
        <f t="shared" si="14"/>
        <v>50.690364279099462</v>
      </c>
      <c r="Z44" s="30">
        <f t="shared" si="30"/>
        <v>22.553663864113378</v>
      </c>
      <c r="AA44" s="30">
        <f t="shared" si="30"/>
        <v>46.491156268039539</v>
      </c>
      <c r="AC44" s="3">
        <v>30</v>
      </c>
      <c r="AE44" s="51">
        <f t="shared" si="16"/>
        <v>24.079728081374313</v>
      </c>
      <c r="AG44" s="3">
        <f t="shared" si="17"/>
        <v>24.079728081374313</v>
      </c>
      <c r="AH44" s="29">
        <f t="shared" si="18"/>
        <v>31.23688470497699</v>
      </c>
      <c r="AI44" s="29">
        <f t="shared" si="18"/>
        <v>38.065520040886447</v>
      </c>
      <c r="AJ44" s="29">
        <f t="shared" si="18"/>
        <v>31.15203908469773</v>
      </c>
      <c r="AK44" s="29">
        <f t="shared" si="18"/>
        <v>39.611340847108842</v>
      </c>
      <c r="AL44" s="29">
        <f t="shared" si="18"/>
        <v>13.127019830431182</v>
      </c>
      <c r="AM44" s="30"/>
      <c r="AN44" s="29">
        <f t="shared" si="19"/>
        <v>12.178390119912828</v>
      </c>
      <c r="AO44" s="31">
        <f t="shared" si="19"/>
        <v>7.717245297081841</v>
      </c>
      <c r="AP44" s="31">
        <f>IF(Settings!$I$6&gt;69, 0.2*(AO44), 0)</f>
        <v>1.5434490594163683</v>
      </c>
      <c r="AQ44" s="32">
        <f t="shared" si="20"/>
        <v>31.324699784773131</v>
      </c>
      <c r="AR44" s="32">
        <f t="shared" si="20"/>
        <v>19.317081272116699</v>
      </c>
      <c r="AS44" s="32">
        <f t="shared" si="20"/>
        <v>34.470622318681997</v>
      </c>
      <c r="AT44" s="33">
        <f t="shared" si="21"/>
        <v>54.099073454517445</v>
      </c>
      <c r="AU44" s="33">
        <f t="shared" si="22"/>
        <v>67.199746624397108</v>
      </c>
      <c r="AV44" s="34">
        <f t="shared" si="23"/>
        <v>33.513278829315759</v>
      </c>
      <c r="AW44" s="34">
        <f t="shared" si="24"/>
        <v>32.587209393665937</v>
      </c>
      <c r="AX44" s="35">
        <f t="shared" si="25"/>
        <v>69.056755831383924</v>
      </c>
      <c r="AY44" s="35">
        <f t="shared" si="26"/>
        <v>42.324823999679872</v>
      </c>
      <c r="BA44" s="30">
        <f t="shared" si="31"/>
        <v>18.706426872384792</v>
      </c>
      <c r="BB44" s="30">
        <f t="shared" si="31"/>
        <v>41.869745238875964</v>
      </c>
    </row>
    <row r="45" spans="1:95" x14ac:dyDescent="0.25">
      <c r="C45" s="1"/>
      <c r="F45" s="3">
        <v>31</v>
      </c>
      <c r="G45" s="29">
        <f t="shared" si="8"/>
        <v>47.170714904134627</v>
      </c>
      <c r="H45" s="29">
        <f t="shared" si="8"/>
        <v>48.941454294136904</v>
      </c>
      <c r="I45" s="29">
        <f t="shared" si="8"/>
        <v>45.94633849183576</v>
      </c>
      <c r="J45" s="29">
        <f t="shared" si="8"/>
        <v>50.713779341443868</v>
      </c>
      <c r="K45" s="29">
        <f t="shared" si="8"/>
        <v>18.382919810384184</v>
      </c>
      <c r="L45" s="30"/>
      <c r="M45" s="29">
        <f t="shared" si="28"/>
        <v>16.827761391838319</v>
      </c>
      <c r="N45" s="31">
        <f t="shared" si="28"/>
        <v>10.30663562142181</v>
      </c>
      <c r="O45" s="31">
        <f>IF(Settings!$I$6&gt;69, 0.2*(N45), 0)</f>
        <v>2.0613271242843623</v>
      </c>
      <c r="P45" s="32">
        <f t="shared" si="29"/>
        <v>38.753542661411778</v>
      </c>
      <c r="Q45" s="32">
        <f t="shared" si="29"/>
        <v>24.127721877092476</v>
      </c>
      <c r="R45" s="32">
        <f t="shared" si="29"/>
        <v>42.628078618795925</v>
      </c>
      <c r="S45" s="33">
        <f t="shared" si="9"/>
        <v>67.722558902314631</v>
      </c>
      <c r="T45" s="33">
        <f t="shared" si="10"/>
        <v>86.817276292416736</v>
      </c>
      <c r="U45" s="34">
        <f t="shared" si="11"/>
        <v>43.146231493229635</v>
      </c>
      <c r="V45" s="34">
        <f t="shared" si="12"/>
        <v>41.90943521865902</v>
      </c>
      <c r="W45" s="35">
        <f t="shared" si="13"/>
        <v>80.15353418436608</v>
      </c>
      <c r="X45" s="35">
        <f t="shared" si="14"/>
        <v>51.957505945788583</v>
      </c>
      <c r="Z45" s="30">
        <f t="shared" si="30"/>
        <v>23.076654645708675</v>
      </c>
      <c r="AA45" s="30">
        <f t="shared" si="30"/>
        <v>47.146134769974267</v>
      </c>
      <c r="AC45" s="3">
        <v>31</v>
      </c>
      <c r="AD45" s="1"/>
      <c r="AE45" s="51">
        <f t="shared" si="16"/>
        <v>25.324196651582223</v>
      </c>
      <c r="AG45" s="3">
        <f t="shared" si="17"/>
        <v>25.324196651582223</v>
      </c>
      <c r="AH45" s="29">
        <f t="shared" si="18"/>
        <v>34.234193232222189</v>
      </c>
      <c r="AI45" s="29">
        <f t="shared" si="18"/>
        <v>40.109159338857864</v>
      </c>
      <c r="AJ45" s="29">
        <f t="shared" si="18"/>
        <v>33.852841244032298</v>
      </c>
      <c r="AK45" s="29">
        <f t="shared" si="18"/>
        <v>41.705108899082887</v>
      </c>
      <c r="AL45" s="29">
        <f t="shared" si="18"/>
        <v>14.157368775030513</v>
      </c>
      <c r="AM45" s="30"/>
      <c r="AN45" s="29">
        <f t="shared" si="19"/>
        <v>13.029400481251836</v>
      </c>
      <c r="AO45" s="31">
        <f t="shared" si="19"/>
        <v>8.1921655114615177</v>
      </c>
      <c r="AP45" s="31">
        <f>IF(Settings!$I$6&gt;69, 0.2*(AO45), 0)</f>
        <v>1.6384331022923035</v>
      </c>
      <c r="AQ45" s="32">
        <f t="shared" si="20"/>
        <v>32.746660941191955</v>
      </c>
      <c r="AR45" s="32">
        <f t="shared" si="20"/>
        <v>20.257340183256378</v>
      </c>
      <c r="AS45" s="32">
        <f t="shared" si="20"/>
        <v>36.199403995469041</v>
      </c>
      <c r="AT45" s="33">
        <f t="shared" si="21"/>
        <v>56.69984110284333</v>
      </c>
      <c r="AU45" s="33">
        <f t="shared" si="22"/>
        <v>70.921881436155275</v>
      </c>
      <c r="AV45" s="34">
        <f t="shared" si="23"/>
        <v>35.321610264748408</v>
      </c>
      <c r="AW45" s="34">
        <f t="shared" si="24"/>
        <v>34.338550403373027</v>
      </c>
      <c r="AX45" s="35">
        <f t="shared" si="25"/>
        <v>71.341424546935343</v>
      </c>
      <c r="AY45" s="35">
        <f t="shared" si="26"/>
        <v>44.208793843268609</v>
      </c>
      <c r="BA45" s="30">
        <f t="shared" si="31"/>
        <v>19.627950882793719</v>
      </c>
      <c r="BB45" s="30">
        <f t="shared" si="31"/>
        <v>42.957129076455011</v>
      </c>
    </row>
    <row r="46" spans="1:95" x14ac:dyDescent="0.25">
      <c r="C46" s="1"/>
      <c r="F46" s="3">
        <v>32</v>
      </c>
      <c r="G46" s="29">
        <f t="shared" si="8"/>
        <v>49.26518787989086</v>
      </c>
      <c r="H46" s="29">
        <f t="shared" si="8"/>
        <v>50.409953583342187</v>
      </c>
      <c r="I46" s="29">
        <f t="shared" si="8"/>
        <v>47.99807764109422</v>
      </c>
      <c r="J46" s="29">
        <f t="shared" si="8"/>
        <v>52.205035618583878</v>
      </c>
      <c r="K46" s="29">
        <f t="shared" si="8"/>
        <v>19.036299021487483</v>
      </c>
      <c r="L46" s="30"/>
      <c r="M46" s="29">
        <f t="shared" si="28"/>
        <v>17.476159874221711</v>
      </c>
      <c r="N46" s="31">
        <f t="shared" si="28"/>
        <v>10.668191679215376</v>
      </c>
      <c r="O46" s="31">
        <f>IF(Settings!$I$6&gt;69, 0.2*(N46), 0)</f>
        <v>2.1336383358430751</v>
      </c>
      <c r="P46" s="32">
        <f t="shared" si="29"/>
        <v>39.73202707248074</v>
      </c>
      <c r="Q46" s="32">
        <f t="shared" si="29"/>
        <v>24.739604321263649</v>
      </c>
      <c r="R46" s="32">
        <f t="shared" si="29"/>
        <v>43.534145524931908</v>
      </c>
      <c r="S46" s="33">
        <f t="shared" si="9"/>
        <v>69.522073045809137</v>
      </c>
      <c r="T46" s="33">
        <f t="shared" si="10"/>
        <v>89.423841336583322</v>
      </c>
      <c r="U46" s="34">
        <f t="shared" si="11"/>
        <v>44.448689297723163</v>
      </c>
      <c r="V46" s="34">
        <f t="shared" si="12"/>
        <v>43.168506296217316</v>
      </c>
      <c r="W46" s="35">
        <f t="shared" si="13"/>
        <v>81.461865088747871</v>
      </c>
      <c r="X46" s="35">
        <f t="shared" si="14"/>
        <v>53.184204487696114</v>
      </c>
      <c r="Z46" s="30">
        <f t="shared" si="30"/>
        <v>23.566556173690113</v>
      </c>
      <c r="AA46" s="30">
        <f t="shared" si="30"/>
        <v>47.76935653191638</v>
      </c>
      <c r="AC46" s="3">
        <v>32</v>
      </c>
      <c r="AD46" s="1"/>
      <c r="AE46" s="51">
        <f t="shared" si="16"/>
        <v>26.632980816094239</v>
      </c>
      <c r="AG46" s="3">
        <f t="shared" si="17"/>
        <v>26.632980816094239</v>
      </c>
      <c r="AH46" s="29">
        <f t="shared" si="18"/>
        <v>37.344423680016611</v>
      </c>
      <c r="AI46" s="29">
        <f t="shared" si="18"/>
        <v>42.218515153740199</v>
      </c>
      <c r="AJ46" s="29">
        <f t="shared" si="18"/>
        <v>36.68706572539574</v>
      </c>
      <c r="AK46" s="29">
        <f t="shared" si="18"/>
        <v>43.862596974018508</v>
      </c>
      <c r="AL46" s="29">
        <f t="shared" si="18"/>
        <v>15.204882925156314</v>
      </c>
      <c r="AM46" s="30"/>
      <c r="AN46" s="29">
        <f t="shared" si="19"/>
        <v>13.919455751401033</v>
      </c>
      <c r="AO46" s="31">
        <f t="shared" si="19"/>
        <v>8.6879467202567593</v>
      </c>
      <c r="AP46" s="31">
        <f>IF(Settings!$I$6&gt;69, 0.2*(AO46), 0)</f>
        <v>1.7375893440513519</v>
      </c>
      <c r="AQ46" s="32">
        <f t="shared" si="20"/>
        <v>34.201147049903199</v>
      </c>
      <c r="AR46" s="32">
        <f t="shared" si="20"/>
        <v>21.210602949004365</v>
      </c>
      <c r="AS46" s="32">
        <f t="shared" si="20"/>
        <v>37.889039652039905</v>
      </c>
      <c r="AT46" s="33">
        <f t="shared" si="21"/>
        <v>59.364012655858005</v>
      </c>
      <c r="AU46" s="33">
        <f t="shared" si="22"/>
        <v>74.748293180027773</v>
      </c>
      <c r="AV46" s="34">
        <f t="shared" si="23"/>
        <v>37.188929888717681</v>
      </c>
      <c r="AW46" s="34">
        <f t="shared" si="24"/>
        <v>36.146376282286866</v>
      </c>
      <c r="AX46" s="35">
        <f t="shared" si="25"/>
        <v>73.599216908106229</v>
      </c>
      <c r="AY46" s="35">
        <f t="shared" si="26"/>
        <v>46.117303843053072</v>
      </c>
      <c r="BA46" s="30">
        <f t="shared" si="31"/>
        <v>20.530603909789008</v>
      </c>
      <c r="BB46" s="30">
        <f t="shared" si="31"/>
        <v>44.030423943011186</v>
      </c>
    </row>
    <row r="47" spans="1:95" x14ac:dyDescent="0.25">
      <c r="C47" s="1"/>
      <c r="F47" s="3">
        <v>33</v>
      </c>
      <c r="G47" s="29">
        <f t="shared" si="8"/>
        <v>51.293032383192021</v>
      </c>
      <c r="H47" s="29">
        <f t="shared" si="8"/>
        <v>51.851426478426916</v>
      </c>
      <c r="I47" s="29">
        <f t="shared" si="8"/>
        <v>50.017025309322342</v>
      </c>
      <c r="J47" s="29">
        <f t="shared" si="8"/>
        <v>53.666955293738248</v>
      </c>
      <c r="K47" s="29">
        <f t="shared" si="8"/>
        <v>19.661242396539237</v>
      </c>
      <c r="L47" s="30"/>
      <c r="M47" s="29">
        <f t="shared" si="28"/>
        <v>18.116790844452133</v>
      </c>
      <c r="N47" s="31">
        <f t="shared" si="28"/>
        <v>11.025952268161667</v>
      </c>
      <c r="O47" s="31">
        <f>IF(Settings!$I$6&gt;69, 0.2*(N47), 0)</f>
        <v>2.2051904536323335</v>
      </c>
      <c r="P47" s="32">
        <f t="shared" si="29"/>
        <v>40.687228459526914</v>
      </c>
      <c r="Q47" s="32">
        <f t="shared" si="29"/>
        <v>25.331162121359029</v>
      </c>
      <c r="R47" s="32">
        <f t="shared" si="29"/>
        <v>44.379751330274054</v>
      </c>
      <c r="S47" s="33">
        <f t="shared" si="9"/>
        <v>71.279460114698352</v>
      </c>
      <c r="T47" s="33">
        <f t="shared" si="10"/>
        <v>91.970808371359283</v>
      </c>
      <c r="U47" s="34">
        <f t="shared" si="11"/>
        <v>45.727605346887131</v>
      </c>
      <c r="V47" s="34">
        <f t="shared" si="12"/>
        <v>44.404491074707728</v>
      </c>
      <c r="W47" s="35">
        <f t="shared" si="13"/>
        <v>82.705095599476451</v>
      </c>
      <c r="X47" s="35">
        <f t="shared" si="14"/>
        <v>54.371251148203648</v>
      </c>
      <c r="Z47" s="30">
        <f t="shared" si="30"/>
        <v>24.024902441473326</v>
      </c>
      <c r="AA47" s="30">
        <f t="shared" si="30"/>
        <v>48.362361284608163</v>
      </c>
      <c r="AC47" s="3">
        <v>33</v>
      </c>
      <c r="AD47" s="1"/>
      <c r="AE47" s="51">
        <f t="shared" si="16"/>
        <v>28.009404480205966</v>
      </c>
      <c r="AG47" s="3">
        <f t="shared" si="17"/>
        <v>28.009404480205966</v>
      </c>
      <c r="AH47" s="29">
        <f t="shared" ref="AH47:AL84" si="32">AH$4*(1-EXP(-AH$5*$AG47))^AH$6</f>
        <v>40.54637550470644</v>
      </c>
      <c r="AI47" s="29">
        <f t="shared" si="32"/>
        <v>44.390886957673878</v>
      </c>
      <c r="AJ47" s="29">
        <f t="shared" si="32"/>
        <v>39.647128347425699</v>
      </c>
      <c r="AK47" s="29">
        <f t="shared" si="32"/>
        <v>46.080647123544843</v>
      </c>
      <c r="AL47" s="29">
        <f t="shared" si="32"/>
        <v>16.261645157933732</v>
      </c>
      <c r="AM47" s="30"/>
      <c r="AN47" s="29">
        <f t="shared" ref="AN47:AO84" si="33">AN$4*(1-EXP(-AN$5*$AG47))^AN$6</f>
        <v>14.847784159634218</v>
      </c>
      <c r="AO47" s="31">
        <f t="shared" si="33"/>
        <v>9.204523701827938</v>
      </c>
      <c r="AP47" s="31">
        <f>IF(Settings!$I$6&gt;69, 0.2*(AO47), 0)</f>
        <v>1.8409047403655876</v>
      </c>
      <c r="AQ47" s="32">
        <f t="shared" ref="AQ47:AS84" si="34">AQ$4*(1-EXP(-AQ$5*$AG47))^AQ$6</f>
        <v>35.685664327854795</v>
      </c>
      <c r="AR47" s="32">
        <f t="shared" si="34"/>
        <v>22.173642296693004</v>
      </c>
      <c r="AS47" s="32">
        <f t="shared" si="34"/>
        <v>39.527698468177562</v>
      </c>
      <c r="AT47" s="33">
        <f t="shared" si="21"/>
        <v>62.086738617683388</v>
      </c>
      <c r="AU47" s="33">
        <f t="shared" si="22"/>
        <v>78.670598962825025</v>
      </c>
      <c r="AV47" s="34">
        <f t="shared" si="23"/>
        <v>39.112932469296993</v>
      </c>
      <c r="AW47" s="34">
        <f t="shared" si="24"/>
        <v>38.008389625077641</v>
      </c>
      <c r="AX47" s="35">
        <f t="shared" si="25"/>
        <v>75.821550863419873</v>
      </c>
      <c r="AY47" s="35">
        <f t="shared" si="26"/>
        <v>48.044744921927816</v>
      </c>
      <c r="BA47" s="30">
        <f t="shared" si="31"/>
        <v>21.408299415478083</v>
      </c>
      <c r="BB47" s="30">
        <f t="shared" si="31"/>
        <v>45.086346143446498</v>
      </c>
    </row>
    <row r="48" spans="1:95" x14ac:dyDescent="0.25">
      <c r="C48" s="1"/>
      <c r="F48" s="3">
        <v>34</v>
      </c>
      <c r="G48" s="29">
        <f t="shared" si="8"/>
        <v>53.251819964582332</v>
      </c>
      <c r="H48" s="29">
        <f t="shared" si="8"/>
        <v>53.265745178814313</v>
      </c>
      <c r="I48" s="29">
        <f t="shared" si="8"/>
        <v>52.000533787993959</v>
      </c>
      <c r="J48" s="29">
        <f t="shared" si="8"/>
        <v>55.099485700098299</v>
      </c>
      <c r="K48" s="29">
        <f t="shared" si="8"/>
        <v>20.257861225039374</v>
      </c>
      <c r="L48" s="30"/>
      <c r="M48" s="29">
        <f t="shared" si="28"/>
        <v>18.749194669570745</v>
      </c>
      <c r="N48" s="31">
        <f t="shared" si="28"/>
        <v>11.379765308714802</v>
      </c>
      <c r="O48" s="31">
        <f>IF(Settings!$I$6&gt;69, 0.2*(N48), 0)</f>
        <v>2.2759530617429604</v>
      </c>
      <c r="P48" s="32">
        <f t="shared" si="29"/>
        <v>41.619455453487355</v>
      </c>
      <c r="Q48" s="32">
        <f t="shared" si="29"/>
        <v>25.902749150078531</v>
      </c>
      <c r="R48" s="32">
        <f t="shared" si="29"/>
        <v>45.168001830302877</v>
      </c>
      <c r="S48" s="33">
        <f t="shared" si="9"/>
        <v>72.995108250096607</v>
      </c>
      <c r="T48" s="33">
        <f t="shared" si="10"/>
        <v>94.458056787864436</v>
      </c>
      <c r="U48" s="34">
        <f t="shared" si="11"/>
        <v>46.982848198299386</v>
      </c>
      <c r="V48" s="34">
        <f t="shared" si="12"/>
        <v>45.617276361253609</v>
      </c>
      <c r="W48" s="35">
        <f t="shared" si="13"/>
        <v>83.886200152843472</v>
      </c>
      <c r="X48" s="35">
        <f t="shared" si="14"/>
        <v>55.519477870737155</v>
      </c>
      <c r="Z48" s="30">
        <f t="shared" si="30"/>
        <v>24.453249724146318</v>
      </c>
      <c r="AA48" s="30">
        <f t="shared" si="30"/>
        <v>48.926614104694536</v>
      </c>
      <c r="AC48" s="3">
        <v>34</v>
      </c>
      <c r="AD48" s="1"/>
      <c r="AE48" s="51">
        <f t="shared" si="16"/>
        <v>29.456963332534478</v>
      </c>
      <c r="AG48" s="3">
        <f t="shared" si="17"/>
        <v>29.456963332534478</v>
      </c>
      <c r="AH48" s="29">
        <f t="shared" si="32"/>
        <v>43.815976688769126</v>
      </c>
      <c r="AI48" s="29">
        <f t="shared" si="32"/>
        <v>46.622968503816814</v>
      </c>
      <c r="AJ48" s="29">
        <f t="shared" si="32"/>
        <v>42.723286980366346</v>
      </c>
      <c r="AK48" s="29">
        <f t="shared" si="32"/>
        <v>48.355475648042784</v>
      </c>
      <c r="AL48" s="29">
        <f t="shared" si="32"/>
        <v>17.31927414570503</v>
      </c>
      <c r="AM48" s="30"/>
      <c r="AN48" s="29">
        <f t="shared" si="33"/>
        <v>15.813240987818524</v>
      </c>
      <c r="AO48" s="31">
        <f t="shared" si="33"/>
        <v>9.7416978747536387</v>
      </c>
      <c r="AP48" s="31">
        <f>IF(Settings!$I$6&gt;69, 0.2*(AO48), 0)</f>
        <v>1.9483395749507277</v>
      </c>
      <c r="AQ48" s="32">
        <f t="shared" si="34"/>
        <v>37.197371123728381</v>
      </c>
      <c r="AR48" s="32">
        <f t="shared" si="34"/>
        <v>23.142969396802627</v>
      </c>
      <c r="AS48" s="32">
        <f t="shared" si="34"/>
        <v>41.104282091204709</v>
      </c>
      <c r="AT48" s="33">
        <f t="shared" si="21"/>
        <v>64.862464514210856</v>
      </c>
      <c r="AU48" s="33">
        <f t="shared" si="22"/>
        <v>82.679100751247759</v>
      </c>
      <c r="AV48" s="34">
        <f t="shared" si="23"/>
        <v>41.090777909457337</v>
      </c>
      <c r="AW48" s="34">
        <f t="shared" si="24"/>
        <v>39.921774164486898</v>
      </c>
      <c r="AX48" s="35">
        <f t="shared" si="25"/>
        <v>77.99987591360059</v>
      </c>
      <c r="AY48" s="35">
        <f t="shared" si="26"/>
        <v>49.985050289352522</v>
      </c>
      <c r="BA48" s="30">
        <f t="shared" si="31"/>
        <v>22.255266799978898</v>
      </c>
      <c r="BB48" s="30">
        <f t="shared" si="31"/>
        <v>46.121602637780811</v>
      </c>
    </row>
    <row r="49" spans="1:97" x14ac:dyDescent="0.25">
      <c r="C49" s="1"/>
      <c r="F49" s="3">
        <v>35</v>
      </c>
      <c r="G49" s="29">
        <f t="shared" si="8"/>
        <v>55.13986482704</v>
      </c>
      <c r="H49" s="29">
        <f t="shared" si="8"/>
        <v>54.652846619105041</v>
      </c>
      <c r="I49" s="29">
        <f t="shared" si="8"/>
        <v>53.946327399727721</v>
      </c>
      <c r="J49" s="29">
        <f t="shared" si="8"/>
        <v>56.502639785545128</v>
      </c>
      <c r="K49" s="29">
        <f t="shared" si="8"/>
        <v>20.826453698318449</v>
      </c>
      <c r="L49" s="30"/>
      <c r="M49" s="29">
        <f t="shared" si="28"/>
        <v>19.372966531257365</v>
      </c>
      <c r="N49" s="31">
        <f t="shared" si="28"/>
        <v>11.729496338991895</v>
      </c>
      <c r="O49" s="31">
        <f>IF(Settings!$I$6&gt;69, 0.2*(N49), 0)</f>
        <v>2.3458992677983792</v>
      </c>
      <c r="P49" s="32">
        <f t="shared" si="29"/>
        <v>42.529036370330878</v>
      </c>
      <c r="Q49" s="32">
        <f t="shared" si="29"/>
        <v>26.454750603645827</v>
      </c>
      <c r="R49" s="32">
        <f t="shared" si="29"/>
        <v>45.902000451221603</v>
      </c>
      <c r="S49" s="33">
        <f t="shared" si="9"/>
        <v>74.669462307073772</v>
      </c>
      <c r="T49" s="33">
        <f t="shared" si="10"/>
        <v>96.885633270657166</v>
      </c>
      <c r="U49" s="34">
        <f t="shared" si="11"/>
        <v>48.214344077088064</v>
      </c>
      <c r="V49" s="34">
        <f t="shared" si="12"/>
        <v>46.806804516409038</v>
      </c>
      <c r="W49" s="35">
        <f t="shared" si="13"/>
        <v>85.008058030459495</v>
      </c>
      <c r="X49" s="35">
        <f t="shared" si="14"/>
        <v>56.62974875639302</v>
      </c>
      <c r="Z49" s="30">
        <f t="shared" si="30"/>
        <v>24.853156078488485</v>
      </c>
      <c r="AA49" s="30">
        <f t="shared" si="30"/>
        <v>49.463509034339246</v>
      </c>
      <c r="AC49" s="3">
        <v>35</v>
      </c>
      <c r="AD49" s="1"/>
      <c r="AE49" s="51">
        <f t="shared" si="16"/>
        <v>30.979333722981732</v>
      </c>
      <c r="AG49" s="3">
        <f t="shared" si="17"/>
        <v>30.979333722981732</v>
      </c>
      <c r="AH49" s="29">
        <f t="shared" si="32"/>
        <v>47.12674884392591</v>
      </c>
      <c r="AI49" s="29">
        <f t="shared" si="32"/>
        <v>48.910822128533511</v>
      </c>
      <c r="AJ49" s="29">
        <f t="shared" si="32"/>
        <v>45.903611763133135</v>
      </c>
      <c r="AK49" s="29">
        <f t="shared" si="32"/>
        <v>50.682651981528501</v>
      </c>
      <c r="AL49" s="29">
        <f t="shared" si="32"/>
        <v>18.369117346477065</v>
      </c>
      <c r="AM49" s="30"/>
      <c r="AN49" s="29">
        <f t="shared" si="33"/>
        <v>16.814283065442257</v>
      </c>
      <c r="AO49" s="31">
        <f t="shared" si="33"/>
        <v>10.299124755444845</v>
      </c>
      <c r="AP49" s="31">
        <f>IF(Settings!$I$6&gt;69, 0.2*(AO49), 0)</f>
        <v>2.0598249510889692</v>
      </c>
      <c r="AQ49" s="32">
        <f t="shared" si="34"/>
        <v>38.733073400812231</v>
      </c>
      <c r="AR49" s="32">
        <f t="shared" si="34"/>
        <v>24.11485986880653</v>
      </c>
      <c r="AS49" s="32">
        <f t="shared" si="34"/>
        <v>42.608694024390417</v>
      </c>
      <c r="AT49" s="33">
        <f t="shared" si="21"/>
        <v>67.684922926796403</v>
      </c>
      <c r="AU49" s="33">
        <f t="shared" si="22"/>
        <v>86.762781578299013</v>
      </c>
      <c r="AV49" s="34">
        <f t="shared" si="23"/>
        <v>43.119067522570205</v>
      </c>
      <c r="AW49" s="34">
        <f t="shared" si="24"/>
        <v>41.883172551916829</v>
      </c>
      <c r="AX49" s="35">
        <f t="shared" si="25"/>
        <v>80.125787640439725</v>
      </c>
      <c r="AY49" s="35">
        <f t="shared" si="26"/>
        <v>51.931730756545839</v>
      </c>
      <c r="BA49" s="30">
        <f t="shared" si="31"/>
        <v>23.066186441074425</v>
      </c>
      <c r="BB49" s="30">
        <f t="shared" si="31"/>
        <v>47.132925602957478</v>
      </c>
    </row>
    <row r="50" spans="1:97" x14ac:dyDescent="0.25">
      <c r="C50" s="1"/>
      <c r="F50" s="3">
        <v>36</v>
      </c>
      <c r="G50" s="29">
        <f t="shared" si="8"/>
        <v>56.95614026522842</v>
      </c>
      <c r="H50" s="29">
        <f t="shared" si="8"/>
        <v>56.01272581688167</v>
      </c>
      <c r="I50" s="29">
        <f t="shared" si="8"/>
        <v>55.852475592000246</v>
      </c>
      <c r="J50" s="29">
        <f t="shared" si="8"/>
        <v>57.876489054740951</v>
      </c>
      <c r="K50" s="29">
        <f t="shared" si="8"/>
        <v>21.367474282788496</v>
      </c>
      <c r="L50" s="30"/>
      <c r="M50" s="29">
        <f t="shared" si="28"/>
        <v>19.987752352533608</v>
      </c>
      <c r="N50" s="31">
        <f t="shared" si="28"/>
        <v>12.075027128987475</v>
      </c>
      <c r="O50" s="31">
        <f>IF(Settings!$I$6&gt;69, 0.2*(N50), 0)</f>
        <v>2.4150054257974953</v>
      </c>
      <c r="P50" s="32">
        <f t="shared" si="29"/>
        <v>43.416316094796208</v>
      </c>
      <c r="Q50" s="32">
        <f t="shared" si="29"/>
        <v>26.987577312801591</v>
      </c>
      <c r="R50" s="32">
        <f t="shared" si="29"/>
        <v>46.584814481745092</v>
      </c>
      <c r="S50" s="33">
        <f t="shared" si="9"/>
        <v>76.303016208666548</v>
      </c>
      <c r="T50" s="33">
        <f t="shared" si="10"/>
        <v>99.253732960211224</v>
      </c>
      <c r="U50" s="34">
        <f t="shared" si="11"/>
        <v>49.42207101369754</v>
      </c>
      <c r="V50" s="34">
        <f t="shared" si="12"/>
        <v>47.973067758219038</v>
      </c>
      <c r="W50" s="35">
        <f t="shared" si="13"/>
        <v>86.073450266096373</v>
      </c>
      <c r="X50" s="35">
        <f t="shared" si="14"/>
        <v>57.70295260069625</v>
      </c>
      <c r="Z50" s="30">
        <f t="shared" si="30"/>
        <v>25.226164781720684</v>
      </c>
      <c r="AA50" s="30">
        <f t="shared" si="30"/>
        <v>49.974372525343277</v>
      </c>
      <c r="AC50" s="3">
        <v>36</v>
      </c>
      <c r="AD50" s="1"/>
      <c r="AE50" s="51">
        <f t="shared" si="16"/>
        <v>32.580381999521578</v>
      </c>
      <c r="AG50" s="3">
        <f t="shared" si="17"/>
        <v>32.580381999521578</v>
      </c>
      <c r="AH50" s="29">
        <f t="shared" si="32"/>
        <v>50.450399264318072</v>
      </c>
      <c r="AI50" s="29">
        <f t="shared" si="32"/>
        <v>51.249859240823149</v>
      </c>
      <c r="AJ50" s="29">
        <f t="shared" si="32"/>
        <v>49.17401013682516</v>
      </c>
      <c r="AK50" s="29">
        <f t="shared" si="32"/>
        <v>53.057084736923827</v>
      </c>
      <c r="AL50" s="29">
        <f t="shared" si="32"/>
        <v>19.40246499435754</v>
      </c>
      <c r="AM50" s="30"/>
      <c r="AN50" s="29">
        <f t="shared" si="33"/>
        <v>17.848947181499085</v>
      </c>
      <c r="AO50" s="31">
        <f t="shared" si="33"/>
        <v>10.876301829656763</v>
      </c>
      <c r="AP50" s="31">
        <f>IF(Settings!$I$6&gt;69, 0.2*(AO50), 0)</f>
        <v>2.1752603659313525</v>
      </c>
      <c r="AQ50" s="32">
        <f t="shared" si="34"/>
        <v>40.289224609593084</v>
      </c>
      <c r="AR50" s="32">
        <f t="shared" si="34"/>
        <v>25.085386819521428</v>
      </c>
      <c r="AS50" s="32">
        <f t="shared" si="34"/>
        <v>44.032083361869191</v>
      </c>
      <c r="AT50" s="33">
        <f t="shared" si="21"/>
        <v>70.547135136796499</v>
      </c>
      <c r="AU50" s="33">
        <f t="shared" si="22"/>
        <v>90.909324133866974</v>
      </c>
      <c r="AV50" s="34">
        <f t="shared" si="23"/>
        <v>45.193825629148193</v>
      </c>
      <c r="AW50" s="34">
        <f t="shared" si="24"/>
        <v>43.888669409589383</v>
      </c>
      <c r="AX50" s="35">
        <f t="shared" si="25"/>
        <v>82.1911480063781</v>
      </c>
      <c r="AY50" s="35">
        <f t="shared" si="26"/>
        <v>53.877920840337254</v>
      </c>
      <c r="BA50" s="30">
        <f t="shared" si="31"/>
        <v>23.836314976528119</v>
      </c>
      <c r="BB50" s="30">
        <f t="shared" si="31"/>
        <v>48.117109685073856</v>
      </c>
      <c r="CQ50" s="44"/>
    </row>
    <row r="51" spans="1:97" x14ac:dyDescent="0.25">
      <c r="C51" s="1"/>
      <c r="F51" s="3">
        <v>37</v>
      </c>
      <c r="G51" s="29">
        <f t="shared" si="8"/>
        <v>58.700199372471765</v>
      </c>
      <c r="H51" s="29">
        <f t="shared" si="8"/>
        <v>57.345429862527034</v>
      </c>
      <c r="I51" s="29">
        <f t="shared" si="8"/>
        <v>57.717366729478108</v>
      </c>
      <c r="J51" s="29">
        <f t="shared" si="8"/>
        <v>59.221157204807312</v>
      </c>
      <c r="K51" s="29">
        <f t="shared" si="8"/>
        <v>21.881506217693399</v>
      </c>
      <c r="L51" s="30"/>
      <c r="M51" s="29">
        <f t="shared" si="28"/>
        <v>20.593244990429646</v>
      </c>
      <c r="N51" s="31">
        <f t="shared" si="28"/>
        <v>12.416254411095849</v>
      </c>
      <c r="O51" s="31">
        <f>IF(Settings!$I$6&gt;69, 0.2*(N51), 0)</f>
        <v>2.4832508822191701</v>
      </c>
      <c r="P51" s="32">
        <f t="shared" si="29"/>
        <v>44.281653320953843</v>
      </c>
      <c r="Q51" s="32">
        <f t="shared" si="29"/>
        <v>27.501660729522396</v>
      </c>
      <c r="R51" s="32">
        <f t="shared" si="29"/>
        <v>47.219448428935216</v>
      </c>
      <c r="S51" s="33">
        <f t="shared" si="9"/>
        <v>77.896306129861941</v>
      </c>
      <c r="T51" s="33">
        <f t="shared" si="10"/>
        <v>101.56268242338106</v>
      </c>
      <c r="U51" s="34">
        <f t="shared" si="11"/>
        <v>50.606053544812355</v>
      </c>
      <c r="V51" s="34">
        <f t="shared" si="12"/>
        <v>49.116103015480853</v>
      </c>
      <c r="W51" s="35">
        <f t="shared" si="13"/>
        <v>87.08505778965224</v>
      </c>
      <c r="X51" s="35">
        <f t="shared" si="14"/>
        <v>58.739996376395673</v>
      </c>
      <c r="Z51" s="30">
        <f t="shared" si="30"/>
        <v>25.573791145413669</v>
      </c>
      <c r="AA51" s="30">
        <f t="shared" si="30"/>
        <v>50.460466716274695</v>
      </c>
      <c r="AC51" s="3">
        <v>37</v>
      </c>
      <c r="AD51" s="1"/>
      <c r="AE51" s="51">
        <f t="shared" si="16"/>
        <v>34.264174327522724</v>
      </c>
      <c r="AG51" s="3">
        <f t="shared" si="17"/>
        <v>34.264174327522724</v>
      </c>
      <c r="AH51" s="29">
        <f t="shared" si="32"/>
        <v>53.757521761568242</v>
      </c>
      <c r="AI51" s="29">
        <f t="shared" si="32"/>
        <v>53.634828285387577</v>
      </c>
      <c r="AJ51" s="29">
        <f t="shared" si="32"/>
        <v>52.518313121229944</v>
      </c>
      <c r="AK51" s="29">
        <f t="shared" si="32"/>
        <v>55.47301622204138</v>
      </c>
      <c r="AL51" s="29">
        <f t="shared" si="32"/>
        <v>20.410776659975987</v>
      </c>
      <c r="AM51" s="30"/>
      <c r="AN51" s="29">
        <f t="shared" si="33"/>
        <v>18.914833521120844</v>
      </c>
      <c r="AO51" s="31">
        <f t="shared" si="33"/>
        <v>11.472557131932373</v>
      </c>
      <c r="AP51" s="31">
        <f>IF(Settings!$I$6&gt;69, 0.2*(AO51), 0)</f>
        <v>2.2945114263864745</v>
      </c>
      <c r="AQ51" s="32">
        <f t="shared" si="34"/>
        <v>41.861930569373044</v>
      </c>
      <c r="AR51" s="32">
        <f t="shared" si="34"/>
        <v>26.05046093293193</v>
      </c>
      <c r="AS51" s="32">
        <f t="shared" si="34"/>
        <v>45.367051826248407</v>
      </c>
      <c r="AT51" s="33">
        <f t="shared" si="21"/>
        <v>73.441423692791233</v>
      </c>
      <c r="AU51" s="33">
        <f t="shared" si="22"/>
        <v>95.105154377431887</v>
      </c>
      <c r="AV51" s="34">
        <f t="shared" si="23"/>
        <v>47.310487612369293</v>
      </c>
      <c r="AW51" s="34">
        <f t="shared" si="24"/>
        <v>45.933780756537409</v>
      </c>
      <c r="AX51" s="35">
        <f t="shared" si="25"/>
        <v>84.188208906601233</v>
      </c>
      <c r="AY51" s="35">
        <f t="shared" si="26"/>
        <v>55.816435963127596</v>
      </c>
      <c r="BA51" s="30">
        <f t="shared" si="31"/>
        <v>24.561595391817949</v>
      </c>
      <c r="BB51" s="30">
        <f t="shared" si="31"/>
        <v>49.071051459625245</v>
      </c>
      <c r="CQ51" s="44"/>
    </row>
    <row r="52" spans="1:97" x14ac:dyDescent="0.25">
      <c r="C52" s="1"/>
      <c r="F52" s="3">
        <v>38</v>
      </c>
      <c r="G52" s="29">
        <f t="shared" si="8"/>
        <v>60.372100677509842</v>
      </c>
      <c r="H52" s="29">
        <f t="shared" si="8"/>
        <v>58.651052480984809</v>
      </c>
      <c r="I52" s="29">
        <f t="shared" si="8"/>
        <v>59.53968276706437</v>
      </c>
      <c r="J52" s="29">
        <f t="shared" si="8"/>
        <v>60.536814378565346</v>
      </c>
      <c r="K52" s="29">
        <f t="shared" si="8"/>
        <v>22.369237011080969</v>
      </c>
      <c r="L52" s="30"/>
      <c r="M52" s="29">
        <f t="shared" si="28"/>
        <v>21.189180678127212</v>
      </c>
      <c r="N52" s="31">
        <f t="shared" si="28"/>
        <v>12.753088715092215</v>
      </c>
      <c r="O52" s="31">
        <f>IF(Settings!$I$6&gt;69, 0.2*(N52), 0)</f>
        <v>2.5506177430184431</v>
      </c>
      <c r="P52" s="32">
        <f t="shared" si="29"/>
        <v>45.125418106022614</v>
      </c>
      <c r="Q52" s="32">
        <f t="shared" si="29"/>
        <v>27.997448513549234</v>
      </c>
      <c r="R52" s="32">
        <f t="shared" si="29"/>
        <v>47.808823417067146</v>
      </c>
      <c r="S52" s="33">
        <f t="shared" si="9"/>
        <v>79.449904414599033</v>
      </c>
      <c r="T52" s="33">
        <f t="shared" si="10"/>
        <v>103.81292425112989</v>
      </c>
      <c r="U52" s="34">
        <f t="shared" si="11"/>
        <v>51.766357916100915</v>
      </c>
      <c r="V52" s="34">
        <f t="shared" si="12"/>
        <v>50.235987270289854</v>
      </c>
      <c r="W52" s="35">
        <f t="shared" si="13"/>
        <v>88.045460594132834</v>
      </c>
      <c r="X52" s="35">
        <f t="shared" si="14"/>
        <v>59.741799547239701</v>
      </c>
      <c r="Z52" s="30">
        <f t="shared" si="30"/>
        <v>25.897512203965071</v>
      </c>
      <c r="AA52" s="30">
        <f t="shared" si="30"/>
        <v>50.922992550706269</v>
      </c>
      <c r="AC52" s="3">
        <v>38</v>
      </c>
      <c r="AD52" s="1"/>
      <c r="AE52" s="51">
        <f t="shared" si="16"/>
        <v>36.034987016545941</v>
      </c>
      <c r="AG52" s="3">
        <f t="shared" si="17"/>
        <v>36.034987016545941</v>
      </c>
      <c r="AH52" s="29">
        <f t="shared" si="32"/>
        <v>57.018379829052265</v>
      </c>
      <c r="AI52" s="29">
        <f t="shared" si="32"/>
        <v>56.059811493242641</v>
      </c>
      <c r="AJ52" s="29">
        <f t="shared" si="32"/>
        <v>55.918427535909053</v>
      </c>
      <c r="AK52" s="29">
        <f t="shared" si="32"/>
        <v>57.924026737143407</v>
      </c>
      <c r="AL52" s="29">
        <f t="shared" si="32"/>
        <v>21.385910601910766</v>
      </c>
      <c r="AM52" s="30"/>
      <c r="AN52" s="29">
        <f t="shared" si="33"/>
        <v>20.009095272289162</v>
      </c>
      <c r="AO52" s="31">
        <f t="shared" si="33"/>
        <v>12.087038862313994</v>
      </c>
      <c r="AP52" s="31">
        <f>IF(Settings!$I$6&gt;69, 0.2*(AO52), 0)</f>
        <v>2.4174077724627989</v>
      </c>
      <c r="AQ52" s="32">
        <f t="shared" si="34"/>
        <v>43.446959958718899</v>
      </c>
      <c r="AR52" s="32">
        <f t="shared" si="34"/>
        <v>27.005877406376264</v>
      </c>
      <c r="AS52" s="32">
        <f t="shared" si="34"/>
        <v>46.607814508378659</v>
      </c>
      <c r="AT52" s="33">
        <f t="shared" si="21"/>
        <v>76.35943714783285</v>
      </c>
      <c r="AU52" s="33">
        <f t="shared" si="22"/>
        <v>99.335512492874386</v>
      </c>
      <c r="AV52" s="34">
        <f t="shared" si="23"/>
        <v>49.463895598603344</v>
      </c>
      <c r="AW52" s="34">
        <f t="shared" si="24"/>
        <v>48.013450935125661</v>
      </c>
      <c r="AX52" s="35">
        <f t="shared" si="25"/>
        <v>86.109736044685832</v>
      </c>
      <c r="AY52" s="35">
        <f t="shared" si="26"/>
        <v>57.739840777865922</v>
      </c>
      <c r="BA52" s="30">
        <f t="shared" si="31"/>
        <v>25.238746959795051</v>
      </c>
      <c r="BB52" s="30">
        <f t="shared" si="31"/>
        <v>49.99179048698074</v>
      </c>
    </row>
    <row r="53" spans="1:97" ht="15" customHeight="1" x14ac:dyDescent="0.25">
      <c r="A53" s="55"/>
      <c r="C53" s="1"/>
      <c r="F53" s="3">
        <v>39</v>
      </c>
      <c r="G53" s="29">
        <f t="shared" si="8"/>
        <v>61.972339109956195</v>
      </c>
      <c r="H53" s="29">
        <f t="shared" si="8"/>
        <v>59.929729104518913</v>
      </c>
      <c r="I53" s="29">
        <f t="shared" si="8"/>
        <v>61.318374938283334</v>
      </c>
      <c r="J53" s="29">
        <f t="shared" si="8"/>
        <v>61.823671969192773</v>
      </c>
      <c r="K53" s="29">
        <f t="shared" si="8"/>
        <v>22.83143676823742</v>
      </c>
      <c r="L53" s="30"/>
      <c r="M53" s="29">
        <f t="shared" si="28"/>
        <v>21.775335701089634</v>
      </c>
      <c r="N53" s="31">
        <f t="shared" si="28"/>
        <v>13.085453297224827</v>
      </c>
      <c r="O53" s="31">
        <f>IF(Settings!$I$6&gt;69, 0.2*(N53), 0)</f>
        <v>2.6170906594449654</v>
      </c>
      <c r="P53" s="32">
        <f t="shared" si="29"/>
        <v>45.947989700014844</v>
      </c>
      <c r="Q53" s="32">
        <f t="shared" si="29"/>
        <v>28.475400651827911</v>
      </c>
      <c r="R53" s="32">
        <f t="shared" si="29"/>
        <v>48.355761677463597</v>
      </c>
      <c r="S53" s="33">
        <f t="shared" si="9"/>
        <v>80.964414141975041</v>
      </c>
      <c r="T53" s="33">
        <f t="shared" si="10"/>
        <v>106.00500312341651</v>
      </c>
      <c r="U53" s="34">
        <f t="shared" si="11"/>
        <v>52.903087733424798</v>
      </c>
      <c r="V53" s="34">
        <f t="shared" si="12"/>
        <v>51.332833337757819</v>
      </c>
      <c r="W53" s="35">
        <f t="shared" si="13"/>
        <v>88.957137745094016</v>
      </c>
      <c r="X53" s="35">
        <f t="shared" si="14"/>
        <v>60.709289112916188</v>
      </c>
      <c r="Z53" s="30">
        <f t="shared" si="30"/>
        <v>26.198758836322213</v>
      </c>
      <c r="AA53" s="30">
        <f t="shared" si="30"/>
        <v>51.363092744264883</v>
      </c>
      <c r="AC53" s="3">
        <v>39</v>
      </c>
      <c r="AD53" s="1"/>
      <c r="AE53" s="51">
        <f t="shared" si="16"/>
        <v>37.897317380842225</v>
      </c>
      <c r="AG53" s="3">
        <f t="shared" si="17"/>
        <v>37.897317380842225</v>
      </c>
      <c r="AH53" s="29">
        <f t="shared" si="32"/>
        <v>60.203738522894156</v>
      </c>
      <c r="AI53" s="29">
        <f t="shared" si="32"/>
        <v>58.518231724847517</v>
      </c>
      <c r="AJ53" s="29">
        <f t="shared" si="32"/>
        <v>59.354556604769208</v>
      </c>
      <c r="AK53" s="29">
        <f t="shared" si="32"/>
        <v>60.403049923260973</v>
      </c>
      <c r="AL53" s="29">
        <f t="shared" si="32"/>
        <v>22.320345347723134</v>
      </c>
      <c r="AM53" s="30"/>
      <c r="AN53" s="29">
        <f t="shared" si="33"/>
        <v>21.128435549377834</v>
      </c>
      <c r="AO53" s="31">
        <f t="shared" si="33"/>
        <v>12.718706402133174</v>
      </c>
      <c r="AP53" s="31">
        <f>IF(Settings!$I$6&gt;69, 0.2*(AO53), 0)</f>
        <v>2.5437412804266351</v>
      </c>
      <c r="AQ53" s="32">
        <f t="shared" si="34"/>
        <v>45.039760973045915</v>
      </c>
      <c r="AR53" s="32">
        <f t="shared" si="34"/>
        <v>27.94736927526127</v>
      </c>
      <c r="AS53" s="32">
        <f t="shared" si="34"/>
        <v>47.750306823142644</v>
      </c>
      <c r="AT53" s="33">
        <f t="shared" si="21"/>
        <v>79.292188097432955</v>
      </c>
      <c r="AU53" s="33">
        <f t="shared" si="22"/>
        <v>103.58455304434248</v>
      </c>
      <c r="AV53" s="34">
        <f t="shared" si="23"/>
        <v>51.648302926440365</v>
      </c>
      <c r="AW53" s="34">
        <f t="shared" si="24"/>
        <v>50.122058158184387</v>
      </c>
      <c r="AX53" s="35">
        <f t="shared" si="25"/>
        <v>87.949129853189291</v>
      </c>
      <c r="AY53" s="35">
        <f t="shared" si="26"/>
        <v>59.640528319350821</v>
      </c>
      <c r="BA53" s="30">
        <f t="shared" si="31"/>
        <v>25.86533089090209</v>
      </c>
      <c r="BB53" s="30">
        <f t="shared" si="31"/>
        <v>50.876551219187157</v>
      </c>
      <c r="BN53" s="131"/>
      <c r="BO53" s="132"/>
      <c r="BP53" s="131"/>
      <c r="BQ53" s="137"/>
      <c r="CE53" s="131"/>
      <c r="CF53" s="132"/>
      <c r="CR53" s="131"/>
      <c r="CS53" s="132"/>
    </row>
    <row r="54" spans="1:97" x14ac:dyDescent="0.25">
      <c r="C54" s="1"/>
      <c r="F54" s="3">
        <v>40</v>
      </c>
      <c r="G54" s="29">
        <f t="shared" si="8"/>
        <v>63.501782485163226</v>
      </c>
      <c r="H54" s="29">
        <f t="shared" si="8"/>
        <v>61.181632403245665</v>
      </c>
      <c r="I54" s="29">
        <f t="shared" si="8"/>
        <v>63.052640554260343</v>
      </c>
      <c r="J54" s="29">
        <f t="shared" si="8"/>
        <v>63.081977918508507</v>
      </c>
      <c r="K54" s="29">
        <f t="shared" si="8"/>
        <v>23.268939162039821</v>
      </c>
      <c r="L54" s="30"/>
      <c r="M54" s="29">
        <f t="shared" si="28"/>
        <v>22.351523292627874</v>
      </c>
      <c r="N54" s="31">
        <f t="shared" si="28"/>
        <v>13.413283154342237</v>
      </c>
      <c r="O54" s="31">
        <f>IF(Settings!$I$6&gt;69, 0.2*(N54), 0)</f>
        <v>2.6826566308684474</v>
      </c>
      <c r="P54" s="32">
        <f t="shared" si="29"/>
        <v>46.749754618922026</v>
      </c>
      <c r="Q54" s="32">
        <f t="shared" si="29"/>
        <v>28.935986051777498</v>
      </c>
      <c r="R54" s="32">
        <f t="shared" si="29"/>
        <v>48.862975297082386</v>
      </c>
      <c r="S54" s="33">
        <f t="shared" si="9"/>
        <v>82.440464268903682</v>
      </c>
      <c r="T54" s="33">
        <f t="shared" si="10"/>
        <v>108.13955319895845</v>
      </c>
      <c r="U54" s="34">
        <f t="shared" si="11"/>
        <v>54.016380015910151</v>
      </c>
      <c r="V54" s="34">
        <f t="shared" si="12"/>
        <v>52.406786037389082</v>
      </c>
      <c r="W54" s="35">
        <f t="shared" si="13"/>
        <v>89.822468080108891</v>
      </c>
      <c r="X54" s="35">
        <f t="shared" si="14"/>
        <v>61.643395298277454</v>
      </c>
      <c r="Z54" s="30">
        <f t="shared" si="30"/>
        <v>26.478909934437972</v>
      </c>
      <c r="AA54" s="30">
        <f t="shared" si="30"/>
        <v>51.78185460782295</v>
      </c>
      <c r="AC54" s="3">
        <v>40</v>
      </c>
      <c r="AD54" s="1"/>
      <c r="AE54" s="51">
        <f t="shared" si="16"/>
        <v>39.855895161134171</v>
      </c>
      <c r="AG54" s="3">
        <f t="shared" si="17"/>
        <v>39.855895161134171</v>
      </c>
      <c r="AH54" s="29">
        <f t="shared" si="32"/>
        <v>63.285706152006185</v>
      </c>
      <c r="AI54" s="29">
        <f t="shared" si="32"/>
        <v>61.002870657771389</v>
      </c>
      <c r="AJ54" s="29">
        <f t="shared" si="32"/>
        <v>62.805488630237271</v>
      </c>
      <c r="AK54" s="29">
        <f t="shared" si="32"/>
        <v>62.90240033910711</v>
      </c>
      <c r="AL54" s="29">
        <f t="shared" si="32"/>
        <v>23.207382840713386</v>
      </c>
      <c r="AM54" s="30"/>
      <c r="AN54" s="29">
        <f t="shared" si="33"/>
        <v>22.269112737814588</v>
      </c>
      <c r="AO54" s="31">
        <f t="shared" si="33"/>
        <v>13.366323118493376</v>
      </c>
      <c r="AP54" s="31">
        <f>IF(Settings!$I$6&gt;69, 0.2*(AO54), 0)</f>
        <v>2.6732646236986755</v>
      </c>
      <c r="AQ54" s="32">
        <f t="shared" si="34"/>
        <v>46.635484640928581</v>
      </c>
      <c r="AR54" s="32">
        <f t="shared" si="34"/>
        <v>28.870666394011483</v>
      </c>
      <c r="AS54" s="32">
        <f t="shared" si="34"/>
        <v>48.792232858491474</v>
      </c>
      <c r="AT54" s="33">
        <f t="shared" si="21"/>
        <v>82.23010547369806</v>
      </c>
      <c r="AU54" s="33">
        <f t="shared" si="22"/>
        <v>107.83547557927665</v>
      </c>
      <c r="AV54" s="34">
        <f t="shared" si="23"/>
        <v>53.857388526879689</v>
      </c>
      <c r="AW54" s="34">
        <f t="shared" si="24"/>
        <v>52.25342975266048</v>
      </c>
      <c r="AX54" s="35">
        <f t="shared" si="25"/>
        <v>89.700539919549058</v>
      </c>
      <c r="AY54" s="35">
        <f t="shared" si="26"/>
        <v>61.510809311435963</v>
      </c>
      <c r="BA54" s="30">
        <f t="shared" si="31"/>
        <v>26.439788655857754</v>
      </c>
      <c r="BB54" s="30">
        <f t="shared" si="31"/>
        <v>51.722784887820467</v>
      </c>
    </row>
    <row r="55" spans="1:97" x14ac:dyDescent="0.25">
      <c r="C55" s="1"/>
      <c r="F55" s="3">
        <v>41</v>
      </c>
      <c r="G55" s="29">
        <f t="shared" si="8"/>
        <v>64.961613537444578</v>
      </c>
      <c r="H55" s="29">
        <f t="shared" si="8"/>
        <v>62.406968226770346</v>
      </c>
      <c r="I55" s="29">
        <f t="shared" si="8"/>
        <v>64.741900976093305</v>
      </c>
      <c r="J55" s="29">
        <f t="shared" si="8"/>
        <v>64.312012458203696</v>
      </c>
      <c r="K55" s="29">
        <f t="shared" si="8"/>
        <v>23.68262484123527</v>
      </c>
      <c r="L55" s="30"/>
      <c r="M55" s="29">
        <f t="shared" si="28"/>
        <v>22.917590735234125</v>
      </c>
      <c r="N55" s="31">
        <f t="shared" si="28"/>
        <v>13.73652411506265</v>
      </c>
      <c r="O55" s="31">
        <f>IF(Settings!$I$6&gt;69, 0.2*(N55), 0)</f>
        <v>2.7473048230125303</v>
      </c>
      <c r="P55" s="32">
        <f t="shared" si="29"/>
        <v>47.531104933475177</v>
      </c>
      <c r="Q55" s="32">
        <f t="shared" si="29"/>
        <v>29.379679556098903</v>
      </c>
      <c r="R55" s="32">
        <f t="shared" si="29"/>
        <v>49.333058503272852</v>
      </c>
      <c r="S55" s="33">
        <f t="shared" si="9"/>
        <v>83.878705285829952</v>
      </c>
      <c r="T55" s="33">
        <f t="shared" si="10"/>
        <v>110.21728670305696</v>
      </c>
      <c r="U55" s="34">
        <f t="shared" si="11"/>
        <v>55.106401610014188</v>
      </c>
      <c r="V55" s="34">
        <f t="shared" si="12"/>
        <v>53.458018716206666</v>
      </c>
      <c r="W55" s="35">
        <f t="shared" si="13"/>
        <v>90.643731469463759</v>
      </c>
      <c r="X55" s="35">
        <f t="shared" si="14"/>
        <v>62.545047811005006</v>
      </c>
      <c r="Z55" s="30">
        <f t="shared" si="30"/>
        <v>26.739288281951801</v>
      </c>
      <c r="AA55" s="30">
        <f t="shared" si="30"/>
        <v>52.180312733807114</v>
      </c>
      <c r="AC55" s="3">
        <v>41</v>
      </c>
      <c r="AD55" s="1"/>
      <c r="AE55" s="52">
        <f>0.208*12*(1-EXP(-0.0818*(AC55-28)))*91.9*(EXP(-0.1386*$AD$14)*(1+($AD$14^5.31/(4.93*10^7))))</f>
        <v>41.722042020690559</v>
      </c>
      <c r="AG55" s="3">
        <f t="shared" si="17"/>
        <v>41.722042020690559</v>
      </c>
      <c r="AH55" s="29">
        <f t="shared" si="32"/>
        <v>65.973201698549204</v>
      </c>
      <c r="AI55" s="29">
        <f t="shared" si="32"/>
        <v>63.275327055759192</v>
      </c>
      <c r="AJ55" s="29">
        <f t="shared" si="32"/>
        <v>65.93341940361222</v>
      </c>
      <c r="AK55" s="29">
        <f t="shared" si="32"/>
        <v>65.182746038481085</v>
      </c>
      <c r="AL55" s="29">
        <f t="shared" si="32"/>
        <v>23.967030848905058</v>
      </c>
      <c r="AM55" s="30"/>
      <c r="AN55" s="29">
        <f t="shared" si="33"/>
        <v>23.319953966067416</v>
      </c>
      <c r="AO55" s="31">
        <f t="shared" si="33"/>
        <v>13.967039495708823</v>
      </c>
      <c r="AP55" s="31">
        <f>IF(Settings!$I$6&gt;69, 0.2*(AO55), 0)</f>
        <v>2.7934078991417648</v>
      </c>
      <c r="AQ55" s="32">
        <f t="shared" si="34"/>
        <v>48.082804391761904</v>
      </c>
      <c r="AR55" s="32">
        <f t="shared" si="34"/>
        <v>29.689812999963948</v>
      </c>
      <c r="AS55" s="32">
        <f t="shared" si="34"/>
        <v>49.650793681581838</v>
      </c>
      <c r="AT55" s="33">
        <f t="shared" si="21"/>
        <v>84.894046366552985</v>
      </c>
      <c r="AU55" s="33">
        <f t="shared" si="22"/>
        <v>111.68261271083082</v>
      </c>
      <c r="AV55" s="34">
        <f t="shared" si="23"/>
        <v>55.879083921751636</v>
      </c>
      <c r="AW55" s="34">
        <f t="shared" si="24"/>
        <v>54.203039182266579</v>
      </c>
      <c r="AX55" s="35">
        <f t="shared" si="25"/>
        <v>91.210556969006092</v>
      </c>
      <c r="AY55" s="35">
        <f t="shared" si="26"/>
        <v>63.176425133149316</v>
      </c>
      <c r="BA55" s="30">
        <f t="shared" si="31"/>
        <v>26.915715155688986</v>
      </c>
      <c r="BB55" s="30">
        <f t="shared" si="31"/>
        <v>52.455950749117207</v>
      </c>
    </row>
    <row r="56" spans="1:97" x14ac:dyDescent="0.25">
      <c r="C56" s="1"/>
      <c r="F56" s="3">
        <v>42</v>
      </c>
      <c r="G56" s="29">
        <f t="shared" si="8"/>
        <v>66.353277407697419</v>
      </c>
      <c r="H56" s="29">
        <f t="shared" si="8"/>
        <v>63.605971915859243</v>
      </c>
      <c r="I56" s="29">
        <f t="shared" si="8"/>
        <v>66.385780796824676</v>
      </c>
      <c r="J56" s="29">
        <f t="shared" si="8"/>
        <v>65.514084249410246</v>
      </c>
      <c r="K56" s="29">
        <f t="shared" si="8"/>
        <v>24.073407067802769</v>
      </c>
      <c r="L56" s="30"/>
      <c r="M56" s="29">
        <f t="shared" si="28"/>
        <v>23.473416654843575</v>
      </c>
      <c r="N56" s="31">
        <f t="shared" si="28"/>
        <v>14.055132000919135</v>
      </c>
      <c r="O56" s="31">
        <f>IF(Settings!$I$6&gt;69, 0.2*(N56), 0)</f>
        <v>2.8110264001838274</v>
      </c>
      <c r="P56" s="32">
        <f t="shared" si="29"/>
        <v>48.292436749165134</v>
      </c>
      <c r="Q56" s="32">
        <f t="shared" si="29"/>
        <v>29.806959332765931</v>
      </c>
      <c r="R56" s="32">
        <f t="shared" si="29"/>
        <v>49.768482861136924</v>
      </c>
      <c r="S56" s="33">
        <f t="shared" si="9"/>
        <v>85.279805330061151</v>
      </c>
      <c r="T56" s="33">
        <f t="shared" si="10"/>
        <v>112.23898360015981</v>
      </c>
      <c r="U56" s="34">
        <f t="shared" si="11"/>
        <v>56.173345928618225</v>
      </c>
      <c r="V56" s="34">
        <f t="shared" si="12"/>
        <v>54.486730088507933</v>
      </c>
      <c r="W56" s="35">
        <f t="shared" si="13"/>
        <v>91.423110529221276</v>
      </c>
      <c r="X56" s="35">
        <f t="shared" si="14"/>
        <v>63.415172601322368</v>
      </c>
      <c r="Z56" s="30">
        <f t="shared" si="30"/>
        <v>26.981157851711092</v>
      </c>
      <c r="AA56" s="30">
        <f t="shared" si="30"/>
        <v>52.559451552260654</v>
      </c>
      <c r="AC56" s="3">
        <v>42</v>
      </c>
      <c r="AD56" s="1"/>
      <c r="AE56" s="52">
        <f t="shared" ref="AE56:AE84" si="35">0.208*12*(1-EXP(-0.0818*(AC56-28)))*91.9*(EXP(-0.1386*$AD$14)*(1+($AD$14^5.31/(4.93*10^7))))</f>
        <v>43.450237396356343</v>
      </c>
      <c r="AG56" s="3">
        <f t="shared" si="17"/>
        <v>43.450237396356343</v>
      </c>
      <c r="AH56" s="29">
        <f t="shared" si="32"/>
        <v>68.253840235659723</v>
      </c>
      <c r="AI56" s="29">
        <f t="shared" si="32"/>
        <v>65.298566933597542</v>
      </c>
      <c r="AJ56" s="29">
        <f t="shared" si="32"/>
        <v>68.68881508631307</v>
      </c>
      <c r="AK56" s="29">
        <f t="shared" si="32"/>
        <v>67.208378656829524</v>
      </c>
      <c r="AL56" s="29">
        <f t="shared" si="32"/>
        <v>24.601351230566504</v>
      </c>
      <c r="AM56" s="30"/>
      <c r="AN56" s="29">
        <f t="shared" si="33"/>
        <v>24.261116961614249</v>
      </c>
      <c r="AO56" s="31">
        <f t="shared" si="33"/>
        <v>14.508887962615644</v>
      </c>
      <c r="AP56" s="31">
        <f>IF(Settings!$I$6&gt;69, 0.2*(AO56), 0)</f>
        <v>2.9017775925231288</v>
      </c>
      <c r="AQ56" s="32">
        <f t="shared" si="34"/>
        <v>49.361796735077029</v>
      </c>
      <c r="AR56" s="32">
        <f t="shared" si="34"/>
        <v>30.398433005905847</v>
      </c>
      <c r="AS56" s="32">
        <f t="shared" si="34"/>
        <v>50.343138520082285</v>
      </c>
      <c r="AT56" s="33">
        <f t="shared" si="21"/>
        <v>87.247140976749392</v>
      </c>
      <c r="AU56" s="33">
        <f t="shared" si="22"/>
        <v>115.07308783452534</v>
      </c>
      <c r="AV56" s="34">
        <f t="shared" si="23"/>
        <v>57.680115087950256</v>
      </c>
      <c r="AW56" s="34">
        <f t="shared" si="24"/>
        <v>55.939048532436374</v>
      </c>
      <c r="AX56" s="35">
        <f t="shared" si="25"/>
        <v>92.48322272597855</v>
      </c>
      <c r="AY56" s="35">
        <f t="shared" si="26"/>
        <v>64.622921050800187</v>
      </c>
      <c r="BA56" s="30">
        <f t="shared" si="31"/>
        <v>27.301486792631842</v>
      </c>
      <c r="BB56" s="30">
        <f t="shared" si="31"/>
        <v>53.076871494584637</v>
      </c>
    </row>
    <row r="57" spans="1:97" x14ac:dyDescent="0.25">
      <c r="C57" s="1"/>
      <c r="F57" s="3">
        <v>43</v>
      </c>
      <c r="G57" s="29">
        <f t="shared" si="8"/>
        <v>67.678434400666788</v>
      </c>
      <c r="H57" s="29">
        <f t="shared" si="8"/>
        <v>64.778904947882651</v>
      </c>
      <c r="I57" s="29">
        <f t="shared" si="8"/>
        <v>67.984088247615702</v>
      </c>
      <c r="J57" s="29">
        <f t="shared" si="8"/>
        <v>66.688526881211885</v>
      </c>
      <c r="K57" s="29">
        <f t="shared" si="8"/>
        <v>24.442219376077489</v>
      </c>
      <c r="L57" s="30"/>
      <c r="M57" s="29">
        <f t="shared" si="28"/>
        <v>24.018908495965011</v>
      </c>
      <c r="N57" s="31">
        <f t="shared" si="28"/>
        <v>14.369071851211</v>
      </c>
      <c r="O57" s="31">
        <f>IF(Settings!$I$6&gt;69, 0.2*(N57), 0)</f>
        <v>2.8738143702422003</v>
      </c>
      <c r="P57" s="32">
        <f t="shared" si="29"/>
        <v>49.034148856309727</v>
      </c>
      <c r="Q57" s="32">
        <f t="shared" si="29"/>
        <v>30.218304599033395</v>
      </c>
      <c r="R57" s="32">
        <f t="shared" si="29"/>
        <v>50.171594848448663</v>
      </c>
      <c r="S57" s="33">
        <f t="shared" si="9"/>
        <v>86.644446708067207</v>
      </c>
      <c r="T57" s="33">
        <f t="shared" si="10"/>
        <v>114.20548224964543</v>
      </c>
      <c r="U57" s="34">
        <f t="shared" si="11"/>
        <v>57.217429983381905</v>
      </c>
      <c r="V57" s="34">
        <f t="shared" si="12"/>
        <v>55.493141361236582</v>
      </c>
      <c r="W57" s="35">
        <f t="shared" si="13"/>
        <v>92.162692694639816</v>
      </c>
      <c r="X57" s="35">
        <f t="shared" si="14"/>
        <v>64.254689065492414</v>
      </c>
      <c r="Z57" s="30">
        <f t="shared" si="30"/>
        <v>27.205722271099848</v>
      </c>
      <c r="AA57" s="30">
        <f t="shared" si="30"/>
        <v>52.920207762974911</v>
      </c>
      <c r="AC57" s="3">
        <v>43</v>
      </c>
      <c r="AD57" s="1"/>
      <c r="AE57" s="52">
        <f t="shared" si="35"/>
        <v>45.042693794538543</v>
      </c>
      <c r="AG57" s="3">
        <f t="shared" si="17"/>
        <v>45.042693794538543</v>
      </c>
      <c r="AH57" s="29">
        <f t="shared" si="32"/>
        <v>70.186469271641869</v>
      </c>
      <c r="AI57" s="29">
        <f t="shared" si="32"/>
        <v>67.095043416241879</v>
      </c>
      <c r="AJ57" s="29">
        <f t="shared" si="32"/>
        <v>71.107368701911668</v>
      </c>
      <c r="AK57" s="29">
        <f t="shared" si="32"/>
        <v>69.003200558968587</v>
      </c>
      <c r="AL57" s="29">
        <f t="shared" si="32"/>
        <v>25.131266382581735</v>
      </c>
      <c r="AM57" s="30"/>
      <c r="AN57" s="29">
        <f t="shared" si="33"/>
        <v>25.100816331709932</v>
      </c>
      <c r="AO57" s="31">
        <f t="shared" si="33"/>
        <v>14.995745975243073</v>
      </c>
      <c r="AP57" s="31">
        <f>IF(Settings!$I$6&gt;69, 0.2*(AO57), 0)</f>
        <v>2.9991491950486147</v>
      </c>
      <c r="AQ57" s="32">
        <f t="shared" si="34"/>
        <v>50.489945181790333</v>
      </c>
      <c r="AR57" s="32">
        <f t="shared" si="34"/>
        <v>31.01103825917896</v>
      </c>
      <c r="AS57" s="32">
        <f t="shared" si="34"/>
        <v>50.903778365971867</v>
      </c>
      <c r="AT57" s="33">
        <f t="shared" si="21"/>
        <v>89.321603206252746</v>
      </c>
      <c r="AU57" s="33">
        <f t="shared" si="22"/>
        <v>118.0546663340958</v>
      </c>
      <c r="AV57" s="34">
        <f t="shared" si="23"/>
        <v>59.280148800092057</v>
      </c>
      <c r="AW57" s="34">
        <f t="shared" si="24"/>
        <v>57.480659283062892</v>
      </c>
      <c r="AX57" s="35">
        <f t="shared" si="25"/>
        <v>93.558012380757489</v>
      </c>
      <c r="AY57" s="35">
        <f t="shared" si="26"/>
        <v>65.878244949867124</v>
      </c>
      <c r="BA57" s="30">
        <f t="shared" si="31"/>
        <v>27.61537938327217</v>
      </c>
      <c r="BB57" s="30">
        <f t="shared" si="31"/>
        <v>53.603680923348342</v>
      </c>
    </row>
    <row r="58" spans="1:97" x14ac:dyDescent="0.25">
      <c r="F58" s="3">
        <v>44</v>
      </c>
      <c r="G58" s="29">
        <f t="shared" si="8"/>
        <v>68.93891776252066</v>
      </c>
      <c r="H58" s="29">
        <f t="shared" si="8"/>
        <v>65.926051883902275</v>
      </c>
      <c r="I58" s="29">
        <f t="shared" si="8"/>
        <v>69.53679682533317</v>
      </c>
      <c r="J58" s="29">
        <f t="shared" si="8"/>
        <v>67.835695693197096</v>
      </c>
      <c r="K58" s="29">
        <f t="shared" si="8"/>
        <v>24.79000505244036</v>
      </c>
      <c r="L58" s="30"/>
      <c r="M58" s="29">
        <f t="shared" si="28"/>
        <v>24.554000166353354</v>
      </c>
      <c r="N58" s="31">
        <f t="shared" si="28"/>
        <v>14.678317205979726</v>
      </c>
      <c r="O58" s="31">
        <f>IF(Settings!$I$6&gt;69, 0.2*(N58), 0)</f>
        <v>2.9356634411959455</v>
      </c>
      <c r="P58" s="32">
        <f t="shared" si="29"/>
        <v>49.756641531599172</v>
      </c>
      <c r="Q58" s="32">
        <f t="shared" si="29"/>
        <v>30.614193642854374</v>
      </c>
      <c r="R58" s="32">
        <f t="shared" si="29"/>
        <v>50.544615351530545</v>
      </c>
      <c r="S58" s="33">
        <f t="shared" si="9"/>
        <v>87.973322783931224</v>
      </c>
      <c r="T58" s="33">
        <f t="shared" si="10"/>
        <v>116.11767095368691</v>
      </c>
      <c r="U58" s="34">
        <f t="shared" si="11"/>
        <v>58.23889168221389</v>
      </c>
      <c r="V58" s="34">
        <f t="shared" si="12"/>
        <v>56.477493617496322</v>
      </c>
      <c r="W58" s="35">
        <f t="shared" si="13"/>
        <v>92.864472576214581</v>
      </c>
      <c r="X58" s="35">
        <f t="shared" si="14"/>
        <v>65.064507641854803</v>
      </c>
      <c r="Z58" s="30">
        <f t="shared" si="30"/>
        <v>27.414124239951608</v>
      </c>
      <c r="AA58" s="30">
        <f t="shared" si="30"/>
        <v>53.263472649698329</v>
      </c>
      <c r="AC58" s="3">
        <v>44</v>
      </c>
      <c r="AD58"/>
      <c r="AE58" s="52">
        <f t="shared" si="35"/>
        <v>46.510072666059088</v>
      </c>
      <c r="AG58" s="3">
        <f t="shared" si="17"/>
        <v>46.510072666059088</v>
      </c>
      <c r="AH58" s="29">
        <f t="shared" si="32"/>
        <v>71.831204360656599</v>
      </c>
      <c r="AI58" s="29">
        <f t="shared" si="32"/>
        <v>68.693942236692692</v>
      </c>
      <c r="AJ58" s="29">
        <f t="shared" si="32"/>
        <v>73.234464665035887</v>
      </c>
      <c r="AK58" s="29">
        <f t="shared" si="32"/>
        <v>70.597542525217236</v>
      </c>
      <c r="AL58" s="29">
        <f t="shared" si="32"/>
        <v>25.576579149034007</v>
      </c>
      <c r="AM58" s="30"/>
      <c r="AN58" s="29">
        <f t="shared" si="33"/>
        <v>25.851081661218348</v>
      </c>
      <c r="AO58" s="31">
        <f t="shared" si="33"/>
        <v>15.433759577746596</v>
      </c>
      <c r="AP58" s="31">
        <f>IF(Settings!$I$6&gt;69, 0.2*(AO58), 0)</f>
        <v>3.0867519155493195</v>
      </c>
      <c r="AQ58" s="32">
        <f t="shared" si="34"/>
        <v>51.488136083817956</v>
      </c>
      <c r="AR58" s="32">
        <f t="shared" si="34"/>
        <v>31.542954516757753</v>
      </c>
      <c r="AS58" s="32">
        <f t="shared" si="34"/>
        <v>51.361941110816744</v>
      </c>
      <c r="AT58" s="33">
        <f t="shared" si="21"/>
        <v>91.156003162787755</v>
      </c>
      <c r="AU58" s="33">
        <f t="shared" si="22"/>
        <v>120.68440363652799</v>
      </c>
      <c r="AV58" s="34">
        <f t="shared" si="23"/>
        <v>60.704914837850779</v>
      </c>
      <c r="AW58" s="34">
        <f t="shared" si="24"/>
        <v>58.852863688521182</v>
      </c>
      <c r="AX58" s="35">
        <f t="shared" si="25"/>
        <v>94.471855757512117</v>
      </c>
      <c r="AY58" s="35">
        <f t="shared" si="26"/>
        <v>66.972308253988857</v>
      </c>
      <c r="BA58" s="30">
        <f t="shared" si="31"/>
        <v>27.873044326940114</v>
      </c>
      <c r="BB58" s="30">
        <f t="shared" si="31"/>
        <v>54.053552688528832</v>
      </c>
    </row>
    <row r="59" spans="1:97" x14ac:dyDescent="0.25">
      <c r="F59" s="3">
        <v>45</v>
      </c>
      <c r="G59" s="29">
        <f t="shared" si="8"/>
        <v>70.136696186001146</v>
      </c>
      <c r="H59" s="29">
        <f t="shared" si="8"/>
        <v>67.047717588858518</v>
      </c>
      <c r="I59" s="29">
        <f t="shared" si="8"/>
        <v>71.044028124925234</v>
      </c>
      <c r="J59" s="29">
        <f t="shared" si="8"/>
        <v>68.955964891044502</v>
      </c>
      <c r="K59" s="29">
        <f t="shared" si="8"/>
        <v>25.117708243694771</v>
      </c>
      <c r="L59" s="30"/>
      <c r="M59" s="29">
        <f t="shared" si="28"/>
        <v>25.078649840586738</v>
      </c>
      <c r="N59" s="31">
        <f t="shared" si="28"/>
        <v>14.98284944212417</v>
      </c>
      <c r="O59" s="31">
        <f>IF(Settings!$I$6&gt;69, 0.2*(N59), 0)</f>
        <v>2.9965698884248342</v>
      </c>
      <c r="P59" s="32">
        <f t="shared" si="29"/>
        <v>50.460315474815154</v>
      </c>
      <c r="Q59" s="32">
        <f t="shared" si="29"/>
        <v>30.995102109111194</v>
      </c>
      <c r="R59" s="32">
        <f t="shared" si="29"/>
        <v>50.88964069448874</v>
      </c>
      <c r="S59" s="33">
        <f t="shared" si="9"/>
        <v>89.267135196148928</v>
      </c>
      <c r="T59" s="33">
        <f t="shared" si="10"/>
        <v>117.9764803152074</v>
      </c>
      <c r="U59" s="34">
        <f t="shared" si="11"/>
        <v>59.237987366848358</v>
      </c>
      <c r="V59" s="34">
        <f t="shared" si="12"/>
        <v>57.440045433793458</v>
      </c>
      <c r="W59" s="35">
        <f t="shared" si="13"/>
        <v>93.530354532724061</v>
      </c>
      <c r="X59" s="35">
        <f t="shared" si="14"/>
        <v>65.845527754237494</v>
      </c>
      <c r="Z59" s="30">
        <f t="shared" si="30"/>
        <v>27.60744571739524</v>
      </c>
      <c r="AA59" s="30">
        <f t="shared" si="30"/>
        <v>53.590094282140775</v>
      </c>
      <c r="AC59" s="3">
        <v>45</v>
      </c>
      <c r="AD59"/>
      <c r="AE59" s="52">
        <f t="shared" si="35"/>
        <v>47.862198071214792</v>
      </c>
      <c r="AG59" s="3">
        <f t="shared" si="17"/>
        <v>47.862198071214792</v>
      </c>
      <c r="AH59" s="29">
        <f t="shared" si="32"/>
        <v>73.237233654052744</v>
      </c>
      <c r="AI59" s="29">
        <f t="shared" si="32"/>
        <v>70.120260641498476</v>
      </c>
      <c r="AJ59" s="29">
        <f t="shared" si="32"/>
        <v>75.109412989438454</v>
      </c>
      <c r="AK59" s="29">
        <f t="shared" si="32"/>
        <v>72.01727200071295</v>
      </c>
      <c r="AL59" s="29">
        <f t="shared" si="32"/>
        <v>25.953002005925811</v>
      </c>
      <c r="AM59" s="30"/>
      <c r="AN59" s="29">
        <f t="shared" si="33"/>
        <v>26.522494044724045</v>
      </c>
      <c r="AO59" s="31">
        <f t="shared" si="33"/>
        <v>15.828355949885289</v>
      </c>
      <c r="AP59" s="31">
        <f>IF(Settings!$I$6&gt;69, 0.2*(AO59), 0)</f>
        <v>3.1656711899770578</v>
      </c>
      <c r="AQ59" s="32">
        <f t="shared" si="34"/>
        <v>52.37393368550395</v>
      </c>
      <c r="AR59" s="32">
        <f t="shared" si="34"/>
        <v>32.006737817453661</v>
      </c>
      <c r="AS59" s="32">
        <f t="shared" si="34"/>
        <v>51.739626128961802</v>
      </c>
      <c r="AT59" s="33">
        <f t="shared" si="21"/>
        <v>92.782829732904545</v>
      </c>
      <c r="AU59" s="33">
        <f t="shared" si="22"/>
        <v>123.0104942736651</v>
      </c>
      <c r="AV59" s="34">
        <f t="shared" si="23"/>
        <v>61.976474937756493</v>
      </c>
      <c r="AW59" s="34">
        <f t="shared" si="24"/>
        <v>60.077072223770259</v>
      </c>
      <c r="AX59" s="35">
        <f t="shared" si="25"/>
        <v>95.253750450668747</v>
      </c>
      <c r="AY59" s="35">
        <f t="shared" si="26"/>
        <v>67.929669995145602</v>
      </c>
      <c r="BA59" s="30">
        <f t="shared" si="31"/>
        <v>28.086329247444677</v>
      </c>
      <c r="BB59" s="30">
        <f t="shared" si="31"/>
        <v>54.440026633335712</v>
      </c>
    </row>
    <row r="60" spans="1:97" x14ac:dyDescent="0.25">
      <c r="F60" s="3">
        <v>46</v>
      </c>
      <c r="G60" s="29">
        <f t="shared" si="8"/>
        <v>71.27384072387963</v>
      </c>
      <c r="H60" s="29">
        <f t="shared" si="8"/>
        <v>68.144224699422097</v>
      </c>
      <c r="I60" s="29">
        <f t="shared" si="8"/>
        <v>72.506035849122526</v>
      </c>
      <c r="J60" s="29">
        <f t="shared" si="8"/>
        <v>70.049724927512756</v>
      </c>
      <c r="K60" s="29">
        <f t="shared" si="8"/>
        <v>25.426266513664039</v>
      </c>
      <c r="L60" s="30"/>
      <c r="M60" s="29">
        <f t="shared" si="28"/>
        <v>25.592837912558185</v>
      </c>
      <c r="N60" s="31">
        <f t="shared" si="28"/>
        <v>15.282657158189254</v>
      </c>
      <c r="O60" s="31">
        <f>IF(Settings!$I$6&gt;69, 0.2*(N60), 0)</f>
        <v>3.0565314316378509</v>
      </c>
      <c r="P60" s="32">
        <f t="shared" si="29"/>
        <v>51.145570866366818</v>
      </c>
      <c r="Q60" s="32">
        <f t="shared" si="29"/>
        <v>31.36150152160419</v>
      </c>
      <c r="R60" s="32">
        <f t="shared" si="29"/>
        <v>51.208644874516843</v>
      </c>
      <c r="S60" s="33">
        <f t="shared" si="9"/>
        <v>90.526591369315611</v>
      </c>
      <c r="T60" s="33">
        <f t="shared" si="10"/>
        <v>119.78287633202777</v>
      </c>
      <c r="U60" s="34">
        <f t="shared" si="11"/>
        <v>60.214989568237172</v>
      </c>
      <c r="V60" s="34">
        <f t="shared" si="12"/>
        <v>58.381070709254459</v>
      </c>
      <c r="W60" s="35">
        <f t="shared" si="13"/>
        <v>94.162155405969443</v>
      </c>
      <c r="X60" s="35">
        <f t="shared" si="14"/>
        <v>66.598636062861459</v>
      </c>
      <c r="Z60" s="30">
        <f t="shared" si="30"/>
        <v>27.786708721655966</v>
      </c>
      <c r="AA60" s="30">
        <f t="shared" si="30"/>
        <v>53.90087961121327</v>
      </c>
      <c r="AC60" s="3">
        <v>46</v>
      </c>
      <c r="AD60"/>
      <c r="AE60" s="52">
        <f t="shared" si="35"/>
        <v>49.108122451584919</v>
      </c>
      <c r="AG60" s="3">
        <f t="shared" si="17"/>
        <v>49.108122451584919</v>
      </c>
      <c r="AH60" s="29">
        <f t="shared" si="32"/>
        <v>74.444680456489436</v>
      </c>
      <c r="AI60" s="29">
        <f t="shared" si="32"/>
        <v>71.395433181572884</v>
      </c>
      <c r="AJ60" s="29">
        <f t="shared" si="32"/>
        <v>76.766024672925653</v>
      </c>
      <c r="AK60" s="29">
        <f t="shared" si="32"/>
        <v>73.284483104166796</v>
      </c>
      <c r="AL60" s="29">
        <f t="shared" si="32"/>
        <v>26.273023253016515</v>
      </c>
      <c r="AM60" s="30"/>
      <c r="AN60" s="29">
        <f t="shared" si="33"/>
        <v>27.124319421723389</v>
      </c>
      <c r="AO60" s="31">
        <f t="shared" si="33"/>
        <v>16.184316430576651</v>
      </c>
      <c r="AP60" s="31">
        <f>IF(Settings!$I$6&gt;69, 0.2*(AO60), 0)</f>
        <v>3.2368632861153301</v>
      </c>
      <c r="AQ60" s="32">
        <f t="shared" si="34"/>
        <v>53.162162118671638</v>
      </c>
      <c r="AR60" s="32">
        <f t="shared" si="34"/>
        <v>32.412714898282658</v>
      </c>
      <c r="AS60" s="32">
        <f t="shared" si="34"/>
        <v>52.053530842582411</v>
      </c>
      <c r="AT60" s="33">
        <f t="shared" si="21"/>
        <v>94.229531369494183</v>
      </c>
      <c r="AU60" s="33">
        <f t="shared" si="22"/>
        <v>125.07370148628794</v>
      </c>
      <c r="AV60" s="34">
        <f t="shared" si="23"/>
        <v>63.113765668923449</v>
      </c>
      <c r="AW60" s="34">
        <f t="shared" si="24"/>
        <v>61.171647697254251</v>
      </c>
      <c r="AX60" s="35">
        <f t="shared" si="25"/>
        <v>95.926652077590134</v>
      </c>
      <c r="AY60" s="35">
        <f t="shared" si="26"/>
        <v>68.770586030471065</v>
      </c>
      <c r="BA60" s="30">
        <f t="shared" si="31"/>
        <v>28.264275025635357</v>
      </c>
      <c r="BB60" s="30">
        <f t="shared" si="31"/>
        <v>54.773870867707814</v>
      </c>
    </row>
    <row r="61" spans="1:97" x14ac:dyDescent="0.25">
      <c r="F61" s="3">
        <v>47</v>
      </c>
      <c r="G61" s="29">
        <f t="shared" si="8"/>
        <v>72.352495778150654</v>
      </c>
      <c r="H61" s="29">
        <f t="shared" si="8"/>
        <v>69.215911316786304</v>
      </c>
      <c r="I61" s="29">
        <f t="shared" si="8"/>
        <v>73.923190959668304</v>
      </c>
      <c r="J61" s="29">
        <f t="shared" si="8"/>
        <v>71.117380124156441</v>
      </c>
      <c r="K61" s="29">
        <f t="shared" si="8"/>
        <v>25.716604680199417</v>
      </c>
      <c r="L61" s="30"/>
      <c r="M61" s="29">
        <f t="shared" si="28"/>
        <v>26.096565087500636</v>
      </c>
      <c r="N61" s="31">
        <f t="shared" si="28"/>
        <v>15.57773560381607</v>
      </c>
      <c r="O61" s="31">
        <f>IF(Settings!$I$6&gt;69, 0.2*(N61), 0)</f>
        <v>3.1155471207632139</v>
      </c>
      <c r="P61" s="32">
        <f t="shared" si="29"/>
        <v>51.81280653296686</v>
      </c>
      <c r="Q61" s="32">
        <f t="shared" si="29"/>
        <v>31.713858014872578</v>
      </c>
      <c r="R61" s="32">
        <f t="shared" si="29"/>
        <v>51.503482728381648</v>
      </c>
      <c r="S61" s="33">
        <f t="shared" si="9"/>
        <v>91.752402291003321</v>
      </c>
      <c r="T61" s="33">
        <f t="shared" si="10"/>
        <v>121.53785416049344</v>
      </c>
      <c r="U61" s="34">
        <f t="shared" si="11"/>
        <v>61.170184959840768</v>
      </c>
      <c r="V61" s="34">
        <f t="shared" si="12"/>
        <v>59.30085668738284</v>
      </c>
      <c r="W61" s="35">
        <f t="shared" si="13"/>
        <v>94.761607370667178</v>
      </c>
      <c r="X61" s="35">
        <f t="shared" si="14"/>
        <v>67.324704987461686</v>
      </c>
      <c r="Z61" s="30">
        <f t="shared" si="30"/>
        <v>27.952876610968016</v>
      </c>
      <c r="AA61" s="30">
        <f t="shared" si="30"/>
        <v>54.196596462679679</v>
      </c>
      <c r="AC61" s="3">
        <v>47</v>
      </c>
      <c r="AD61"/>
      <c r="AE61" s="52">
        <f t="shared" si="35"/>
        <v>50.256187235873128</v>
      </c>
      <c r="AG61" s="3">
        <f t="shared" si="17"/>
        <v>50.256187235873128</v>
      </c>
      <c r="AH61" s="29">
        <f t="shared" si="32"/>
        <v>75.486263455697724</v>
      </c>
      <c r="AI61" s="29">
        <f t="shared" si="32"/>
        <v>72.537873159350227</v>
      </c>
      <c r="AJ61" s="29">
        <f t="shared" si="32"/>
        <v>78.233270783658085</v>
      </c>
      <c r="AK61" s="29">
        <f t="shared" si="32"/>
        <v>74.418087289422914</v>
      </c>
      <c r="AL61" s="29">
        <f t="shared" si="32"/>
        <v>26.546601642526003</v>
      </c>
      <c r="AM61" s="30"/>
      <c r="AN61" s="29">
        <f t="shared" si="33"/>
        <v>27.6646531293677</v>
      </c>
      <c r="AO61" s="31">
        <f t="shared" si="33"/>
        <v>16.505849346158421</v>
      </c>
      <c r="AP61" s="31">
        <f>IF(Settings!$I$6&gt;69, 0.2*(AO61), 0)</f>
        <v>3.3011698692316842</v>
      </c>
      <c r="AQ61" s="32">
        <f t="shared" si="34"/>
        <v>53.865380587733675</v>
      </c>
      <c r="AR61" s="32">
        <f t="shared" si="34"/>
        <v>32.769415548788004</v>
      </c>
      <c r="AS61" s="32">
        <f t="shared" si="34"/>
        <v>52.316438321787146</v>
      </c>
      <c r="AT61" s="33">
        <f t="shared" si="21"/>
        <v>95.519375533662824</v>
      </c>
      <c r="AU61" s="33">
        <f t="shared" si="22"/>
        <v>126.90857603633064</v>
      </c>
      <c r="AV61" s="34">
        <f t="shared" si="23"/>
        <v>64.133069587371452</v>
      </c>
      <c r="AW61" s="34">
        <f t="shared" si="24"/>
        <v>62.152367665832443</v>
      </c>
      <c r="AX61" s="35">
        <f t="shared" si="25"/>
        <v>96.508877773968777</v>
      </c>
      <c r="AY61" s="35">
        <f t="shared" si="26"/>
        <v>69.511842343153504</v>
      </c>
      <c r="BA61" s="30">
        <f t="shared" si="31"/>
        <v>28.413838496751271</v>
      </c>
      <c r="BB61" s="30">
        <f t="shared" si="31"/>
        <v>55.063719775345056</v>
      </c>
    </row>
    <row r="62" spans="1:97" x14ac:dyDescent="0.25">
      <c r="F62" s="3">
        <v>48</v>
      </c>
      <c r="G62" s="29">
        <f t="shared" si="8"/>
        <v>73.374853829327094</v>
      </c>
      <c r="H62" s="29">
        <f t="shared" si="8"/>
        <v>70.263128904047832</v>
      </c>
      <c r="I62" s="29">
        <f t="shared" si="8"/>
        <v>75.295967928046835</v>
      </c>
      <c r="J62" s="29">
        <f t="shared" si="8"/>
        <v>72.159346511670591</v>
      </c>
      <c r="K62" s="29">
        <f t="shared" si="8"/>
        <v>25.989629778041358</v>
      </c>
      <c r="L62" s="30"/>
      <c r="M62" s="29">
        <f t="shared" si="8"/>
        <v>26.589850604736462</v>
      </c>
      <c r="N62" s="31">
        <f t="shared" si="28"/>
        <v>15.868086150239353</v>
      </c>
      <c r="O62" s="31">
        <f>IF(Settings!$I$6&gt;69, 0.2*(N62), 0)</f>
        <v>3.1736172300478707</v>
      </c>
      <c r="P62" s="32">
        <f t="shared" si="29"/>
        <v>52.462419210225839</v>
      </c>
      <c r="Q62" s="32">
        <f t="shared" si="29"/>
        <v>32.052631252694553</v>
      </c>
      <c r="R62" s="32">
        <f t="shared" si="29"/>
        <v>51.775893800503937</v>
      </c>
      <c r="S62" s="33">
        <f t="shared" si="9"/>
        <v>92.945280527409622</v>
      </c>
      <c r="T62" s="33">
        <f t="shared" si="10"/>
        <v>123.24243248825377</v>
      </c>
      <c r="U62" s="34">
        <f t="shared" si="11"/>
        <v>62.103872490976556</v>
      </c>
      <c r="V62" s="34">
        <f t="shared" si="12"/>
        <v>60.199702152947836</v>
      </c>
      <c r="W62" s="35">
        <f t="shared" si="13"/>
        <v>95.330360860432663</v>
      </c>
      <c r="X62" s="35">
        <f t="shared" si="14"/>
        <v>68.024591471375459</v>
      </c>
      <c r="Z62" s="30">
        <f t="shared" si="30"/>
        <v>28.106855734703082</v>
      </c>
      <c r="AA62" s="30">
        <f t="shared" si="30"/>
        <v>54.477975434145883</v>
      </c>
      <c r="AC62" s="3">
        <v>48</v>
      </c>
      <c r="AD62"/>
      <c r="AE62" s="52">
        <f t="shared" si="35"/>
        <v>51.314078685538149</v>
      </c>
      <c r="AG62" s="3">
        <f t="shared" si="17"/>
        <v>51.314078685538149</v>
      </c>
      <c r="AH62" s="29">
        <f t="shared" si="32"/>
        <v>76.38870298751084</v>
      </c>
      <c r="AI62" s="29">
        <f t="shared" si="32"/>
        <v>73.56343454772373</v>
      </c>
      <c r="AJ62" s="29">
        <f t="shared" si="32"/>
        <v>79.535934390871844</v>
      </c>
      <c r="AK62" s="29">
        <f t="shared" si="32"/>
        <v>75.434312942207882</v>
      </c>
      <c r="AL62" s="29">
        <f t="shared" si="32"/>
        <v>26.781713277493541</v>
      </c>
      <c r="AM62" s="30"/>
      <c r="AN62" s="29">
        <f t="shared" si="33"/>
        <v>28.150561390473634</v>
      </c>
      <c r="AO62" s="31">
        <f t="shared" si="33"/>
        <v>16.796658590085226</v>
      </c>
      <c r="AP62" s="31">
        <f>IF(Settings!$I$6&gt;69, 0.2*(AO62), 0)</f>
        <v>3.3593317180170454</v>
      </c>
      <c r="AQ62" s="32">
        <f t="shared" si="34"/>
        <v>54.494270876304157</v>
      </c>
      <c r="AR62" s="32">
        <f t="shared" si="34"/>
        <v>33.083917306302951</v>
      </c>
      <c r="AS62" s="32">
        <f t="shared" si="34"/>
        <v>52.538220125243271</v>
      </c>
      <c r="AT62" s="33">
        <f t="shared" si="21"/>
        <v>96.672155347986561</v>
      </c>
      <c r="AU62" s="33">
        <f t="shared" si="22"/>
        <v>128.5444804216811</v>
      </c>
      <c r="AV62" s="34">
        <f t="shared" si="23"/>
        <v>65.04841815407795</v>
      </c>
      <c r="AW62" s="34">
        <f t="shared" si="24"/>
        <v>63.032819123267721</v>
      </c>
      <c r="AX62" s="35">
        <f t="shared" si="25"/>
        <v>97.015155711763327</v>
      </c>
      <c r="AY62" s="35">
        <f t="shared" si="26"/>
        <v>70.167416683414402</v>
      </c>
      <c r="BA62" s="30">
        <f t="shared" si="31"/>
        <v>28.54041794282919</v>
      </c>
      <c r="BB62" s="30">
        <f t="shared" si="31"/>
        <v>55.31655077877592</v>
      </c>
    </row>
    <row r="63" spans="1:97" x14ac:dyDescent="0.25">
      <c r="F63" s="3">
        <v>49</v>
      </c>
      <c r="G63" s="29">
        <f t="shared" si="8"/>
        <v>74.343133574860403</v>
      </c>
      <c r="H63" s="29">
        <f t="shared" si="8"/>
        <v>71.286240369905954</v>
      </c>
      <c r="I63" s="29">
        <f t="shared" si="8"/>
        <v>76.624932039183818</v>
      </c>
      <c r="J63" s="29">
        <f t="shared" si="8"/>
        <v>73.176049869033648</v>
      </c>
      <c r="K63" s="29">
        <f t="shared" si="8"/>
        <v>26.246227006342842</v>
      </c>
      <c r="L63" s="30"/>
      <c r="M63" s="29">
        <f t="shared" si="8"/>
        <v>27.072730582880393</v>
      </c>
      <c r="N63" s="31">
        <f t="shared" si="28"/>
        <v>16.153715798568626</v>
      </c>
      <c r="O63" s="31">
        <f>IF(Settings!$I$6&gt;69, 0.2*(N63), 0)</f>
        <v>3.2307431597137253</v>
      </c>
      <c r="P63" s="32">
        <f t="shared" si="29"/>
        <v>53.094802892207696</v>
      </c>
      <c r="Q63" s="32">
        <f t="shared" si="29"/>
        <v>32.378273512575333</v>
      </c>
      <c r="R63" s="32">
        <f t="shared" si="29"/>
        <v>52.027506722017336</v>
      </c>
      <c r="S63" s="33">
        <f t="shared" si="9"/>
        <v>94.105938454222951</v>
      </c>
      <c r="T63" s="33">
        <f t="shared" si="10"/>
        <v>124.89764846156908</v>
      </c>
      <c r="U63" s="34">
        <f t="shared" si="11"/>
        <v>63.01636168420535</v>
      </c>
      <c r="V63" s="34">
        <f t="shared" si="12"/>
        <v>61.077915788377119</v>
      </c>
      <c r="W63" s="35">
        <f t="shared" si="13"/>
        <v>95.869987537171838</v>
      </c>
      <c r="X63" s="35">
        <f t="shared" si="14"/>
        <v>68.699135958875658</v>
      </c>
      <c r="Z63" s="30">
        <f t="shared" si="30"/>
        <v>28.24949736192363</v>
      </c>
      <c r="AA63" s="30">
        <f t="shared" si="30"/>
        <v>54.745711700073144</v>
      </c>
      <c r="AC63" s="3">
        <v>49</v>
      </c>
      <c r="AD63"/>
      <c r="AE63" s="52">
        <f t="shared" si="35"/>
        <v>52.288879354098157</v>
      </c>
      <c r="AG63" s="3">
        <f t="shared" si="17"/>
        <v>52.288879354098157</v>
      </c>
      <c r="AH63" s="29">
        <f t="shared" si="32"/>
        <v>77.173879230250094</v>
      </c>
      <c r="AI63" s="29">
        <f t="shared" si="32"/>
        <v>74.485802786423847</v>
      </c>
      <c r="AJ63" s="29">
        <f t="shared" si="32"/>
        <v>80.695212150909995</v>
      </c>
      <c r="AK63" s="29">
        <f t="shared" si="32"/>
        <v>76.347125027346536</v>
      </c>
      <c r="AL63" s="29">
        <f t="shared" si="32"/>
        <v>26.984778115434619</v>
      </c>
      <c r="AM63" s="30"/>
      <c r="AN63" s="29">
        <f t="shared" si="33"/>
        <v>28.588212676543023</v>
      </c>
      <c r="AO63" s="31">
        <f t="shared" si="33"/>
        <v>17.060006117302073</v>
      </c>
      <c r="AP63" s="31">
        <f>IF(Settings!$I$6&gt;69, 0.2*(AO63), 0)</f>
        <v>3.4120012234604147</v>
      </c>
      <c r="AQ63" s="32">
        <f t="shared" si="34"/>
        <v>55.057953503841063</v>
      </c>
      <c r="AR63" s="32">
        <f t="shared" si="34"/>
        <v>33.362120059295307</v>
      </c>
      <c r="AS63" s="32">
        <f t="shared" si="34"/>
        <v>52.726564988372317</v>
      </c>
      <c r="AT63" s="33">
        <f t="shared" si="21"/>
        <v>97.704769647007566</v>
      </c>
      <c r="AU63" s="33">
        <f t="shared" si="22"/>
        <v>130.00644239363274</v>
      </c>
      <c r="AV63" s="34">
        <f t="shared" si="23"/>
        <v>65.87193328605558</v>
      </c>
      <c r="AW63" s="34">
        <f t="shared" si="24"/>
        <v>63.824732551979331</v>
      </c>
      <c r="AX63" s="35">
        <f t="shared" si="25"/>
        <v>97.457415722910014</v>
      </c>
      <c r="AY63" s="35">
        <f t="shared" si="26"/>
        <v>70.749004673200417</v>
      </c>
      <c r="BA63" s="30">
        <f t="shared" si="31"/>
        <v>28.648237143510663</v>
      </c>
      <c r="BB63" s="30">
        <f t="shared" si="31"/>
        <v>55.538043895543119</v>
      </c>
    </row>
    <row r="64" spans="1:97" x14ac:dyDescent="0.25">
      <c r="F64" s="3">
        <v>50</v>
      </c>
      <c r="G64" s="29">
        <f t="shared" si="8"/>
        <v>75.259561156061139</v>
      </c>
      <c r="H64" s="29">
        <f t="shared" si="8"/>
        <v>72.285618322242328</v>
      </c>
      <c r="I64" s="29">
        <f t="shared" si="8"/>
        <v>77.910727698539617</v>
      </c>
      <c r="J64" s="29">
        <f t="shared" si="8"/>
        <v>74.167923943614994</v>
      </c>
      <c r="K64" s="29">
        <f t="shared" si="8"/>
        <v>26.487256532791381</v>
      </c>
      <c r="L64" s="30"/>
      <c r="M64" s="29">
        <f t="shared" si="8"/>
        <v>27.54525647973038</v>
      </c>
      <c r="N64" s="31">
        <f t="shared" si="28"/>
        <v>16.434636722898532</v>
      </c>
      <c r="O64" s="31">
        <f>IF(Settings!$I$6&gt;69, 0.2*(N64), 0)</f>
        <v>3.2869273445797065</v>
      </c>
      <c r="P64" s="32">
        <f t="shared" si="29"/>
        <v>53.710348259091354</v>
      </c>
      <c r="Q64" s="32">
        <f t="shared" si="29"/>
        <v>32.691228917719698</v>
      </c>
      <c r="R64" s="32">
        <f t="shared" si="29"/>
        <v>52.259843943563773</v>
      </c>
      <c r="S64" s="33">
        <f t="shared" si="9"/>
        <v>95.235086681658316</v>
      </c>
      <c r="T64" s="33">
        <f t="shared" si="10"/>
        <v>126.50455311761735</v>
      </c>
      <c r="U64" s="34">
        <f t="shared" si="11"/>
        <v>63.907971082340758</v>
      </c>
      <c r="V64" s="34">
        <f t="shared" si="12"/>
        <v>61.93581467559293</v>
      </c>
      <c r="W64" s="35">
        <f t="shared" si="13"/>
        <v>96.381983276642686</v>
      </c>
      <c r="X64" s="35">
        <f t="shared" si="14"/>
        <v>69.349161561128255</v>
      </c>
      <c r="Z64" s="30">
        <f t="shared" si="30"/>
        <v>28.381599810154547</v>
      </c>
      <c r="AA64" s="30">
        <f t="shared" si="30"/>
        <v>55.000466729275018</v>
      </c>
      <c r="AC64" s="3">
        <v>50</v>
      </c>
      <c r="AD64"/>
      <c r="AE64" s="52">
        <f t="shared" si="35"/>
        <v>53.187115504627528</v>
      </c>
      <c r="AG64" s="3">
        <f t="shared" si="17"/>
        <v>53.187115504627528</v>
      </c>
      <c r="AH64" s="29">
        <f t="shared" si="32"/>
        <v>77.859771000767509</v>
      </c>
      <c r="AI64" s="29">
        <f t="shared" si="32"/>
        <v>75.316823837756843</v>
      </c>
      <c r="AJ64" s="29">
        <f t="shared" si="32"/>
        <v>81.729248484066062</v>
      </c>
      <c r="AK64" s="29">
        <f t="shared" si="32"/>
        <v>77.168576256747698</v>
      </c>
      <c r="AL64" s="29">
        <f t="shared" si="32"/>
        <v>27.160991174132409</v>
      </c>
      <c r="AM64" s="30"/>
      <c r="AN64" s="29">
        <f t="shared" si="33"/>
        <v>28.982995980654739</v>
      </c>
      <c r="AO64" s="31">
        <f t="shared" si="33"/>
        <v>17.298767759400452</v>
      </c>
      <c r="AP64" s="31">
        <f>IF(Settings!$I$6&gt;69, 0.2*(AO64), 0)</f>
        <v>3.4597535518800906</v>
      </c>
      <c r="AQ64" s="32">
        <f t="shared" si="34"/>
        <v>55.564246078395001</v>
      </c>
      <c r="AR64" s="32">
        <f t="shared" si="34"/>
        <v>33.608965034774975</v>
      </c>
      <c r="AS64" s="32">
        <f t="shared" si="34"/>
        <v>52.887511791193823</v>
      </c>
      <c r="AT64" s="33">
        <f t="shared" si="21"/>
        <v>98.631699116869683</v>
      </c>
      <c r="AU64" s="33">
        <f t="shared" si="22"/>
        <v>131.31586296890953</v>
      </c>
      <c r="AV64" s="34">
        <f t="shared" si="23"/>
        <v>66.61411542600338</v>
      </c>
      <c r="AW64" s="34">
        <f t="shared" si="24"/>
        <v>64.538263294875321</v>
      </c>
      <c r="AX64" s="35">
        <f t="shared" si="25"/>
        <v>97.845389342821463</v>
      </c>
      <c r="AY64" s="35">
        <f t="shared" si="26"/>
        <v>71.266439209602041</v>
      </c>
      <c r="BA64" s="30">
        <f t="shared" si="31"/>
        <v>28.740627819001276</v>
      </c>
      <c r="BB64" s="30">
        <f t="shared" si="31"/>
        <v>55.732855271845139</v>
      </c>
    </row>
    <row r="65" spans="6:54" x14ac:dyDescent="0.25">
      <c r="F65" s="3">
        <v>51</v>
      </c>
      <c r="G65" s="29">
        <f t="shared" si="8"/>
        <v>76.126354167292035</v>
      </c>
      <c r="H65" s="29">
        <f t="shared" si="8"/>
        <v>73.261643476762899</v>
      </c>
      <c r="I65" s="29">
        <f t="shared" ref="H65:M78" si="36">I$4*(1-EXP(-I$5*$F65))^I$6</f>
        <v>79.154067691145897</v>
      </c>
      <c r="J65" s="29">
        <f t="shared" si="36"/>
        <v>75.135408836176993</v>
      </c>
      <c r="K65" s="29">
        <f t="shared" si="36"/>
        <v>26.713551038904349</v>
      </c>
      <c r="L65" s="30"/>
      <c r="M65" s="29">
        <f t="shared" si="36"/>
        <v>28.007493659555927</v>
      </c>
      <c r="N65" s="31">
        <f t="shared" si="28"/>
        <v>16.710865845567859</v>
      </c>
      <c r="O65" s="31">
        <f>IF(Settings!$I$6&gt;69, 0.2*(N65), 0)</f>
        <v>3.3421731691135719</v>
      </c>
      <c r="P65" s="32">
        <f t="shared" si="29"/>
        <v>54.309442175047295</v>
      </c>
      <c r="Q65" s="32">
        <f t="shared" si="29"/>
        <v>32.991932799933828</v>
      </c>
      <c r="R65" s="32">
        <f t="shared" si="29"/>
        <v>52.474326693043196</v>
      </c>
      <c r="S65" s="33">
        <f t="shared" si="9"/>
        <v>96.333432654823312</v>
      </c>
      <c r="T65" s="33">
        <f t="shared" si="10"/>
        <v>128.0642072768394</v>
      </c>
      <c r="U65" s="34">
        <f t="shared" si="11"/>
        <v>64.779026832083645</v>
      </c>
      <c r="V65" s="34">
        <f t="shared" si="12"/>
        <v>62.773722930615499</v>
      </c>
      <c r="W65" s="35">
        <f t="shared" si="13"/>
        <v>96.867771147598248</v>
      </c>
      <c r="X65" s="35">
        <f t="shared" si="14"/>
        <v>69.975473388881383</v>
      </c>
      <c r="Z65" s="30">
        <f t="shared" si="30"/>
        <v>28.503910710529649</v>
      </c>
      <c r="AA65" s="30">
        <f t="shared" si="30"/>
        <v>55.242869919141299</v>
      </c>
      <c r="AC65" s="3">
        <v>51</v>
      </c>
      <c r="AD65"/>
      <c r="AE65" s="52">
        <f t="shared" si="35"/>
        <v>54.014800802904645</v>
      </c>
      <c r="AG65" s="3">
        <f t="shared" si="17"/>
        <v>54.014800802904645</v>
      </c>
      <c r="AH65" s="29">
        <f t="shared" si="32"/>
        <v>78.461209979636536</v>
      </c>
      <c r="AI65" s="29">
        <f t="shared" si="32"/>
        <v>76.06678058954455</v>
      </c>
      <c r="AJ65" s="29">
        <f t="shared" si="32"/>
        <v>82.653599102567767</v>
      </c>
      <c r="AK65" s="29">
        <f t="shared" si="32"/>
        <v>77.909100462928237</v>
      </c>
      <c r="AL65" s="29">
        <f t="shared" si="32"/>
        <v>27.314579494666766</v>
      </c>
      <c r="AM65" s="30"/>
      <c r="AN65" s="29">
        <f t="shared" si="33"/>
        <v>29.339625299439547</v>
      </c>
      <c r="AO65" s="31">
        <f t="shared" si="33"/>
        <v>17.515482441330327</v>
      </c>
      <c r="AP65" s="31">
        <f>IF(Settings!$I$6&gt;69, 0.2*(AO65), 0)</f>
        <v>3.5030964882660656</v>
      </c>
      <c r="AQ65" s="32">
        <f t="shared" si="34"/>
        <v>56.019874903712783</v>
      </c>
      <c r="AR65" s="32">
        <f t="shared" si="34"/>
        <v>33.828609814989314</v>
      </c>
      <c r="AS65" s="32">
        <f t="shared" si="34"/>
        <v>53.025842202515967</v>
      </c>
      <c r="AT65" s="33">
        <f t="shared" si="21"/>
        <v>99.465397591454291</v>
      </c>
      <c r="AU65" s="33">
        <f t="shared" si="22"/>
        <v>132.4911024910763</v>
      </c>
      <c r="AV65" s="34">
        <f t="shared" si="23"/>
        <v>67.284085867312413</v>
      </c>
      <c r="AW65" s="34">
        <f t="shared" si="24"/>
        <v>65.18222797435277</v>
      </c>
      <c r="AX65" s="35">
        <f t="shared" si="25"/>
        <v>98.187068594402774</v>
      </c>
      <c r="AY65" s="35">
        <f t="shared" si="26"/>
        <v>71.728025903753249</v>
      </c>
      <c r="BA65" s="30">
        <f t="shared" si="31"/>
        <v>28.820238793519973</v>
      </c>
      <c r="BB65" s="30">
        <f t="shared" si="31"/>
        <v>55.904827003018859</v>
      </c>
    </row>
    <row r="66" spans="6:54" x14ac:dyDescent="0.25">
      <c r="F66" s="3">
        <v>52</v>
      </c>
      <c r="G66" s="29">
        <f t="shared" ref="G66:G84" si="37">G$4*(1-EXP(-G$5*$F66))^G$6</f>
        <v>76.945708158322972</v>
      </c>
      <c r="H66" s="29">
        <f t="shared" si="36"/>
        <v>74.214703207316418</v>
      </c>
      <c r="I66" s="29">
        <f t="shared" si="36"/>
        <v>80.355723340231037</v>
      </c>
      <c r="J66" s="29">
        <f t="shared" si="36"/>
        <v>76.078949536264091</v>
      </c>
      <c r="K66" s="29">
        <f t="shared" si="36"/>
        <v>26.925913903054671</v>
      </c>
      <c r="L66" s="30"/>
      <c r="M66" s="29">
        <f t="shared" si="36"/>
        <v>28.4595200609401</v>
      </c>
      <c r="N66" s="31">
        <f t="shared" si="28"/>
        <v>16.982424442130021</v>
      </c>
      <c r="O66" s="31">
        <f>IF(Settings!$I$6&gt;69, 0.2*(N66), 0)</f>
        <v>3.3964848884260044</v>
      </c>
      <c r="P66" s="32">
        <f t="shared" si="29"/>
        <v>54.89246724928271</v>
      </c>
      <c r="Q66" s="32">
        <f t="shared" si="29"/>
        <v>33.28081117863816</v>
      </c>
      <c r="R66" s="32">
        <f t="shared" si="29"/>
        <v>52.672280053701712</v>
      </c>
      <c r="S66" s="33">
        <f t="shared" si="9"/>
        <v>97.401679412516671</v>
      </c>
      <c r="T66" s="33">
        <f t="shared" si="10"/>
        <v>129.57767785446526</v>
      </c>
      <c r="U66" s="34">
        <f t="shared" si="11"/>
        <v>65.629861392538459</v>
      </c>
      <c r="V66" s="34">
        <f t="shared" si="12"/>
        <v>63.591970459482852</v>
      </c>
      <c r="W66" s="35">
        <f t="shared" si="13"/>
        <v>97.328704365892847</v>
      </c>
      <c r="X66" s="35">
        <f t="shared" si="14"/>
        <v>70.578858032402422</v>
      </c>
      <c r="Z66" s="30">
        <f t="shared" si="30"/>
        <v>28.617129356885052</v>
      </c>
      <c r="AA66" s="30">
        <f t="shared" si="30"/>
        <v>55.473520150626157</v>
      </c>
      <c r="AC66" s="3">
        <v>52</v>
      </c>
      <c r="AD66"/>
      <c r="AE66" s="52">
        <f t="shared" si="35"/>
        <v>54.777476578735246</v>
      </c>
      <c r="AG66" s="3">
        <f t="shared" si="17"/>
        <v>54.777476578735246</v>
      </c>
      <c r="AH66" s="29">
        <f t="shared" si="32"/>
        <v>78.990483929441339</v>
      </c>
      <c r="AI66" s="29">
        <f t="shared" si="32"/>
        <v>76.744624839939547</v>
      </c>
      <c r="AJ66" s="29">
        <f t="shared" si="32"/>
        <v>83.481627534453281</v>
      </c>
      <c r="AK66" s="29">
        <f t="shared" si="32"/>
        <v>78.577757628793634</v>
      </c>
      <c r="AL66" s="29">
        <f t="shared" si="32"/>
        <v>27.449001745420897</v>
      </c>
      <c r="AM66" s="30"/>
      <c r="AN66" s="29">
        <f t="shared" si="33"/>
        <v>29.662230819805821</v>
      </c>
      <c r="AO66" s="31">
        <f t="shared" si="33"/>
        <v>17.71239522440808</v>
      </c>
      <c r="AP66" s="31">
        <f>IF(Settings!$I$6&gt;69, 0.2*(AO66), 0)</f>
        <v>3.5424790448816164</v>
      </c>
      <c r="AQ66" s="32">
        <f t="shared" si="34"/>
        <v>56.430648785653347</v>
      </c>
      <c r="AR66" s="32">
        <f t="shared" si="34"/>
        <v>34.024568625339036</v>
      </c>
      <c r="AS66" s="32">
        <f t="shared" si="34"/>
        <v>53.145372144515015</v>
      </c>
      <c r="AT66" s="33">
        <f t="shared" si="21"/>
        <v>100.21661424357038</v>
      </c>
      <c r="AU66" s="33">
        <f t="shared" si="22"/>
        <v>133.54796551357313</v>
      </c>
      <c r="AV66" s="34">
        <f t="shared" si="23"/>
        <v>67.889790397609815</v>
      </c>
      <c r="AW66" s="34">
        <f t="shared" si="24"/>
        <v>65.764302970680845</v>
      </c>
      <c r="AX66" s="35">
        <f t="shared" si="25"/>
        <v>98.48905932808627</v>
      </c>
      <c r="AY66" s="35">
        <f t="shared" si="26"/>
        <v>72.140812368653357</v>
      </c>
      <c r="BA66" s="30">
        <f t="shared" si="31"/>
        <v>28.889192025548578</v>
      </c>
      <c r="BB66" s="30">
        <f t="shared" si="31"/>
        <v>56.057149352635186</v>
      </c>
    </row>
    <row r="67" spans="6:54" x14ac:dyDescent="0.25">
      <c r="F67" s="3">
        <v>53</v>
      </c>
      <c r="G67" s="29">
        <f t="shared" si="37"/>
        <v>77.719785359536118</v>
      </c>
      <c r="H67" s="29">
        <f t="shared" si="36"/>
        <v>75.145190225777483</v>
      </c>
      <c r="I67" s="29">
        <f t="shared" si="36"/>
        <v>81.516515512957071</v>
      </c>
      <c r="J67" s="29">
        <f t="shared" si="36"/>
        <v>76.998994594859724</v>
      </c>
      <c r="K67" s="29">
        <f t="shared" si="36"/>
        <v>27.125117929002698</v>
      </c>
      <c r="L67" s="30"/>
      <c r="M67" s="29">
        <f t="shared" si="36"/>
        <v>28.901424958751051</v>
      </c>
      <c r="N67" s="31">
        <f t="shared" si="28"/>
        <v>17.249337773814517</v>
      </c>
      <c r="O67" s="31">
        <f>IF(Settings!$I$6&gt;69, 0.2*(N67), 0)</f>
        <v>3.4498675547629034</v>
      </c>
      <c r="P67" s="32">
        <f t="shared" si="29"/>
        <v>55.459801453952224</v>
      </c>
      <c r="Q67" s="32">
        <f t="shared" si="29"/>
        <v>33.558280342723457</v>
      </c>
      <c r="R67" s="32">
        <f t="shared" si="29"/>
        <v>52.854938078378993</v>
      </c>
      <c r="S67" s="33">
        <f t="shared" si="9"/>
        <v>98.440524489279539</v>
      </c>
      <c r="T67" s="33">
        <f t="shared" si="10"/>
        <v>131.04603455405316</v>
      </c>
      <c r="U67" s="34">
        <f t="shared" si="11"/>
        <v>66.460812357983031</v>
      </c>
      <c r="V67" s="34">
        <f t="shared" si="12"/>
        <v>64.390891825125294</v>
      </c>
      <c r="W67" s="35">
        <f t="shared" si="13"/>
        <v>97.766069208323074</v>
      </c>
      <c r="X67" s="35">
        <f t="shared" si="14"/>
        <v>71.160083171307974</v>
      </c>
      <c r="Z67" s="30">
        <f t="shared" si="30"/>
        <v>28.72190909608776</v>
      </c>
      <c r="AA67" s="30">
        <f t="shared" si="30"/>
        <v>55.692987267842589</v>
      </c>
      <c r="AC67" s="3">
        <v>53</v>
      </c>
      <c r="AD67"/>
      <c r="AE67" s="52">
        <f t="shared" si="35"/>
        <v>55.4802489249997</v>
      </c>
      <c r="AG67" s="3">
        <f t="shared" si="17"/>
        <v>55.4802489249997</v>
      </c>
      <c r="AH67" s="29">
        <f t="shared" si="32"/>
        <v>79.457818338586861</v>
      </c>
      <c r="AI67" s="29">
        <f t="shared" si="32"/>
        <v>77.358172056318921</v>
      </c>
      <c r="AJ67" s="29">
        <f t="shared" si="32"/>
        <v>84.224841323469548</v>
      </c>
      <c r="AK67" s="29">
        <f t="shared" si="32"/>
        <v>79.1824386902329</v>
      </c>
      <c r="AL67" s="29">
        <f t="shared" si="32"/>
        <v>27.56710367634906</v>
      </c>
      <c r="AM67" s="30"/>
      <c r="AN67" s="29">
        <f t="shared" si="33"/>
        <v>29.954437885285369</v>
      </c>
      <c r="AO67" s="31">
        <f t="shared" si="33"/>
        <v>17.891494753725443</v>
      </c>
      <c r="AP67" s="31">
        <f>IF(Settings!$I$6&gt;69, 0.2*(AO67), 0)</f>
        <v>3.5782989507450886</v>
      </c>
      <c r="AQ67" s="32">
        <f t="shared" si="34"/>
        <v>56.801602237650698</v>
      </c>
      <c r="AR67" s="32">
        <f t="shared" si="34"/>
        <v>34.199825173826682</v>
      </c>
      <c r="AS67" s="32">
        <f t="shared" si="34"/>
        <v>53.249169824098026</v>
      </c>
      <c r="AT67" s="33">
        <f t="shared" si="21"/>
        <v>100.89465952652981</v>
      </c>
      <c r="AU67" s="33">
        <f t="shared" si="22"/>
        <v>134.5001022342696</v>
      </c>
      <c r="AV67" s="34">
        <f t="shared" si="23"/>
        <v>68.438170460929896</v>
      </c>
      <c r="AW67" s="34">
        <f t="shared" si="24"/>
        <v>66.291191090482855</v>
      </c>
      <c r="AX67" s="35">
        <f t="shared" si="25"/>
        <v>98.756855292013142</v>
      </c>
      <c r="AY67" s="35">
        <f t="shared" si="26"/>
        <v>72.510805272659482</v>
      </c>
      <c r="BA67" s="30">
        <f t="shared" si="31"/>
        <v>28.949199871696756</v>
      </c>
      <c r="BB67" s="30">
        <f t="shared" si="31"/>
        <v>56.192487112114463</v>
      </c>
    </row>
    <row r="68" spans="6:54" x14ac:dyDescent="0.25">
      <c r="F68" s="3">
        <v>54</v>
      </c>
      <c r="G68" s="29">
        <f t="shared" si="37"/>
        <v>78.450705379326706</v>
      </c>
      <c r="H68" s="29">
        <f t="shared" si="36"/>
        <v>76.053501380514476</v>
      </c>
      <c r="I68" s="29">
        <f t="shared" si="36"/>
        <v>82.637306421291342</v>
      </c>
      <c r="J68" s="29">
        <f t="shared" si="36"/>
        <v>77.895994922426738</v>
      </c>
      <c r="K68" s="29">
        <f t="shared" si="36"/>
        <v>27.311904538107008</v>
      </c>
      <c r="L68" s="30"/>
      <c r="M68" s="29">
        <f t="shared" si="36"/>
        <v>29.333307814213143</v>
      </c>
      <c r="N68" s="31">
        <f t="shared" si="28"/>
        <v>17.511634745452731</v>
      </c>
      <c r="O68" s="31">
        <f>IF(Settings!$I$6&gt;69, 0.2*(N68), 0)</f>
        <v>3.5023269490905466</v>
      </c>
      <c r="P68" s="32">
        <f t="shared" si="29"/>
        <v>56.011817793285921</v>
      </c>
      <c r="Q68" s="32">
        <f t="shared" si="29"/>
        <v>33.824746523367502</v>
      </c>
      <c r="R68" s="32">
        <f t="shared" si="29"/>
        <v>53.023448872943391</v>
      </c>
      <c r="S68" s="33">
        <f t="shared" si="9"/>
        <v>99.450658947039585</v>
      </c>
      <c r="T68" s="33">
        <f t="shared" si="10"/>
        <v>132.47034690920165</v>
      </c>
      <c r="U68" s="34">
        <f t="shared" si="11"/>
        <v>67.272221385255207</v>
      </c>
      <c r="V68" s="34">
        <f t="shared" si="12"/>
        <v>65.170825215800889</v>
      </c>
      <c r="W68" s="35">
        <f t="shared" si="13"/>
        <v>98.181087873868066</v>
      </c>
      <c r="X68" s="35">
        <f t="shared" si="14"/>
        <v>71.719897298817699</v>
      </c>
      <c r="Z68" s="30">
        <f t="shared" si="30"/>
        <v>28.818859725125897</v>
      </c>
      <c r="AA68" s="30">
        <f t="shared" si="30"/>
        <v>55.901813485918382</v>
      </c>
      <c r="AC68" s="3">
        <v>54</v>
      </c>
      <c r="AD68"/>
      <c r="AE68" s="52">
        <f t="shared" si="35"/>
        <v>56.127822882801333</v>
      </c>
      <c r="AG68" s="3">
        <f t="shared" si="17"/>
        <v>56.127822882801333</v>
      </c>
      <c r="AH68" s="29">
        <f t="shared" si="32"/>
        <v>79.871761082922731</v>
      </c>
      <c r="AI68" s="29">
        <f t="shared" si="32"/>
        <v>77.914265053771345</v>
      </c>
      <c r="AJ68" s="29">
        <f t="shared" si="32"/>
        <v>84.89317554359053</v>
      </c>
      <c r="AK68" s="29">
        <f t="shared" si="32"/>
        <v>79.730036959530281</v>
      </c>
      <c r="AL68" s="29">
        <f t="shared" si="32"/>
        <v>27.671239617734376</v>
      </c>
      <c r="AM68" s="30"/>
      <c r="AN68" s="29">
        <f t="shared" si="33"/>
        <v>30.219435045320878</v>
      </c>
      <c r="AO68" s="31">
        <f t="shared" si="33"/>
        <v>18.054545733758065</v>
      </c>
      <c r="AP68" s="31">
        <f>IF(Settings!$I$6&gt;69, 0.2*(AO68), 0)</f>
        <v>3.610909146751613</v>
      </c>
      <c r="AQ68" s="32">
        <f t="shared" si="34"/>
        <v>57.137113867057465</v>
      </c>
      <c r="AR68" s="32">
        <f t="shared" si="34"/>
        <v>34.356923756266774</v>
      </c>
      <c r="AS68" s="32">
        <f t="shared" si="34"/>
        <v>53.339720093085077</v>
      </c>
      <c r="AT68" s="33">
        <f t="shared" si="21"/>
        <v>101.5076253034505</v>
      </c>
      <c r="AU68" s="33">
        <f t="shared" si="22"/>
        <v>135.35934132332108</v>
      </c>
      <c r="AV68" s="34">
        <f t="shared" si="23"/>
        <v>68.935307155769351</v>
      </c>
      <c r="AW68" s="34">
        <f t="shared" si="24"/>
        <v>66.768761667718394</v>
      </c>
      <c r="AX68" s="35">
        <f t="shared" si="25"/>
        <v>98.995052188145522</v>
      </c>
      <c r="AY68" s="35">
        <f t="shared" si="26"/>
        <v>72.843146025403144</v>
      </c>
      <c r="BA68" s="30">
        <f t="shared" si="31"/>
        <v>29.001653875151792</v>
      </c>
      <c r="BB68" s="30">
        <f t="shared" si="31"/>
        <v>56.313078732482388</v>
      </c>
    </row>
    <row r="69" spans="6:54" x14ac:dyDescent="0.25">
      <c r="F69" s="3">
        <v>55</v>
      </c>
      <c r="G69" s="29">
        <f t="shared" si="37"/>
        <v>79.140537642942078</v>
      </c>
      <c r="H69" s="29">
        <f t="shared" si="36"/>
        <v>76.940036563475104</v>
      </c>
      <c r="I69" s="29">
        <f t="shared" si="36"/>
        <v>83.718992167030294</v>
      </c>
      <c r="J69" s="29">
        <f t="shared" si="36"/>
        <v>78.770402701550864</v>
      </c>
      <c r="K69" s="29">
        <f t="shared" si="36"/>
        <v>27.486983352942232</v>
      </c>
      <c r="L69" s="30"/>
      <c r="M69" s="29">
        <f t="shared" si="36"/>
        <v>29.755277207418771</v>
      </c>
      <c r="N69" s="31">
        <f t="shared" si="28"/>
        <v>17.769347587014476</v>
      </c>
      <c r="O69" s="31">
        <f>IF(Settings!$I$6&gt;69, 0.2*(N69), 0)</f>
        <v>3.5538695174028954</v>
      </c>
      <c r="P69" s="32">
        <f t="shared" si="29"/>
        <v>56.548884018865337</v>
      </c>
      <c r="Q69" s="32">
        <f t="shared" si="29"/>
        <v>34.080605647169556</v>
      </c>
      <c r="R69" s="32">
        <f t="shared" si="29"/>
        <v>53.178879596371978</v>
      </c>
      <c r="S69" s="33">
        <f t="shared" si="9"/>
        <v>100.43276652403949</v>
      </c>
      <c r="T69" s="33">
        <f t="shared" si="10"/>
        <v>133.85168164259846</v>
      </c>
      <c r="U69" s="34">
        <f t="shared" si="11"/>
        <v>68.064433217006012</v>
      </c>
      <c r="V69" s="34">
        <f t="shared" si="12"/>
        <v>65.932111506564269</v>
      </c>
      <c r="W69" s="35">
        <f t="shared" si="13"/>
        <v>98.574921282459357</v>
      </c>
      <c r="X69" s="35">
        <f t="shared" si="14"/>
        <v>72.259029546634437</v>
      </c>
      <c r="Z69" s="30">
        <f t="shared" si="30"/>
        <v>28.908549867446506</v>
      </c>
      <c r="AA69" s="30">
        <f t="shared" si="30"/>
        <v>56.100514730592025</v>
      </c>
      <c r="AC69" s="3">
        <v>55</v>
      </c>
      <c r="AD69"/>
      <c r="AE69" s="52">
        <f t="shared" si="35"/>
        <v>56.724533941584319</v>
      </c>
      <c r="AG69" s="3">
        <f t="shared" si="17"/>
        <v>56.724533941584319</v>
      </c>
      <c r="AH69" s="29">
        <f t="shared" si="32"/>
        <v>80.239490100700039</v>
      </c>
      <c r="AI69" s="29">
        <f t="shared" si="32"/>
        <v>78.418911773530311</v>
      </c>
      <c r="AJ69" s="29">
        <f t="shared" si="32"/>
        <v>85.495231155212366</v>
      </c>
      <c r="AK69" s="29">
        <f t="shared" si="32"/>
        <v>80.226591884274072</v>
      </c>
      <c r="AL69" s="29">
        <f t="shared" si="32"/>
        <v>27.763367834108585</v>
      </c>
      <c r="AM69" s="30"/>
      <c r="AN69" s="29">
        <f t="shared" si="33"/>
        <v>30.460032525830403</v>
      </c>
      <c r="AO69" s="31">
        <f t="shared" si="33"/>
        <v>18.203117043054149</v>
      </c>
      <c r="AP69" s="31">
        <f>IF(Settings!$I$6&gt;69, 0.2*(AO69), 0)</f>
        <v>3.6406234086108302</v>
      </c>
      <c r="AQ69" s="32">
        <f t="shared" si="34"/>
        <v>57.441004583185418</v>
      </c>
      <c r="AR69" s="32">
        <f t="shared" si="34"/>
        <v>34.498043106999972</v>
      </c>
      <c r="AS69" s="32">
        <f t="shared" si="34"/>
        <v>53.419049294847568</v>
      </c>
      <c r="AT69" s="33">
        <f t="shared" si="21"/>
        <v>102.06256761185765</v>
      </c>
      <c r="AU69" s="33">
        <f t="shared" si="22"/>
        <v>136.13596642172934</v>
      </c>
      <c r="AV69" s="34">
        <f t="shared" si="23"/>
        <v>69.386542563958884</v>
      </c>
      <c r="AW69" s="34">
        <f t="shared" si="24"/>
        <v>67.202168518792391</v>
      </c>
      <c r="AX69" s="35">
        <f t="shared" si="25"/>
        <v>99.207515976741391</v>
      </c>
      <c r="AY69" s="35">
        <f t="shared" si="26"/>
        <v>73.142253589800845</v>
      </c>
      <c r="BA69" s="30">
        <f t="shared" si="31"/>
        <v>29.047692490884948</v>
      </c>
      <c r="BB69" s="30">
        <f t="shared" si="31"/>
        <v>56.420814626114534</v>
      </c>
    </row>
    <row r="70" spans="6:54" x14ac:dyDescent="0.25">
      <c r="F70" s="3">
        <v>56</v>
      </c>
      <c r="G70" s="29">
        <f t="shared" si="37"/>
        <v>79.791295361660659</v>
      </c>
      <c r="H70" s="29">
        <f t="shared" si="36"/>
        <v>77.805197716825575</v>
      </c>
      <c r="I70" s="29">
        <f t="shared" si="36"/>
        <v>84.762495981370151</v>
      </c>
      <c r="J70" s="29">
        <f t="shared" si="36"/>
        <v>79.622670404393048</v>
      </c>
      <c r="K70" s="29">
        <f t="shared" si="36"/>
        <v>27.651032108765602</v>
      </c>
      <c r="L70" s="30"/>
      <c r="M70" s="29">
        <f t="shared" si="36"/>
        <v>30.167449846969681</v>
      </c>
      <c r="N70" s="31">
        <f t="shared" si="28"/>
        <v>18.022511557057687</v>
      </c>
      <c r="O70" s="31">
        <f>IF(Settings!$I$6&gt;69, 0.2*(N70), 0)</f>
        <v>3.6045023114115375</v>
      </c>
      <c r="P70" s="32">
        <f t="shared" si="29"/>
        <v>57.071362386490762</v>
      </c>
      <c r="Q70" s="32">
        <f t="shared" si="29"/>
        <v>34.326243160069197</v>
      </c>
      <c r="R70" s="32">
        <f t="shared" si="29"/>
        <v>53.322221336974252</v>
      </c>
      <c r="S70" s="33">
        <f t="shared" si="9"/>
        <v>101.38752288994181</v>
      </c>
      <c r="T70" s="33">
        <f t="shared" si="10"/>
        <v>135.19110031428539</v>
      </c>
      <c r="U70" s="34">
        <f t="shared" si="11"/>
        <v>68.837794792860393</v>
      </c>
      <c r="V70" s="34">
        <f t="shared" si="12"/>
        <v>66.675093406013474</v>
      </c>
      <c r="W70" s="35">
        <f t="shared" si="13"/>
        <v>98.948671803511985</v>
      </c>
      <c r="X70" s="35">
        <f t="shared" si="14"/>
        <v>72.778189598140798</v>
      </c>
      <c r="Z70" s="30">
        <f t="shared" si="30"/>
        <v>28.991509306882175</v>
      </c>
      <c r="AA70" s="30">
        <f t="shared" si="30"/>
        <v>56.289581912858019</v>
      </c>
      <c r="AC70" s="3">
        <v>56</v>
      </c>
      <c r="AD70"/>
      <c r="AE70" s="52">
        <f t="shared" si="35"/>
        <v>57.274377065113654</v>
      </c>
      <c r="AG70" s="3">
        <f t="shared" si="17"/>
        <v>57.274377065113654</v>
      </c>
      <c r="AH70" s="29">
        <f t="shared" si="32"/>
        <v>80.567060080929707</v>
      </c>
      <c r="AI70" s="29">
        <f t="shared" si="32"/>
        <v>78.877401491216318</v>
      </c>
      <c r="AJ70" s="29">
        <f t="shared" si="32"/>
        <v>86.038475112861192</v>
      </c>
      <c r="AK70" s="29">
        <f t="shared" si="32"/>
        <v>80.677409878682184</v>
      </c>
      <c r="AL70" s="29">
        <f t="shared" si="32"/>
        <v>27.845125698510522</v>
      </c>
      <c r="AM70" s="30"/>
      <c r="AN70" s="29">
        <f t="shared" si="33"/>
        <v>30.678712393262074</v>
      </c>
      <c r="AO70" s="31">
        <f t="shared" si="33"/>
        <v>18.338606056209048</v>
      </c>
      <c r="AP70" s="31">
        <f>IF(Settings!$I$6&gt;69, 0.2*(AO70), 0)</f>
        <v>3.6677212112418101</v>
      </c>
      <c r="AQ70" s="32">
        <f t="shared" si="34"/>
        <v>57.716619354582647</v>
      </c>
      <c r="AR70" s="32">
        <f t="shared" si="34"/>
        <v>34.625056508672529</v>
      </c>
      <c r="AS70" s="32">
        <f t="shared" si="34"/>
        <v>53.488820805763986</v>
      </c>
      <c r="AT70" s="33">
        <f t="shared" si="21"/>
        <v>102.5656588923021</v>
      </c>
      <c r="AU70" s="33">
        <f t="shared" si="22"/>
        <v>136.83894639368705</v>
      </c>
      <c r="AV70" s="34">
        <f t="shared" si="23"/>
        <v>69.796582175965227</v>
      </c>
      <c r="AW70" s="34">
        <f t="shared" si="24"/>
        <v>67.595949449220143</v>
      </c>
      <c r="AX70" s="35">
        <f t="shared" si="25"/>
        <v>99.397516065159763</v>
      </c>
      <c r="AY70" s="35">
        <f t="shared" si="26"/>
        <v>73.411941072408567</v>
      </c>
      <c r="BA70" s="30">
        <f t="shared" si="31"/>
        <v>29.088253119311581</v>
      </c>
      <c r="BB70" s="30">
        <f t="shared" si="31"/>
        <v>56.517299418194057</v>
      </c>
    </row>
    <row r="71" spans="6:54" x14ac:dyDescent="0.25">
      <c r="F71" s="3">
        <v>57</v>
      </c>
      <c r="G71" s="29">
        <f t="shared" si="37"/>
        <v>80.404930840289424</v>
      </c>
      <c r="H71" s="29">
        <f t="shared" si="36"/>
        <v>78.649387930891862</v>
      </c>
      <c r="I71" s="29">
        <f t="shared" si="36"/>
        <v>85.768762111085735</v>
      </c>
      <c r="J71" s="29">
        <f t="shared" si="36"/>
        <v>80.453249906041179</v>
      </c>
      <c r="K71" s="29">
        <f t="shared" si="36"/>
        <v>27.804696837173282</v>
      </c>
      <c r="L71" s="30"/>
      <c r="M71" s="29">
        <f t="shared" si="36"/>
        <v>30.56994965176451</v>
      </c>
      <c r="N71" s="31">
        <f t="shared" si="28"/>
        <v>18.27116466653364</v>
      </c>
      <c r="O71" s="31">
        <f>IF(Settings!$I$6&gt;69, 0.2*(N71), 0)</f>
        <v>3.6542329333067283</v>
      </c>
      <c r="P71" s="32">
        <f t="shared" si="29"/>
        <v>57.579609450538349</v>
      </c>
      <c r="Q71" s="32">
        <f t="shared" si="29"/>
        <v>34.562033913510525</v>
      </c>
      <c r="R71" s="32">
        <f t="shared" si="29"/>
        <v>53.454393834259321</v>
      </c>
      <c r="S71" s="33">
        <f t="shared" si="9"/>
        <v>102.31559499707421</v>
      </c>
      <c r="T71" s="33">
        <f t="shared" si="10"/>
        <v>136.48965723348002</v>
      </c>
      <c r="U71" s="34">
        <f t="shared" si="11"/>
        <v>69.592654441238125</v>
      </c>
      <c r="V71" s="34">
        <f t="shared" si="12"/>
        <v>67.400114681254081</v>
      </c>
      <c r="W71" s="35">
        <f t="shared" si="13"/>
        <v>99.303385908235015</v>
      </c>
      <c r="X71" s="35">
        <f t="shared" si="14"/>
        <v>73.278067678921829</v>
      </c>
      <c r="Z71" s="30">
        <f t="shared" si="30"/>
        <v>29.068231262413228</v>
      </c>
      <c r="AA71" s="30">
        <f t="shared" si="30"/>
        <v>56.46948214181085</v>
      </c>
      <c r="AC71" s="3">
        <v>57</v>
      </c>
      <c r="AD71"/>
      <c r="AE71" s="52">
        <f t="shared" si="35"/>
        <v>57.78103343764532</v>
      </c>
      <c r="AG71" s="3">
        <f t="shared" si="17"/>
        <v>57.78103343764532</v>
      </c>
      <c r="AH71" s="29">
        <f t="shared" si="32"/>
        <v>80.859600849143078</v>
      </c>
      <c r="AI71" s="29">
        <f t="shared" si="32"/>
        <v>79.294403055093298</v>
      </c>
      <c r="AJ71" s="29">
        <f t="shared" si="32"/>
        <v>86.529408320784725</v>
      </c>
      <c r="AK71" s="29">
        <f t="shared" si="32"/>
        <v>81.087166138284019</v>
      </c>
      <c r="AL71" s="29">
        <f t="shared" si="32"/>
        <v>27.917889240004762</v>
      </c>
      <c r="AM71" s="30"/>
      <c r="AN71" s="29">
        <f t="shared" si="33"/>
        <v>30.877671570622265</v>
      </c>
      <c r="AO71" s="31">
        <f t="shared" si="33"/>
        <v>18.462259685659543</v>
      </c>
      <c r="AP71" s="31">
        <f>IF(Settings!$I$6&gt;69, 0.2*(AO71), 0)</f>
        <v>3.6924519371319087</v>
      </c>
      <c r="AQ71" s="32">
        <f t="shared" si="34"/>
        <v>57.966895514060766</v>
      </c>
      <c r="AR71" s="32">
        <f t="shared" si="34"/>
        <v>34.739580921178202</v>
      </c>
      <c r="AS71" s="32">
        <f t="shared" si="34"/>
        <v>53.550408682586927</v>
      </c>
      <c r="AT71" s="33">
        <f t="shared" si="21"/>
        <v>103.02231520149617</v>
      </c>
      <c r="AU71" s="33">
        <f t="shared" si="22"/>
        <v>137.47612757907478</v>
      </c>
      <c r="AV71" s="34">
        <f t="shared" si="23"/>
        <v>70.169581549678227</v>
      </c>
      <c r="AW71" s="34">
        <f t="shared" si="24"/>
        <v>67.954110387399083</v>
      </c>
      <c r="AX71" s="35">
        <f t="shared" si="25"/>
        <v>99.567831366203535</v>
      </c>
      <c r="AY71" s="35">
        <f t="shared" si="26"/>
        <v>73.655511316316918</v>
      </c>
      <c r="BA71" s="30">
        <f t="shared" si="31"/>
        <v>29.12411236690015</v>
      </c>
      <c r="BB71" s="30">
        <f t="shared" si="31"/>
        <v>56.603901745771459</v>
      </c>
    </row>
    <row r="72" spans="6:54" x14ac:dyDescent="0.25">
      <c r="F72" s="3">
        <v>58</v>
      </c>
      <c r="G72" s="29">
        <f t="shared" si="37"/>
        <v>80.983331949210466</v>
      </c>
      <c r="H72" s="29">
        <f t="shared" si="36"/>
        <v>79.473010625878388</v>
      </c>
      <c r="I72" s="29">
        <f t="shared" si="36"/>
        <v>86.738750305258392</v>
      </c>
      <c r="J72" s="29">
        <f t="shared" si="36"/>
        <v>81.262591685645532</v>
      </c>
      <c r="K72" s="29">
        <f t="shared" si="36"/>
        <v>27.948592273405637</v>
      </c>
      <c r="L72" s="30"/>
      <c r="M72" s="29">
        <f t="shared" si="36"/>
        <v>30.962906900256108</v>
      </c>
      <c r="N72" s="31">
        <f t="shared" si="28"/>
        <v>18.515347421516299</v>
      </c>
      <c r="O72" s="31">
        <f>IF(Settings!$I$6&gt;69, 0.2*(N72), 0)</f>
        <v>3.7030694843032599</v>
      </c>
      <c r="P72" s="32">
        <f t="shared" si="29"/>
        <v>58.073975892110354</v>
      </c>
      <c r="Q72" s="32">
        <f t="shared" si="29"/>
        <v>34.7883421052043</v>
      </c>
      <c r="R72" s="32">
        <f t="shared" si="29"/>
        <v>53.576250024209195</v>
      </c>
      <c r="S72" s="33">
        <f t="shared" si="9"/>
        <v>103.21764051873645</v>
      </c>
      <c r="T72" s="33">
        <f t="shared" si="10"/>
        <v>137.74839761052382</v>
      </c>
      <c r="U72" s="34">
        <f t="shared" si="11"/>
        <v>70.329361145224084</v>
      </c>
      <c r="V72" s="34">
        <f t="shared" si="12"/>
        <v>68.10751945464213</v>
      </c>
      <c r="W72" s="35">
        <f t="shared" si="13"/>
        <v>99.640056741255606</v>
      </c>
      <c r="X72" s="35">
        <f t="shared" si="14"/>
        <v>73.759334614803848</v>
      </c>
      <c r="Z72" s="30">
        <f t="shared" si="30"/>
        <v>29.139174591104211</v>
      </c>
      <c r="AA72" s="30">
        <f t="shared" si="30"/>
        <v>56.640659878684033</v>
      </c>
      <c r="AC72" s="3">
        <v>58</v>
      </c>
      <c r="AD72"/>
      <c r="AE72" s="52">
        <f t="shared" si="35"/>
        <v>58.247895109351262</v>
      </c>
      <c r="AG72" s="3">
        <f t="shared" si="17"/>
        <v>58.247895109351262</v>
      </c>
      <c r="AH72" s="29">
        <f t="shared" si="32"/>
        <v>81.121477454141314</v>
      </c>
      <c r="AI72" s="29">
        <f t="shared" si="32"/>
        <v>79.674048138874127</v>
      </c>
      <c r="AJ72" s="29">
        <f t="shared" si="32"/>
        <v>86.973706686729514</v>
      </c>
      <c r="AK72" s="29">
        <f t="shared" si="32"/>
        <v>81.459990660255755</v>
      </c>
      <c r="AL72" s="29">
        <f t="shared" si="32"/>
        <v>27.982820543370476</v>
      </c>
      <c r="AM72" s="30"/>
      <c r="AN72" s="29">
        <f t="shared" si="33"/>
        <v>31.05885873303421</v>
      </c>
      <c r="AO72" s="31">
        <f t="shared" si="33"/>
        <v>18.575192596670423</v>
      </c>
      <c r="AP72" s="31">
        <f>IF(Settings!$I$6&gt;69, 0.2*(AO72), 0)</f>
        <v>3.7150385193340849</v>
      </c>
      <c r="AQ72" s="32">
        <f t="shared" si="34"/>
        <v>58.194420028555854</v>
      </c>
      <c r="AR72" s="32">
        <f t="shared" si="34"/>
        <v>34.843017303038494</v>
      </c>
      <c r="AS72" s="32">
        <f t="shared" si="34"/>
        <v>53.604954833801315</v>
      </c>
      <c r="AT72" s="33">
        <f t="shared" si="21"/>
        <v>103.43730287725349</v>
      </c>
      <c r="AU72" s="33">
        <f t="shared" si="22"/>
        <v>138.05439477592731</v>
      </c>
      <c r="AV72" s="34">
        <f t="shared" si="23"/>
        <v>70.509219807543573</v>
      </c>
      <c r="AW72" s="34">
        <f t="shared" si="24"/>
        <v>68.280196695943118</v>
      </c>
      <c r="AX72" s="35">
        <f t="shared" si="25"/>
        <v>99.720835260959348</v>
      </c>
      <c r="AY72" s="35">
        <f t="shared" si="26"/>
        <v>73.875835612351949</v>
      </c>
      <c r="BA72" s="30">
        <f t="shared" si="31"/>
        <v>29.155917411483447</v>
      </c>
      <c r="BB72" s="30">
        <f t="shared" si="31"/>
        <v>56.681794332309721</v>
      </c>
    </row>
    <row r="73" spans="6:54" x14ac:dyDescent="0.25">
      <c r="F73" s="3">
        <v>59</v>
      </c>
      <c r="G73" s="29">
        <f t="shared" si="37"/>
        <v>81.528319604461899</v>
      </c>
      <c r="H73" s="29">
        <f t="shared" si="36"/>
        <v>80.276468810496112</v>
      </c>
      <c r="I73" s="29">
        <f t="shared" si="36"/>
        <v>87.673430858524085</v>
      </c>
      <c r="J73" s="29">
        <f t="shared" si="36"/>
        <v>82.051144107938711</v>
      </c>
      <c r="K73" s="29">
        <f t="shared" si="36"/>
        <v>28.083302445143669</v>
      </c>
      <c r="L73" s="30"/>
      <c r="M73" s="29">
        <f t="shared" si="36"/>
        <v>31.346457442791795</v>
      </c>
      <c r="N73" s="31">
        <f t="shared" si="28"/>
        <v>18.755102583538871</v>
      </c>
      <c r="O73" s="31">
        <f>IF(Settings!$I$6&gt;69, 0.2*(N73), 0)</f>
        <v>3.7510205167077744</v>
      </c>
      <c r="P73" s="32">
        <f t="shared" si="29"/>
        <v>58.55480637764299</v>
      </c>
      <c r="Q73" s="32">
        <f t="shared" si="29"/>
        <v>35.005521267640745</v>
      </c>
      <c r="R73" s="32">
        <f t="shared" si="29"/>
        <v>53.68858039250663</v>
      </c>
      <c r="S73" s="33">
        <f t="shared" si="9"/>
        <v>104.0943073663465</v>
      </c>
      <c r="T73" s="33">
        <f t="shared" si="10"/>
        <v>138.9683559275532</v>
      </c>
      <c r="U73" s="34">
        <f t="shared" si="11"/>
        <v>71.048263876452523</v>
      </c>
      <c r="V73" s="34">
        <f t="shared" si="12"/>
        <v>68.797651566427859</v>
      </c>
      <c r="W73" s="35">
        <f t="shared" si="13"/>
        <v>99.959626608375913</v>
      </c>
      <c r="X73" s="35">
        <f t="shared" si="14"/>
        <v>74.222641948647649</v>
      </c>
      <c r="Z73" s="30">
        <f t="shared" si="30"/>
        <v>29.204765909948989</v>
      </c>
      <c r="AA73" s="30">
        <f t="shared" si="30"/>
        <v>56.803538034935343</v>
      </c>
      <c r="AC73" s="3">
        <v>59</v>
      </c>
      <c r="AD73"/>
      <c r="AE73" s="52">
        <f t="shared" si="35"/>
        <v>58.678087706000106</v>
      </c>
      <c r="AG73" s="3">
        <f t="shared" si="17"/>
        <v>58.678087706000106</v>
      </c>
      <c r="AH73" s="29">
        <f t="shared" si="32"/>
        <v>81.356419826516301</v>
      </c>
      <c r="AI73" s="29">
        <f t="shared" si="32"/>
        <v>80.020001979577501</v>
      </c>
      <c r="AJ73" s="29">
        <f t="shared" si="32"/>
        <v>87.376339726690063</v>
      </c>
      <c r="AK73" s="29">
        <f t="shared" si="32"/>
        <v>81.799541122302003</v>
      </c>
      <c r="AL73" s="29">
        <f t="shared" si="32"/>
        <v>28.040905665322239</v>
      </c>
      <c r="AM73" s="30"/>
      <c r="AN73" s="29">
        <f t="shared" si="33"/>
        <v>31.224005978946895</v>
      </c>
      <c r="AO73" s="31">
        <f t="shared" si="33"/>
        <v>18.678402991414632</v>
      </c>
      <c r="AP73" s="31">
        <f>IF(Settings!$I$6&gt;69, 0.2*(AO73), 0)</f>
        <v>3.7356805982829266</v>
      </c>
      <c r="AQ73" s="32">
        <f t="shared" si="34"/>
        <v>58.401477687037477</v>
      </c>
      <c r="AR73" s="32">
        <f t="shared" si="34"/>
        <v>34.936583841335683</v>
      </c>
      <c r="AS73" s="32">
        <f t="shared" si="34"/>
        <v>53.653413704003491</v>
      </c>
      <c r="AT73" s="33">
        <f t="shared" si="21"/>
        <v>103.81482827608657</v>
      </c>
      <c r="AU73" s="33">
        <f t="shared" si="22"/>
        <v>138.5798064410842</v>
      </c>
      <c r="AV73" s="34">
        <f t="shared" si="23"/>
        <v>70.818762131353068</v>
      </c>
      <c r="AW73" s="34">
        <f t="shared" si="24"/>
        <v>68.577353772383304</v>
      </c>
      <c r="AX73" s="35">
        <f t="shared" si="25"/>
        <v>99.85856405684406</v>
      </c>
      <c r="AY73" s="35">
        <f t="shared" si="26"/>
        <v>74.075418782417458</v>
      </c>
      <c r="BA73" s="30">
        <f t="shared" si="31"/>
        <v>29.184210600138275</v>
      </c>
      <c r="BB73" s="30">
        <f t="shared" si="31"/>
        <v>56.751986420296475</v>
      </c>
    </row>
    <row r="74" spans="6:54" x14ac:dyDescent="0.25">
      <c r="F74" s="3">
        <v>60</v>
      </c>
      <c r="G74" s="29">
        <f t="shared" si="37"/>
        <v>82.041646115501933</v>
      </c>
      <c r="H74" s="29">
        <f t="shared" si="36"/>
        <v>81.060164411223042</v>
      </c>
      <c r="I74" s="29">
        <f t="shared" si="36"/>
        <v>88.573780168936452</v>
      </c>
      <c r="J74" s="29">
        <f t="shared" si="36"/>
        <v>82.819352778384072</v>
      </c>
      <c r="K74" s="29">
        <f t="shared" si="36"/>
        <v>28.20938140633632</v>
      </c>
      <c r="L74" s="30"/>
      <c r="M74" s="29">
        <f t="shared" si="36"/>
        <v>31.720741972920646</v>
      </c>
      <c r="N74" s="31">
        <f t="shared" si="28"/>
        <v>18.990474946323772</v>
      </c>
      <c r="O74" s="31">
        <f>IF(Settings!$I$6&gt;69, 0.2*(N74), 0)</f>
        <v>3.7980949892647544</v>
      </c>
      <c r="P74" s="32">
        <f t="shared" si="29"/>
        <v>59.022439444958316</v>
      </c>
      <c r="Q74" s="32">
        <f t="shared" si="29"/>
        <v>35.213914298223841</v>
      </c>
      <c r="R74" s="32">
        <f t="shared" si="29"/>
        <v>53.792117125801582</v>
      </c>
      <c r="S74" s="33">
        <f t="shared" si="9"/>
        <v>104.94623327797304</v>
      </c>
      <c r="T74" s="33">
        <f t="shared" si="10"/>
        <v>140.15055450832907</v>
      </c>
      <c r="U74" s="34">
        <f t="shared" si="11"/>
        <v>71.749710991488143</v>
      </c>
      <c r="V74" s="34">
        <f t="shared" si="12"/>
        <v>69.470853997929296</v>
      </c>
      <c r="W74" s="35">
        <f t="shared" si="13"/>
        <v>100.26298937836575</v>
      </c>
      <c r="X74" s="35">
        <f t="shared" si="14"/>
        <v>74.668622108073421</v>
      </c>
      <c r="Z74" s="30">
        <f t="shared" si="30"/>
        <v>29.265401630161296</v>
      </c>
      <c r="AA74" s="30">
        <f t="shared" si="30"/>
        <v>56.958519017091213</v>
      </c>
      <c r="AC74" s="3">
        <v>60</v>
      </c>
      <c r="AD74"/>
      <c r="AE74" s="52">
        <f t="shared" si="35"/>
        <v>59.074491354933706</v>
      </c>
      <c r="AG74" s="3">
        <f t="shared" si="17"/>
        <v>59.074491354933706</v>
      </c>
      <c r="AH74" s="29">
        <f t="shared" si="32"/>
        <v>81.567628198446656</v>
      </c>
      <c r="AI74" s="29">
        <f t="shared" si="32"/>
        <v>80.335523644636652</v>
      </c>
      <c r="AJ74" s="29">
        <f t="shared" si="32"/>
        <v>87.74167045976283</v>
      </c>
      <c r="AK74" s="29">
        <f t="shared" si="32"/>
        <v>82.109064804567396</v>
      </c>
      <c r="AL74" s="29">
        <f t="shared" si="32"/>
        <v>28.092985114121468</v>
      </c>
      <c r="AM74" s="30"/>
      <c r="AN74" s="29">
        <f t="shared" si="33"/>
        <v>31.374656049764091</v>
      </c>
      <c r="AO74" s="31">
        <f t="shared" si="33"/>
        <v>18.772786304877247</v>
      </c>
      <c r="AP74" s="31">
        <f>IF(Settings!$I$6&gt;69, 0.2*(AO74), 0)</f>
        <v>3.7545572609754494</v>
      </c>
      <c r="AQ74" s="32">
        <f t="shared" si="34"/>
        <v>58.590091789157242</v>
      </c>
      <c r="AR74" s="32">
        <f t="shared" si="34"/>
        <v>35.021343449677552</v>
      </c>
      <c r="AS74" s="32">
        <f t="shared" si="34"/>
        <v>53.69658742885585</v>
      </c>
      <c r="AT74" s="33">
        <f t="shared" si="21"/>
        <v>104.15861352432842</v>
      </c>
      <c r="AU74" s="33">
        <f t="shared" si="22"/>
        <v>139.05770858595778</v>
      </c>
      <c r="AV74" s="34">
        <f t="shared" si="23"/>
        <v>71.10111304367274</v>
      </c>
      <c r="AW74" s="34">
        <f t="shared" si="24"/>
        <v>68.848378687087475</v>
      </c>
      <c r="AX74" s="35">
        <f t="shared" si="25"/>
        <v>99.982772455098797</v>
      </c>
      <c r="AY74" s="35">
        <f t="shared" si="26"/>
        <v>74.256453216881965</v>
      </c>
      <c r="BA74" s="30">
        <f t="shared" si="31"/>
        <v>29.20944886373778</v>
      </c>
      <c r="BB74" s="30">
        <f t="shared" si="31"/>
        <v>56.815350162397976</v>
      </c>
    </row>
    <row r="75" spans="6:54" x14ac:dyDescent="0.25">
      <c r="F75" s="3">
        <v>61</v>
      </c>
      <c r="G75" s="29">
        <f t="shared" si="37"/>
        <v>82.524994275316942</v>
      </c>
      <c r="H75" s="29">
        <f t="shared" si="36"/>
        <v>81.824497666453624</v>
      </c>
      <c r="I75" s="29">
        <f t="shared" si="36"/>
        <v>89.440776770719566</v>
      </c>
      <c r="J75" s="29">
        <f t="shared" si="36"/>
        <v>83.567659965779782</v>
      </c>
      <c r="K75" s="29">
        <f t="shared" si="36"/>
        <v>28.327354084663099</v>
      </c>
      <c r="L75" s="30"/>
      <c r="M75" s="29">
        <f t="shared" si="36"/>
        <v>32.085905353807171</v>
      </c>
      <c r="N75" s="31">
        <f t="shared" si="28"/>
        <v>19.221511127786208</v>
      </c>
      <c r="O75" s="31">
        <f>IF(Settings!$I$6&gt;69, 0.2*(N75), 0)</f>
        <v>3.8443022255572417</v>
      </c>
      <c r="P75" s="32">
        <f t="shared" si="29"/>
        <v>59.477207414035448</v>
      </c>
      <c r="Q75" s="32">
        <f t="shared" si="29"/>
        <v>35.413853525543296</v>
      </c>
      <c r="R75" s="32">
        <f t="shared" si="29"/>
        <v>53.887538055582397</v>
      </c>
      <c r="S75" s="33">
        <f t="shared" si="9"/>
        <v>105.77404547149057</v>
      </c>
      <c r="T75" s="33">
        <f t="shared" si="10"/>
        <v>141.29600226933687</v>
      </c>
      <c r="U75" s="34">
        <f t="shared" si="11"/>
        <v>72.434049685653505</v>
      </c>
      <c r="V75" s="34">
        <f t="shared" si="12"/>
        <v>70.127468350319162</v>
      </c>
      <c r="W75" s="35">
        <f t="shared" si="13"/>
        <v>100.55099279760704</v>
      </c>
      <c r="X75" s="35">
        <f t="shared" si="14"/>
        <v>75.097888617132227</v>
      </c>
      <c r="Z75" s="30">
        <f t="shared" si="30"/>
        <v>29.321449899746366</v>
      </c>
      <c r="AA75" s="30">
        <f t="shared" si="30"/>
        <v>57.105985720931706</v>
      </c>
      <c r="AC75" s="3">
        <v>61</v>
      </c>
      <c r="AD75"/>
      <c r="AE75" s="52">
        <f t="shared" si="35"/>
        <v>59.439759967438754</v>
      </c>
      <c r="AG75" s="3">
        <f t="shared" si="17"/>
        <v>59.439759967438754</v>
      </c>
      <c r="AH75" s="29">
        <f t="shared" si="32"/>
        <v>81.757859155935236</v>
      </c>
      <c r="AI75" s="29">
        <f t="shared" si="32"/>
        <v>80.623517520371436</v>
      </c>
      <c r="AJ75" s="29">
        <f t="shared" si="32"/>
        <v>88.073539712997842</v>
      </c>
      <c r="AK75" s="29">
        <f t="shared" si="32"/>
        <v>82.391451354877461</v>
      </c>
      <c r="AL75" s="29">
        <f t="shared" si="32"/>
        <v>28.139778470783583</v>
      </c>
      <c r="AM75" s="30"/>
      <c r="AN75" s="29">
        <f t="shared" si="33"/>
        <v>31.512185759302682</v>
      </c>
      <c r="AO75" s="31">
        <f t="shared" si="33"/>
        <v>18.859147107557185</v>
      </c>
      <c r="AP75" s="31">
        <f>IF(Settings!$I$6&gt;69, 0.2*(AO75), 0)</f>
        <v>3.7718294215114372</v>
      </c>
      <c r="AQ75" s="32">
        <f t="shared" si="34"/>
        <v>58.762058620838772</v>
      </c>
      <c r="AR75" s="32">
        <f t="shared" si="34"/>
        <v>35.0982266148729</v>
      </c>
      <c r="AS75" s="32">
        <f t="shared" si="34"/>
        <v>53.735153668631114</v>
      </c>
      <c r="AT75" s="33">
        <f t="shared" si="21"/>
        <v>104.47196067704867</v>
      </c>
      <c r="AU75" s="33">
        <f t="shared" si="22"/>
        <v>139.49283102306862</v>
      </c>
      <c r="AV75" s="34">
        <f t="shared" si="23"/>
        <v>71.35886195844931</v>
      </c>
      <c r="AW75" s="34">
        <f t="shared" si="24"/>
        <v>69.095764305542446</v>
      </c>
      <c r="AX75" s="35">
        <f t="shared" si="25"/>
        <v>100.09497873450799</v>
      </c>
      <c r="AY75" s="35">
        <f t="shared" si="26"/>
        <v>74.420863922539226</v>
      </c>
      <c r="BA75" s="30">
        <f t="shared" si="31"/>
        <v>29.232019135416028</v>
      </c>
      <c r="BB75" s="30">
        <f t="shared" si="31"/>
        <v>56.872642208940967</v>
      </c>
    </row>
    <row r="76" spans="6:54" x14ac:dyDescent="0.25">
      <c r="F76" s="3">
        <v>62</v>
      </c>
      <c r="G76" s="29">
        <f t="shared" si="37"/>
        <v>82.979977081384192</v>
      </c>
      <c r="H76" s="29">
        <f t="shared" si="36"/>
        <v>82.569866580277989</v>
      </c>
      <c r="I76" s="29">
        <f t="shared" si="36"/>
        <v>90.275397804381242</v>
      </c>
      <c r="J76" s="29">
        <f t="shared" si="36"/>
        <v>84.296504086672201</v>
      </c>
      <c r="K76" s="29">
        <f t="shared" si="36"/>
        <v>28.437717215719985</v>
      </c>
      <c r="L76" s="30"/>
      <c r="M76" s="29">
        <f t="shared" si="36"/>
        <v>32.442095996130483</v>
      </c>
      <c r="N76" s="31">
        <f t="shared" si="28"/>
        <v>19.448259376277004</v>
      </c>
      <c r="O76" s="31">
        <f>IF(Settings!$I$6&gt;69, 0.2*(N76), 0)</f>
        <v>3.8896518752554012</v>
      </c>
      <c r="P76" s="32">
        <f t="shared" si="29"/>
        <v>59.919436320034549</v>
      </c>
      <c r="Q76" s="32">
        <f t="shared" si="29"/>
        <v>35.605660806879897</v>
      </c>
      <c r="R76" s="32">
        <f t="shared" si="29"/>
        <v>53.975470392812746</v>
      </c>
      <c r="S76" s="33">
        <f t="shared" si="9"/>
        <v>106.5783603562154</v>
      </c>
      <c r="T76" s="33">
        <f t="shared" si="10"/>
        <v>142.40569363579402</v>
      </c>
      <c r="U76" s="34">
        <f t="shared" si="11"/>
        <v>73.101625499677837</v>
      </c>
      <c r="V76" s="34">
        <f t="shared" si="12"/>
        <v>70.767834374524597</v>
      </c>
      <c r="W76" s="35">
        <f t="shared" si="13"/>
        <v>100.82444071717038</v>
      </c>
      <c r="X76" s="35">
        <f t="shared" si="14"/>
        <v>75.511036345689135</v>
      </c>
      <c r="Z76" s="30">
        <f t="shared" si="30"/>
        <v>29.373252452060868</v>
      </c>
      <c r="AA76" s="30">
        <f t="shared" si="30"/>
        <v>57.246302477472263</v>
      </c>
      <c r="AC76" s="3">
        <v>62</v>
      </c>
      <c r="AD76"/>
      <c r="AE76" s="52">
        <f t="shared" si="35"/>
        <v>59.776339006608282</v>
      </c>
      <c r="AG76" s="3">
        <f t="shared" si="17"/>
        <v>59.776339006608282</v>
      </c>
      <c r="AH76" s="29">
        <f t="shared" si="32"/>
        <v>81.92949616359904</v>
      </c>
      <c r="AI76" s="29">
        <f t="shared" si="32"/>
        <v>80.886577423829266</v>
      </c>
      <c r="AJ76" s="29">
        <f t="shared" si="32"/>
        <v>88.375337429149127</v>
      </c>
      <c r="AK76" s="29">
        <f t="shared" si="32"/>
        <v>82.649277882968732</v>
      </c>
      <c r="AL76" s="29">
        <f t="shared" si="32"/>
        <v>28.181904373615104</v>
      </c>
      <c r="AM76" s="30"/>
      <c r="AN76" s="29">
        <f t="shared" si="33"/>
        <v>31.637826196357288</v>
      </c>
      <c r="AO76" s="31">
        <f t="shared" si="33"/>
        <v>18.938209467858499</v>
      </c>
      <c r="AP76" s="31">
        <f>IF(Settings!$I$6&gt;69, 0.2*(AO76), 0)</f>
        <v>3.7876418935717</v>
      </c>
      <c r="AQ76" s="32">
        <f t="shared" si="34"/>
        <v>58.918976765234667</v>
      </c>
      <c r="AR76" s="32">
        <f t="shared" si="34"/>
        <v>35.168050454466574</v>
      </c>
      <c r="AS76" s="32">
        <f t="shared" si="34"/>
        <v>53.769687779995692</v>
      </c>
      <c r="AT76" s="33">
        <f t="shared" si="21"/>
        <v>104.7578062391018</v>
      </c>
      <c r="AU76" s="33">
        <f t="shared" si="22"/>
        <v>139.88936895290544</v>
      </c>
      <c r="AV76" s="34">
        <f t="shared" si="23"/>
        <v>71.594322230433647</v>
      </c>
      <c r="AW76" s="34">
        <f t="shared" si="24"/>
        <v>69.321737094290626</v>
      </c>
      <c r="AX76" s="35">
        <f t="shared" si="25"/>
        <v>100.1965017486511</v>
      </c>
      <c r="AY76" s="35">
        <f t="shared" si="26"/>
        <v>74.570346225533001</v>
      </c>
      <c r="BA76" s="30">
        <f t="shared" si="31"/>
        <v>29.252250668631589</v>
      </c>
      <c r="BB76" s="30">
        <f t="shared" si="31"/>
        <v>56.924521454836494</v>
      </c>
    </row>
    <row r="77" spans="6:54" x14ac:dyDescent="0.25">
      <c r="F77" s="3">
        <v>63</v>
      </c>
      <c r="G77" s="29">
        <f t="shared" si="37"/>
        <v>83.408137988696708</v>
      </c>
      <c r="H77" s="29">
        <f t="shared" si="36"/>
        <v>83.296666431068644</v>
      </c>
      <c r="I77" s="29">
        <f t="shared" si="36"/>
        <v>91.078615888844112</v>
      </c>
      <c r="J77" s="29">
        <f t="shared" si="36"/>
        <v>85.006319246409504</v>
      </c>
      <c r="K77" s="29">
        <f t="shared" si="36"/>
        <v>28.540940340972316</v>
      </c>
      <c r="L77" s="30"/>
      <c r="M77" s="29">
        <f t="shared" si="36"/>
        <v>32.789465284072904</v>
      </c>
      <c r="N77" s="31">
        <f t="shared" si="28"/>
        <v>19.670769390107765</v>
      </c>
      <c r="O77" s="31">
        <f>IF(Settings!$I$6&gt;69, 0.2*(N77), 0)</f>
        <v>3.934153878021553</v>
      </c>
      <c r="P77" s="32">
        <f t="shared" si="29"/>
        <v>60.349445866339124</v>
      </c>
      <c r="Q77" s="32">
        <f t="shared" si="29"/>
        <v>35.789647652561158</v>
      </c>
      <c r="R77" s="32">
        <f t="shared" si="29"/>
        <v>54.056494254348451</v>
      </c>
      <c r="S77" s="33">
        <f t="shared" si="9"/>
        <v>107.35978329743993</v>
      </c>
      <c r="T77" s="33">
        <f t="shared" si="10"/>
        <v>143.48060760759213</v>
      </c>
      <c r="U77" s="34">
        <f t="shared" si="11"/>
        <v>73.752781874924523</v>
      </c>
      <c r="V77" s="34">
        <f t="shared" si="12"/>
        <v>71.392289548111592</v>
      </c>
      <c r="W77" s="35">
        <f t="shared" si="13"/>
        <v>101.08409523254149</v>
      </c>
      <c r="X77" s="35">
        <f t="shared" si="14"/>
        <v>75.908641790953638</v>
      </c>
      <c r="Z77" s="30">
        <f t="shared" si="30"/>
        <v>29.421126359579333</v>
      </c>
      <c r="AA77" s="30">
        <f t="shared" si="30"/>
        <v>57.379815953079309</v>
      </c>
      <c r="AC77" s="3">
        <v>63</v>
      </c>
      <c r="AD77"/>
      <c r="AE77" s="52">
        <f t="shared" si="35"/>
        <v>60.086481859648281</v>
      </c>
      <c r="AG77" s="3">
        <f t="shared" si="17"/>
        <v>60.086481859648281</v>
      </c>
      <c r="AH77" s="29">
        <f t="shared" si="32"/>
        <v>82.084607596378206</v>
      </c>
      <c r="AI77" s="29">
        <f t="shared" si="32"/>
        <v>81.12702450122255</v>
      </c>
      <c r="AJ77" s="29">
        <f t="shared" si="32"/>
        <v>88.650063127353178</v>
      </c>
      <c r="AK77" s="29">
        <f t="shared" si="32"/>
        <v>82.884847611791955</v>
      </c>
      <c r="AL77" s="29">
        <f t="shared" si="32"/>
        <v>28.219896815872822</v>
      </c>
      <c r="AM77" s="30"/>
      <c r="AN77" s="29">
        <f t="shared" si="33"/>
        <v>31.752680178535041</v>
      </c>
      <c r="AO77" s="31">
        <f t="shared" si="33"/>
        <v>19.010625990453502</v>
      </c>
      <c r="AP77" s="31">
        <f>IF(Settings!$I$6&gt;69, 0.2*(AO77), 0)</f>
        <v>3.8021251980907005</v>
      </c>
      <c r="AQ77" s="32">
        <f t="shared" si="34"/>
        <v>59.062272106308058</v>
      </c>
      <c r="AR77" s="32">
        <f t="shared" si="34"/>
        <v>35.23153467548115</v>
      </c>
      <c r="AS77" s="32">
        <f t="shared" si="34"/>
        <v>53.800680581796158</v>
      </c>
      <c r="AT77" s="33">
        <f t="shared" si="21"/>
        <v>105.01876764793415</v>
      </c>
      <c r="AU77" s="33">
        <f t="shared" si="22"/>
        <v>140.2510523405706</v>
      </c>
      <c r="AV77" s="34">
        <f t="shared" si="23"/>
        <v>71.809564724607199</v>
      </c>
      <c r="AW77" s="34">
        <f t="shared" si="24"/>
        <v>69.528289605752775</v>
      </c>
      <c r="AX77" s="35">
        <f t="shared" si="25"/>
        <v>100.2884913711642</v>
      </c>
      <c r="AY77" s="35">
        <f t="shared" si="26"/>
        <v>74.706397449198363</v>
      </c>
      <c r="BA77" s="30">
        <f t="shared" si="31"/>
        <v>29.270424934931768</v>
      </c>
      <c r="BB77" s="30">
        <f t="shared" si="31"/>
        <v>56.971563699712711</v>
      </c>
    </row>
    <row r="78" spans="6:54" x14ac:dyDescent="0.25">
      <c r="F78" s="3">
        <v>64</v>
      </c>
      <c r="G78" s="29">
        <f t="shared" si="37"/>
        <v>83.810951607635914</v>
      </c>
      <c r="H78" s="29">
        <f t="shared" si="36"/>
        <v>84.00528933045085</v>
      </c>
      <c r="I78" s="29">
        <f t="shared" si="36"/>
        <v>91.851396362405822</v>
      </c>
      <c r="J78" s="29">
        <f t="shared" si="36"/>
        <v>85.697534832099407</v>
      </c>
      <c r="K78" s="29">
        <f t="shared" si="36"/>
        <v>28.637466849996066</v>
      </c>
      <c r="L78" s="30"/>
      <c r="M78" s="29">
        <f t="shared" si="36"/>
        <v>33.128167046213484</v>
      </c>
      <c r="N78" s="31">
        <f t="shared" si="28"/>
        <v>19.889092149472628</v>
      </c>
      <c r="O78" s="31">
        <f>IF(Settings!$I$6&gt;69, 0.2*(N78), 0)</f>
        <v>3.9778184298945258</v>
      </c>
      <c r="P78" s="32">
        <f t="shared" si="29"/>
        <v>60.767549395590954</v>
      </c>
      <c r="Q78" s="32">
        <f t="shared" si="29"/>
        <v>35.966115373252855</v>
      </c>
      <c r="R78" s="32">
        <f t="shared" si="29"/>
        <v>54.131145984381234</v>
      </c>
      <c r="S78" s="33">
        <f t="shared" si="9"/>
        <v>108.11890842878796</v>
      </c>
      <c r="T78" s="33">
        <f t="shared" si="10"/>
        <v>144.52170696147166</v>
      </c>
      <c r="U78" s="34">
        <f t="shared" si="11"/>
        <v>74.387859753304113</v>
      </c>
      <c r="V78" s="34">
        <f t="shared" si="12"/>
        <v>72.001168695367397</v>
      </c>
      <c r="W78" s="35">
        <f t="shared" si="13"/>
        <v>101.3306787367431</v>
      </c>
      <c r="X78" s="35">
        <f t="shared" si="14"/>
        <v>76.291263386195325</v>
      </c>
      <c r="Z78" s="30">
        <f t="shared" si="30"/>
        <v>29.465365693292995</v>
      </c>
      <c r="AA78" s="30">
        <f t="shared" si="30"/>
        <v>57.506856005943725</v>
      </c>
      <c r="AC78" s="3">
        <v>64</v>
      </c>
      <c r="AD78"/>
      <c r="AE78" s="52">
        <f t="shared" si="35"/>
        <v>60.372264924241762</v>
      </c>
      <c r="AG78" s="3">
        <f t="shared" si="17"/>
        <v>60.372264924241762</v>
      </c>
      <c r="AH78" s="29">
        <f t="shared" si="32"/>
        <v>82.22499468252964</v>
      </c>
      <c r="AI78" s="29">
        <f t="shared" si="32"/>
        <v>81.346939879703285</v>
      </c>
      <c r="AJ78" s="29">
        <f t="shared" si="32"/>
        <v>88.900377297652398</v>
      </c>
      <c r="AK78" s="29">
        <f t="shared" si="32"/>
        <v>83.100223103033102</v>
      </c>
      <c r="AL78" s="29">
        <f t="shared" si="32"/>
        <v>28.254218498161492</v>
      </c>
      <c r="AM78" s="30"/>
      <c r="AN78" s="29">
        <f t="shared" si="33"/>
        <v>31.857737362487772</v>
      </c>
      <c r="AO78" s="31">
        <f t="shared" si="33"/>
        <v>19.07698571532848</v>
      </c>
      <c r="AP78" s="31">
        <f>IF(Settings!$I$6&gt;69, 0.2*(AO78), 0)</f>
        <v>3.8153971430656961</v>
      </c>
      <c r="AQ78" s="32">
        <f t="shared" si="34"/>
        <v>59.193219228182535</v>
      </c>
      <c r="AR78" s="32">
        <f t="shared" si="34"/>
        <v>35.289314989206382</v>
      </c>
      <c r="AS78" s="32">
        <f t="shared" si="34"/>
        <v>53.828552671159876</v>
      </c>
      <c r="AT78" s="33">
        <f t="shared" si="21"/>
        <v>105.25718303117523</v>
      </c>
      <c r="AU78" s="33">
        <f t="shared" si="22"/>
        <v>140.58120509349291</v>
      </c>
      <c r="AV78" s="34">
        <f t="shared" si="23"/>
        <v>72.006446755047065</v>
      </c>
      <c r="AW78" s="34">
        <f t="shared" si="24"/>
        <v>69.717208469207648</v>
      </c>
      <c r="AX78" s="35">
        <f t="shared" si="25"/>
        <v>100.37195366992304</v>
      </c>
      <c r="AY78" s="35">
        <f t="shared" si="26"/>
        <v>74.830343630443593</v>
      </c>
      <c r="BA78" s="30">
        <f t="shared" si="31"/>
        <v>29.286783621077877</v>
      </c>
      <c r="BB78" s="30">
        <f t="shared" si="31"/>
        <v>57.014273814483246</v>
      </c>
    </row>
    <row r="79" spans="6:54" x14ac:dyDescent="0.25">
      <c r="F79" s="3">
        <v>65</v>
      </c>
      <c r="G79" s="29">
        <f t="shared" si="37"/>
        <v>84.189824769985293</v>
      </c>
      <c r="H79" s="29">
        <f t="shared" ref="H79:K84" si="38">H$4*(1-EXP(-H$5*$F79))^H$6</f>
        <v>84.696123828594096</v>
      </c>
      <c r="I79" s="29">
        <f t="shared" si="38"/>
        <v>92.594694861444225</v>
      </c>
      <c r="J79" s="29">
        <f t="shared" si="38"/>
        <v>86.370575153128414</v>
      </c>
      <c r="K79" s="29">
        <f t="shared" si="38"/>
        <v>28.727715050574531</v>
      </c>
      <c r="L79" s="30"/>
      <c r="M79" s="29">
        <f t="shared" ref="M79:M84" si="39">M$4*(1-EXP(-M$5*$F79))^M$6</f>
        <v>33.458357068340717</v>
      </c>
      <c r="N79" s="31">
        <f t="shared" si="28"/>
        <v>20.103279759945359</v>
      </c>
      <c r="O79" s="31">
        <f>IF(Settings!$I$6&gt;69, 0.2*(N79), 0)</f>
        <v>4.0206559519890721</v>
      </c>
      <c r="P79" s="32">
        <f t="shared" si="29"/>
        <v>61.17405387687964</v>
      </c>
      <c r="Q79" s="32">
        <f t="shared" si="29"/>
        <v>36.135355246693194</v>
      </c>
      <c r="R79" s="32">
        <f t="shared" si="29"/>
        <v>54.199921275875468</v>
      </c>
      <c r="S79" s="33">
        <f t="shared" ref="S79:S84" si="40">S$8*(S$4*(1-EXP(-S$5*F79))^S$6)</f>
        <v>108.8563185077703</v>
      </c>
      <c r="T79" s="33">
        <f t="shared" ref="T79:T84" si="41">T$8*(T$4*(1-EXP(-T$5*F79))^T$6)</f>
        <v>145.52993757688353</v>
      </c>
      <c r="U79" s="34">
        <f t="shared" ref="U79:U84" si="42">(U$7/100*$H79)+((100-U$7)/100*$N79)</f>
        <v>75.007197218296781</v>
      </c>
      <c r="V79" s="34">
        <f t="shared" ref="V79:V84" si="43">(V$7/100*$H79)+((100-V$7)/100*$O79)</f>
        <v>72.594803647103333</v>
      </c>
      <c r="W79" s="35">
        <f t="shared" ref="W79:W84" si="44">$W$7/100*(($W$4*(1-EXP(-$W$5*F79))^$W$6)) + ((100-$W$7)/100*N79)</f>
        <v>101.56487588803184</v>
      </c>
      <c r="X79" s="35">
        <f t="shared" ref="X79:X84" si="45">$X$7/100*(($X$4*(1-EXP(-$X$5*F79))^$X$6)) + ((100-$X$7)/100*O79)</f>
        <v>76.659441832220779</v>
      </c>
      <c r="Z79" s="30">
        <f t="shared" si="30"/>
        <v>29.5062430891197</v>
      </c>
      <c r="AA79" s="30">
        <f t="shared" si="30"/>
        <v>57.627736501027925</v>
      </c>
      <c r="AC79" s="3">
        <v>65</v>
      </c>
      <c r="AD79"/>
      <c r="AE79" s="52">
        <f t="shared" si="35"/>
        <v>60.635601509972815</v>
      </c>
      <c r="AG79" s="3">
        <f t="shared" ref="AG79:AG84" si="46">AE79</f>
        <v>60.635601509972815</v>
      </c>
      <c r="AH79" s="29">
        <f t="shared" si="32"/>
        <v>82.35223126898309</v>
      </c>
      <c r="AI79" s="29">
        <f t="shared" si="32"/>
        <v>81.548192877448415</v>
      </c>
      <c r="AJ79" s="29">
        <f t="shared" si="32"/>
        <v>89.128645204287778</v>
      </c>
      <c r="AK79" s="29">
        <f t="shared" si="32"/>
        <v>83.29725490109341</v>
      </c>
      <c r="AL79" s="29">
        <f t="shared" si="32"/>
        <v>28.285271817216341</v>
      </c>
      <c r="AM79" s="30"/>
      <c r="AN79" s="29">
        <f t="shared" si="33"/>
        <v>31.953887353448387</v>
      </c>
      <c r="AO79" s="31">
        <f t="shared" si="33"/>
        <v>19.137821035158137</v>
      </c>
      <c r="AP79" s="31">
        <f>IF(Settings!$I$6&gt;69, 0.2*(AO79), 0)</f>
        <v>3.8275642070316276</v>
      </c>
      <c r="AQ79" s="32">
        <f t="shared" si="34"/>
        <v>59.312959788809444</v>
      </c>
      <c r="AR79" s="32">
        <f t="shared" si="34"/>
        <v>35.341954429633965</v>
      </c>
      <c r="AS79" s="32">
        <f t="shared" si="34"/>
        <v>53.853666022750119</v>
      </c>
      <c r="AT79" s="33">
        <f t="shared" ref="AT79:AT84" si="47">AT$8*(AT$4*(1-EXP(-AT$5*AG79))^AT$6)</f>
        <v>105.47514531991695</v>
      </c>
      <c r="AU79" s="33">
        <f t="shared" ref="AU79:AU84" si="48">AU$8*(AU$4*(1-EXP(-AU$5*AG79))^AU$6)</f>
        <v>140.88279569558779</v>
      </c>
      <c r="AV79" s="34">
        <f t="shared" ref="AV79:AV84" si="49">(AV$7/100*$AI79)+((100-AV$7)/100*$AO79)</f>
        <v>72.186637101104878</v>
      </c>
      <c r="AW79" s="34">
        <f t="shared" ref="AW79:AW84" si="50">(AW$7/100*$AI79)+((100-AW$7)/100*$AP79)</f>
        <v>69.890098576885904</v>
      </c>
      <c r="AX79" s="35">
        <f t="shared" ref="AX79:AX84" si="51">$W$7/100*(($W$4*(1-EXP(-$W$5*AG79))^$W$6)) + ((100-$W$7)/100*AO79)</f>
        <v>100.44777181940876</v>
      </c>
      <c r="AY79" s="35">
        <f t="shared" ref="AY79:AY84" si="52">$X$7/100*(($X$4*(1-EXP(-$X$5*AG79))^$X$6)) + ((100-$X$7)/100*AP79)</f>
        <v>74.943362135029375</v>
      </c>
      <c r="BA79" s="30">
        <f t="shared" si="31"/>
        <v>29.3015351250314</v>
      </c>
      <c r="BB79" s="30">
        <f t="shared" si="31"/>
        <v>57.053095883738756</v>
      </c>
    </row>
    <row r="80" spans="6:54" x14ac:dyDescent="0.25">
      <c r="F80" s="3">
        <v>66</v>
      </c>
      <c r="G80" s="29">
        <f t="shared" si="37"/>
        <v>84.546097895871284</v>
      </c>
      <c r="H80" s="29">
        <f t="shared" si="38"/>
        <v>85.369554562090713</v>
      </c>
      <c r="I80" s="29">
        <f t="shared" si="38"/>
        <v>93.309455207822509</v>
      </c>
      <c r="J80" s="29">
        <f t="shared" si="38"/>
        <v>87.025859125258492</v>
      </c>
      <c r="K80" s="29">
        <f t="shared" si="38"/>
        <v>28.812079252878473</v>
      </c>
      <c r="L80" s="30"/>
      <c r="M80" s="29">
        <f t="shared" si="39"/>
        <v>33.780192645384957</v>
      </c>
      <c r="N80" s="31">
        <f t="shared" si="28"/>
        <v>20.313385306790323</v>
      </c>
      <c r="O80" s="31">
        <f>IF(Settings!$I$6&gt;69, 0.2*(N80), 0)</f>
        <v>4.0626770613580652</v>
      </c>
      <c r="P80" s="32">
        <f t="shared" si="29"/>
        <v>61.569259907418299</v>
      </c>
      <c r="Q80" s="32">
        <f t="shared" si="29"/>
        <v>36.297648700755566</v>
      </c>
      <c r="R80" s="32">
        <f t="shared" si="29"/>
        <v>54.263278098255654</v>
      </c>
      <c r="S80" s="33">
        <f t="shared" si="40"/>
        <v>109.57258481033224</v>
      </c>
      <c r="T80" s="33">
        <f t="shared" si="41"/>
        <v>146.50622787405345</v>
      </c>
      <c r="U80" s="34">
        <f t="shared" si="42"/>
        <v>75.611129173795646</v>
      </c>
      <c r="V80" s="34">
        <f t="shared" si="43"/>
        <v>73.173522936980802</v>
      </c>
      <c r="W80" s="35">
        <f t="shared" si="44"/>
        <v>101.78733549370261</v>
      </c>
      <c r="X80" s="35">
        <f t="shared" si="45"/>
        <v>77.013700447672107</v>
      </c>
      <c r="Z80" s="30">
        <f t="shared" si="30"/>
        <v>29.544011223443608</v>
      </c>
      <c r="AA80" s="30">
        <f t="shared" si="30"/>
        <v>57.742756085500218</v>
      </c>
      <c r="AC80" s="3">
        <v>66</v>
      </c>
      <c r="AD80"/>
      <c r="AE80" s="52">
        <f t="shared" si="35"/>
        <v>60.87825464788051</v>
      </c>
      <c r="AG80" s="3">
        <f t="shared" si="46"/>
        <v>60.87825464788051</v>
      </c>
      <c r="AH80" s="29">
        <f t="shared" si="32"/>
        <v>82.467696933089456</v>
      </c>
      <c r="AI80" s="29">
        <f t="shared" si="32"/>
        <v>81.732465443722788</v>
      </c>
      <c r="AJ80" s="29">
        <f t="shared" si="32"/>
        <v>89.336974319866655</v>
      </c>
      <c r="AK80" s="29">
        <f t="shared" si="32"/>
        <v>83.477606297853342</v>
      </c>
      <c r="AL80" s="29">
        <f t="shared" si="32"/>
        <v>28.313407949292699</v>
      </c>
      <c r="AM80" s="30"/>
      <c r="AN80" s="29">
        <f t="shared" si="33"/>
        <v>32.041931104232773</v>
      </c>
      <c r="AO80" s="31">
        <f t="shared" si="33"/>
        <v>19.193613765549753</v>
      </c>
      <c r="AP80" s="31">
        <f>IF(Settings!$I$6&gt;69, 0.2*(AO80), 0)</f>
        <v>3.8387227531099506</v>
      </c>
      <c r="AQ80" s="32">
        <f t="shared" si="34"/>
        <v>59.422518345475915</v>
      </c>
      <c r="AR80" s="32">
        <f t="shared" si="34"/>
        <v>35.389952937961397</v>
      </c>
      <c r="AS80" s="32">
        <f t="shared" si="34"/>
        <v>53.876333436184211</v>
      </c>
      <c r="AT80" s="33">
        <f t="shared" si="47"/>
        <v>105.67453161011211</v>
      </c>
      <c r="AU80" s="33">
        <f t="shared" si="48"/>
        <v>141.158480663717</v>
      </c>
      <c r="AV80" s="34">
        <f t="shared" si="49"/>
        <v>72.351637691996828</v>
      </c>
      <c r="AW80" s="34">
        <f t="shared" si="50"/>
        <v>70.048404040130862</v>
      </c>
      <c r="AX80" s="35">
        <f t="shared" si="51"/>
        <v>100.51672355062787</v>
      </c>
      <c r="AY80" s="35">
        <f t="shared" si="52"/>
        <v>75.046500870311505</v>
      </c>
      <c r="BA80" s="30">
        <f t="shared" si="31"/>
        <v>29.31485985974922</v>
      </c>
      <c r="BB80" s="30">
        <f t="shared" si="31"/>
        <v>57.08842169727744</v>
      </c>
    </row>
    <row r="81" spans="3:54" x14ac:dyDescent="0.25">
      <c r="F81" s="3">
        <v>67</v>
      </c>
      <c r="G81" s="29">
        <f t="shared" si="37"/>
        <v>84.881046602961064</v>
      </c>
      <c r="H81" s="29">
        <f t="shared" si="38"/>
        <v>86.025961940988083</v>
      </c>
      <c r="I81" s="29">
        <f t="shared" si="38"/>
        <v>93.996607577916592</v>
      </c>
      <c r="J81" s="29">
        <f t="shared" si="38"/>
        <v>87.663799994642005</v>
      </c>
      <c r="K81" s="29">
        <f t="shared" si="38"/>
        <v>28.890930856272547</v>
      </c>
      <c r="L81" s="30"/>
      <c r="M81" s="29">
        <f t="shared" si="39"/>
        <v>34.093832169846664</v>
      </c>
      <c r="N81" s="31">
        <f t="shared" si="28"/>
        <v>20.519462719379561</v>
      </c>
      <c r="O81" s="31">
        <f>IF(Settings!$I$6&gt;69, 0.2*(N81), 0)</f>
        <v>4.1038925438759124</v>
      </c>
      <c r="P81" s="32">
        <f t="shared" si="29"/>
        <v>61.953461727189747</v>
      </c>
      <c r="Q81" s="32">
        <f t="shared" si="29"/>
        <v>36.453267510066752</v>
      </c>
      <c r="R81" s="32">
        <f t="shared" si="29"/>
        <v>54.321639438545063</v>
      </c>
      <c r="S81" s="33">
        <f t="shared" si="40"/>
        <v>110.26826706055974</v>
      </c>
      <c r="T81" s="33">
        <f t="shared" si="41"/>
        <v>147.45148835373098</v>
      </c>
      <c r="U81" s="34">
        <f t="shared" si="42"/>
        <v>76.199987057746796</v>
      </c>
      <c r="V81" s="34">
        <f t="shared" si="43"/>
        <v>73.73765153142125</v>
      </c>
      <c r="W81" s="35">
        <f t="shared" si="44"/>
        <v>101.99867231181719</v>
      </c>
      <c r="X81" s="35">
        <f t="shared" si="45"/>
        <v>77.354545534640749</v>
      </c>
      <c r="Z81" s="30">
        <f t="shared" si="30"/>
        <v>29.578904200466638</v>
      </c>
      <c r="AA81" s="30">
        <f t="shared" si="30"/>
        <v>57.852198926571987</v>
      </c>
      <c r="AC81" s="3">
        <v>67</v>
      </c>
      <c r="AD81"/>
      <c r="AE81" s="52">
        <f t="shared" si="35"/>
        <v>61.101848893902165</v>
      </c>
      <c r="AG81" s="3">
        <f t="shared" si="46"/>
        <v>61.101848893902165</v>
      </c>
      <c r="AH81" s="29">
        <f t="shared" si="32"/>
        <v>82.572604660329972</v>
      </c>
      <c r="AI81" s="29">
        <f t="shared" si="32"/>
        <v>81.901273390586596</v>
      </c>
      <c r="AJ81" s="29">
        <f t="shared" si="32"/>
        <v>89.527246404021511</v>
      </c>
      <c r="AK81" s="29">
        <f t="shared" si="32"/>
        <v>83.642774803872314</v>
      </c>
      <c r="AL81" s="29">
        <f t="shared" si="32"/>
        <v>28.338934390758478</v>
      </c>
      <c r="AM81" s="30"/>
      <c r="AN81" s="29">
        <f t="shared" si="33"/>
        <v>32.122590849299606</v>
      </c>
      <c r="AO81" s="31">
        <f t="shared" si="33"/>
        <v>19.244800483024484</v>
      </c>
      <c r="AP81" s="31">
        <f>IF(Settings!$I$6&gt;69, 0.2*(AO81), 0)</f>
        <v>3.8489600966048969</v>
      </c>
      <c r="AQ81" s="32">
        <f t="shared" si="34"/>
        <v>59.522816027517571</v>
      </c>
      <c r="AR81" s="32">
        <f t="shared" si="34"/>
        <v>35.433755507700326</v>
      </c>
      <c r="AS81" s="32">
        <f t="shared" si="34"/>
        <v>53.896826269792179</v>
      </c>
      <c r="AT81" s="33">
        <f t="shared" si="47"/>
        <v>105.85702851108391</v>
      </c>
      <c r="AU81" s="33">
        <f t="shared" si="48"/>
        <v>141.41064195632799</v>
      </c>
      <c r="AV81" s="34">
        <f t="shared" si="49"/>
        <v>72.502802454452279</v>
      </c>
      <c r="AW81" s="34">
        <f t="shared" si="50"/>
        <v>70.193426396489343</v>
      </c>
      <c r="AX81" s="35">
        <f t="shared" si="51"/>
        <v>100.57949577491256</v>
      </c>
      <c r="AY81" s="35">
        <f t="shared" si="52"/>
        <v>75.14069466475361</v>
      </c>
      <c r="BA81" s="30">
        <f t="shared" si="31"/>
        <v>29.326914605083154</v>
      </c>
      <c r="BB81" s="30">
        <f t="shared" si="31"/>
        <v>57.120597889154148</v>
      </c>
    </row>
    <row r="82" spans="3:54" x14ac:dyDescent="0.25">
      <c r="F82" s="3">
        <v>68</v>
      </c>
      <c r="G82" s="29">
        <f t="shared" si="37"/>
        <v>85.195883506905631</v>
      </c>
      <c r="H82" s="29">
        <f t="shared" si="38"/>
        <v>86.66572187181481</v>
      </c>
      <c r="I82" s="29">
        <f t="shared" si="38"/>
        <v>94.657066928073036</v>
      </c>
      <c r="J82" s="29">
        <f t="shared" si="38"/>
        <v>88.284805098394699</v>
      </c>
      <c r="K82" s="29">
        <f t="shared" si="38"/>
        <v>28.964619429299574</v>
      </c>
      <c r="L82" s="30"/>
      <c r="M82" s="29">
        <f t="shared" si="39"/>
        <v>34.399434754260717</v>
      </c>
      <c r="N82" s="31">
        <f t="shared" si="28"/>
        <v>20.721566645058729</v>
      </c>
      <c r="O82" s="31">
        <f>IF(Settings!$I$6&gt;69, 0.2*(N82), 0)</f>
        <v>4.1443133290117462</v>
      </c>
      <c r="P82" s="32">
        <f t="shared" si="29"/>
        <v>62.326947245185742</v>
      </c>
      <c r="Q82" s="32">
        <f t="shared" si="29"/>
        <v>36.6024740037141</v>
      </c>
      <c r="R82" s="32">
        <f t="shared" si="29"/>
        <v>54.375395863809565</v>
      </c>
      <c r="S82" s="33">
        <f t="shared" si="40"/>
        <v>110.94391339204907</v>
      </c>
      <c r="T82" s="33">
        <f t="shared" si="41"/>
        <v>148.36661122899247</v>
      </c>
      <c r="U82" s="34">
        <f t="shared" si="42"/>
        <v>76.77409858780139</v>
      </c>
      <c r="V82" s="34">
        <f t="shared" si="43"/>
        <v>74.287510590394348</v>
      </c>
      <c r="W82" s="35">
        <f t="shared" si="44"/>
        <v>102.19946877289779</v>
      </c>
      <c r="X82" s="35">
        <f t="shared" si="45"/>
        <v>77.682466756480139</v>
      </c>
      <c r="Z82" s="30">
        <f t="shared" si="30"/>
        <v>29.611138854469374</v>
      </c>
      <c r="AA82" s="30">
        <f t="shared" si="30"/>
        <v>57.956335413560829</v>
      </c>
      <c r="AC82" s="3">
        <v>68</v>
      </c>
      <c r="AD82"/>
      <c r="AE82" s="52">
        <f t="shared" si="35"/>
        <v>61.307881205229648</v>
      </c>
      <c r="AG82" s="3">
        <f t="shared" si="46"/>
        <v>61.307881205229648</v>
      </c>
      <c r="AH82" s="29">
        <f t="shared" si="32"/>
        <v>82.668024067367782</v>
      </c>
      <c r="AI82" s="29">
        <f t="shared" si="32"/>
        <v>82.055984887002381</v>
      </c>
      <c r="AJ82" s="29">
        <f t="shared" si="32"/>
        <v>89.70114506839262</v>
      </c>
      <c r="AK82" s="29">
        <f t="shared" si="32"/>
        <v>83.794110815577724</v>
      </c>
      <c r="AL82" s="29">
        <f t="shared" si="32"/>
        <v>28.362121244080374</v>
      </c>
      <c r="AM82" s="30"/>
      <c r="AN82" s="29">
        <f t="shared" si="33"/>
        <v>32.196518781876961</v>
      </c>
      <c r="AO82" s="31">
        <f t="shared" si="33"/>
        <v>19.291777228881177</v>
      </c>
      <c r="AP82" s="31">
        <f>IF(Settings!$I$6&gt;69, 0.2*(AO82), 0)</f>
        <v>3.8583554457762355</v>
      </c>
      <c r="AQ82" s="32">
        <f t="shared" si="34"/>
        <v>59.614682384584135</v>
      </c>
      <c r="AR82" s="32">
        <f t="shared" si="34"/>
        <v>35.473759130620799</v>
      </c>
      <c r="AS82" s="32">
        <f t="shared" si="34"/>
        <v>53.915380802468668</v>
      </c>
      <c r="AT82" s="33">
        <f t="shared" si="47"/>
        <v>106.02415409488005</v>
      </c>
      <c r="AU82" s="33">
        <f t="shared" si="48"/>
        <v>141.64141927142097</v>
      </c>
      <c r="AV82" s="34">
        <f t="shared" si="49"/>
        <v>72.641353738284195</v>
      </c>
      <c r="AW82" s="34">
        <f t="shared" si="50"/>
        <v>70.326340470818465</v>
      </c>
      <c r="AX82" s="35">
        <f t="shared" si="51"/>
        <v>100.63669689060116</v>
      </c>
      <c r="AY82" s="35">
        <f t="shared" si="52"/>
        <v>75.22677927986652</v>
      </c>
      <c r="BA82" s="30">
        <f t="shared" si="31"/>
        <v>29.337836095722412</v>
      </c>
      <c r="BB82" s="30">
        <f t="shared" si="31"/>
        <v>57.149931963869285</v>
      </c>
    </row>
    <row r="83" spans="3:54" x14ac:dyDescent="0.25">
      <c r="F83" s="3">
        <v>69</v>
      </c>
      <c r="G83" s="29">
        <f t="shared" si="37"/>
        <v>85.491760168859273</v>
      </c>
      <c r="H83" s="29">
        <f t="shared" si="38"/>
        <v>87.289205513690021</v>
      </c>
      <c r="I83" s="29">
        <f t="shared" si="38"/>
        <v>95.29173165310452</v>
      </c>
      <c r="J83" s="29">
        <f t="shared" si="38"/>
        <v>88.889275658637061</v>
      </c>
      <c r="K83" s="29">
        <f t="shared" si="38"/>
        <v>29.033473775130847</v>
      </c>
      <c r="L83" s="30"/>
      <c r="M83" s="29">
        <f t="shared" si="39"/>
        <v>34.697159885392118</v>
      </c>
      <c r="N83" s="31">
        <f t="shared" si="28"/>
        <v>20.919752331850113</v>
      </c>
      <c r="O83" s="31">
        <f>IF(Settings!$I$6&gt;69, 0.2*(N83), 0)</f>
        <v>4.1839504663700229</v>
      </c>
      <c r="P83" s="32">
        <f t="shared" si="29"/>
        <v>62.689998075987219</v>
      </c>
      <c r="Q83" s="32">
        <f t="shared" si="29"/>
        <v>36.745521281851218</v>
      </c>
      <c r="R83" s="32">
        <f t="shared" si="29"/>
        <v>54.424907913182707</v>
      </c>
      <c r="S83" s="33">
        <f t="shared" si="40"/>
        <v>111.60006033775376</v>
      </c>
      <c r="T83" s="33">
        <f t="shared" si="41"/>
        <v>149.25247014027786</v>
      </c>
      <c r="U83" s="34">
        <f t="shared" si="42"/>
        <v>77.333787536414036</v>
      </c>
      <c r="V83" s="34">
        <f t="shared" si="43"/>
        <v>74.823417256592023</v>
      </c>
      <c r="W83" s="35">
        <f t="shared" si="44"/>
        <v>102.39027662380084</v>
      </c>
      <c r="X83" s="35">
        <f t="shared" si="45"/>
        <v>77.997937525050787</v>
      </c>
      <c r="Z83" s="30">
        <f t="shared" si="30"/>
        <v>29.640915970374667</v>
      </c>
      <c r="AA83" s="30">
        <f t="shared" si="30"/>
        <v>58.055422825913979</v>
      </c>
      <c r="AC83" s="3">
        <v>69</v>
      </c>
      <c r="AD83"/>
      <c r="AE83" s="52">
        <f t="shared" si="35"/>
        <v>61.497730962395757</v>
      </c>
      <c r="AG83" s="3">
        <f t="shared" si="46"/>
        <v>61.497730962395757</v>
      </c>
      <c r="AH83" s="29">
        <f t="shared" si="32"/>
        <v>82.754900959754238</v>
      </c>
      <c r="AI83" s="29">
        <f t="shared" si="32"/>
        <v>82.19783661082667</v>
      </c>
      <c r="AJ83" s="29">
        <f t="shared" si="32"/>
        <v>89.860179528236003</v>
      </c>
      <c r="AK83" s="29">
        <f t="shared" si="32"/>
        <v>83.932833888683803</v>
      </c>
      <c r="AL83" s="29">
        <f t="shared" si="32"/>
        <v>28.38320647925206</v>
      </c>
      <c r="AM83" s="30"/>
      <c r="AN83" s="29">
        <f t="shared" si="33"/>
        <v>32.264304650508237</v>
      </c>
      <c r="AO83" s="31">
        <f t="shared" si="33"/>
        <v>19.334903662886678</v>
      </c>
      <c r="AP83" s="31">
        <f>IF(Settings!$I$6&gt;69, 0.2*(AO83), 0)</f>
        <v>3.8669807325773355</v>
      </c>
      <c r="AQ83" s="32">
        <f t="shared" si="34"/>
        <v>59.698865683978759</v>
      </c>
      <c r="AR83" s="32">
        <f t="shared" si="34"/>
        <v>35.510318740167875</v>
      </c>
      <c r="AS83" s="32">
        <f t="shared" si="34"/>
        <v>53.932203491631498</v>
      </c>
      <c r="AT83" s="33">
        <f t="shared" si="47"/>
        <v>106.17727695766804</v>
      </c>
      <c r="AU83" s="33">
        <f t="shared" si="48"/>
        <v>141.85273801322396</v>
      </c>
      <c r="AV83" s="34">
        <f t="shared" si="49"/>
        <v>72.768396668635674</v>
      </c>
      <c r="AW83" s="34">
        <f t="shared" si="50"/>
        <v>70.448208229089275</v>
      </c>
      <c r="AX83" s="35">
        <f t="shared" si="51"/>
        <v>100.6888671816629</v>
      </c>
      <c r="AY83" s="35">
        <f t="shared" si="52"/>
        <v>75.305503436810156</v>
      </c>
      <c r="BA83" s="30">
        <f t="shared" si="31"/>
        <v>29.34774399295862</v>
      </c>
      <c r="BB83" s="30">
        <f t="shared" si="31"/>
        <v>57.176697403013634</v>
      </c>
    </row>
    <row r="84" spans="3:54" x14ac:dyDescent="0.25">
      <c r="F84" s="3">
        <v>70</v>
      </c>
      <c r="G84" s="29">
        <f t="shared" si="37"/>
        <v>85.769769152001331</v>
      </c>
      <c r="H84" s="29">
        <f t="shared" si="38"/>
        <v>87.896779064835755</v>
      </c>
      <c r="I84" s="29">
        <f t="shared" si="38"/>
        <v>95.901482456141949</v>
      </c>
      <c r="J84" s="29">
        <f t="shared" si="38"/>
        <v>89.477606607162741</v>
      </c>
      <c r="K84" s="29">
        <f t="shared" si="38"/>
        <v>29.097802976266394</v>
      </c>
      <c r="L84" s="30"/>
      <c r="M84" s="29">
        <f t="shared" si="39"/>
        <v>34.987167108003028</v>
      </c>
      <c r="N84" s="31">
        <f t="shared" si="28"/>
        <v>21.114075519423295</v>
      </c>
      <c r="O84" s="31">
        <f>IF(Settings!$I$6&gt;69, 0.2*(N84), 0)</f>
        <v>4.2228151038846589</v>
      </c>
      <c r="P84" s="32">
        <f t="shared" si="29"/>
        <v>63.042889585546327</v>
      </c>
      <c r="Q84" s="32">
        <f t="shared" si="29"/>
        <v>36.882653439259713</v>
      </c>
      <c r="R84" s="32">
        <f t="shared" si="29"/>
        <v>54.470508327980063</v>
      </c>
      <c r="S84" s="33">
        <f t="shared" si="40"/>
        <v>112.23723284540242</v>
      </c>
      <c r="T84" s="33">
        <f t="shared" si="41"/>
        <v>150.10991994558429</v>
      </c>
      <c r="U84" s="34">
        <f t="shared" si="42"/>
        <v>77.87937353302388</v>
      </c>
      <c r="V84" s="34">
        <f t="shared" si="43"/>
        <v>75.345684470693087</v>
      </c>
      <c r="W84" s="35">
        <f t="shared" si="44"/>
        <v>102.57161849611688</v>
      </c>
      <c r="X84" s="35">
        <f t="shared" si="45"/>
        <v>78.301415394944826</v>
      </c>
      <c r="Z84" s="30">
        <f t="shared" si="30"/>
        <v>29.668421426203039</v>
      </c>
      <c r="AA84" s="30">
        <f t="shared" si="30"/>
        <v>58.14970596884249</v>
      </c>
      <c r="AC84" s="3">
        <v>70</v>
      </c>
      <c r="AD84"/>
      <c r="AE84" s="52">
        <f t="shared" si="35"/>
        <v>61.672669204188026</v>
      </c>
      <c r="AG84" s="3">
        <f t="shared" si="46"/>
        <v>61.672669204188026</v>
      </c>
      <c r="AH84" s="29">
        <f t="shared" si="32"/>
        <v>82.834073862701487</v>
      </c>
      <c r="AI84" s="29">
        <f t="shared" si="32"/>
        <v>82.327947891730929</v>
      </c>
      <c r="AJ84" s="29">
        <f t="shared" si="32"/>
        <v>90.005705124292888</v>
      </c>
      <c r="AK84" s="29">
        <f t="shared" si="32"/>
        <v>84.060046962483696</v>
      </c>
      <c r="AL84" s="29">
        <f t="shared" si="32"/>
        <v>28.402400355083653</v>
      </c>
      <c r="AM84" s="30"/>
      <c r="AN84" s="29">
        <f t="shared" si="33"/>
        <v>32.326482424717106</v>
      </c>
      <c r="AO84" s="31">
        <f t="shared" si="33"/>
        <v>19.374506738680186</v>
      </c>
      <c r="AP84" s="31">
        <f>IF(Settings!$I$6&gt;69, 0.2*(AO84), 0)</f>
        <v>3.8749013477360372</v>
      </c>
      <c r="AQ84" s="32">
        <f t="shared" si="34"/>
        <v>59.77604188560273</v>
      </c>
      <c r="AR84" s="32">
        <f t="shared" si="34"/>
        <v>35.543752313867188</v>
      </c>
      <c r="AS84" s="32">
        <f t="shared" si="34"/>
        <v>53.947475338586713</v>
      </c>
      <c r="AT84" s="33">
        <f t="shared" si="47"/>
        <v>106.31763282019725</v>
      </c>
      <c r="AU84" s="33">
        <f t="shared" si="48"/>
        <v>142.0463335775008</v>
      </c>
      <c r="AV84" s="34">
        <f t="shared" si="49"/>
        <v>72.884931718773316</v>
      </c>
      <c r="AW84" s="34">
        <f t="shared" si="50"/>
        <v>70.559990910131688</v>
      </c>
      <c r="AX84" s="35">
        <f t="shared" si="51"/>
        <v>100.73648763850535</v>
      </c>
      <c r="AY84" s="35">
        <f t="shared" si="52"/>
        <v>75.377539172514091</v>
      </c>
      <c r="BA84" s="30">
        <f t="shared" si="31"/>
        <v>29.356743357079534</v>
      </c>
      <c r="BB84" s="30">
        <f t="shared" si="31"/>
        <v>57.201138009015963</v>
      </c>
    </row>
    <row r="85" spans="3:54" x14ac:dyDescent="0.25">
      <c r="Z85" s="3" t="s">
        <v>53</v>
      </c>
      <c r="AA85" s="3" t="s">
        <v>52</v>
      </c>
      <c r="AD85"/>
      <c r="BA85" s="3" t="s">
        <v>53</v>
      </c>
      <c r="BB85" s="3" t="s">
        <v>52</v>
      </c>
    </row>
    <row r="86" spans="3:54" x14ac:dyDescent="0.25">
      <c r="C86" t="s">
        <v>31</v>
      </c>
      <c r="D86" s="3">
        <v>1</v>
      </c>
      <c r="E86" s="12" t="s">
        <v>38</v>
      </c>
      <c r="F86" s="3">
        <v>0</v>
      </c>
      <c r="G86" s="29">
        <f t="shared" ref="G86:R101" si="53">G14*G$12</f>
        <v>0</v>
      </c>
      <c r="H86" s="29">
        <f t="shared" si="53"/>
        <v>0</v>
      </c>
      <c r="I86" s="29">
        <f t="shared" si="53"/>
        <v>0</v>
      </c>
      <c r="J86" s="29">
        <f t="shared" si="53"/>
        <v>0</v>
      </c>
      <c r="K86" s="29">
        <f t="shared" si="53"/>
        <v>0</v>
      </c>
      <c r="L86" s="30">
        <f>Z86+L170*(AA86-Z86)</f>
        <v>0</v>
      </c>
      <c r="M86" s="29">
        <f t="shared" si="53"/>
        <v>0</v>
      </c>
      <c r="N86" s="31">
        <f t="shared" si="53"/>
        <v>0</v>
      </c>
      <c r="O86" s="31">
        <f t="shared" si="53"/>
        <v>0</v>
      </c>
      <c r="P86" s="32">
        <f t="shared" si="53"/>
        <v>0</v>
      </c>
      <c r="Q86" s="32">
        <f t="shared" si="53"/>
        <v>0</v>
      </c>
      <c r="R86" s="32">
        <f t="shared" si="53"/>
        <v>0</v>
      </c>
      <c r="S86" s="33">
        <f t="shared" ref="S86:T101" si="54">S14</f>
        <v>0</v>
      </c>
      <c r="T86" s="33">
        <f t="shared" si="54"/>
        <v>0</v>
      </c>
      <c r="U86" s="34">
        <f t="shared" ref="U86:X101" si="55">U14*U$12</f>
        <v>0</v>
      </c>
      <c r="V86" s="34">
        <f t="shared" si="55"/>
        <v>0</v>
      </c>
      <c r="W86" s="35">
        <f t="shared" si="55"/>
        <v>0</v>
      </c>
      <c r="X86" s="35">
        <f t="shared" si="55"/>
        <v>0</v>
      </c>
      <c r="Y86" t="e">
        <f>NA()</f>
        <v>#N/A</v>
      </c>
      <c r="Z86" s="30">
        <f>Z14*Z$12</f>
        <v>0</v>
      </c>
      <c r="AA86" s="30">
        <f>AA14*($AM$166/0.778237)</f>
        <v>0</v>
      </c>
      <c r="AD86" t="s">
        <v>31</v>
      </c>
      <c r="AE86" s="3">
        <v>1</v>
      </c>
      <c r="AF86" s="12" t="s">
        <v>38</v>
      </c>
      <c r="AG86" s="3">
        <f>AE14</f>
        <v>5.3104168132392244</v>
      </c>
      <c r="AH86" s="29">
        <f>AH14*AH$12</f>
        <v>0.35203107675486439</v>
      </c>
      <c r="AI86" s="29">
        <f t="shared" ref="AI86:AS101" si="56">AI14*AI$12</f>
        <v>5.9434571126357811</v>
      </c>
      <c r="AJ86" s="29">
        <f t="shared" si="56"/>
        <v>1.0612311982607576</v>
      </c>
      <c r="AK86" s="29">
        <f t="shared" si="56"/>
        <v>6.1400715373311767</v>
      </c>
      <c r="AL86" s="29">
        <f t="shared" si="56"/>
        <v>0.28899876309456757</v>
      </c>
      <c r="AM86" s="30">
        <f>BA86+AM170*(BB86-BA86)</f>
        <v>1.2833721570927312</v>
      </c>
      <c r="AN86" s="29">
        <f t="shared" si="56"/>
        <v>0.97480075023775536</v>
      </c>
      <c r="AO86" s="31">
        <f t="shared" si="56"/>
        <v>1.048898970113872</v>
      </c>
      <c r="AP86" s="31">
        <f t="shared" si="56"/>
        <v>0.20977979402277441</v>
      </c>
      <c r="AQ86" s="32">
        <f t="shared" si="56"/>
        <v>7.4041405178180479</v>
      </c>
      <c r="AR86" s="32">
        <f t="shared" si="56"/>
        <v>2.8638509216519736</v>
      </c>
      <c r="AS86" s="32">
        <f t="shared" si="56"/>
        <v>2.6525840752428875</v>
      </c>
      <c r="AT86" s="33">
        <f>AT14</f>
        <v>9.4968176287774071</v>
      </c>
      <c r="AU86" s="33">
        <f>AU14</f>
        <v>8.5728020617928884</v>
      </c>
      <c r="AV86" s="34">
        <f>AV14*AV$12</f>
        <v>5.3783275530212906</v>
      </c>
      <c r="AW86" s="34">
        <f>AW14*AW$12</f>
        <v>5.2549525553692753</v>
      </c>
      <c r="AX86" s="35">
        <f>AX14*AX$12</f>
        <v>16.997630379398512</v>
      </c>
      <c r="AY86" s="35">
        <f>AY14*AY$12</f>
        <v>8.0594573853031335</v>
      </c>
      <c r="AZ86" t="e">
        <f>NA()</f>
        <v>#N/A</v>
      </c>
      <c r="BA86" s="30">
        <f>BA14*BA$12</f>
        <v>1.2833721570927312</v>
      </c>
      <c r="BB86" s="30">
        <f>BB14*($AM$166/0.778237)</f>
        <v>15.769723206694245</v>
      </c>
    </row>
    <row r="87" spans="3:54" x14ac:dyDescent="0.25">
      <c r="D87" s="3">
        <v>2</v>
      </c>
      <c r="F87" s="3">
        <v>1</v>
      </c>
      <c r="G87" s="29">
        <f t="shared" si="53"/>
        <v>3.5280912373217608E-4</v>
      </c>
      <c r="H87" s="29">
        <f t="shared" si="53"/>
        <v>0.53131464597736933</v>
      </c>
      <c r="I87" s="29">
        <f t="shared" si="53"/>
        <v>9.3797044606231412E-3</v>
      </c>
      <c r="J87" s="29">
        <f t="shared" si="53"/>
        <v>0.55078714784593885</v>
      </c>
      <c r="K87" s="29">
        <f t="shared" si="53"/>
        <v>6.4831111040349347E-4</v>
      </c>
      <c r="L87" s="30">
        <f t="shared" ref="L87:L150" si="57">Z87+L171*(AA87-Z87)</f>
        <v>1.4065975475878074E-2</v>
      </c>
      <c r="M87" s="29">
        <f t="shared" si="53"/>
        <v>3.9340401454650988E-2</v>
      </c>
      <c r="N87" s="31">
        <f t="shared" si="53"/>
        <v>7.8496120610892645E-2</v>
      </c>
      <c r="O87" s="31">
        <f t="shared" si="53"/>
        <v>1.5699224122178529E-2</v>
      </c>
      <c r="P87" s="32">
        <f t="shared" si="53"/>
        <v>0.91702658518625291</v>
      </c>
      <c r="Q87" s="32">
        <f t="shared" si="53"/>
        <v>0.19602950674622238</v>
      </c>
      <c r="R87" s="32">
        <f t="shared" si="53"/>
        <v>2.1915525959237837E-2</v>
      </c>
      <c r="S87" s="33">
        <f t="shared" si="54"/>
        <v>1.0054446503369625</v>
      </c>
      <c r="T87" s="33">
        <f t="shared" si="54"/>
        <v>0.5689461290552047</v>
      </c>
      <c r="U87" s="34">
        <f t="shared" si="55"/>
        <v>0.47854980875657604</v>
      </c>
      <c r="V87" s="34">
        <f t="shared" si="55"/>
        <v>0.4693168330630163</v>
      </c>
      <c r="W87" s="35">
        <f t="shared" si="55"/>
        <v>1.9344190163575512</v>
      </c>
      <c r="X87" s="35">
        <f t="shared" si="55"/>
        <v>0.7718403199069539</v>
      </c>
      <c r="Y87" t="e">
        <f>NA()</f>
        <v>#N/A</v>
      </c>
      <c r="Z87" s="30">
        <f t="shared" ref="Z87:Z150" si="58">Z15*Z$12</f>
        <v>1.4065975475878074E-2</v>
      </c>
      <c r="AA87" s="30">
        <f t="shared" ref="AA87:AA150" si="59">AA15*($AM$166/0.778237)</f>
        <v>3.2960921504960474</v>
      </c>
      <c r="AD87"/>
      <c r="AE87" s="3">
        <v>2</v>
      </c>
      <c r="AG87" s="3">
        <f t="shared" ref="AG87:AG150" si="60">AE15</f>
        <v>5.5848653782914033</v>
      </c>
      <c r="AH87" s="29">
        <f t="shared" ref="AH87:AL102" si="61">AH15*AH$12</f>
        <v>0.4252829489840409</v>
      </c>
      <c r="AI87" s="29">
        <f t="shared" si="61"/>
        <v>6.3739536491205433</v>
      </c>
      <c r="AJ87" s="29">
        <f t="shared" si="61"/>
        <v>1.2129526494276084</v>
      </c>
      <c r="AK87" s="29">
        <f t="shared" si="61"/>
        <v>6.5833962430203012</v>
      </c>
      <c r="AL87" s="29">
        <f t="shared" si="61"/>
        <v>0.34108768416269314</v>
      </c>
      <c r="AM87" s="30">
        <f t="shared" ref="AM87:AM150" si="62">BA87+AM171*(BB87-BA87)</f>
        <v>1.4478966197575189</v>
      </c>
      <c r="AN87" s="29">
        <f t="shared" si="56"/>
        <v>1.0694225467785081</v>
      </c>
      <c r="AO87" s="31">
        <f t="shared" si="56"/>
        <v>1.1313125601897502</v>
      </c>
      <c r="AP87" s="31">
        <f t="shared" si="56"/>
        <v>0.22626251203795003</v>
      </c>
      <c r="AQ87" s="32">
        <f t="shared" si="56"/>
        <v>7.8647515949471378</v>
      </c>
      <c r="AR87" s="32">
        <f t="shared" si="56"/>
        <v>3.0895283012101</v>
      </c>
      <c r="AS87" s="32">
        <f t="shared" si="56"/>
        <v>3.0135239289571087</v>
      </c>
      <c r="AT87" s="33">
        <f t="shared" ref="AT87:AU102" si="63">AT15</f>
        <v>10.132162474928142</v>
      </c>
      <c r="AU87" s="33">
        <f t="shared" si="63"/>
        <v>9.2660029055384214</v>
      </c>
      <c r="AV87" s="34">
        <f t="shared" ref="AV87:AY102" si="64">AV15*AV$12</f>
        <v>5.7688374487044713</v>
      </c>
      <c r="AW87" s="34">
        <f t="shared" si="64"/>
        <v>5.6357686895255457</v>
      </c>
      <c r="AX87" s="35">
        <f t="shared" si="64"/>
        <v>18.053554981640985</v>
      </c>
      <c r="AY87" s="35">
        <f t="shared" si="64"/>
        <v>8.6154206711966559</v>
      </c>
      <c r="AZ87" t="e">
        <f>NA()</f>
        <v>#N/A</v>
      </c>
      <c r="BA87" s="30">
        <f t="shared" ref="BA87:BA150" si="65">BA15*BA$12</f>
        <v>1.4478966197575189</v>
      </c>
      <c r="BB87" s="30">
        <f t="shared" ref="BB87:BB150" si="66">BB15*($AM$166/0.778237)</f>
        <v>16.477061121701261</v>
      </c>
    </row>
    <row r="88" spans="3:54" x14ac:dyDescent="0.25">
      <c r="D88" s="3">
        <v>3</v>
      </c>
      <c r="F88" s="3">
        <v>2</v>
      </c>
      <c r="G88" s="29">
        <f t="shared" si="53"/>
        <v>6.9148969193776576E-3</v>
      </c>
      <c r="H88" s="29">
        <f t="shared" si="53"/>
        <v>1.471554012556259</v>
      </c>
      <c r="I88" s="29">
        <f t="shared" si="53"/>
        <v>7.0254825489059453E-2</v>
      </c>
      <c r="J88" s="29">
        <f t="shared" si="53"/>
        <v>1.5242460371665616</v>
      </c>
      <c r="K88" s="29">
        <f t="shared" si="53"/>
        <v>9.0451860364488042E-3</v>
      </c>
      <c r="L88" s="30">
        <f t="shared" si="57"/>
        <v>0.10004296025981393</v>
      </c>
      <c r="M88" s="29">
        <f t="shared" si="53"/>
        <v>0.15267003099060614</v>
      </c>
      <c r="N88" s="31">
        <f t="shared" si="53"/>
        <v>0.23360515984308566</v>
      </c>
      <c r="O88" s="31">
        <f t="shared" si="53"/>
        <v>4.6721031968617141E-2</v>
      </c>
      <c r="P88" s="32">
        <f t="shared" si="53"/>
        <v>2.2151294703586677</v>
      </c>
      <c r="Q88" s="32">
        <f t="shared" si="53"/>
        <v>0.61387605036133086</v>
      </c>
      <c r="R88" s="32">
        <f t="shared" si="53"/>
        <v>0.17686283497987812</v>
      </c>
      <c r="S88" s="33">
        <f t="shared" si="54"/>
        <v>2.5968628045817832</v>
      </c>
      <c r="T88" s="33">
        <f t="shared" si="54"/>
        <v>1.7947953069271378</v>
      </c>
      <c r="U88" s="34">
        <f t="shared" si="55"/>
        <v>1.3277957087059664</v>
      </c>
      <c r="V88" s="34">
        <f t="shared" si="55"/>
        <v>1.3003182901286461</v>
      </c>
      <c r="W88" s="35">
        <f t="shared" si="55"/>
        <v>4.9124743994731661</v>
      </c>
      <c r="X88" s="35">
        <f t="shared" si="55"/>
        <v>2.0908735018552385</v>
      </c>
      <c r="Y88" t="e">
        <f>NA()</f>
        <v>#N/A</v>
      </c>
      <c r="Z88" s="30">
        <f t="shared" si="58"/>
        <v>0.10004296025981393</v>
      </c>
      <c r="AA88" s="30">
        <f t="shared" si="59"/>
        <v>6.4323727329699505</v>
      </c>
      <c r="AD88"/>
      <c r="AE88" s="3">
        <v>3</v>
      </c>
      <c r="AG88" s="3">
        <f t="shared" si="60"/>
        <v>5.8734977668565307</v>
      </c>
      <c r="AH88" s="29">
        <f t="shared" si="61"/>
        <v>0.51284213735251227</v>
      </c>
      <c r="AI88" s="29">
        <f t="shared" si="61"/>
        <v>6.8336892152380457</v>
      </c>
      <c r="AJ88" s="29">
        <f t="shared" si="61"/>
        <v>1.3851643152866253</v>
      </c>
      <c r="AK88" s="29">
        <f t="shared" si="61"/>
        <v>7.0566499762613395</v>
      </c>
      <c r="AL88" s="29">
        <f t="shared" si="61"/>
        <v>0.40187253321970307</v>
      </c>
      <c r="AM88" s="30">
        <f t="shared" si="62"/>
        <v>1.631145600352397</v>
      </c>
      <c r="AN88" s="29">
        <f t="shared" si="56"/>
        <v>1.1727504356678637</v>
      </c>
      <c r="AO88" s="31">
        <f t="shared" si="56"/>
        <v>1.2198942045030798</v>
      </c>
      <c r="AP88" s="31">
        <f t="shared" si="56"/>
        <v>0.243978840900616</v>
      </c>
      <c r="AQ88" s="32">
        <f t="shared" si="56"/>
        <v>8.3518564885922402</v>
      </c>
      <c r="AR88" s="32">
        <f t="shared" si="56"/>
        <v>3.3313732022313935</v>
      </c>
      <c r="AS88" s="32">
        <f t="shared" si="56"/>
        <v>3.4181282391226491</v>
      </c>
      <c r="AT88" s="33">
        <f t="shared" si="63"/>
        <v>10.806877605025017</v>
      </c>
      <c r="AU88" s="33">
        <f t="shared" si="63"/>
        <v>10.011306136691854</v>
      </c>
      <c r="AV88" s="34">
        <f t="shared" si="64"/>
        <v>6.1859544006503615</v>
      </c>
      <c r="AW88" s="34">
        <f t="shared" si="64"/>
        <v>6.0424663728187253</v>
      </c>
      <c r="AX88" s="35">
        <f t="shared" si="64"/>
        <v>19.165432507882873</v>
      </c>
      <c r="AY88" s="35">
        <f t="shared" si="64"/>
        <v>9.2061325127254765</v>
      </c>
      <c r="AZ88" t="e">
        <f>NA()</f>
        <v>#N/A</v>
      </c>
      <c r="BA88" s="30">
        <f t="shared" si="65"/>
        <v>1.631145600352397</v>
      </c>
      <c r="BB88" s="30">
        <f t="shared" si="66"/>
        <v>17.210619195620442</v>
      </c>
    </row>
    <row r="89" spans="3:54" x14ac:dyDescent="0.25">
      <c r="D89" s="3">
        <v>4</v>
      </c>
      <c r="F89" s="3">
        <v>3</v>
      </c>
      <c r="G89" s="29">
        <f t="shared" si="53"/>
        <v>3.7195694058401708E-2</v>
      </c>
      <c r="H89" s="29">
        <f t="shared" si="53"/>
        <v>2.6474982753142382</v>
      </c>
      <c r="I89" s="29">
        <f t="shared" si="53"/>
        <v>0.22210631360797445</v>
      </c>
      <c r="J89" s="29">
        <f t="shared" si="53"/>
        <v>2.7400900951048324</v>
      </c>
      <c r="K89" s="29">
        <f t="shared" si="53"/>
        <v>3.9994398160098456E-2</v>
      </c>
      <c r="L89" s="30">
        <f t="shared" si="57"/>
        <v>0.30066366567027475</v>
      </c>
      <c r="M89" s="29">
        <f t="shared" si="53"/>
        <v>0.33331790811454515</v>
      </c>
      <c r="N89" s="31">
        <f t="shared" si="53"/>
        <v>0.43877901994841623</v>
      </c>
      <c r="O89" s="31">
        <f t="shared" si="53"/>
        <v>8.7755803989683259E-2</v>
      </c>
      <c r="P89" s="32">
        <f t="shared" si="53"/>
        <v>3.6816071062636393</v>
      </c>
      <c r="Q89" s="32">
        <f t="shared" si="53"/>
        <v>1.1791310236227011</v>
      </c>
      <c r="R89" s="32">
        <f t="shared" si="53"/>
        <v>0.56952406245517284</v>
      </c>
      <c r="S89" s="33">
        <f t="shared" si="54"/>
        <v>4.4840897324313671</v>
      </c>
      <c r="T89" s="33">
        <f t="shared" si="54"/>
        <v>3.4724675845000235</v>
      </c>
      <c r="U89" s="34">
        <f t="shared" si="55"/>
        <v>2.3915796667148439</v>
      </c>
      <c r="V89" s="34">
        <f t="shared" si="55"/>
        <v>2.3399690139271763</v>
      </c>
      <c r="W89" s="35">
        <f t="shared" si="55"/>
        <v>8.3402385835201134</v>
      </c>
      <c r="X89" s="35">
        <f t="shared" si="55"/>
        <v>3.7005424686385822</v>
      </c>
      <c r="Y89" t="e">
        <f>NA()</f>
        <v>#N/A</v>
      </c>
      <c r="Z89" s="30">
        <f t="shared" si="58"/>
        <v>0.30066366567027475</v>
      </c>
      <c r="AA89" s="30">
        <f t="shared" si="59"/>
        <v>9.4165902374843604</v>
      </c>
      <c r="AD89"/>
      <c r="AE89" s="3">
        <v>4</v>
      </c>
      <c r="AG89" s="3">
        <f t="shared" si="60"/>
        <v>6.1770470155581005</v>
      </c>
      <c r="AH89" s="29">
        <f t="shared" si="61"/>
        <v>0.61725289237107306</v>
      </c>
      <c r="AI89" s="29">
        <f t="shared" si="61"/>
        <v>7.3244006627294658</v>
      </c>
      <c r="AJ89" s="29">
        <f t="shared" si="61"/>
        <v>1.5803916654731256</v>
      </c>
      <c r="AK89" s="29">
        <f t="shared" si="61"/>
        <v>7.5615871098592082</v>
      </c>
      <c r="AL89" s="29">
        <f t="shared" si="61"/>
        <v>0.47263965927311669</v>
      </c>
      <c r="AM89" s="30">
        <f t="shared" si="62"/>
        <v>1.8348114986471094</v>
      </c>
      <c r="AN89" s="29">
        <f t="shared" si="56"/>
        <v>1.2855118220342976</v>
      </c>
      <c r="AO89" s="31">
        <f t="shared" si="56"/>
        <v>1.3150641884854659</v>
      </c>
      <c r="AP89" s="31">
        <f t="shared" si="56"/>
        <v>0.26301283769709316</v>
      </c>
      <c r="AQ89" s="32">
        <f t="shared" si="56"/>
        <v>8.8667250547326848</v>
      </c>
      <c r="AR89" s="32">
        <f t="shared" si="56"/>
        <v>3.5903258051155977</v>
      </c>
      <c r="AS89" s="32">
        <f t="shared" si="56"/>
        <v>3.8706262241828346</v>
      </c>
      <c r="AT89" s="33">
        <f t="shared" si="63"/>
        <v>11.523018764794427</v>
      </c>
      <c r="AU89" s="33">
        <f t="shared" si="63"/>
        <v>10.812086671972239</v>
      </c>
      <c r="AV89" s="34">
        <f t="shared" si="64"/>
        <v>6.6312668402360657</v>
      </c>
      <c r="AW89" s="34">
        <f t="shared" si="64"/>
        <v>6.4765846012507149</v>
      </c>
      <c r="AX89" s="35">
        <f t="shared" si="64"/>
        <v>20.335093933761843</v>
      </c>
      <c r="AY89" s="35">
        <f t="shared" si="64"/>
        <v>9.833315417620426</v>
      </c>
      <c r="AZ89" t="e">
        <f>NA()</f>
        <v>#N/A</v>
      </c>
      <c r="BA89" s="30">
        <f t="shared" si="65"/>
        <v>1.8348114986471094</v>
      </c>
      <c r="BB89" s="30">
        <f t="shared" si="66"/>
        <v>17.970819505071283</v>
      </c>
    </row>
    <row r="90" spans="3:54" x14ac:dyDescent="0.25">
      <c r="D90" s="3">
        <v>5</v>
      </c>
      <c r="F90" s="3">
        <v>4</v>
      </c>
      <c r="G90" s="29">
        <f t="shared" si="53"/>
        <v>0.11794999315118387</v>
      </c>
      <c r="H90" s="29">
        <f t="shared" si="53"/>
        <v>3.9921746823847286</v>
      </c>
      <c r="I90" s="29">
        <f t="shared" si="53"/>
        <v>0.49340315906305321</v>
      </c>
      <c r="J90" s="29">
        <f t="shared" si="53"/>
        <v>4.1285011861368348</v>
      </c>
      <c r="K90" s="29">
        <f t="shared" si="53"/>
        <v>0.1105789485005209</v>
      </c>
      <c r="L90" s="30">
        <f t="shared" si="57"/>
        <v>0.63563914195728666</v>
      </c>
      <c r="M90" s="29">
        <f t="shared" si="53"/>
        <v>0.57507668618775709</v>
      </c>
      <c r="N90" s="31">
        <f t="shared" si="53"/>
        <v>0.6826473364572786</v>
      </c>
      <c r="O90" s="31">
        <f t="shared" si="53"/>
        <v>0.13652946729145571</v>
      </c>
      <c r="P90" s="32">
        <f t="shared" si="53"/>
        <v>5.2507213248411553</v>
      </c>
      <c r="Q90" s="32">
        <f t="shared" si="53"/>
        <v>1.8543942933408692</v>
      </c>
      <c r="R90" s="32">
        <f t="shared" si="53"/>
        <v>1.2603550559503247</v>
      </c>
      <c r="S90" s="33">
        <f t="shared" si="54"/>
        <v>6.5665117007586238</v>
      </c>
      <c r="T90" s="33">
        <f t="shared" si="54"/>
        <v>5.5001877319209544</v>
      </c>
      <c r="U90" s="34">
        <f t="shared" si="55"/>
        <v>3.6093629995549295</v>
      </c>
      <c r="V90" s="34">
        <f t="shared" si="55"/>
        <v>3.5290677414487774</v>
      </c>
      <c r="W90" s="35">
        <f t="shared" si="55"/>
        <v>12.010347309398144</v>
      </c>
      <c r="X90" s="35">
        <f t="shared" si="55"/>
        <v>5.5025914124035564</v>
      </c>
      <c r="Y90" t="e">
        <f>NA()</f>
        <v>#N/A</v>
      </c>
      <c r="Z90" s="30">
        <f t="shared" si="58"/>
        <v>0.63563914195728666</v>
      </c>
      <c r="AA90" s="30">
        <f t="shared" si="59"/>
        <v>12.25611746729156</v>
      </c>
      <c r="AD90"/>
      <c r="AE90" s="3">
        <v>5</v>
      </c>
      <c r="AG90" s="3">
        <f t="shared" si="60"/>
        <v>6.4962840452114623</v>
      </c>
      <c r="AH90" s="29">
        <f t="shared" si="61"/>
        <v>0.74144681019170267</v>
      </c>
      <c r="AI90" s="29">
        <f t="shared" si="61"/>
        <v>7.8478958147901663</v>
      </c>
      <c r="AJ90" s="29">
        <f t="shared" si="61"/>
        <v>1.801423473974175</v>
      </c>
      <c r="AK90" s="29">
        <f t="shared" si="61"/>
        <v>8.1000304801103145</v>
      </c>
      <c r="AL90" s="29">
        <f t="shared" si="61"/>
        <v>0.55482726788536574</v>
      </c>
      <c r="AM90" s="30">
        <f t="shared" si="62"/>
        <v>2.0606596653961833</v>
      </c>
      <c r="AN90" s="29">
        <f t="shared" si="56"/>
        <v>1.4084835836218708</v>
      </c>
      <c r="AO90" s="31">
        <f t="shared" si="56"/>
        <v>1.4172658522475359</v>
      </c>
      <c r="AP90" s="31">
        <f t="shared" si="56"/>
        <v>0.28345317044950719</v>
      </c>
      <c r="AQ90" s="32">
        <f t="shared" si="56"/>
        <v>9.4106576062839782</v>
      </c>
      <c r="AR90" s="32">
        <f t="shared" si="56"/>
        <v>3.8673512204958329</v>
      </c>
      <c r="AS90" s="32">
        <f t="shared" si="56"/>
        <v>4.3754571661799471</v>
      </c>
      <c r="AT90" s="33">
        <f t="shared" si="63"/>
        <v>12.282701344793137</v>
      </c>
      <c r="AU90" s="33">
        <f t="shared" si="63"/>
        <v>11.671863453612643</v>
      </c>
      <c r="AV90" s="34">
        <f t="shared" si="64"/>
        <v>7.1064289701885208</v>
      </c>
      <c r="AW90" s="34">
        <f t="shared" si="64"/>
        <v>6.9397254304049536</v>
      </c>
      <c r="AX90" s="35">
        <f t="shared" si="64"/>
        <v>21.564290525392206</v>
      </c>
      <c r="AY90" s="35">
        <f t="shared" si="64"/>
        <v>10.4987201903525</v>
      </c>
      <c r="AZ90" t="e">
        <f>NA()</f>
        <v>#N/A</v>
      </c>
      <c r="BA90" s="30">
        <f t="shared" si="65"/>
        <v>2.0606596653961833</v>
      </c>
      <c r="BB90" s="30">
        <f t="shared" si="66"/>
        <v>18.758030828558116</v>
      </c>
    </row>
    <row r="91" spans="3:54" x14ac:dyDescent="0.25">
      <c r="D91" s="3">
        <v>6</v>
      </c>
      <c r="F91" s="3">
        <v>5</v>
      </c>
      <c r="G91" s="29">
        <f t="shared" si="53"/>
        <v>0.28019317838484198</v>
      </c>
      <c r="H91" s="29">
        <f t="shared" si="53"/>
        <v>5.4649154131350839</v>
      </c>
      <c r="I91" s="29">
        <f t="shared" si="53"/>
        <v>0.90358803979653801</v>
      </c>
      <c r="J91" s="29">
        <f t="shared" si="53"/>
        <v>5.6470739056107098</v>
      </c>
      <c r="K91" s="29">
        <f t="shared" si="53"/>
        <v>0.23655458997345349</v>
      </c>
      <c r="L91" s="30">
        <f t="shared" si="57"/>
        <v>1.1090354750937348</v>
      </c>
      <c r="M91" s="29">
        <f t="shared" si="53"/>
        <v>0.87217314734653228</v>
      </c>
      <c r="N91" s="31">
        <f t="shared" si="53"/>
        <v>0.95792639979538452</v>
      </c>
      <c r="O91" s="31">
        <f t="shared" si="53"/>
        <v>0.1915852799590769</v>
      </c>
      <c r="P91" s="32">
        <f t="shared" si="53"/>
        <v>6.8865963775104397</v>
      </c>
      <c r="Q91" s="32">
        <f t="shared" si="53"/>
        <v>2.6140333101304534</v>
      </c>
      <c r="R91" s="32">
        <f t="shared" si="53"/>
        <v>2.2728633615567588</v>
      </c>
      <c r="S91" s="33">
        <f t="shared" si="54"/>
        <v>8.7862507001093171</v>
      </c>
      <c r="T91" s="33">
        <f t="shared" si="54"/>
        <v>7.8080626492960006</v>
      </c>
      <c r="U91" s="34">
        <f t="shared" si="55"/>
        <v>4.9443290751413631</v>
      </c>
      <c r="V91" s="34">
        <f t="shared" si="55"/>
        <v>4.8316545748386996</v>
      </c>
      <c r="W91" s="35">
        <f t="shared" si="55"/>
        <v>15.806225393730719</v>
      </c>
      <c r="X91" s="35">
        <f t="shared" si="55"/>
        <v>7.4381372943770652</v>
      </c>
      <c r="Y91" t="e">
        <f>NA()</f>
        <v>#N/A</v>
      </c>
      <c r="Z91" s="30">
        <f t="shared" si="58"/>
        <v>1.1090354750937348</v>
      </c>
      <c r="AA91" s="30">
        <f t="shared" si="59"/>
        <v>14.957969754070001</v>
      </c>
      <c r="AD91"/>
      <c r="AE91" s="3">
        <v>6</v>
      </c>
      <c r="AG91" s="3">
        <f t="shared" si="60"/>
        <v>6.8320196187232742</v>
      </c>
      <c r="AH91" s="29">
        <f t="shared" si="61"/>
        <v>0.88878524202190967</v>
      </c>
      <c r="AI91" s="29">
        <f t="shared" si="61"/>
        <v>8.4060519490432561</v>
      </c>
      <c r="AJ91" s="29">
        <f t="shared" si="61"/>
        <v>2.0513297719095931</v>
      </c>
      <c r="AK91" s="29">
        <f t="shared" si="61"/>
        <v>8.6738693263375257</v>
      </c>
      <c r="AL91" s="29">
        <f t="shared" si="61"/>
        <v>0.65003452658309036</v>
      </c>
      <c r="AM91" s="30">
        <f t="shared" si="62"/>
        <v>2.3105159680247138</v>
      </c>
      <c r="AN91" s="29">
        <f t="shared" si="56"/>
        <v>1.5424936628097878</v>
      </c>
      <c r="AO91" s="31">
        <f t="shared" si="56"/>
        <v>1.5269660767957363</v>
      </c>
      <c r="AP91" s="31">
        <f t="shared" si="56"/>
        <v>0.30539321535914726</v>
      </c>
      <c r="AQ91" s="32">
        <f t="shared" si="56"/>
        <v>9.9849816072408508</v>
      </c>
      <c r="AR91" s="32">
        <f t="shared" si="56"/>
        <v>4.1634356560555918</v>
      </c>
      <c r="AS91" s="32">
        <f t="shared" si="56"/>
        <v>4.9372409564247546</v>
      </c>
      <c r="AT91" s="33">
        <f t="shared" si="63"/>
        <v>13.08809562915342</v>
      </c>
      <c r="AU91" s="33">
        <f t="shared" si="63"/>
        <v>12.594294680342811</v>
      </c>
      <c r="AV91" s="34">
        <f t="shared" si="64"/>
        <v>7.6131595026548036</v>
      </c>
      <c r="AW91" s="34">
        <f t="shared" si="64"/>
        <v>7.4335526563262873</v>
      </c>
      <c r="AX91" s="35">
        <f t="shared" si="64"/>
        <v>22.854672379091905</v>
      </c>
      <c r="AY91" s="35">
        <f t="shared" si="64"/>
        <v>11.20411811656891</v>
      </c>
      <c r="AZ91" t="e">
        <f>NA()</f>
        <v>#N/A</v>
      </c>
      <c r="BA91" s="30">
        <f t="shared" si="65"/>
        <v>2.3105159680247138</v>
      </c>
      <c r="BB91" s="30">
        <f t="shared" si="66"/>
        <v>19.572561246691595</v>
      </c>
    </row>
    <row r="92" spans="3:54" x14ac:dyDescent="0.25">
      <c r="D92" s="3">
        <v>7</v>
      </c>
      <c r="F92" s="3">
        <v>6</v>
      </c>
      <c r="G92" s="29">
        <f t="shared" si="53"/>
        <v>0.55477910263363783</v>
      </c>
      <c r="H92" s="29">
        <f t="shared" si="53"/>
        <v>7.0373204892042915</v>
      </c>
      <c r="I92" s="29">
        <f t="shared" si="53"/>
        <v>1.4647591809114708</v>
      </c>
      <c r="J92" s="29">
        <f t="shared" si="53"/>
        <v>7.2662098019088424</v>
      </c>
      <c r="K92" s="29">
        <f t="shared" si="53"/>
        <v>0.43050107221926043</v>
      </c>
      <c r="L92" s="30">
        <f t="shared" si="57"/>
        <v>1.7146806804093504</v>
      </c>
      <c r="M92" s="29">
        <f t="shared" si="53"/>
        <v>1.2192405055813285</v>
      </c>
      <c r="N92" s="31">
        <f t="shared" si="53"/>
        <v>1.2593110193306316</v>
      </c>
      <c r="O92" s="31">
        <f t="shared" si="53"/>
        <v>0.25186220386612629</v>
      </c>
      <c r="P92" s="32">
        <f t="shared" si="53"/>
        <v>8.566123832391412</v>
      </c>
      <c r="Q92" s="32">
        <f t="shared" si="53"/>
        <v>3.4387372773776175</v>
      </c>
      <c r="R92" s="32">
        <f t="shared" si="53"/>
        <v>3.603385823029829</v>
      </c>
      <c r="S92" s="33">
        <f t="shared" si="54"/>
        <v>11.10454628117817</v>
      </c>
      <c r="T92" s="33">
        <f t="shared" si="54"/>
        <v>10.342973545770731</v>
      </c>
      <c r="U92" s="34">
        <f t="shared" si="55"/>
        <v>6.3707352025785369</v>
      </c>
      <c r="V92" s="34">
        <f t="shared" si="55"/>
        <v>6.2226108374299978</v>
      </c>
      <c r="W92" s="35">
        <f t="shared" si="55"/>
        <v>19.65290941439148</v>
      </c>
      <c r="X92" s="35">
        <f t="shared" si="55"/>
        <v>9.466807127639985</v>
      </c>
      <c r="Y92" t="e">
        <f>NA()</f>
        <v>#N/A</v>
      </c>
      <c r="Z92" s="30">
        <f t="shared" si="58"/>
        <v>1.7146806804093504</v>
      </c>
      <c r="AA92" s="30">
        <f t="shared" si="59"/>
        <v>17.528822289992181</v>
      </c>
      <c r="AD92"/>
      <c r="AE92" s="3">
        <v>7</v>
      </c>
      <c r="AG92" s="3">
        <f t="shared" si="60"/>
        <v>7.185106400177478</v>
      </c>
      <c r="AH92" s="29">
        <f t="shared" si="61"/>
        <v>1.0631020812369099</v>
      </c>
      <c r="AI92" s="29">
        <f t="shared" si="61"/>
        <v>9.0008134962223316</v>
      </c>
      <c r="AJ92" s="29">
        <f t="shared" si="61"/>
        <v>2.333479040935496</v>
      </c>
      <c r="AK92" s="29">
        <f t="shared" si="61"/>
        <v>9.2850563848463956</v>
      </c>
      <c r="AL92" s="29">
        <f t="shared" si="61"/>
        <v>0.76002904597591825</v>
      </c>
      <c r="AM92" s="30">
        <f t="shared" si="62"/>
        <v>2.586250786479634</v>
      </c>
      <c r="AN92" s="29">
        <f t="shared" si="56"/>
        <v>1.6884223976016848</v>
      </c>
      <c r="AO92" s="31">
        <f t="shared" si="56"/>
        <v>1.6446556552635423</v>
      </c>
      <c r="AP92" s="31">
        <f t="shared" si="56"/>
        <v>0.32893113105270844</v>
      </c>
      <c r="AQ92" s="32">
        <f t="shared" si="56"/>
        <v>10.591047713257483</v>
      </c>
      <c r="AR92" s="32">
        <f t="shared" si="56"/>
        <v>4.4795817807095553</v>
      </c>
      <c r="AS92" s="32">
        <f t="shared" si="56"/>
        <v>5.5607390384533391</v>
      </c>
      <c r="AT92" s="33">
        <f t="shared" si="63"/>
        <v>13.941420937232689</v>
      </c>
      <c r="AU92" s="33">
        <f t="shared" si="63"/>
        <v>13.583170969174743</v>
      </c>
      <c r="AV92" s="34">
        <f t="shared" si="64"/>
        <v>8.1532396909996443</v>
      </c>
      <c r="AW92" s="34">
        <f t="shared" si="64"/>
        <v>7.9597898036530257</v>
      </c>
      <c r="AX92" s="35">
        <f t="shared" si="64"/>
        <v>24.207765040102117</v>
      </c>
      <c r="AY92" s="35">
        <f t="shared" si="64"/>
        <v>11.951291840380105</v>
      </c>
      <c r="AZ92" t="e">
        <f>NA()</f>
        <v>#N/A</v>
      </c>
      <c r="BA92" s="30">
        <f t="shared" si="65"/>
        <v>2.586250786479634</v>
      </c>
      <c r="BB92" s="30">
        <f t="shared" si="66"/>
        <v>20.414650295800595</v>
      </c>
    </row>
    <row r="93" spans="3:54" x14ac:dyDescent="0.25">
      <c r="D93" s="3">
        <v>8</v>
      </c>
      <c r="F93" s="3">
        <v>7</v>
      </c>
      <c r="G93" s="29">
        <f t="shared" si="53"/>
        <v>0.96918872427974279</v>
      </c>
      <c r="H93" s="29">
        <f t="shared" si="53"/>
        <v>8.688056565760629</v>
      </c>
      <c r="I93" s="29">
        <f t="shared" si="53"/>
        <v>2.1830912621502012</v>
      </c>
      <c r="J93" s="29">
        <f t="shared" si="53"/>
        <v>8.9636985546224519</v>
      </c>
      <c r="K93" s="29">
        <f t="shared" si="53"/>
        <v>0.70109426694573629</v>
      </c>
      <c r="L93" s="30">
        <f t="shared" si="57"/>
        <v>2.4400830351308946</v>
      </c>
      <c r="M93" s="29">
        <f t="shared" si="53"/>
        <v>1.6112924091069831</v>
      </c>
      <c r="N93" s="31">
        <f t="shared" si="53"/>
        <v>1.5826681827302242</v>
      </c>
      <c r="O93" s="31">
        <f t="shared" si="53"/>
        <v>0.31653363654604488</v>
      </c>
      <c r="P93" s="32">
        <f t="shared" si="53"/>
        <v>10.273080905596643</v>
      </c>
      <c r="Q93" s="32">
        <f t="shared" si="53"/>
        <v>4.3132628384408607</v>
      </c>
      <c r="R93" s="32">
        <f t="shared" si="53"/>
        <v>5.2297876663657474</v>
      </c>
      <c r="S93" s="33">
        <f t="shared" si="54"/>
        <v>13.493307392971278</v>
      </c>
      <c r="T93" s="33">
        <f t="shared" si="54"/>
        <v>13.062435653513859</v>
      </c>
      <c r="U93" s="34">
        <f t="shared" si="55"/>
        <v>7.8692223803469226</v>
      </c>
      <c r="V93" s="34">
        <f t="shared" si="55"/>
        <v>7.6830636664079979</v>
      </c>
      <c r="W93" s="35">
        <f t="shared" si="55"/>
        <v>23.498995087925888</v>
      </c>
      <c r="X93" s="35">
        <f t="shared" si="55"/>
        <v>11.55895781189415</v>
      </c>
      <c r="Y93" t="e">
        <f>NA()</f>
        <v>#N/A</v>
      </c>
      <c r="Z93" s="30">
        <f t="shared" si="58"/>
        <v>2.4400830351308946</v>
      </c>
      <c r="AA93" s="30">
        <f t="shared" si="59"/>
        <v>19.975026619444275</v>
      </c>
      <c r="AD93"/>
      <c r="AE93" s="3">
        <v>8</v>
      </c>
      <c r="AG93" s="3">
        <f t="shared" si="60"/>
        <v>7.5564411203372481</v>
      </c>
      <c r="AH93" s="29">
        <f t="shared" si="61"/>
        <v>1.26874561129443</v>
      </c>
      <c r="AI93" s="29">
        <f t="shared" si="61"/>
        <v>9.6341888498197239</v>
      </c>
      <c r="AJ93" s="29">
        <f t="shared" si="61"/>
        <v>2.6515541080907181</v>
      </c>
      <c r="AK93" s="29">
        <f t="shared" si="61"/>
        <v>9.9356040293219579</v>
      </c>
      <c r="AL93" s="29">
        <f t="shared" si="61"/>
        <v>0.88675208097776836</v>
      </c>
      <c r="AM93" s="30">
        <f t="shared" si="62"/>
        <v>2.8897590973750447</v>
      </c>
      <c r="AN93" s="29">
        <f t="shared" si="56"/>
        <v>1.8472035243749785</v>
      </c>
      <c r="AO93" s="31">
        <f t="shared" si="56"/>
        <v>1.7708495258029235</v>
      </c>
      <c r="AP93" s="31">
        <f t="shared" si="56"/>
        <v>0.35416990516058472</v>
      </c>
      <c r="AQ93" s="32">
        <f t="shared" si="56"/>
        <v>11.230225095905361</v>
      </c>
      <c r="AR93" s="32">
        <f t="shared" si="56"/>
        <v>4.8168032112347188</v>
      </c>
      <c r="AS93" s="32">
        <f t="shared" si="56"/>
        <v>6.2508047309489454</v>
      </c>
      <c r="AT93" s="33">
        <f t="shared" si="63"/>
        <v>14.844938542361442</v>
      </c>
      <c r="AU93" s="33">
        <f t="shared" si="63"/>
        <v>14.64240617464116</v>
      </c>
      <c r="AV93" s="34">
        <f t="shared" si="64"/>
        <v>8.7285105598300703</v>
      </c>
      <c r="AW93" s="34">
        <f t="shared" si="64"/>
        <v>8.520217328248112</v>
      </c>
      <c r="AX93" s="35">
        <f t="shared" si="64"/>
        <v>25.624944211660232</v>
      </c>
      <c r="AY93" s="35">
        <f t="shared" si="64"/>
        <v>12.742024831177178</v>
      </c>
      <c r="AZ93" t="e">
        <f>NA()</f>
        <v>#N/A</v>
      </c>
      <c r="BA93" s="30">
        <f t="shared" si="65"/>
        <v>2.8897590973750447</v>
      </c>
      <c r="BB93" s="30">
        <f t="shared" si="66"/>
        <v>21.284460693214086</v>
      </c>
    </row>
    <row r="94" spans="3:54" x14ac:dyDescent="0.25">
      <c r="D94" s="3">
        <v>9</v>
      </c>
      <c r="F94" s="3">
        <v>8</v>
      </c>
      <c r="G94" s="29">
        <f t="shared" si="53"/>
        <v>1.5455346479887357</v>
      </c>
      <c r="H94" s="29">
        <f t="shared" si="53"/>
        <v>10.400369586742961</v>
      </c>
      <c r="I94" s="29">
        <f t="shared" si="53"/>
        <v>3.0600324392868807</v>
      </c>
      <c r="J94" s="29">
        <f t="shared" si="53"/>
        <v>10.72212324959064</v>
      </c>
      <c r="K94" s="29">
        <f t="shared" si="53"/>
        <v>1.0530625903464257</v>
      </c>
      <c r="L94" s="30">
        <f t="shared" si="57"/>
        <v>3.2692302119738521</v>
      </c>
      <c r="M94" s="29">
        <f t="shared" si="53"/>
        <v>2.043698539654712</v>
      </c>
      <c r="N94" s="31">
        <f t="shared" si="53"/>
        <v>1.9246427028261222</v>
      </c>
      <c r="O94" s="31">
        <f t="shared" si="53"/>
        <v>0.38492854056522446</v>
      </c>
      <c r="P94" s="32">
        <f t="shared" si="53"/>
        <v>11.995467662986558</v>
      </c>
      <c r="Q94" s="32">
        <f t="shared" si="53"/>
        <v>5.2252502631277986</v>
      </c>
      <c r="R94" s="32">
        <f t="shared" si="53"/>
        <v>7.1184344722005086</v>
      </c>
      <c r="S94" s="33">
        <f t="shared" si="54"/>
        <v>15.931174954891837</v>
      </c>
      <c r="T94" s="33">
        <f t="shared" si="54"/>
        <v>15.931432343174018</v>
      </c>
      <c r="U94" s="34">
        <f t="shared" si="55"/>
        <v>9.4245710183589306</v>
      </c>
      <c r="V94" s="34">
        <f t="shared" si="55"/>
        <v>9.1981881199980311</v>
      </c>
      <c r="W94" s="35">
        <f t="shared" si="55"/>
        <v>27.308018734294414</v>
      </c>
      <c r="X94" s="35">
        <f t="shared" si="55"/>
        <v>13.69192525847477</v>
      </c>
      <c r="Y94" t="e">
        <f>NA()</f>
        <v>#N/A</v>
      </c>
      <c r="Z94" s="30">
        <f t="shared" si="58"/>
        <v>3.2692302119738521</v>
      </c>
      <c r="AA94" s="30">
        <f t="shared" si="59"/>
        <v>22.302626331142147</v>
      </c>
      <c r="AD94"/>
      <c r="AE94" s="3">
        <v>9</v>
      </c>
      <c r="AG94" s="3">
        <f t="shared" si="60"/>
        <v>7.9469668540626248</v>
      </c>
      <c r="AH94" s="29">
        <f t="shared" si="61"/>
        <v>1.5106177297486485</v>
      </c>
      <c r="AI94" s="29">
        <f t="shared" si="61"/>
        <v>10.308246174779677</v>
      </c>
      <c r="AJ94" s="29">
        <f t="shared" si="61"/>
        <v>3.0095661011733719</v>
      </c>
      <c r="AK94" s="29">
        <f t="shared" si="61"/>
        <v>10.627579342968493</v>
      </c>
      <c r="AL94" s="29">
        <f t="shared" si="61"/>
        <v>1.0323206999643399</v>
      </c>
      <c r="AM94" s="30">
        <f t="shared" si="62"/>
        <v>3.2229363523377001</v>
      </c>
      <c r="AN94" s="29">
        <f t="shared" si="56"/>
        <v>2.0198247768099109</v>
      </c>
      <c r="AO94" s="31">
        <f t="shared" si="56"/>
        <v>1.9060868402200772</v>
      </c>
      <c r="AP94" s="31">
        <f t="shared" si="56"/>
        <v>0.38121736804401546</v>
      </c>
      <c r="AQ94" s="32">
        <f t="shared" si="56"/>
        <v>11.903895985973804</v>
      </c>
      <c r="AR94" s="32">
        <f t="shared" si="56"/>
        <v>5.1761180473828823</v>
      </c>
      <c r="AS94" s="32">
        <f t="shared" si="56"/>
        <v>7.0123220374352506</v>
      </c>
      <c r="AT94" s="33">
        <f t="shared" si="63"/>
        <v>15.800943247608625</v>
      </c>
      <c r="AU94" s="33">
        <f t="shared" si="63"/>
        <v>15.776025576813884</v>
      </c>
      <c r="AV94" s="34">
        <f t="shared" si="64"/>
        <v>9.3408692310621309</v>
      </c>
      <c r="AW94" s="34">
        <f t="shared" si="64"/>
        <v>9.1166689351926848</v>
      </c>
      <c r="AX94" s="35">
        <f t="shared" si="64"/>
        <v>27.107408601617365</v>
      </c>
      <c r="AY94" s="35">
        <f t="shared" si="64"/>
        <v>13.578089339668642</v>
      </c>
      <c r="AZ94" t="e">
        <f>NA()</f>
        <v>#N/A</v>
      </c>
      <c r="BA94" s="30">
        <f t="shared" si="65"/>
        <v>3.2229363523377001</v>
      </c>
      <c r="BB94" s="30">
        <f t="shared" si="66"/>
        <v>22.182069661737074</v>
      </c>
    </row>
    <row r="95" spans="3:54" x14ac:dyDescent="0.25">
      <c r="D95" s="3">
        <v>10</v>
      </c>
      <c r="F95" s="3">
        <v>9</v>
      </c>
      <c r="G95" s="29">
        <f t="shared" si="53"/>
        <v>2.2995800237468664</v>
      </c>
      <c r="H95" s="29">
        <f t="shared" si="53"/>
        <v>12.160707140968873</v>
      </c>
      <c r="I95" s="29">
        <f t="shared" si="53"/>
        <v>4.093309531111041</v>
      </c>
      <c r="J95" s="29">
        <f t="shared" si="53"/>
        <v>12.527421412923893</v>
      </c>
      <c r="K95" s="29">
        <f t="shared" si="53"/>
        <v>1.487533346938825</v>
      </c>
      <c r="L95" s="30">
        <f t="shared" si="57"/>
        <v>4.1845519420785875</v>
      </c>
      <c r="M95" s="29">
        <f t="shared" si="53"/>
        <v>2.5121617124289433</v>
      </c>
      <c r="N95" s="31">
        <f t="shared" si="53"/>
        <v>2.2824348906214169</v>
      </c>
      <c r="O95" s="31">
        <f t="shared" si="53"/>
        <v>0.4564869781242834</v>
      </c>
      <c r="P95" s="32">
        <f t="shared" si="53"/>
        <v>13.724097420082002</v>
      </c>
      <c r="Q95" s="32">
        <f t="shared" si="53"/>
        <v>6.1645099147938884</v>
      </c>
      <c r="R95" s="32">
        <f t="shared" si="53"/>
        <v>9.2294842115987805</v>
      </c>
      <c r="S95" s="33">
        <f t="shared" si="54"/>
        <v>18.401386506238179</v>
      </c>
      <c r="T95" s="33">
        <f t="shared" si="54"/>
        <v>18.920540306737543</v>
      </c>
      <c r="U95" s="34">
        <f t="shared" si="55"/>
        <v>11.024457344463684</v>
      </c>
      <c r="V95" s="34">
        <f t="shared" si="55"/>
        <v>10.75598973481323</v>
      </c>
      <c r="W95" s="35">
        <f t="shared" si="55"/>
        <v>31.053680209639861</v>
      </c>
      <c r="X95" s="35">
        <f t="shared" si="55"/>
        <v>15.847928714872083</v>
      </c>
      <c r="Y95" t="e">
        <f>NA()</f>
        <v>#N/A</v>
      </c>
      <c r="Z95" s="30">
        <f t="shared" si="58"/>
        <v>4.1845519420785875</v>
      </c>
      <c r="AA95" s="30">
        <f t="shared" si="59"/>
        <v>24.517371989412435</v>
      </c>
      <c r="AD95"/>
      <c r="AE95" s="3">
        <v>10</v>
      </c>
      <c r="AG95" s="3">
        <f t="shared" si="60"/>
        <v>8.3576754154277619</v>
      </c>
      <c r="AH95" s="29">
        <f t="shared" si="61"/>
        <v>1.7942084594854899</v>
      </c>
      <c r="AI95" s="29">
        <f t="shared" si="61"/>
        <v>11.025108096588783</v>
      </c>
      <c r="AJ95" s="29">
        <f t="shared" si="61"/>
        <v>3.4118657148793057</v>
      </c>
      <c r="AK95" s="29">
        <f t="shared" si="61"/>
        <v>11.363098001601035</v>
      </c>
      <c r="AL95" s="29">
        <f t="shared" si="61"/>
        <v>1.1990260792593002</v>
      </c>
      <c r="AM95" s="30">
        <f t="shared" si="62"/>
        <v>3.5876499281165937</v>
      </c>
      <c r="AN95" s="29">
        <f t="shared" si="56"/>
        <v>2.2073279967303776</v>
      </c>
      <c r="AO95" s="31">
        <f t="shared" si="56"/>
        <v>2.0509308397724149</v>
      </c>
      <c r="AP95" s="31">
        <f t="shared" si="56"/>
        <v>0.41018616795448298</v>
      </c>
      <c r="AQ95" s="32">
        <f t="shared" si="56"/>
        <v>12.613449369990658</v>
      </c>
      <c r="AR95" s="32">
        <f t="shared" si="56"/>
        <v>5.5585413843000335</v>
      </c>
      <c r="AS95" s="32">
        <f t="shared" si="56"/>
        <v>7.8501322436189644</v>
      </c>
      <c r="AT95" s="33">
        <f t="shared" si="63"/>
        <v>16.811753495418625</v>
      </c>
      <c r="AU95" s="33">
        <f t="shared" si="63"/>
        <v>16.988151136632045</v>
      </c>
      <c r="AV95" s="34">
        <f t="shared" si="64"/>
        <v>9.9922642375397217</v>
      </c>
      <c r="AW95" s="34">
        <f t="shared" si="64"/>
        <v>9.7510269070140794</v>
      </c>
      <c r="AX95" s="35">
        <f t="shared" si="64"/>
        <v>28.656150996046922</v>
      </c>
      <c r="AY95" s="35">
        <f t="shared" si="64"/>
        <v>14.461232748468339</v>
      </c>
      <c r="AZ95" t="e">
        <f>NA()</f>
        <v>#N/A</v>
      </c>
      <c r="BA95" s="30">
        <f t="shared" si="65"/>
        <v>3.5876499281165937</v>
      </c>
      <c r="BB95" s="30">
        <f t="shared" si="66"/>
        <v>23.107459891429841</v>
      </c>
    </row>
    <row r="96" spans="3:54" x14ac:dyDescent="0.25">
      <c r="D96" s="3">
        <v>11</v>
      </c>
      <c r="F96" s="3">
        <v>10</v>
      </c>
      <c r="G96" s="29">
        <f t="shared" si="53"/>
        <v>3.2405226994994885</v>
      </c>
      <c r="H96" s="29">
        <f t="shared" si="53"/>
        <v>13.957877135123395</v>
      </c>
      <c r="I96" s="29">
        <f t="shared" si="53"/>
        <v>5.2777690683897909</v>
      </c>
      <c r="J96" s="29">
        <f t="shared" si="53"/>
        <v>14.36800511258628</v>
      </c>
      <c r="K96" s="29">
        <f t="shared" si="53"/>
        <v>2.0025747633313462</v>
      </c>
      <c r="L96" s="30">
        <f t="shared" si="57"/>
        <v>5.1682619567365915</v>
      </c>
      <c r="M96" s="29">
        <f t="shared" si="53"/>
        <v>3.0126963862209841</v>
      </c>
      <c r="N96" s="31">
        <f t="shared" si="53"/>
        <v>2.6536627367088705</v>
      </c>
      <c r="O96" s="31">
        <f t="shared" si="53"/>
        <v>0.53073254734177411</v>
      </c>
      <c r="P96" s="32">
        <f t="shared" si="53"/>
        <v>15.451769166271024</v>
      </c>
      <c r="Q96" s="32">
        <f t="shared" si="53"/>
        <v>7.122551197973805</v>
      </c>
      <c r="R96" s="32">
        <f t="shared" si="53"/>
        <v>11.520742317307462</v>
      </c>
      <c r="S96" s="33">
        <f t="shared" si="54"/>
        <v>20.890495712629701</v>
      </c>
      <c r="T96" s="33">
        <f t="shared" si="54"/>
        <v>22.004711839244393</v>
      </c>
      <c r="U96" s="34">
        <f t="shared" si="55"/>
        <v>12.65869364154711</v>
      </c>
      <c r="V96" s="34">
        <f t="shared" si="55"/>
        <v>12.346560973636155</v>
      </c>
      <c r="W96" s="35">
        <f t="shared" si="55"/>
        <v>34.716923553642978</v>
      </c>
      <c r="X96" s="35">
        <f t="shared" si="55"/>
        <v>18.012779712557716</v>
      </c>
      <c r="Y96" t="e">
        <f>NA()</f>
        <v>#N/A</v>
      </c>
      <c r="Z96" s="30">
        <f t="shared" si="58"/>
        <v>5.1682619567365915</v>
      </c>
      <c r="AA96" s="30">
        <f t="shared" si="59"/>
        <v>26.624735341528101</v>
      </c>
      <c r="AD96"/>
      <c r="AE96" s="3">
        <v>11</v>
      </c>
      <c r="AG96" s="3">
        <f t="shared" si="60"/>
        <v>8.7896098766206254</v>
      </c>
      <c r="AH96" s="29">
        <f t="shared" si="61"/>
        <v>2.1256232291943773</v>
      </c>
      <c r="AI96" s="29">
        <f t="shared" si="61"/>
        <v>11.786945146089144</v>
      </c>
      <c r="AJ96" s="29">
        <f t="shared" si="61"/>
        <v>3.8631509240725208</v>
      </c>
      <c r="AK96" s="29">
        <f t="shared" si="61"/>
        <v>12.144316841703892</v>
      </c>
      <c r="AL96" s="29">
        <f t="shared" si="61"/>
        <v>1.3893270030606644</v>
      </c>
      <c r="AM96" s="30">
        <f t="shared" si="62"/>
        <v>3.9857060247369489</v>
      </c>
      <c r="AN96" s="29">
        <f t="shared" si="56"/>
        <v>2.4108086637289587</v>
      </c>
      <c r="AO96" s="31">
        <f t="shared" si="56"/>
        <v>2.2059685068018107</v>
      </c>
      <c r="AP96" s="31">
        <f t="shared" si="56"/>
        <v>0.44119370136036218</v>
      </c>
      <c r="AQ96" s="32">
        <f t="shared" si="56"/>
        <v>13.360273773819815</v>
      </c>
      <c r="AR96" s="32">
        <f t="shared" si="56"/>
        <v>5.9650767360975303</v>
      </c>
      <c r="AS96" s="32">
        <f t="shared" si="56"/>
        <v>8.7689478771522023</v>
      </c>
      <c r="AT96" s="33">
        <f t="shared" si="63"/>
        <v>17.879699886465996</v>
      </c>
      <c r="AU96" s="33">
        <f t="shared" si="63"/>
        <v>18.282983507726804</v>
      </c>
      <c r="AV96" s="34">
        <f t="shared" si="64"/>
        <v>10.684689710014815</v>
      </c>
      <c r="AW96" s="34">
        <f t="shared" si="64"/>
        <v>10.425216331642115</v>
      </c>
      <c r="AX96" s="35">
        <f t="shared" si="64"/>
        <v>30.27192769832569</v>
      </c>
      <c r="AY96" s="35">
        <f t="shared" si="64"/>
        <v>15.393162231323378</v>
      </c>
      <c r="AZ96" t="e">
        <f>NA()</f>
        <v>#N/A</v>
      </c>
      <c r="BA96" s="30">
        <f t="shared" si="65"/>
        <v>3.9857060247369489</v>
      </c>
      <c r="BB96" s="30">
        <f t="shared" si="66"/>
        <v>24.06051018879019</v>
      </c>
    </row>
    <row r="97" spans="4:54" x14ac:dyDescent="0.25">
      <c r="D97" s="3">
        <v>12</v>
      </c>
      <c r="F97" s="3">
        <v>11</v>
      </c>
      <c r="G97" s="29">
        <f t="shared" si="53"/>
        <v>4.3713111809707597</v>
      </c>
      <c r="H97" s="29">
        <f t="shared" si="53"/>
        <v>15.782496584484491</v>
      </c>
      <c r="I97" s="29">
        <f t="shared" si="53"/>
        <v>6.6060781197945726</v>
      </c>
      <c r="J97" s="29">
        <f t="shared" si="53"/>
        <v>16.234183760674842</v>
      </c>
      <c r="K97" s="29">
        <f t="shared" si="53"/>
        <v>2.5938092922758238</v>
      </c>
      <c r="L97" s="30">
        <f t="shared" si="57"/>
        <v>6.2032432657104142</v>
      </c>
      <c r="M97" s="29">
        <f t="shared" si="53"/>
        <v>3.5416084985785892</v>
      </c>
      <c r="N97" s="31">
        <f t="shared" si="53"/>
        <v>3.0362704247595147</v>
      </c>
      <c r="O97" s="31">
        <f t="shared" si="53"/>
        <v>0.60725408495190303</v>
      </c>
      <c r="P97" s="32">
        <f t="shared" si="53"/>
        <v>17.172744258725544</v>
      </c>
      <c r="Q97" s="32">
        <f t="shared" si="53"/>
        <v>8.0922509350973151</v>
      </c>
      <c r="R97" s="32">
        <f t="shared" si="53"/>
        <v>13.950358383031965</v>
      </c>
      <c r="S97" s="33">
        <f t="shared" si="54"/>
        <v>23.387547052003519</v>
      </c>
      <c r="T97" s="33">
        <f t="shared" si="54"/>
        <v>25.162429782929777</v>
      </c>
      <c r="U97" s="34">
        <f t="shared" si="55"/>
        <v>14.318730301014286</v>
      </c>
      <c r="V97" s="34">
        <f t="shared" si="55"/>
        <v>13.961594039849953</v>
      </c>
      <c r="W97" s="35">
        <f t="shared" si="55"/>
        <v>38.284026108774079</v>
      </c>
      <c r="X97" s="35">
        <f t="shared" si="55"/>
        <v>20.1750292002937</v>
      </c>
      <c r="Y97" t="e">
        <f>NA()</f>
        <v>#N/A</v>
      </c>
      <c r="Z97" s="30">
        <f t="shared" si="58"/>
        <v>6.2032432657104142</v>
      </c>
      <c r="AA97" s="30">
        <f t="shared" si="59"/>
        <v>28.629922836198965</v>
      </c>
      <c r="AD97"/>
      <c r="AE97" s="3">
        <v>12</v>
      </c>
      <c r="AG97" s="3">
        <f t="shared" si="60"/>
        <v>9.2438672170224123</v>
      </c>
      <c r="AH97" s="29">
        <f t="shared" si="61"/>
        <v>2.5115999684903101</v>
      </c>
      <c r="AI97" s="29">
        <f t="shared" si="61"/>
        <v>12.595967830307043</v>
      </c>
      <c r="AJ97" s="29">
        <f t="shared" si="61"/>
        <v>4.3684701647119848</v>
      </c>
      <c r="AK97" s="29">
        <f t="shared" si="61"/>
        <v>12.973424983503586</v>
      </c>
      <c r="AL97" s="29">
        <f t="shared" si="61"/>
        <v>1.6058375934114471</v>
      </c>
      <c r="AM97" s="30">
        <f t="shared" si="62"/>
        <v>4.4188120163558322</v>
      </c>
      <c r="AN97" s="29">
        <f t="shared" si="56"/>
        <v>2.6314147416071938</v>
      </c>
      <c r="AO97" s="31">
        <f t="shared" si="56"/>
        <v>2.3718099581019993</v>
      </c>
      <c r="AP97" s="31">
        <f t="shared" si="56"/>
        <v>0.47436199162039994</v>
      </c>
      <c r="AQ97" s="32">
        <f t="shared" si="56"/>
        <v>14.145749067941766</v>
      </c>
      <c r="AR97" s="32">
        <f t="shared" si="56"/>
        <v>6.3967063120680114</v>
      </c>
      <c r="AS97" s="32">
        <f t="shared" si="56"/>
        <v>9.7732539664221942</v>
      </c>
      <c r="AT97" s="33">
        <f t="shared" si="63"/>
        <v>19.00711198351329</v>
      </c>
      <c r="AU97" s="33">
        <f t="shared" si="63"/>
        <v>19.664780489118247</v>
      </c>
      <c r="AV97" s="34">
        <f t="shared" si="64"/>
        <v>11.420178318466649</v>
      </c>
      <c r="AW97" s="34">
        <f t="shared" si="64"/>
        <v>11.141198115082435</v>
      </c>
      <c r="AX97" s="35">
        <f t="shared" si="64"/>
        <v>31.955226528204825</v>
      </c>
      <c r="AY97" s="35">
        <f t="shared" si="64"/>
        <v>16.375527647462537</v>
      </c>
      <c r="AZ97" t="e">
        <f>NA()</f>
        <v>#N/A</v>
      </c>
      <c r="BA97" s="30">
        <f t="shared" si="65"/>
        <v>4.4188120163558322</v>
      </c>
      <c r="BB97" s="30">
        <f t="shared" si="66"/>
        <v>25.040985876878029</v>
      </c>
    </row>
    <row r="98" spans="4:54" x14ac:dyDescent="0.25">
      <c r="D98" s="3">
        <v>13</v>
      </c>
      <c r="F98" s="3">
        <v>12</v>
      </c>
      <c r="G98" s="29">
        <f t="shared" si="53"/>
        <v>5.6892973907732305</v>
      </c>
      <c r="H98" s="29">
        <f t="shared" si="53"/>
        <v>17.626610762570895</v>
      </c>
      <c r="I98" s="29">
        <f t="shared" si="53"/>
        <v>8.0693055280694939</v>
      </c>
      <c r="J98" s="29">
        <f t="shared" si="53"/>
        <v>18.11776483185756</v>
      </c>
      <c r="K98" s="29">
        <f t="shared" si="53"/>
        <v>3.2550218298300906</v>
      </c>
      <c r="L98" s="30">
        <f t="shared" si="57"/>
        <v>7.2736010154818631</v>
      </c>
      <c r="M98" s="29">
        <f t="shared" si="53"/>
        <v>4.0954765460162195</v>
      </c>
      <c r="N98" s="31">
        <f t="shared" si="53"/>
        <v>3.4284643635256993</v>
      </c>
      <c r="O98" s="31">
        <f t="shared" si="53"/>
        <v>0.6856928727051399</v>
      </c>
      <c r="P98" s="32">
        <f t="shared" si="53"/>
        <v>18.882396450964823</v>
      </c>
      <c r="Q98" s="32">
        <f t="shared" si="53"/>
        <v>9.0676085835485214</v>
      </c>
      <c r="R98" s="32">
        <f t="shared" si="53"/>
        <v>16.478622584325848</v>
      </c>
      <c r="S98" s="33">
        <f t="shared" si="54"/>
        <v>25.883514103321872</v>
      </c>
      <c r="T98" s="33">
        <f t="shared" si="54"/>
        <v>28.375091272131993</v>
      </c>
      <c r="U98" s="34">
        <f t="shared" si="55"/>
        <v>15.997311662342991</v>
      </c>
      <c r="V98" s="34">
        <f t="shared" si="55"/>
        <v>15.594044241121212</v>
      </c>
      <c r="W98" s="35">
        <f t="shared" si="55"/>
        <v>41.745282931293374</v>
      </c>
      <c r="X98" s="35">
        <f t="shared" si="55"/>
        <v>22.325373885063819</v>
      </c>
      <c r="Y98" t="e">
        <f>NA()</f>
        <v>#N/A</v>
      </c>
      <c r="Z98" s="30">
        <f t="shared" si="58"/>
        <v>7.2736010154818631</v>
      </c>
      <c r="AA98" s="30">
        <f t="shared" si="59"/>
        <v>30.537888486616019</v>
      </c>
      <c r="AD98"/>
      <c r="AE98" s="3">
        <v>13</v>
      </c>
      <c r="AG98" s="3">
        <f t="shared" si="60"/>
        <v>9.7216011091944612</v>
      </c>
      <c r="AH98" s="29">
        <f t="shared" si="61"/>
        <v>2.9595126434077605</v>
      </c>
      <c r="AI98" s="29">
        <f t="shared" si="61"/>
        <v>13.454417195895653</v>
      </c>
      <c r="AJ98" s="29">
        <f t="shared" si="61"/>
        <v>4.9332198892107844</v>
      </c>
      <c r="AK98" s="29">
        <f t="shared" si="61"/>
        <v>13.852633376738611</v>
      </c>
      <c r="AL98" s="29">
        <f t="shared" si="61"/>
        <v>1.8513082711936799</v>
      </c>
      <c r="AM98" s="30">
        <f t="shared" si="62"/>
        <v>4.8885344191833324</v>
      </c>
      <c r="AN98" s="29">
        <f t="shared" si="56"/>
        <v>2.8703447310813166</v>
      </c>
      <c r="AO98" s="31">
        <f t="shared" si="56"/>
        <v>2.5490875431568205</v>
      </c>
      <c r="AP98" s="31">
        <f t="shared" si="56"/>
        <v>0.5098175086313641</v>
      </c>
      <c r="AQ98" s="32">
        <f t="shared" si="56"/>
        <v>14.971237231071493</v>
      </c>
      <c r="AR98" s="32">
        <f t="shared" si="56"/>
        <v>6.8543800977404974</v>
      </c>
      <c r="AS98" s="32">
        <f t="shared" si="56"/>
        <v>10.867196989988431</v>
      </c>
      <c r="AT98" s="33">
        <f t="shared" si="63"/>
        <v>20.196303278886631</v>
      </c>
      <c r="AU98" s="33">
        <f t="shared" si="63"/>
        <v>21.137831604105731</v>
      </c>
      <c r="AV98" s="34">
        <f t="shared" si="64"/>
        <v>12.200792845084241</v>
      </c>
      <c r="AW98" s="34">
        <f t="shared" si="64"/>
        <v>11.90096066046725</v>
      </c>
      <c r="AX98" s="35">
        <f t="shared" si="64"/>
        <v>33.706233638472206</v>
      </c>
      <c r="AY98" s="35">
        <f t="shared" si="64"/>
        <v>17.409902614111815</v>
      </c>
      <c r="AZ98" t="e">
        <f>NA()</f>
        <v>#N/A</v>
      </c>
      <c r="BA98" s="30">
        <f t="shared" si="65"/>
        <v>4.8885344191833324</v>
      </c>
      <c r="BB98" s="30">
        <f t="shared" si="66"/>
        <v>26.048529024823875</v>
      </c>
    </row>
    <row r="99" spans="4:54" x14ac:dyDescent="0.25">
      <c r="D99" s="3">
        <v>14</v>
      </c>
      <c r="F99" s="3">
        <v>13</v>
      </c>
      <c r="G99" s="29">
        <f t="shared" si="53"/>
        <v>7.1870743593729971</v>
      </c>
      <c r="H99" s="29">
        <f t="shared" si="53"/>
        <v>19.483418871398097</v>
      </c>
      <c r="I99" s="29">
        <f t="shared" si="53"/>
        <v>9.6574013429836594</v>
      </c>
      <c r="J99" s="29">
        <f t="shared" si="53"/>
        <v>20.011765936658517</v>
      </c>
      <c r="K99" s="29">
        <f t="shared" si="53"/>
        <v>3.9787190591328701</v>
      </c>
      <c r="L99" s="30">
        <f t="shared" si="57"/>
        <v>8.3649765730196659</v>
      </c>
      <c r="M99" s="29">
        <f t="shared" si="53"/>
        <v>4.671133834033939</v>
      </c>
      <c r="N99" s="31">
        <f t="shared" si="53"/>
        <v>3.8286665969695171</v>
      </c>
      <c r="O99" s="31">
        <f t="shared" si="53"/>
        <v>0.76573331939390343</v>
      </c>
      <c r="P99" s="32">
        <f t="shared" si="53"/>
        <v>20.576967359431396</v>
      </c>
      <c r="Q99" s="32">
        <f t="shared" si="53"/>
        <v>10.043558954593488</v>
      </c>
      <c r="R99" s="32">
        <f t="shared" si="53"/>
        <v>19.069081618912897</v>
      </c>
      <c r="S99" s="33">
        <f t="shared" si="54"/>
        <v>28.370900615395559</v>
      </c>
      <c r="T99" s="33">
        <f t="shared" si="54"/>
        <v>31.626540793226194</v>
      </c>
      <c r="U99" s="34">
        <f t="shared" si="55"/>
        <v>17.688228035938064</v>
      </c>
      <c r="V99" s="34">
        <f t="shared" si="55"/>
        <v>17.237887492310513</v>
      </c>
      <c r="W99" s="35">
        <f t="shared" si="55"/>
        <v>45.094065677312805</v>
      </c>
      <c r="X99" s="35">
        <f t="shared" si="55"/>
        <v>24.456225921491995</v>
      </c>
      <c r="Y99" t="e">
        <f>NA()</f>
        <v>#N/A</v>
      </c>
      <c r="Z99" s="30">
        <f t="shared" si="58"/>
        <v>8.3649765730196659</v>
      </c>
      <c r="AA99" s="30">
        <f t="shared" si="59"/>
        <v>32.353346109828905</v>
      </c>
      <c r="AD99"/>
      <c r="AE99" s="3">
        <v>14</v>
      </c>
      <c r="AG99" s="3">
        <f t="shared" si="60"/>
        <v>10.224024848848265</v>
      </c>
      <c r="AH99" s="29">
        <f t="shared" si="61"/>
        <v>3.4773574872898485</v>
      </c>
      <c r="AI99" s="29">
        <f t="shared" si="61"/>
        <v>14.364553749834092</v>
      </c>
      <c r="AJ99" s="29">
        <f t="shared" si="61"/>
        <v>5.5631352966304464</v>
      </c>
      <c r="AK99" s="29">
        <f t="shared" si="61"/>
        <v>14.784162636477221</v>
      </c>
      <c r="AL99" s="29">
        <f t="shared" si="61"/>
        <v>2.1285989687515485</v>
      </c>
      <c r="AM99" s="30">
        <f t="shared" si="62"/>
        <v>5.3962528321972361</v>
      </c>
      <c r="AN99" s="29">
        <f t="shared" si="56"/>
        <v>3.1288448101855066</v>
      </c>
      <c r="AO99" s="31">
        <f t="shared" si="56"/>
        <v>2.738454607704552</v>
      </c>
      <c r="AP99" s="31">
        <f t="shared" si="56"/>
        <v>0.54769092154091037</v>
      </c>
      <c r="AQ99" s="32">
        <f t="shared" si="56"/>
        <v>15.838072012366885</v>
      </c>
      <c r="AR99" s="32">
        <f t="shared" si="56"/>
        <v>7.3390037071610932</v>
      </c>
      <c r="AS99" s="32">
        <f t="shared" si="56"/>
        <v>12.054462457515291</v>
      </c>
      <c r="AT99" s="33">
        <f t="shared" si="63"/>
        <v>21.44955420989281</v>
      </c>
      <c r="AU99" s="33">
        <f t="shared" si="63"/>
        <v>22.706428498753255</v>
      </c>
      <c r="AV99" s="34">
        <f t="shared" si="64"/>
        <v>13.02861626412294</v>
      </c>
      <c r="AW99" s="34">
        <f t="shared" si="64"/>
        <v>12.706510093345576</v>
      </c>
      <c r="AX99" s="35">
        <f t="shared" si="64"/>
        <v>35.524799476760485</v>
      </c>
      <c r="AY99" s="35">
        <f t="shared" si="64"/>
        <v>18.497763721526926</v>
      </c>
      <c r="AZ99" t="e">
        <f>NA()</f>
        <v>#N/A</v>
      </c>
      <c r="BA99" s="30">
        <f t="shared" si="65"/>
        <v>5.3962528321972361</v>
      </c>
      <c r="BB99" s="30">
        <f t="shared" si="66"/>
        <v>27.08264860150538</v>
      </c>
    </row>
    <row r="100" spans="4:54" x14ac:dyDescent="0.25">
      <c r="D100" s="3">
        <v>15</v>
      </c>
      <c r="F100" s="3">
        <v>14</v>
      </c>
      <c r="G100" s="29">
        <f t="shared" si="53"/>
        <v>8.8533869341639928</v>
      </c>
      <c r="H100" s="29">
        <f t="shared" si="53"/>
        <v>21.347069716925468</v>
      </c>
      <c r="I100" s="29">
        <f t="shared" si="53"/>
        <v>11.359589769407227</v>
      </c>
      <c r="J100" s="29">
        <f t="shared" si="53"/>
        <v>21.910200150504444</v>
      </c>
      <c r="K100" s="29">
        <f t="shared" si="53"/>
        <v>4.7566177572453965</v>
      </c>
      <c r="L100" s="30">
        <f t="shared" si="57"/>
        <v>9.4646930255830437</v>
      </c>
      <c r="M100" s="29">
        <f t="shared" si="53"/>
        <v>5.2656518262115197</v>
      </c>
      <c r="N100" s="31">
        <f t="shared" si="53"/>
        <v>4.2354797362033958</v>
      </c>
      <c r="O100" s="31">
        <f t="shared" si="53"/>
        <v>0.84709594724067927</v>
      </c>
      <c r="P100" s="32">
        <f t="shared" si="53"/>
        <v>22.253389483091127</v>
      </c>
      <c r="Q100" s="32">
        <f t="shared" si="53"/>
        <v>11.015824894687466</v>
      </c>
      <c r="R100" s="32">
        <f t="shared" si="53"/>
        <v>21.689153097887484</v>
      </c>
      <c r="S100" s="33">
        <f t="shared" si="54"/>
        <v>30.84344733874671</v>
      </c>
      <c r="T100" s="33">
        <f t="shared" si="54"/>
        <v>34.902705532702939</v>
      </c>
      <c r="U100" s="34">
        <f t="shared" si="55"/>
        <v>19.386130952353366</v>
      </c>
      <c r="V100" s="34">
        <f t="shared" si="55"/>
        <v>18.887939689516564</v>
      </c>
      <c r="W100" s="35">
        <f t="shared" si="55"/>
        <v>48.326129099585351</v>
      </c>
      <c r="X100" s="35">
        <f t="shared" si="55"/>
        <v>26.561390826112891</v>
      </c>
      <c r="Y100" t="e">
        <f>NA()</f>
        <v>#N/A</v>
      </c>
      <c r="Z100" s="30">
        <f t="shared" si="58"/>
        <v>9.4646930255830437</v>
      </c>
      <c r="AA100" s="30">
        <f t="shared" si="59"/>
        <v>34.080780972695194</v>
      </c>
      <c r="AD100"/>
      <c r="AE100" s="3">
        <v>15</v>
      </c>
      <c r="AG100" s="3">
        <f t="shared" si="60"/>
        <v>10.752414436239738</v>
      </c>
      <c r="AH100" s="29">
        <f t="shared" si="61"/>
        <v>4.0737179004475159</v>
      </c>
      <c r="AI100" s="29">
        <f t="shared" si="61"/>
        <v>15.328644602257491</v>
      </c>
      <c r="AJ100" s="29">
        <f t="shared" si="61"/>
        <v>6.2642729457109603</v>
      </c>
      <c r="AK100" s="29">
        <f t="shared" si="61"/>
        <v>15.770229038523711</v>
      </c>
      <c r="AL100" s="29">
        <f t="shared" si="61"/>
        <v>2.4406436898167247</v>
      </c>
      <c r="AM100" s="30">
        <f t="shared" si="62"/>
        <v>5.9431104279400691</v>
      </c>
      <c r="AN100" s="29">
        <f t="shared" si="56"/>
        <v>3.4082049367160638</v>
      </c>
      <c r="AO100" s="31">
        <f t="shared" si="56"/>
        <v>2.940583880560367</v>
      </c>
      <c r="AP100" s="31">
        <f t="shared" si="56"/>
        <v>0.58811677611207336</v>
      </c>
      <c r="AQ100" s="32">
        <f t="shared" si="56"/>
        <v>16.747547437906647</v>
      </c>
      <c r="AR100" s="32">
        <f t="shared" si="56"/>
        <v>7.8514249909010507</v>
      </c>
      <c r="AS100" s="32">
        <f t="shared" si="56"/>
        <v>13.338142701925017</v>
      </c>
      <c r="AT100" s="33">
        <f t="shared" si="63"/>
        <v>22.769093115629129</v>
      </c>
      <c r="AU100" s="33">
        <f t="shared" si="63"/>
        <v>24.374830870107239</v>
      </c>
      <c r="AV100" s="34">
        <f t="shared" si="64"/>
        <v>13.905740203678876</v>
      </c>
      <c r="AW100" s="34">
        <f t="shared" si="64"/>
        <v>13.559858913205018</v>
      </c>
      <c r="AX100" s="35">
        <f t="shared" si="64"/>
        <v>37.410404296411528</v>
      </c>
      <c r="AY100" s="35">
        <f t="shared" si="64"/>
        <v>19.640467881487584</v>
      </c>
      <c r="AZ100" t="e">
        <f>NA()</f>
        <v>#N/A</v>
      </c>
      <c r="BA100" s="30">
        <f t="shared" si="65"/>
        <v>5.9431104279400691</v>
      </c>
      <c r="BB100" s="30">
        <f t="shared" si="66"/>
        <v>28.142710665887964</v>
      </c>
    </row>
    <row r="101" spans="4:54" x14ac:dyDescent="0.25">
      <c r="D101" s="3">
        <v>16</v>
      </c>
      <c r="F101" s="3">
        <v>15</v>
      </c>
      <c r="G101" s="29">
        <f t="shared" si="53"/>
        <v>10.674037366828902</v>
      </c>
      <c r="H101" s="29">
        <f t="shared" si="53"/>
        <v>23.212505295197221</v>
      </c>
      <c r="I101" s="29">
        <f t="shared" si="53"/>
        <v>13.164688809962813</v>
      </c>
      <c r="J101" s="29">
        <f t="shared" si="53"/>
        <v>23.807911529374497</v>
      </c>
      <c r="K101" s="29">
        <f t="shared" si="53"/>
        <v>5.5800538613792385</v>
      </c>
      <c r="L101" s="30">
        <f t="shared" si="57"/>
        <v>10.561784359110618</v>
      </c>
      <c r="M101" s="29">
        <f t="shared" si="53"/>
        <v>5.8763245258755044</v>
      </c>
      <c r="N101" s="31">
        <f t="shared" si="53"/>
        <v>4.6476598396143736</v>
      </c>
      <c r="O101" s="31">
        <f t="shared" si="53"/>
        <v>0.92953196792287462</v>
      </c>
      <c r="P101" s="32">
        <f t="shared" si="53"/>
        <v>23.909154367181863</v>
      </c>
      <c r="Q101" s="32">
        <f t="shared" si="53"/>
        <v>11.980798845059747</v>
      </c>
      <c r="R101" s="32">
        <f t="shared" si="53"/>
        <v>24.310379861322023</v>
      </c>
      <c r="S101" s="33">
        <f t="shared" si="54"/>
        <v>33.295910474886327</v>
      </c>
      <c r="T101" s="33">
        <f t="shared" si="54"/>
        <v>38.191303622856076</v>
      </c>
      <c r="U101" s="34">
        <f t="shared" si="55"/>
        <v>21.086391692096957</v>
      </c>
      <c r="V101" s="34">
        <f t="shared" si="55"/>
        <v>20.539718429811707</v>
      </c>
      <c r="W101" s="35">
        <f t="shared" si="55"/>
        <v>51.439087946047977</v>
      </c>
      <c r="X101" s="35">
        <f t="shared" si="55"/>
        <v>28.635820067649259</v>
      </c>
      <c r="Y101" t="e">
        <f>NA()</f>
        <v>#N/A</v>
      </c>
      <c r="Z101" s="30">
        <f t="shared" si="58"/>
        <v>10.561784359110618</v>
      </c>
      <c r="AA101" s="30">
        <f t="shared" si="59"/>
        <v>35.724460873173911</v>
      </c>
      <c r="AD101"/>
      <c r="AE101" s="3">
        <v>16</v>
      </c>
      <c r="AG101" s="3">
        <f t="shared" si="60"/>
        <v>11.308111816813577</v>
      </c>
      <c r="AH101" s="29">
        <f t="shared" si="61"/>
        <v>4.7577038470384529</v>
      </c>
      <c r="AI101" s="29">
        <f t="shared" si="61"/>
        <v>16.34894869922821</v>
      </c>
      <c r="AJ101" s="29">
        <f t="shared" si="61"/>
        <v>7.0429838882951188</v>
      </c>
      <c r="AK101" s="29">
        <f t="shared" si="61"/>
        <v>16.813028549206091</v>
      </c>
      <c r="AL101" s="29">
        <f t="shared" si="61"/>
        <v>2.790405655246651</v>
      </c>
      <c r="AM101" s="30">
        <f t="shared" si="62"/>
        <v>6.5299618187412429</v>
      </c>
      <c r="AN101" s="29">
        <f t="shared" si="56"/>
        <v>3.7097537813399155</v>
      </c>
      <c r="AO101" s="31">
        <f t="shared" si="56"/>
        <v>3.1561654393582712</v>
      </c>
      <c r="AP101" s="31">
        <f t="shared" si="56"/>
        <v>0.63123308787165422</v>
      </c>
      <c r="AQ101" s="32">
        <f t="shared" si="56"/>
        <v>17.700905114667158</v>
      </c>
      <c r="AR101" s="32">
        <f t="shared" si="56"/>
        <v>8.3924194067462921</v>
      </c>
      <c r="AS101" s="32">
        <f t="shared" si="56"/>
        <v>14.720597179423358</v>
      </c>
      <c r="AT101" s="33">
        <f t="shared" si="63"/>
        <v>24.157075041763537</v>
      </c>
      <c r="AU101" s="33">
        <f t="shared" si="63"/>
        <v>26.147227661325338</v>
      </c>
      <c r="AV101" s="34">
        <f t="shared" si="64"/>
        <v>14.83425166667168</v>
      </c>
      <c r="AW101" s="34">
        <f t="shared" si="64"/>
        <v>14.463012953730694</v>
      </c>
      <c r="AX101" s="35">
        <f t="shared" si="64"/>
        <v>39.362123702256184</v>
      </c>
      <c r="AY101" s="35">
        <f t="shared" si="64"/>
        <v>20.839227832623159</v>
      </c>
      <c r="AZ101" t="e">
        <f>NA()</f>
        <v>#N/A</v>
      </c>
      <c r="BA101" s="30">
        <f t="shared" si="65"/>
        <v>6.5299618187412429</v>
      </c>
      <c r="BB101" s="30">
        <f t="shared" si="66"/>
        <v>29.22792872547992</v>
      </c>
    </row>
    <row r="102" spans="4:54" x14ac:dyDescent="0.25">
      <c r="D102" s="3">
        <v>17</v>
      </c>
      <c r="F102" s="3">
        <v>16</v>
      </c>
      <c r="G102" s="29">
        <f t="shared" ref="G102:K117" si="67">G30*G$12</f>
        <v>12.632734604218083</v>
      </c>
      <c r="H102" s="29">
        <f t="shared" si="67"/>
        <v>25.075338291166403</v>
      </c>
      <c r="I102" s="29">
        <f t="shared" si="67"/>
        <v>15.061367929223753</v>
      </c>
      <c r="J102" s="29">
        <f t="shared" si="67"/>
        <v>25.700446185730485</v>
      </c>
      <c r="K102" s="29">
        <f t="shared" si="67"/>
        <v>6.4403127492686769</v>
      </c>
      <c r="L102" s="30">
        <f t="shared" si="57"/>
        <v>11.646946919627185</v>
      </c>
      <c r="M102" s="29">
        <f t="shared" ref="M102:R117" si="68">M30*M$12</f>
        <v>6.5006538278162376</v>
      </c>
      <c r="N102" s="31">
        <f t="shared" si="68"/>
        <v>5.0640949599517917</v>
      </c>
      <c r="O102" s="31">
        <f t="shared" si="68"/>
        <v>1.0128189919903583</v>
      </c>
      <c r="P102" s="32">
        <f t="shared" si="68"/>
        <v>25.542212009306063</v>
      </c>
      <c r="Q102" s="32">
        <f t="shared" si="68"/>
        <v>12.9354459477577</v>
      </c>
      <c r="R102" s="32">
        <f t="shared" si="68"/>
        <v>26.908433652577351</v>
      </c>
      <c r="S102" s="33">
        <f t="shared" ref="S102:T117" si="69">S30</f>
        <v>35.723890313554719</v>
      </c>
      <c r="T102" s="33">
        <f t="shared" si="69"/>
        <v>41.481606070193877</v>
      </c>
      <c r="U102" s="34">
        <f t="shared" ref="U102:X117" si="70">U30*U$12</f>
        <v>22.784990456809471</v>
      </c>
      <c r="V102" s="34">
        <f t="shared" si="70"/>
        <v>22.189334705783416</v>
      </c>
      <c r="W102" s="35">
        <f t="shared" si="70"/>
        <v>54.432015009064045</v>
      </c>
      <c r="X102" s="35">
        <f t="shared" si="70"/>
        <v>30.675416944390651</v>
      </c>
      <c r="Y102" t="e">
        <f>NA()</f>
        <v>#N/A</v>
      </c>
      <c r="Z102" s="30">
        <f t="shared" si="58"/>
        <v>11.646946919627185</v>
      </c>
      <c r="AA102" s="30">
        <f t="shared" si="59"/>
        <v>37.288446684340691</v>
      </c>
      <c r="AD102"/>
      <c r="AE102" s="3">
        <v>17</v>
      </c>
      <c r="AG102" s="3">
        <f t="shared" si="60"/>
        <v>11.892528289327906</v>
      </c>
      <c r="AH102" s="29">
        <f t="shared" si="61"/>
        <v>5.5388616234678842</v>
      </c>
      <c r="AI102" s="29">
        <f t="shared" si="61"/>
        <v>17.427700019460463</v>
      </c>
      <c r="AJ102" s="29">
        <f t="shared" si="61"/>
        <v>7.9058759216205656</v>
      </c>
      <c r="AK102" s="29">
        <f t="shared" si="61"/>
        <v>17.914718773249259</v>
      </c>
      <c r="AL102" s="29">
        <f t="shared" si="61"/>
        <v>3.1808224952121398</v>
      </c>
      <c r="AM102" s="30">
        <f t="shared" si="62"/>
        <v>7.1573193918779525</v>
      </c>
      <c r="AN102" s="29">
        <f t="shared" ref="AN102:AS117" si="71">AN30*AN$12</f>
        <v>4.0348523561539809</v>
      </c>
      <c r="AO102" s="31">
        <f t="shared" si="71"/>
        <v>3.3859042089685776</v>
      </c>
      <c r="AP102" s="31">
        <f t="shared" si="71"/>
        <v>0.67718084179371552</v>
      </c>
      <c r="AQ102" s="32">
        <f t="shared" si="71"/>
        <v>18.699320295218858</v>
      </c>
      <c r="AR102" s="32">
        <f t="shared" si="71"/>
        <v>8.962674187179525</v>
      </c>
      <c r="AS102" s="32">
        <f t="shared" si="71"/>
        <v>16.203308349077268</v>
      </c>
      <c r="AT102" s="33">
        <f t="shared" si="63"/>
        <v>25.6155583176057</v>
      </c>
      <c r="AU102" s="33">
        <f t="shared" si="63"/>
        <v>28.027693300000156</v>
      </c>
      <c r="AV102" s="34">
        <f t="shared" si="64"/>
        <v>15.816217893496946</v>
      </c>
      <c r="AW102" s="34">
        <f t="shared" si="64"/>
        <v>15.417956539702217</v>
      </c>
      <c r="AX102" s="35">
        <f t="shared" si="64"/>
        <v>41.378594803487871</v>
      </c>
      <c r="AY102" s="35">
        <f t="shared" si="64"/>
        <v>22.09508586468068</v>
      </c>
      <c r="AZ102" t="e">
        <f>NA()</f>
        <v>#N/A</v>
      </c>
      <c r="BA102" s="30">
        <f t="shared" si="65"/>
        <v>7.1573193918779525</v>
      </c>
      <c r="BB102" s="30">
        <f t="shared" si="66"/>
        <v>30.337354414350568</v>
      </c>
    </row>
    <row r="103" spans="4:54" x14ac:dyDescent="0.25">
      <c r="D103" s="3">
        <v>18</v>
      </c>
      <c r="F103" s="3">
        <v>17</v>
      </c>
      <c r="G103" s="29">
        <f t="shared" si="67"/>
        <v>14.711856725573062</v>
      </c>
      <c r="H103" s="29">
        <f t="shared" si="67"/>
        <v>26.931754274545295</v>
      </c>
      <c r="I103" s="29">
        <f t="shared" si="67"/>
        <v>17.038353462958231</v>
      </c>
      <c r="J103" s="29">
        <f t="shared" si="67"/>
        <v>27.583949288029782</v>
      </c>
      <c r="K103" s="29">
        <f t="shared" si="67"/>
        <v>7.3288862329347824</v>
      </c>
      <c r="L103" s="30">
        <f t="shared" si="57"/>
        <v>12.712441396414601</v>
      </c>
      <c r="M103" s="29">
        <f t="shared" si="68"/>
        <v>7.1363357812744077</v>
      </c>
      <c r="N103" s="31">
        <f t="shared" si="68"/>
        <v>5.4837878463090233</v>
      </c>
      <c r="O103" s="31">
        <f t="shared" si="68"/>
        <v>1.0967575692618048</v>
      </c>
      <c r="P103" s="32">
        <f t="shared" si="68"/>
        <v>27.150892533974179</v>
      </c>
      <c r="Q103" s="32">
        <f t="shared" si="68"/>
        <v>13.877223659239267</v>
      </c>
      <c r="R103" s="32">
        <f t="shared" si="68"/>
        <v>29.462951237987099</v>
      </c>
      <c r="S103" s="33">
        <f t="shared" si="69"/>
        <v>38.123696072861222</v>
      </c>
      <c r="T103" s="33">
        <f t="shared" si="69"/>
        <v>44.764239320475113</v>
      </c>
      <c r="U103" s="34">
        <f t="shared" si="70"/>
        <v>24.478427859229836</v>
      </c>
      <c r="V103" s="34">
        <f t="shared" si="70"/>
        <v>23.83340643015066</v>
      </c>
      <c r="W103" s="35">
        <f t="shared" si="70"/>
        <v>57.305127656312997</v>
      </c>
      <c r="X103" s="35">
        <f t="shared" si="70"/>
        <v>32.676881572866343</v>
      </c>
      <c r="Y103" t="e">
        <f>NA()</f>
        <v>#N/A</v>
      </c>
      <c r="Z103" s="30">
        <f t="shared" si="58"/>
        <v>12.712441396414601</v>
      </c>
      <c r="AA103" s="30">
        <f t="shared" si="59"/>
        <v>38.776602387174698</v>
      </c>
      <c r="AD103"/>
      <c r="AE103" s="3">
        <v>18</v>
      </c>
      <c r="AG103" s="3">
        <f t="shared" si="60"/>
        <v>12.507148090114805</v>
      </c>
      <c r="AH103" s="29">
        <f t="shared" ref="AH103:AL118" si="72">AH31*AH$12</f>
        <v>6.4270501673198623</v>
      </c>
      <c r="AI103" s="29">
        <f t="shared" si="72"/>
        <v>18.567088619102474</v>
      </c>
      <c r="AJ103" s="29">
        <f t="shared" si="72"/>
        <v>8.8597635609583971</v>
      </c>
      <c r="AK103" s="29">
        <f t="shared" si="72"/>
        <v>19.077398716651992</v>
      </c>
      <c r="AL103" s="29">
        <f t="shared" si="72"/>
        <v>3.614741259359024</v>
      </c>
      <c r="AM103" s="30">
        <f t="shared" si="62"/>
        <v>7.825299486072649</v>
      </c>
      <c r="AN103" s="29">
        <f t="shared" si="71"/>
        <v>4.3848862021213408</v>
      </c>
      <c r="AO103" s="31">
        <f t="shared" si="71"/>
        <v>3.6305169449385617</v>
      </c>
      <c r="AP103" s="31">
        <f t="shared" si="71"/>
        <v>0.72610338898771232</v>
      </c>
      <c r="AQ103" s="32">
        <f t="shared" si="71"/>
        <v>19.74388667912417</v>
      </c>
      <c r="AR103" s="32">
        <f t="shared" si="71"/>
        <v>9.5627713699244392</v>
      </c>
      <c r="AS103" s="32">
        <f t="shared" si="71"/>
        <v>17.786737007403772</v>
      </c>
      <c r="AT103" s="33">
        <f t="shared" ref="AT103:AU118" si="73">AT31</f>
        <v>27.146478852793155</v>
      </c>
      <c r="AU103" s="33">
        <f t="shared" si="73"/>
        <v>30.020138808955373</v>
      </c>
      <c r="AV103" s="34">
        <f t="shared" ref="AV103:AY118" si="74">AV31*AV$12</f>
        <v>16.853669257473491</v>
      </c>
      <c r="AW103" s="34">
        <f t="shared" si="74"/>
        <v>16.4266357372587</v>
      </c>
      <c r="AX103" s="35">
        <f t="shared" si="74"/>
        <v>43.457983634802581</v>
      </c>
      <c r="AY103" s="35">
        <f t="shared" si="74"/>
        <v>23.408885869313188</v>
      </c>
      <c r="AZ103" t="e">
        <f>NA()</f>
        <v>#N/A</v>
      </c>
      <c r="BA103" s="30">
        <f t="shared" si="65"/>
        <v>7.825299486072649</v>
      </c>
      <c r="BB103" s="30">
        <f t="shared" si="66"/>
        <v>31.469868662925077</v>
      </c>
    </row>
    <row r="104" spans="4:54" x14ac:dyDescent="0.25">
      <c r="D104" s="3">
        <v>19</v>
      </c>
      <c r="F104" s="3">
        <v>18</v>
      </c>
      <c r="G104" s="29">
        <f t="shared" si="67"/>
        <v>16.893111138580352</v>
      </c>
      <c r="H104" s="29">
        <f t="shared" si="67"/>
        <v>28.77843232449931</v>
      </c>
      <c r="I104" s="29">
        <f t="shared" si="67"/>
        <v>19.084590108861157</v>
      </c>
      <c r="J104" s="29">
        <f t="shared" si="67"/>
        <v>29.455081424057866</v>
      </c>
      <c r="K104" s="29">
        <f t="shared" si="67"/>
        <v>8.237664392494688</v>
      </c>
      <c r="L104" s="30">
        <f t="shared" si="57"/>
        <v>13.751965733430966</v>
      </c>
      <c r="M104" s="29">
        <f t="shared" si="68"/>
        <v>7.7812477089363776</v>
      </c>
      <c r="N104" s="31">
        <f t="shared" si="68"/>
        <v>5.9058417662035438</v>
      </c>
      <c r="O104" s="31">
        <f t="shared" si="68"/>
        <v>1.1811683532407087</v>
      </c>
      <c r="P104" s="32">
        <f t="shared" si="68"/>
        <v>28.733844144321541</v>
      </c>
      <c r="Q104" s="32">
        <f t="shared" si="68"/>
        <v>14.804014294020822</v>
      </c>
      <c r="R104" s="32">
        <f t="shared" si="68"/>
        <v>31.95726494458297</v>
      </c>
      <c r="S104" s="33">
        <f t="shared" si="69"/>
        <v>40.492237507844287</v>
      </c>
      <c r="T104" s="33">
        <f t="shared" si="69"/>
        <v>48.031019312739069</v>
      </c>
      <c r="U104" s="34">
        <f t="shared" si="70"/>
        <v>26.163653070270801</v>
      </c>
      <c r="V104" s="34">
        <f t="shared" si="70"/>
        <v>25.468988250493702</v>
      </c>
      <c r="W104" s="35">
        <f t="shared" si="70"/>
        <v>60.059540447542098</v>
      </c>
      <c r="X104" s="35">
        <f t="shared" si="70"/>
        <v>34.637585278142758</v>
      </c>
      <c r="Y104" t="e">
        <f>NA()</f>
        <v>#N/A</v>
      </c>
      <c r="Z104" s="30">
        <f t="shared" si="58"/>
        <v>13.751965733430966</v>
      </c>
      <c r="AA104" s="30">
        <f t="shared" si="59"/>
        <v>40.192604616904141</v>
      </c>
      <c r="AD104"/>
      <c r="AE104" s="3">
        <v>19</v>
      </c>
      <c r="AG104" s="3">
        <f t="shared" si="60"/>
        <v>13.1535321625796</v>
      </c>
      <c r="AH104" s="29">
        <f t="shared" si="72"/>
        <v>7.4322806777936874</v>
      </c>
      <c r="AI104" s="29">
        <f t="shared" si="72"/>
        <v>19.769239423329175</v>
      </c>
      <c r="AJ104" s="29">
        <f t="shared" si="72"/>
        <v>9.9116043910529861</v>
      </c>
      <c r="AK104" s="29">
        <f t="shared" si="72"/>
        <v>20.303086279687854</v>
      </c>
      <c r="AL104" s="29">
        <f t="shared" si="72"/>
        <v>4.0948434220600021</v>
      </c>
      <c r="AM104" s="30">
        <f t="shared" si="62"/>
        <v>8.5335700586762027</v>
      </c>
      <c r="AN104" s="29">
        <f t="shared" si="71"/>
        <v>4.7612560005971014</v>
      </c>
      <c r="AO104" s="31">
        <f t="shared" si="71"/>
        <v>3.8907286535448837</v>
      </c>
      <c r="AP104" s="31">
        <f t="shared" si="71"/>
        <v>0.77814573070897686</v>
      </c>
      <c r="AQ104" s="32">
        <f t="shared" si="71"/>
        <v>20.835599942886699</v>
      </c>
      <c r="AR104" s="32">
        <f t="shared" si="71"/>
        <v>10.193169795170027</v>
      </c>
      <c r="AS104" s="32">
        <f t="shared" si="71"/>
        <v>19.470181746655079</v>
      </c>
      <c r="AT104" s="33">
        <f t="shared" si="73"/>
        <v>28.751622129834363</v>
      </c>
      <c r="AU104" s="33">
        <f t="shared" si="73"/>
        <v>32.128257687516488</v>
      </c>
      <c r="AV104" s="34">
        <f t="shared" si="74"/>
        <v>17.948580096974577</v>
      </c>
      <c r="AW104" s="34">
        <f t="shared" si="74"/>
        <v>17.490939607115372</v>
      </c>
      <c r="AX104" s="35">
        <f t="shared" si="74"/>
        <v>45.597954596416272</v>
      </c>
      <c r="AY104" s="35">
        <f t="shared" si="74"/>
        <v>24.781243877446457</v>
      </c>
      <c r="AZ104" t="e">
        <f>NA()</f>
        <v>#N/A</v>
      </c>
      <c r="BA104" s="30">
        <f t="shared" si="65"/>
        <v>8.5335700586762027</v>
      </c>
      <c r="BB104" s="30">
        <f t="shared" si="66"/>
        <v>32.624173552926493</v>
      </c>
    </row>
    <row r="105" spans="4:54" x14ac:dyDescent="0.25">
      <c r="D105" s="3">
        <v>20</v>
      </c>
      <c r="F105" s="3">
        <v>19</v>
      </c>
      <c r="G105" s="29">
        <f t="shared" si="67"/>
        <v>19.158087875369109</v>
      </c>
      <c r="H105" s="29">
        <f t="shared" si="67"/>
        <v>30.612479698535161</v>
      </c>
      <c r="I105" s="29">
        <f t="shared" si="67"/>
        <v>21.189365636178096</v>
      </c>
      <c r="J105" s="29">
        <f t="shared" si="67"/>
        <v>31.31094973571113</v>
      </c>
      <c r="K105" s="29">
        <f t="shared" si="67"/>
        <v>9.1590714283777572</v>
      </c>
      <c r="L105" s="30">
        <f t="shared" si="57"/>
        <v>14.760513487965625</v>
      </c>
      <c r="M105" s="29">
        <f t="shared" si="68"/>
        <v>8.4334361299879301</v>
      </c>
      <c r="N105" s="31">
        <f t="shared" si="68"/>
        <v>6.3294487198386884</v>
      </c>
      <c r="O105" s="31">
        <f t="shared" si="68"/>
        <v>1.2658897439677377</v>
      </c>
      <c r="P105" s="32">
        <f t="shared" si="68"/>
        <v>30.289983233568488</v>
      </c>
      <c r="Q105" s="32">
        <f t="shared" si="68"/>
        <v>15.714067886551566</v>
      </c>
      <c r="R105" s="32">
        <f t="shared" si="68"/>
        <v>34.378072988113317</v>
      </c>
      <c r="S105" s="33">
        <f t="shared" si="69"/>
        <v>42.82693673881063</v>
      </c>
      <c r="T105" s="33">
        <f t="shared" si="69"/>
        <v>51.274810427463798</v>
      </c>
      <c r="U105" s="34">
        <f t="shared" si="70"/>
        <v>27.838004662212771</v>
      </c>
      <c r="V105" s="34">
        <f t="shared" si="70"/>
        <v>27.093513778725804</v>
      </c>
      <c r="W105" s="35">
        <f t="shared" si="70"/>
        <v>62.697068046838467</v>
      </c>
      <c r="X105" s="35">
        <f t="shared" si="70"/>
        <v>36.555467544261823</v>
      </c>
      <c r="Y105" t="e">
        <f>NA()</f>
        <v>#N/A</v>
      </c>
      <c r="Z105" s="30">
        <f t="shared" si="58"/>
        <v>14.760513487965625</v>
      </c>
      <c r="AA105" s="30">
        <f t="shared" si="59"/>
        <v>41.53995174649571</v>
      </c>
      <c r="AD105"/>
      <c r="AE105" s="3">
        <v>20</v>
      </c>
      <c r="AG105" s="3">
        <f t="shared" si="60"/>
        <v>13.833322121512344</v>
      </c>
      <c r="AH105" s="29">
        <f t="shared" si="72"/>
        <v>8.5645172814205157</v>
      </c>
      <c r="AI105" s="29">
        <f t="shared" si="72"/>
        <v>21.036188683411552</v>
      </c>
      <c r="AJ105" s="29">
        <f t="shared" si="72"/>
        <v>11.06842057845412</v>
      </c>
      <c r="AK105" s="29">
        <f t="shared" si="72"/>
        <v>21.593693419050929</v>
      </c>
      <c r="AL105" s="29">
        <f t="shared" si="72"/>
        <v>4.6235605608800503</v>
      </c>
      <c r="AM105" s="30">
        <f t="shared" si="62"/>
        <v>9.2813017519974874</v>
      </c>
      <c r="AN105" s="29">
        <f t="shared" si="71"/>
        <v>5.1653664798366936</v>
      </c>
      <c r="AO105" s="31">
        <f t="shared" si="71"/>
        <v>4.167268400110963</v>
      </c>
      <c r="AP105" s="31">
        <f t="shared" si="71"/>
        <v>0.83345368002219278</v>
      </c>
      <c r="AQ105" s="32">
        <f t="shared" si="71"/>
        <v>21.975340009608026</v>
      </c>
      <c r="AR105" s="32">
        <f t="shared" si="71"/>
        <v>10.854186215675986</v>
      </c>
      <c r="AS105" s="32">
        <f t="shared" si="71"/>
        <v>21.251647939022131</v>
      </c>
      <c r="AT105" s="33">
        <f t="shared" si="73"/>
        <v>30.432592904229839</v>
      </c>
      <c r="AU105" s="33">
        <f t="shared" si="73"/>
        <v>34.355466547508478</v>
      </c>
      <c r="AV105" s="34">
        <f t="shared" si="74"/>
        <v>19.102847405644855</v>
      </c>
      <c r="AW105" s="34">
        <f t="shared" si="74"/>
        <v>18.612679387820229</v>
      </c>
      <c r="AX105" s="35">
        <f t="shared" si="74"/>
        <v>47.795642750638798</v>
      </c>
      <c r="AY105" s="35">
        <f t="shared" si="74"/>
        <v>26.212517302901336</v>
      </c>
      <c r="AZ105" t="e">
        <f>NA()</f>
        <v>#N/A</v>
      </c>
      <c r="BA105" s="30">
        <f t="shared" si="65"/>
        <v>9.2813017519974874</v>
      </c>
      <c r="BB105" s="30">
        <f t="shared" si="66"/>
        <v>33.798785071906806</v>
      </c>
    </row>
    <row r="106" spans="4:54" x14ac:dyDescent="0.25">
      <c r="D106" s="3">
        <v>21</v>
      </c>
      <c r="F106" s="3">
        <v>20</v>
      </c>
      <c r="G106" s="29">
        <f t="shared" si="67"/>
        <v>21.488708571674412</v>
      </c>
      <c r="H106" s="29">
        <f t="shared" si="67"/>
        <v>32.43137740272747</v>
      </c>
      <c r="I106" s="29">
        <f t="shared" si="67"/>
        <v>23.342404915871153</v>
      </c>
      <c r="J106" s="29">
        <f t="shared" si="67"/>
        <v>33.149050530714597</v>
      </c>
      <c r="K106" s="29">
        <f t="shared" si="67"/>
        <v>10.086154771410177</v>
      </c>
      <c r="L106" s="30">
        <f t="shared" si="57"/>
        <v>15.734227756884051</v>
      </c>
      <c r="M106" s="29">
        <f t="shared" si="68"/>
        <v>9.0911054383891141</v>
      </c>
      <c r="N106" s="31">
        <f t="shared" si="68"/>
        <v>6.7538795220940671</v>
      </c>
      <c r="O106" s="31">
        <f t="shared" si="68"/>
        <v>1.3507759044188135</v>
      </c>
      <c r="P106" s="32">
        <f t="shared" si="68"/>
        <v>31.818453754510539</v>
      </c>
      <c r="Q106" s="32">
        <f t="shared" si="68"/>
        <v>16.605953417840364</v>
      </c>
      <c r="R106" s="32">
        <f t="shared" si="68"/>
        <v>36.715082113057541</v>
      </c>
      <c r="S106" s="33">
        <f t="shared" si="69"/>
        <v>45.125655639860106</v>
      </c>
      <c r="T106" s="33">
        <f t="shared" si="69"/>
        <v>54.489404457755704</v>
      </c>
      <c r="U106" s="34">
        <f t="shared" si="70"/>
        <v>29.499161308436193</v>
      </c>
      <c r="V106" s="34">
        <f t="shared" si="70"/>
        <v>28.704747457414978</v>
      </c>
      <c r="W106" s="35">
        <f t="shared" si="70"/>
        <v>65.220067025277103</v>
      </c>
      <c r="X106" s="35">
        <f t="shared" si="70"/>
        <v>38.428950584322976</v>
      </c>
      <c r="Y106" t="e">
        <f>NA()</f>
        <v>#N/A</v>
      </c>
      <c r="Z106" s="30">
        <f t="shared" si="58"/>
        <v>15.734227756884051</v>
      </c>
      <c r="AA106" s="30">
        <f t="shared" si="59"/>
        <v>42.821972529729607</v>
      </c>
      <c r="AD106"/>
      <c r="AE106" s="3">
        <v>21</v>
      </c>
      <c r="AG106" s="3">
        <f t="shared" si="60"/>
        <v>14.548244422279508</v>
      </c>
      <c r="AH106" s="29">
        <f t="shared" si="72"/>
        <v>9.8334378425865889</v>
      </c>
      <c r="AI106" s="29">
        <f t="shared" si="72"/>
        <v>22.369858043836036</v>
      </c>
      <c r="AJ106" s="29">
        <f t="shared" si="72"/>
        <v>12.337204530119433</v>
      </c>
      <c r="AK106" s="29">
        <f t="shared" si="72"/>
        <v>22.950998948488085</v>
      </c>
      <c r="AL106" s="29">
        <f t="shared" si="72"/>
        <v>5.2029819764996699</v>
      </c>
      <c r="AM106" s="30">
        <f t="shared" si="62"/>
        <v>10.067124489605616</v>
      </c>
      <c r="AN106" s="29">
        <f t="shared" si="71"/>
        <v>5.5986134977623561</v>
      </c>
      <c r="AO106" s="31">
        <f t="shared" si="71"/>
        <v>4.4608644583256627</v>
      </c>
      <c r="AP106" s="31">
        <f t="shared" si="71"/>
        <v>0.89217289166513258</v>
      </c>
      <c r="AQ106" s="32">
        <f t="shared" si="71"/>
        <v>23.163852092572327</v>
      </c>
      <c r="AR106" s="32">
        <f t="shared" si="71"/>
        <v>11.545975713630618</v>
      </c>
      <c r="AS106" s="32">
        <f t="shared" si="71"/>
        <v>23.127732264921882</v>
      </c>
      <c r="AT106" s="33">
        <f t="shared" si="73"/>
        <v>32.190782666544166</v>
      </c>
      <c r="AU106" s="33">
        <f t="shared" si="73"/>
        <v>36.704840593655206</v>
      </c>
      <c r="AV106" s="34">
        <f t="shared" si="74"/>
        <v>20.318267325035617</v>
      </c>
      <c r="AW106" s="34">
        <f t="shared" si="74"/>
        <v>19.79356555894261</v>
      </c>
      <c r="AX106" s="35">
        <f t="shared" si="74"/>
        <v>50.04762989394181</v>
      </c>
      <c r="AY106" s="35">
        <f t="shared" si="74"/>
        <v>27.702773178611569</v>
      </c>
      <c r="AZ106" t="e">
        <f>NA()</f>
        <v>#N/A</v>
      </c>
      <c r="BA106" s="30">
        <f t="shared" si="65"/>
        <v>10.067124489605616</v>
      </c>
      <c r="BB106" s="30">
        <f t="shared" si="66"/>
        <v>34.992027002193751</v>
      </c>
    </row>
    <row r="107" spans="4:54" x14ac:dyDescent="0.25">
      <c r="D107" s="3">
        <v>22</v>
      </c>
      <c r="F107" s="3">
        <v>21</v>
      </c>
      <c r="G107" s="29">
        <f t="shared" si="67"/>
        <v>23.86757830166545</v>
      </c>
      <c r="H107" s="29">
        <f t="shared" si="67"/>
        <v>34.232934361718833</v>
      </c>
      <c r="I107" s="29">
        <f t="shared" si="67"/>
        <v>25.533938478966316</v>
      </c>
      <c r="J107" s="29">
        <f t="shared" si="67"/>
        <v>34.967220956570671</v>
      </c>
      <c r="K107" s="29">
        <f t="shared" si="67"/>
        <v>11.012636162103211</v>
      </c>
      <c r="L107" s="30">
        <f t="shared" si="57"/>
        <v>16.670257528512391</v>
      </c>
      <c r="M107" s="29">
        <f t="shared" si="68"/>
        <v>9.7526072904606096</v>
      </c>
      <c r="N107" s="31">
        <f t="shared" si="68"/>
        <v>7.1784753663469418</v>
      </c>
      <c r="O107" s="31">
        <f t="shared" si="68"/>
        <v>1.4356950732693885</v>
      </c>
      <c r="P107" s="32">
        <f t="shared" si="68"/>
        <v>33.3185937564675</v>
      </c>
      <c r="Q107" s="32">
        <f t="shared" si="68"/>
        <v>17.478516914675868</v>
      </c>
      <c r="R107" s="32">
        <f t="shared" si="68"/>
        <v>38.960645255360475</v>
      </c>
      <c r="S107" s="33">
        <f t="shared" si="69"/>
        <v>47.38663539920914</v>
      </c>
      <c r="T107" s="33">
        <f t="shared" si="69"/>
        <v>57.669415928214107</v>
      </c>
      <c r="U107" s="34">
        <f t="shared" si="70"/>
        <v>31.145100259952368</v>
      </c>
      <c r="V107" s="34">
        <f t="shared" si="70"/>
        <v>30.300744028606321</v>
      </c>
      <c r="W107" s="35">
        <f t="shared" si="70"/>
        <v>67.631308142239206</v>
      </c>
      <c r="X107" s="35">
        <f t="shared" si="70"/>
        <v>40.256867884821538</v>
      </c>
      <c r="Y107" t="e">
        <f>NA()</f>
        <v>#N/A</v>
      </c>
      <c r="Z107" s="30">
        <f t="shared" si="58"/>
        <v>16.670257528512391</v>
      </c>
      <c r="AA107" s="30">
        <f t="shared" si="59"/>
        <v>44.041834325213486</v>
      </c>
      <c r="AD107"/>
      <c r="AE107" s="3">
        <v>22</v>
      </c>
      <c r="AG107" s="3">
        <f t="shared" si="60"/>
        <v>15.300114745484414</v>
      </c>
      <c r="AH107" s="29">
        <f t="shared" si="72"/>
        <v>11.24815580983001</v>
      </c>
      <c r="AI107" s="29">
        <f t="shared" si="72"/>
        <v>23.772026196685086</v>
      </c>
      <c r="AJ107" s="29">
        <f t="shared" si="72"/>
        <v>13.724807979174855</v>
      </c>
      <c r="AK107" s="29">
        <f t="shared" si="72"/>
        <v>24.376618984708486</v>
      </c>
      <c r="AL107" s="29">
        <f t="shared" si="72"/>
        <v>5.8347561865411262</v>
      </c>
      <c r="AM107" s="30">
        <f t="shared" si="62"/>
        <v>10.889091897746848</v>
      </c>
      <c r="AN107" s="29">
        <f t="shared" si="71"/>
        <v>6.0623691982104804</v>
      </c>
      <c r="AO107" s="31">
        <f t="shared" si="71"/>
        <v>4.7722387556190871</v>
      </c>
      <c r="AP107" s="31">
        <f t="shared" si="71"/>
        <v>0.95444775112381752</v>
      </c>
      <c r="AQ107" s="32">
        <f t="shared" si="71"/>
        <v>24.401726574087295</v>
      </c>
      <c r="AR107" s="32">
        <f t="shared" si="71"/>
        <v>12.268511670505434</v>
      </c>
      <c r="AS107" s="32">
        <f t="shared" si="71"/>
        <v>25.093529237400222</v>
      </c>
      <c r="AT107" s="33">
        <f t="shared" si="73"/>
        <v>34.027334971174177</v>
      </c>
      <c r="AU107" s="33">
        <f t="shared" si="73"/>
        <v>39.179044164058851</v>
      </c>
      <c r="AV107" s="34">
        <f t="shared" si="74"/>
        <v>21.596509413019714</v>
      </c>
      <c r="AW107" s="34">
        <f t="shared" si="74"/>
        <v>21.035182762841533</v>
      </c>
      <c r="AX107" s="35">
        <f t="shared" si="74"/>
        <v>52.34992539483649</v>
      </c>
      <c r="AY107" s="35">
        <f t="shared" si="74"/>
        <v>29.251755745119475</v>
      </c>
      <c r="AZ107" t="e">
        <f>NA()</f>
        <v>#N/A</v>
      </c>
      <c r="BA107" s="30">
        <f t="shared" si="65"/>
        <v>10.889091897746848</v>
      </c>
      <c r="BB107" s="30">
        <f t="shared" si="66"/>
        <v>36.202026198055023</v>
      </c>
    </row>
    <row r="108" spans="4:54" x14ac:dyDescent="0.25">
      <c r="D108" s="3">
        <v>23</v>
      </c>
      <c r="F108" s="3">
        <v>22</v>
      </c>
      <c r="G108" s="29">
        <f t="shared" si="67"/>
        <v>26.27825006991608</v>
      </c>
      <c r="H108" s="29">
        <f t="shared" si="67"/>
        <v>36.015248470709224</v>
      </c>
      <c r="I108" s="29">
        <f t="shared" si="67"/>
        <v>27.754750039699719</v>
      </c>
      <c r="J108" s="29">
        <f t="shared" si="67"/>
        <v>36.763597932933259</v>
      </c>
      <c r="K108" s="29">
        <f t="shared" si="67"/>
        <v>11.932932563732425</v>
      </c>
      <c r="L108" s="30">
        <f t="shared" si="57"/>
        <v>17.566620920111401</v>
      </c>
      <c r="M108" s="29">
        <f t="shared" si="68"/>
        <v>10.416430658625513</v>
      </c>
      <c r="N108" s="31">
        <f t="shared" si="68"/>
        <v>7.6026405808289654</v>
      </c>
      <c r="O108" s="31">
        <f t="shared" si="68"/>
        <v>1.5205281161657933</v>
      </c>
      <c r="P108" s="32">
        <f t="shared" si="68"/>
        <v>34.789907553828456</v>
      </c>
      <c r="Q108" s="32">
        <f t="shared" si="68"/>
        <v>18.330845260453799</v>
      </c>
      <c r="R108" s="32">
        <f t="shared" si="68"/>
        <v>41.109409547825706</v>
      </c>
      <c r="S108" s="33">
        <f t="shared" si="69"/>
        <v>49.608445739426152</v>
      </c>
      <c r="T108" s="33">
        <f t="shared" si="69"/>
        <v>60.810190935542749</v>
      </c>
      <c r="U108" s="34">
        <f t="shared" si="70"/>
        <v>32.774062046320275</v>
      </c>
      <c r="V108" s="34">
        <f t="shared" si="70"/>
        <v>31.879814086760302</v>
      </c>
      <c r="W108" s="35">
        <f t="shared" si="70"/>
        <v>69.933872787635451</v>
      </c>
      <c r="X108" s="35">
        <f t="shared" si="70"/>
        <v>42.038403982857531</v>
      </c>
      <c r="Y108" t="e">
        <f>NA()</f>
        <v>#N/A</v>
      </c>
      <c r="Z108" s="30">
        <f t="shared" si="58"/>
        <v>17.566620920111401</v>
      </c>
      <c r="AA108" s="30">
        <f t="shared" si="59"/>
        <v>45.202550921653923</v>
      </c>
      <c r="AD108"/>
      <c r="AE108" s="3">
        <v>23</v>
      </c>
      <c r="AG108" s="3">
        <f t="shared" si="60"/>
        <v>16.090842608232069</v>
      </c>
      <c r="AH108" s="29">
        <f t="shared" si="72"/>
        <v>12.816906200600963</v>
      </c>
      <c r="AI108" s="29">
        <f t="shared" si="72"/>
        <v>25.244298140571445</v>
      </c>
      <c r="AJ108" s="29">
        <f t="shared" si="72"/>
        <v>15.237814177668405</v>
      </c>
      <c r="AK108" s="29">
        <f t="shared" si="72"/>
        <v>25.871975090599733</v>
      </c>
      <c r="AL108" s="29">
        <f t="shared" si="72"/>
        <v>6.5199889388278294</v>
      </c>
      <c r="AM108" s="30">
        <f t="shared" si="62"/>
        <v>11.74465593057629</v>
      </c>
      <c r="AN108" s="29">
        <f t="shared" si="71"/>
        <v>6.5579651602806388</v>
      </c>
      <c r="AO108" s="31">
        <f t="shared" si="71"/>
        <v>5.1021005734432308</v>
      </c>
      <c r="AP108" s="31">
        <f t="shared" si="71"/>
        <v>1.0204201146886462</v>
      </c>
      <c r="AQ108" s="32">
        <f t="shared" si="71"/>
        <v>25.689377812301622</v>
      </c>
      <c r="AR108" s="32">
        <f t="shared" si="71"/>
        <v>13.021565592550887</v>
      </c>
      <c r="AS108" s="32">
        <f t="shared" si="71"/>
        <v>27.142566358867516</v>
      </c>
      <c r="AT108" s="33">
        <f t="shared" si="73"/>
        <v>35.94310879509208</v>
      </c>
      <c r="AU108" s="33">
        <f t="shared" si="73"/>
        <v>41.780256694038727</v>
      </c>
      <c r="AV108" s="34">
        <f t="shared" si="74"/>
        <v>22.939088697134917</v>
      </c>
      <c r="AW108" s="34">
        <f t="shared" si="74"/>
        <v>22.338962599003114</v>
      </c>
      <c r="AX108" s="35">
        <f t="shared" si="74"/>
        <v>54.697952844678063</v>
      </c>
      <c r="AY108" s="35">
        <f t="shared" si="74"/>
        <v>30.858853830343676</v>
      </c>
      <c r="AZ108" t="e">
        <f>NA()</f>
        <v>#N/A</v>
      </c>
      <c r="BA108" s="30">
        <f t="shared" si="65"/>
        <v>11.74465593057629</v>
      </c>
      <c r="BB108" s="30">
        <f t="shared" si="66"/>
        <v>37.426709521581913</v>
      </c>
    </row>
    <row r="109" spans="4:54" x14ac:dyDescent="0.25">
      <c r="D109" s="3">
        <v>24</v>
      </c>
      <c r="F109" s="3">
        <v>23</v>
      </c>
      <c r="G109" s="29">
        <f t="shared" si="67"/>
        <v>28.705412985920564</v>
      </c>
      <c r="H109" s="29">
        <f t="shared" si="67"/>
        <v>37.776673225452967</v>
      </c>
      <c r="I109" s="29">
        <f t="shared" si="67"/>
        <v>29.996206755725709</v>
      </c>
      <c r="J109" s="29">
        <f t="shared" si="67"/>
        <v>38.53658297191037</v>
      </c>
      <c r="K109" s="29">
        <f t="shared" si="67"/>
        <v>12.842153786695075</v>
      </c>
      <c r="L109" s="30">
        <f t="shared" si="57"/>
        <v>18.422078017350586</v>
      </c>
      <c r="M109" s="29">
        <f t="shared" si="68"/>
        <v>11.081192510739614</v>
      </c>
      <c r="N109" s="31">
        <f t="shared" si="68"/>
        <v>8.0258363569978162</v>
      </c>
      <c r="O109" s="31">
        <f t="shared" si="68"/>
        <v>1.6051672713995635</v>
      </c>
      <c r="P109" s="32">
        <f t="shared" si="68"/>
        <v>36.232042378056079</v>
      </c>
      <c r="Q109" s="32">
        <f t="shared" si="68"/>
        <v>19.162234799551488</v>
      </c>
      <c r="R109" s="32">
        <f t="shared" si="68"/>
        <v>43.157984497419022</v>
      </c>
      <c r="S109" s="33">
        <f t="shared" si="69"/>
        <v>51.789941903231615</v>
      </c>
      <c r="T109" s="33">
        <f t="shared" si="69"/>
        <v>63.907727301324961</v>
      </c>
      <c r="U109" s="34">
        <f t="shared" si="70"/>
        <v>34.384520222368373</v>
      </c>
      <c r="V109" s="34">
        <f t="shared" si="70"/>
        <v>33.440494563164449</v>
      </c>
      <c r="W109" s="35">
        <f t="shared" si="70"/>
        <v>72.131068763967505</v>
      </c>
      <c r="X109" s="35">
        <f t="shared" si="70"/>
        <v>43.773043379571774</v>
      </c>
      <c r="Y109" t="e">
        <f>NA()</f>
        <v>#N/A</v>
      </c>
      <c r="Z109" s="30">
        <f t="shared" si="58"/>
        <v>18.422078017350586</v>
      </c>
      <c r="AA109" s="30">
        <f t="shared" si="59"/>
        <v>46.306989983718225</v>
      </c>
      <c r="AD109"/>
      <c r="AE109" s="3">
        <v>24</v>
      </c>
      <c r="AG109" s="3">
        <f t="shared" si="60"/>
        <v>16.922436213709528</v>
      </c>
      <c r="AH109" s="29">
        <f t="shared" si="72"/>
        <v>14.546701416733022</v>
      </c>
      <c r="AI109" s="29">
        <f t="shared" si="72"/>
        <v>26.788072109604244</v>
      </c>
      <c r="AJ109" s="29">
        <f t="shared" si="72"/>
        <v>16.882393387230032</v>
      </c>
      <c r="AK109" s="29">
        <f t="shared" si="72"/>
        <v>27.438260221389594</v>
      </c>
      <c r="AL109" s="29">
        <f t="shared" si="72"/>
        <v>7.2591411153494603</v>
      </c>
      <c r="AM109" s="30">
        <f t="shared" si="62"/>
        <v>12.630654058016269</v>
      </c>
      <c r="AN109" s="29">
        <f t="shared" si="71"/>
        <v>7.086673490141024</v>
      </c>
      <c r="AO109" s="31">
        <f t="shared" si="71"/>
        <v>5.45113946682328</v>
      </c>
      <c r="AP109" s="31">
        <f t="shared" si="71"/>
        <v>1.0902278933646561</v>
      </c>
      <c r="AQ109" s="32">
        <f t="shared" si="71"/>
        <v>27.027022004561186</v>
      </c>
      <c r="AR109" s="32">
        <f t="shared" si="71"/>
        <v>13.8046871539885</v>
      </c>
      <c r="AS109" s="32">
        <f t="shared" si="71"/>
        <v>29.266774414946791</v>
      </c>
      <c r="AT109" s="33">
        <f t="shared" si="73"/>
        <v>37.938640156828434</v>
      </c>
      <c r="AU109" s="33">
        <f t="shared" si="73"/>
        <v>44.510094636291832</v>
      </c>
      <c r="AV109" s="34">
        <f t="shared" si="74"/>
        <v>24.347335565169828</v>
      </c>
      <c r="AW109" s="34">
        <f t="shared" si="74"/>
        <v>23.706154347452436</v>
      </c>
      <c r="AX109" s="35">
        <f t="shared" si="74"/>
        <v>57.086543605481516</v>
      </c>
      <c r="AY109" s="35">
        <f t="shared" si="74"/>
        <v>32.523068543790046</v>
      </c>
      <c r="AZ109" t="e">
        <f>NA()</f>
        <v>#N/A</v>
      </c>
      <c r="BA109" s="30">
        <f t="shared" si="65"/>
        <v>12.630654058016269</v>
      </c>
      <c r="BB109" s="30">
        <f t="shared" si="66"/>
        <v>38.663802721220314</v>
      </c>
    </row>
    <row r="110" spans="4:54" x14ac:dyDescent="0.25">
      <c r="D110" s="3">
        <v>25</v>
      </c>
      <c r="F110" s="3">
        <v>24</v>
      </c>
      <c r="G110" s="29">
        <f t="shared" si="67"/>
        <v>31.135015398315662</v>
      </c>
      <c r="H110" s="29">
        <f t="shared" si="67"/>
        <v>39.515788925232378</v>
      </c>
      <c r="I110" s="29">
        <f t="shared" si="67"/>
        <v>32.250275425756122</v>
      </c>
      <c r="J110" s="29">
        <f t="shared" si="67"/>
        <v>40.284811829053204</v>
      </c>
      <c r="K110" s="29">
        <f t="shared" si="67"/>
        <v>13.736082687905927</v>
      </c>
      <c r="L110" s="30">
        <f t="shared" si="57"/>
        <v>19.236014782068199</v>
      </c>
      <c r="M110" s="29">
        <f t="shared" si="68"/>
        <v>11.74562907687848</v>
      </c>
      <c r="N110" s="31">
        <f t="shared" si="68"/>
        <v>8.4475752792913692</v>
      </c>
      <c r="O110" s="31">
        <f t="shared" si="68"/>
        <v>1.6895150558582741</v>
      </c>
      <c r="P110" s="32">
        <f t="shared" si="68"/>
        <v>37.644768641368536</v>
      </c>
      <c r="Q110" s="32">
        <f t="shared" si="68"/>
        <v>19.972163998855283</v>
      </c>
      <c r="R110" s="32">
        <f t="shared" si="68"/>
        <v>45.104636147104252</v>
      </c>
      <c r="S110" s="33">
        <f t="shared" si="69"/>
        <v>53.930227954078163</v>
      </c>
      <c r="T110" s="33">
        <f t="shared" si="69"/>
        <v>66.958604283189231</v>
      </c>
      <c r="U110" s="34">
        <f t="shared" si="70"/>
        <v>35.975155252243241</v>
      </c>
      <c r="V110" s="34">
        <f t="shared" si="70"/>
        <v>34.98152325341055</v>
      </c>
      <c r="W110" s="35">
        <f t="shared" si="70"/>
        <v>74.226361677678071</v>
      </c>
      <c r="X110" s="35">
        <f t="shared" si="70"/>
        <v>45.460526961950748</v>
      </c>
      <c r="Y110" t="e">
        <f>NA()</f>
        <v>#N/A</v>
      </c>
      <c r="Z110" s="30">
        <f t="shared" si="58"/>
        <v>19.236014782068199</v>
      </c>
      <c r="AA110" s="30">
        <f t="shared" si="59"/>
        <v>47.357880136882393</v>
      </c>
      <c r="AD110"/>
      <c r="AE110" s="3">
        <v>25</v>
      </c>
      <c r="AG110" s="3">
        <f t="shared" si="60"/>
        <v>17.797007551398305</v>
      </c>
      <c r="AH110" s="29">
        <f t="shared" si="72"/>
        <v>16.442965462806953</v>
      </c>
      <c r="AI110" s="29">
        <f t="shared" si="72"/>
        <v>28.404504294720933</v>
      </c>
      <c r="AJ110" s="29">
        <f t="shared" si="72"/>
        <v>18.664142486539319</v>
      </c>
      <c r="AK110" s="29">
        <f t="shared" si="72"/>
        <v>29.076402641824469</v>
      </c>
      <c r="AL110" s="29">
        <f t="shared" si="72"/>
        <v>8.0519305893326152</v>
      </c>
      <c r="AM110" s="30">
        <f t="shared" si="62"/>
        <v>13.543311230876851</v>
      </c>
      <c r="AN110" s="29">
        <f t="shared" si="71"/>
        <v>7.6496858425526568</v>
      </c>
      <c r="AO110" s="31">
        <f t="shared" si="71"/>
        <v>5.8200173750562278</v>
      </c>
      <c r="AP110" s="31">
        <f t="shared" si="71"/>
        <v>1.1640034750112456</v>
      </c>
      <c r="AQ110" s="32">
        <f t="shared" si="71"/>
        <v>28.414654276228024</v>
      </c>
      <c r="AR110" s="32">
        <f t="shared" si="71"/>
        <v>14.617184880968871</v>
      </c>
      <c r="AS110" s="32">
        <f t="shared" si="71"/>
        <v>31.456498904877119</v>
      </c>
      <c r="AT110" s="33">
        <f t="shared" si="73"/>
        <v>40.01410230148516</v>
      </c>
      <c r="AU110" s="33">
        <f t="shared" si="73"/>
        <v>47.369530061873519</v>
      </c>
      <c r="AV110" s="34">
        <f t="shared" si="74"/>
        <v>25.822363596384942</v>
      </c>
      <c r="AW110" s="34">
        <f t="shared" si="74"/>
        <v>25.137793727940611</v>
      </c>
      <c r="AX110" s="35">
        <f t="shared" si="74"/>
        <v>59.509938350244283</v>
      </c>
      <c r="AY110" s="35">
        <f t="shared" si="74"/>
        <v>34.24298189583363</v>
      </c>
      <c r="AZ110" t="e">
        <f>NA()</f>
        <v>#N/A</v>
      </c>
      <c r="BA110" s="30">
        <f t="shared" si="65"/>
        <v>13.543311230876851</v>
      </c>
      <c r="BB110" s="30">
        <f t="shared" si="66"/>
        <v>39.910831545892229</v>
      </c>
    </row>
    <row r="111" spans="4:54" x14ac:dyDescent="0.25">
      <c r="D111" s="3">
        <v>26</v>
      </c>
      <c r="F111" s="3">
        <v>25</v>
      </c>
      <c r="G111" s="29">
        <f t="shared" si="67"/>
        <v>33.554333874916857</v>
      </c>
      <c r="H111" s="29">
        <f t="shared" si="67"/>
        <v>41.231377663482718</v>
      </c>
      <c r="I111" s="29">
        <f t="shared" si="67"/>
        <v>34.509527333216269</v>
      </c>
      <c r="J111" s="29">
        <f t="shared" si="67"/>
        <v>42.00712815816788</v>
      </c>
      <c r="K111" s="29">
        <f t="shared" si="67"/>
        <v>14.611142837801015</v>
      </c>
      <c r="L111" s="30">
        <f t="shared" si="57"/>
        <v>20.008338614330782</v>
      </c>
      <c r="M111" s="29">
        <f t="shared" si="68"/>
        <v>12.408587667739297</v>
      </c>
      <c r="N111" s="31">
        <f t="shared" si="68"/>
        <v>8.8674165224338601</v>
      </c>
      <c r="O111" s="31">
        <f t="shared" si="68"/>
        <v>1.7734833044867722</v>
      </c>
      <c r="P111" s="32">
        <f t="shared" si="68"/>
        <v>39.027963140780976</v>
      </c>
      <c r="Q111" s="32">
        <f t="shared" si="68"/>
        <v>20.760269568275412</v>
      </c>
      <c r="R111" s="32">
        <f t="shared" si="68"/>
        <v>46.949010149389608</v>
      </c>
      <c r="S111" s="33">
        <f t="shared" si="69"/>
        <v>56.028625264905749</v>
      </c>
      <c r="T111" s="33">
        <f t="shared" si="69"/>
        <v>69.959920433522029</v>
      </c>
      <c r="U111" s="34">
        <f t="shared" si="70"/>
        <v>37.544831820832343</v>
      </c>
      <c r="V111" s="34">
        <f t="shared" si="70"/>
        <v>36.50181669372629</v>
      </c>
      <c r="W111" s="35">
        <f t="shared" si="70"/>
        <v>76.223319017513802</v>
      </c>
      <c r="X111" s="35">
        <f t="shared" si="70"/>
        <v>47.100814651945008</v>
      </c>
      <c r="Y111" t="e">
        <f>NA()</f>
        <v>#N/A</v>
      </c>
      <c r="Z111" s="30">
        <f t="shared" si="58"/>
        <v>20.008338614330782</v>
      </c>
      <c r="AA111" s="30">
        <f t="shared" si="59"/>
        <v>48.357817708769069</v>
      </c>
      <c r="AD111"/>
      <c r="AE111" s="3">
        <v>26</v>
      </c>
      <c r="AG111" s="3">
        <f t="shared" si="60"/>
        <v>18.716777760871693</v>
      </c>
      <c r="AH111" s="29">
        <f t="shared" si="72"/>
        <v>18.509158171713629</v>
      </c>
      <c r="AI111" s="29">
        <f t="shared" si="72"/>
        <v>30.094471545664248</v>
      </c>
      <c r="AJ111" s="29">
        <f t="shared" si="72"/>
        <v>20.587910258709794</v>
      </c>
      <c r="AK111" s="29">
        <f t="shared" si="72"/>
        <v>30.787028053956544</v>
      </c>
      <c r="AL111" s="29">
        <f t="shared" si="72"/>
        <v>8.8972426971603742</v>
      </c>
      <c r="AM111" s="30">
        <f t="shared" si="62"/>
        <v>14.478258552594246</v>
      </c>
      <c r="AN111" s="29">
        <f t="shared" si="71"/>
        <v>8.2480904061971625</v>
      </c>
      <c r="AO111" s="31">
        <f t="shared" si="71"/>
        <v>6.2093599052091308</v>
      </c>
      <c r="AP111" s="31">
        <f t="shared" si="71"/>
        <v>1.2418719810418262</v>
      </c>
      <c r="AQ111" s="32">
        <f t="shared" si="71"/>
        <v>29.852025208710188</v>
      </c>
      <c r="AR111" s="32">
        <f t="shared" si="71"/>
        <v>15.458107960142669</v>
      </c>
      <c r="AS111" s="32">
        <f t="shared" si="71"/>
        <v>33.700557684996248</v>
      </c>
      <c r="AT111" s="33">
        <f t="shared" si="73"/>
        <v>42.169264841448921</v>
      </c>
      <c r="AU111" s="33">
        <f t="shared" si="73"/>
        <v>50.358806878735237</v>
      </c>
      <c r="AV111" s="34">
        <f t="shared" si="74"/>
        <v>27.365035496162694</v>
      </c>
      <c r="AW111" s="34">
        <f t="shared" si="74"/>
        <v>26.634669859858821</v>
      </c>
      <c r="AX111" s="35">
        <f t="shared" si="74"/>
        <v>61.961797671106034</v>
      </c>
      <c r="AY111" s="35">
        <f t="shared" si="74"/>
        <v>36.016727041328352</v>
      </c>
      <c r="AZ111" t="e">
        <f>NA()</f>
        <v>#N/A</v>
      </c>
      <c r="BA111" s="30">
        <f t="shared" si="65"/>
        <v>14.478258552594246</v>
      </c>
      <c r="BB111" s="30">
        <f t="shared" si="66"/>
        <v>41.165125390989722</v>
      </c>
    </row>
    <row r="112" spans="4:54" x14ac:dyDescent="0.25">
      <c r="D112" s="3">
        <v>27</v>
      </c>
      <c r="F112" s="3">
        <v>26</v>
      </c>
      <c r="G112" s="29">
        <f t="shared" si="67"/>
        <v>35.951998125608213</v>
      </c>
      <c r="H112" s="29">
        <f t="shared" si="67"/>
        <v>42.922401484731779</v>
      </c>
      <c r="I112" s="29">
        <f t="shared" si="67"/>
        <v>36.76713402207988</v>
      </c>
      <c r="J112" s="29">
        <f t="shared" si="67"/>
        <v>43.7025605151644</v>
      </c>
      <c r="K112" s="29">
        <f t="shared" si="67"/>
        <v>15.464357657739377</v>
      </c>
      <c r="L112" s="30">
        <f t="shared" si="57"/>
        <v>20.739385549919774</v>
      </c>
      <c r="M112" s="29">
        <f t="shared" si="68"/>
        <v>13.069019010969146</v>
      </c>
      <c r="N112" s="31">
        <f t="shared" si="68"/>
        <v>9.2849616100286614</v>
      </c>
      <c r="O112" s="31">
        <f t="shared" si="68"/>
        <v>1.8569923220057323</v>
      </c>
      <c r="P112" s="32">
        <f t="shared" si="68"/>
        <v>40.3815946789286</v>
      </c>
      <c r="Q112" s="32">
        <f t="shared" si="68"/>
        <v>21.526325548918425</v>
      </c>
      <c r="R112" s="32">
        <f t="shared" si="68"/>
        <v>48.691884652279334</v>
      </c>
      <c r="S112" s="33">
        <f t="shared" si="69"/>
        <v>58.084645309143603</v>
      </c>
      <c r="T112" s="33">
        <f t="shared" si="69"/>
        <v>72.909238456934929</v>
      </c>
      <c r="U112" s="34">
        <f t="shared" si="70"/>
        <v>39.092579010801543</v>
      </c>
      <c r="V112" s="34">
        <f t="shared" si="70"/>
        <v>38.000450836901273</v>
      </c>
      <c r="W112" s="35">
        <f t="shared" si="70"/>
        <v>78.125564605953187</v>
      </c>
      <c r="X112" s="35">
        <f t="shared" si="70"/>
        <v>48.694053262462774</v>
      </c>
      <c r="Y112" t="e">
        <f>NA()</f>
        <v>#N/A</v>
      </c>
      <c r="Z112" s="30">
        <f t="shared" si="58"/>
        <v>20.739385549919774</v>
      </c>
      <c r="AA112" s="30">
        <f t="shared" si="59"/>
        <v>49.309273143630726</v>
      </c>
      <c r="AD112"/>
      <c r="AE112" s="3">
        <v>27</v>
      </c>
      <c r="AG112" s="3">
        <f t="shared" si="60"/>
        <v>19.684082772799449</v>
      </c>
      <c r="AH112" s="29">
        <f t="shared" si="72"/>
        <v>20.746404035218958</v>
      </c>
      <c r="AI112" s="29">
        <f t="shared" si="72"/>
        <v>31.858532317140348</v>
      </c>
      <c r="AJ112" s="29">
        <f t="shared" si="72"/>
        <v>22.657610774284421</v>
      </c>
      <c r="AK112" s="29">
        <f t="shared" si="72"/>
        <v>32.57042025576537</v>
      </c>
      <c r="AL112" s="29">
        <f t="shared" si="72"/>
        <v>9.7930544299436253</v>
      </c>
      <c r="AM112" s="30">
        <f t="shared" si="62"/>
        <v>15.430570150174024</v>
      </c>
      <c r="AN112" s="29">
        <f t="shared" si="71"/>
        <v>8.8828469432081612</v>
      </c>
      <c r="AO112" s="31">
        <f t="shared" si="71"/>
        <v>6.6197467823808109</v>
      </c>
      <c r="AP112" s="31">
        <f t="shared" si="71"/>
        <v>1.3239493564761622</v>
      </c>
      <c r="AQ112" s="32">
        <f t="shared" si="71"/>
        <v>31.338617069515333</v>
      </c>
      <c r="AR112" s="32">
        <f t="shared" si="71"/>
        <v>16.32622971392928</v>
      </c>
      <c r="AS112" s="32">
        <f t="shared" si="71"/>
        <v>35.986348539639479</v>
      </c>
      <c r="AT112" s="33">
        <f t="shared" si="73"/>
        <v>44.403452334196118</v>
      </c>
      <c r="AU112" s="33">
        <f t="shared" si="73"/>
        <v>53.477355835235812</v>
      </c>
      <c r="AV112" s="34">
        <f t="shared" si="74"/>
        <v>28.975927364838778</v>
      </c>
      <c r="AW112" s="34">
        <f t="shared" si="74"/>
        <v>28.197290654341771</v>
      </c>
      <c r="AX112" s="35">
        <f t="shared" si="74"/>
        <v>64.43522277283796</v>
      </c>
      <c r="AY112" s="35">
        <f t="shared" si="74"/>
        <v>37.841960933897624</v>
      </c>
      <c r="AZ112" t="e">
        <f>NA()</f>
        <v>#N/A</v>
      </c>
      <c r="BA112" s="30">
        <f t="shared" si="65"/>
        <v>15.430570150174024</v>
      </c>
      <c r="BB112" s="30">
        <f t="shared" si="66"/>
        <v>42.423823768816256</v>
      </c>
    </row>
    <row r="113" spans="4:54" x14ac:dyDescent="0.25">
      <c r="D113" s="3">
        <v>28</v>
      </c>
      <c r="F113" s="3">
        <v>27</v>
      </c>
      <c r="G113" s="29">
        <f t="shared" si="67"/>
        <v>38.317980955629146</v>
      </c>
      <c r="H113" s="29">
        <f t="shared" si="67"/>
        <v>44.587983210656517</v>
      </c>
      <c r="I113" s="29">
        <f t="shared" si="67"/>
        <v>39.016855928649179</v>
      </c>
      <c r="J113" s="29">
        <f t="shared" si="67"/>
        <v>45.370302186515971</v>
      </c>
      <c r="K113" s="29">
        <f t="shared" si="67"/>
        <v>16.293304240937534</v>
      </c>
      <c r="L113" s="30">
        <f t="shared" si="57"/>
        <v>21.429838672885435</v>
      </c>
      <c r="M113" s="29">
        <f t="shared" si="68"/>
        <v>13.725970073755986</v>
      </c>
      <c r="N113" s="31">
        <f t="shared" si="68"/>
        <v>9.6998506491072796</v>
      </c>
      <c r="O113" s="31">
        <f t="shared" si="68"/>
        <v>1.9399701298214562</v>
      </c>
      <c r="P113" s="32">
        <f t="shared" si="68"/>
        <v>41.705711688558566</v>
      </c>
      <c r="Q113" s="32">
        <f t="shared" si="68"/>
        <v>22.270224961335657</v>
      </c>
      <c r="R113" s="32">
        <f t="shared" si="68"/>
        <v>50.334952517063684</v>
      </c>
      <c r="S113" s="33">
        <f t="shared" si="69"/>
        <v>60.097966049282689</v>
      </c>
      <c r="T113" s="33">
        <f t="shared" si="69"/>
        <v>75.804536120811989</v>
      </c>
      <c r="U113" s="34">
        <f t="shared" si="70"/>
        <v>40.617572895680723</v>
      </c>
      <c r="V113" s="34">
        <f t="shared" si="70"/>
        <v>39.476644088277489</v>
      </c>
      <c r="W113" s="35">
        <f t="shared" si="70"/>
        <v>79.936741573932579</v>
      </c>
      <c r="X113" s="35">
        <f t="shared" si="70"/>
        <v>50.240548738454414</v>
      </c>
      <c r="Y113" t="e">
        <f>NA()</f>
        <v>#N/A</v>
      </c>
      <c r="Z113" s="30">
        <f t="shared" si="58"/>
        <v>21.429838672885435</v>
      </c>
      <c r="AA113" s="30">
        <f t="shared" si="59"/>
        <v>50.214597105825419</v>
      </c>
      <c r="AD113"/>
      <c r="AE113" s="3">
        <v>28</v>
      </c>
      <c r="AG113" s="3">
        <f t="shared" si="60"/>
        <v>20.701379241486222</v>
      </c>
      <c r="AH113" s="29">
        <f t="shared" si="72"/>
        <v>23.153142952236465</v>
      </c>
      <c r="AI113" s="29">
        <f t="shared" si="72"/>
        <v>33.696886207209594</v>
      </c>
      <c r="AJ113" s="29">
        <f t="shared" si="72"/>
        <v>24.876028229840106</v>
      </c>
      <c r="AK113" s="29">
        <f t="shared" si="72"/>
        <v>34.426480740284369</v>
      </c>
      <c r="AL113" s="29">
        <f t="shared" si="72"/>
        <v>10.736377668632141</v>
      </c>
      <c r="AM113" s="30">
        <f t="shared" si="62"/>
        <v>16.394819147139</v>
      </c>
      <c r="AN113" s="29">
        <f t="shared" si="71"/>
        <v>9.5547600394542744</v>
      </c>
      <c r="AO113" s="31">
        <f t="shared" si="71"/>
        <v>7.051701475794685</v>
      </c>
      <c r="AP113" s="31">
        <f t="shared" si="71"/>
        <v>1.410340295158937</v>
      </c>
      <c r="AQ113" s="32">
        <f t="shared" si="71"/>
        <v>32.873620060029616</v>
      </c>
      <c r="AR113" s="32">
        <f t="shared" si="71"/>
        <v>17.220033337484161</v>
      </c>
      <c r="AS113" s="32">
        <f t="shared" si="71"/>
        <v>38.300008599762585</v>
      </c>
      <c r="AT113" s="33">
        <f t="shared" si="73"/>
        <v>46.715502877212543</v>
      </c>
      <c r="AU113" s="33">
        <f t="shared" si="73"/>
        <v>56.723709721544438</v>
      </c>
      <c r="AV113" s="34">
        <f t="shared" si="74"/>
        <v>30.655291607974135</v>
      </c>
      <c r="AW113" s="34">
        <f t="shared" si="74"/>
        <v>29.825846944753206</v>
      </c>
      <c r="AX113" s="35">
        <f t="shared" si="74"/>
        <v>66.922787167778111</v>
      </c>
      <c r="AY113" s="35">
        <f t="shared" si="74"/>
        <v>39.715840259500524</v>
      </c>
      <c r="AZ113" t="e">
        <f>NA()</f>
        <v>#N/A</v>
      </c>
      <c r="BA113" s="30">
        <f t="shared" si="65"/>
        <v>16.394819147139</v>
      </c>
      <c r="BB113" s="30">
        <f t="shared" si="66"/>
        <v>43.683885883849442</v>
      </c>
    </row>
    <row r="114" spans="4:54" x14ac:dyDescent="0.25">
      <c r="D114" s="3">
        <v>29</v>
      </c>
      <c r="F114" s="3">
        <v>28</v>
      </c>
      <c r="G114" s="29">
        <f t="shared" si="67"/>
        <v>40.643561232195061</v>
      </c>
      <c r="H114" s="29">
        <f t="shared" si="67"/>
        <v>46.227389533251454</v>
      </c>
      <c r="I114" s="29">
        <f t="shared" si="67"/>
        <v>41.25302548255393</v>
      </c>
      <c r="J114" s="29">
        <f t="shared" si="67"/>
        <v>47.00969341793818</v>
      </c>
      <c r="K114" s="29">
        <f t="shared" si="67"/>
        <v>17.096064386198648</v>
      </c>
      <c r="L114" s="30">
        <f t="shared" si="57"/>
        <v>22.080657070068135</v>
      </c>
      <c r="M114" s="29">
        <f t="shared" si="68"/>
        <v>14.378577341923267</v>
      </c>
      <c r="N114" s="31">
        <f t="shared" si="68"/>
        <v>10.111758971406292</v>
      </c>
      <c r="O114" s="31">
        <f t="shared" si="68"/>
        <v>2.022351794281259</v>
      </c>
      <c r="P114" s="32">
        <f t="shared" si="68"/>
        <v>43.000431531268724</v>
      </c>
      <c r="Q114" s="32">
        <f t="shared" si="68"/>
        <v>22.991963672761031</v>
      </c>
      <c r="R114" s="32">
        <f t="shared" si="68"/>
        <v>51.880631485122379</v>
      </c>
      <c r="S114" s="33">
        <f t="shared" si="69"/>
        <v>62.068411356633092</v>
      </c>
      <c r="T114" s="33">
        <f t="shared" si="69"/>
        <v>78.644162432750875</v>
      </c>
      <c r="U114" s="34">
        <f t="shared" si="70"/>
        <v>42.119121185468963</v>
      </c>
      <c r="V114" s="34">
        <f t="shared" si="70"/>
        <v>40.929742346418763</v>
      </c>
      <c r="W114" s="35">
        <f t="shared" si="70"/>
        <v>81.660482367705967</v>
      </c>
      <c r="X114" s="35">
        <f t="shared" si="70"/>
        <v>51.740742114705654</v>
      </c>
      <c r="Y114" t="e">
        <f>NA()</f>
        <v>#N/A</v>
      </c>
      <c r="Z114" s="30">
        <f t="shared" si="58"/>
        <v>22.080657070068135</v>
      </c>
      <c r="AA114" s="30">
        <f t="shared" si="59"/>
        <v>51.076026287364591</v>
      </c>
      <c r="AD114"/>
      <c r="AE114" s="3">
        <v>29</v>
      </c>
      <c r="AG114" s="3">
        <f t="shared" si="60"/>
        <v>21.771250784010444</v>
      </c>
      <c r="AH114" s="29">
        <f t="shared" si="72"/>
        <v>25.724822365023773</v>
      </c>
      <c r="AI114" s="29">
        <f t="shared" si="72"/>
        <v>35.609332529343177</v>
      </c>
      <c r="AJ114" s="29">
        <f t="shared" si="72"/>
        <v>27.244617611217922</v>
      </c>
      <c r="AK114" s="29">
        <f t="shared" si="72"/>
        <v>36.35468774246597</v>
      </c>
      <c r="AL114" s="29">
        <f t="shared" si="72"/>
        <v>11.723226716502092</v>
      </c>
      <c r="AM114" s="30">
        <f t="shared" si="62"/>
        <v>17.365152908007808</v>
      </c>
      <c r="AN114" s="29">
        <f t="shared" si="71"/>
        <v>10.264450798114433</v>
      </c>
      <c r="AO114" s="31">
        <f t="shared" si="71"/>
        <v>7.5056800279165765</v>
      </c>
      <c r="AP114" s="31">
        <f t="shared" si="71"/>
        <v>1.5011360055833156</v>
      </c>
      <c r="AQ114" s="32">
        <f t="shared" si="71"/>
        <v>34.455908952775879</v>
      </c>
      <c r="AR114" s="32">
        <f t="shared" si="71"/>
        <v>18.13770053671665</v>
      </c>
      <c r="AS114" s="32">
        <f t="shared" si="71"/>
        <v>40.626625346266643</v>
      </c>
      <c r="AT114" s="33">
        <f t="shared" si="73"/>
        <v>49.103727404178343</v>
      </c>
      <c r="AU114" s="33">
        <f t="shared" si="73"/>
        <v>60.095420437013331</v>
      </c>
      <c r="AV114" s="34">
        <f t="shared" si="74"/>
        <v>32.403018880071464</v>
      </c>
      <c r="AW114" s="34">
        <f t="shared" si="74"/>
        <v>31.520175744358927</v>
      </c>
      <c r="AX114" s="35">
        <f t="shared" si="74"/>
        <v>69.416580138149598</v>
      </c>
      <c r="AY114" s="35">
        <f t="shared" si="74"/>
        <v>41.63500159128013</v>
      </c>
      <c r="AZ114" t="e">
        <f>NA()</f>
        <v>#N/A</v>
      </c>
      <c r="BA114" s="30">
        <f t="shared" si="65"/>
        <v>17.365152908007808</v>
      </c>
      <c r="BB114" s="30">
        <f t="shared" si="66"/>
        <v>44.942103571022116</v>
      </c>
    </row>
    <row r="115" spans="4:54" x14ac:dyDescent="0.25">
      <c r="D115" s="3">
        <v>30</v>
      </c>
      <c r="F115" s="3">
        <v>29</v>
      </c>
      <c r="G115" s="29">
        <f t="shared" si="67"/>
        <v>42.92126673315969</v>
      </c>
      <c r="H115" s="29">
        <f t="shared" si="67"/>
        <v>47.840016046964841</v>
      </c>
      <c r="I115" s="29">
        <f t="shared" si="67"/>
        <v>43.470526024611935</v>
      </c>
      <c r="J115" s="29">
        <f t="shared" si="67"/>
        <v>48.62020569657782</v>
      </c>
      <c r="K115" s="29">
        <f t="shared" si="67"/>
        <v>17.871174793157248</v>
      </c>
      <c r="L115" s="30">
        <f t="shared" si="57"/>
        <v>22.693014509189609</v>
      </c>
      <c r="M115" s="29">
        <f t="shared" si="68"/>
        <v>15.026060527559284</v>
      </c>
      <c r="N115" s="31">
        <f t="shared" si="68"/>
        <v>10.520394124673977</v>
      </c>
      <c r="O115" s="31">
        <f t="shared" si="68"/>
        <v>2.1040788249347955</v>
      </c>
      <c r="P115" s="32">
        <f t="shared" si="68"/>
        <v>44.265931205245487</v>
      </c>
      <c r="Q115" s="32">
        <f t="shared" si="68"/>
        <v>23.691626195666391</v>
      </c>
      <c r="R115" s="32">
        <f t="shared" si="68"/>
        <v>53.331900359545557</v>
      </c>
      <c r="S115" s="33">
        <f t="shared" si="69"/>
        <v>63.99593300266195</v>
      </c>
      <c r="T115" s="33">
        <f t="shared" si="69"/>
        <v>81.426798425449306</v>
      </c>
      <c r="U115" s="34">
        <f t="shared" si="70"/>
        <v>43.596649627995085</v>
      </c>
      <c r="V115" s="34">
        <f t="shared" si="70"/>
        <v>42.359205758363856</v>
      </c>
      <c r="W115" s="35">
        <f t="shared" si="70"/>
        <v>83.300384576817436</v>
      </c>
      <c r="X115" s="35">
        <f t="shared" si="70"/>
        <v>53.195188641827194</v>
      </c>
      <c r="Y115" t="e">
        <f>NA()</f>
        <v>#N/A</v>
      </c>
      <c r="Z115" s="30">
        <f t="shared" si="58"/>
        <v>22.693014509189609</v>
      </c>
      <c r="AA115" s="30">
        <f t="shared" si="59"/>
        <v>51.895688933881054</v>
      </c>
      <c r="AD115"/>
      <c r="AE115" s="3">
        <v>30</v>
      </c>
      <c r="AG115" s="3">
        <f t="shared" si="60"/>
        <v>22.896414541809357</v>
      </c>
      <c r="AH115" s="29">
        <f t="shared" si="72"/>
        <v>28.453651554053245</v>
      </c>
      <c r="AI115" s="29">
        <f t="shared" si="72"/>
        <v>37.595228461005739</v>
      </c>
      <c r="AJ115" s="29">
        <f t="shared" si="72"/>
        <v>29.763306585614345</v>
      </c>
      <c r="AK115" s="29">
        <f t="shared" si="72"/>
        <v>38.354055345524046</v>
      </c>
      <c r="AL115" s="29">
        <f t="shared" si="72"/>
        <v>12.748614968102725</v>
      </c>
      <c r="AM115" s="30">
        <f t="shared" si="62"/>
        <v>18.335386869322026</v>
      </c>
      <c r="AN115" s="29">
        <f t="shared" si="71"/>
        <v>11.012327294513545</v>
      </c>
      <c r="AO115" s="31">
        <f t="shared" si="71"/>
        <v>7.9820591351253016</v>
      </c>
      <c r="AP115" s="31">
        <f t="shared" si="71"/>
        <v>1.5964118270250605</v>
      </c>
      <c r="AQ115" s="32">
        <f t="shared" si="71"/>
        <v>36.08402054818923</v>
      </c>
      <c r="AR115" s="32">
        <f t="shared" si="71"/>
        <v>19.077103738826111</v>
      </c>
      <c r="AS115" s="32">
        <f t="shared" si="71"/>
        <v>42.950496443860956</v>
      </c>
      <c r="AT115" s="33">
        <f t="shared" si="73"/>
        <v>51.565870474213632</v>
      </c>
      <c r="AU115" s="33">
        <f t="shared" si="73"/>
        <v>63.588979849495736</v>
      </c>
      <c r="AV115" s="34">
        <f t="shared" si="74"/>
        <v>34.218599546028138</v>
      </c>
      <c r="AW115" s="34">
        <f t="shared" si="74"/>
        <v>33.27972310977097</v>
      </c>
      <c r="AX115" s="35">
        <f t="shared" si="74"/>
        <v>71.908262528496948</v>
      </c>
      <c r="AY115" s="35">
        <f t="shared" si="74"/>
        <v>43.595546767682571</v>
      </c>
      <c r="AZ115" t="e">
        <f>NA()</f>
        <v>#N/A</v>
      </c>
      <c r="BA115" s="30">
        <f t="shared" si="65"/>
        <v>18.335386869322026</v>
      </c>
      <c r="BB115" s="30">
        <f t="shared" si="66"/>
        <v>46.195117821612087</v>
      </c>
    </row>
    <row r="116" spans="4:54" x14ac:dyDescent="0.25">
      <c r="D116" s="3">
        <v>31</v>
      </c>
      <c r="F116" s="3">
        <v>30</v>
      </c>
      <c r="G116" s="29">
        <f t="shared" si="67"/>
        <v>45.144802678280179</v>
      </c>
      <c r="H116" s="29">
        <f t="shared" si="67"/>
        <v>49.425373949599603</v>
      </c>
      <c r="I116" s="29">
        <f t="shared" si="67"/>
        <v>45.664767662294913</v>
      </c>
      <c r="J116" s="29">
        <f t="shared" si="67"/>
        <v>50.201427800984369</v>
      </c>
      <c r="K116" s="29">
        <f t="shared" si="67"/>
        <v>18.617577883372952</v>
      </c>
      <c r="L116" s="30">
        <f t="shared" si="57"/>
        <v>23.268246953201889</v>
      </c>
      <c r="M116" s="29">
        <f t="shared" si="68"/>
        <v>15.667716678896523</v>
      </c>
      <c r="N116" s="31">
        <f t="shared" si="68"/>
        <v>10.925493167163875</v>
      </c>
      <c r="O116" s="31">
        <f t="shared" si="68"/>
        <v>2.1850986334327751</v>
      </c>
      <c r="P116" s="32">
        <f t="shared" si="68"/>
        <v>45.502439246513745</v>
      </c>
      <c r="Q116" s="32">
        <f t="shared" si="68"/>
        <v>24.369373173323961</v>
      </c>
      <c r="R116" s="32">
        <f t="shared" si="68"/>
        <v>54.69215896898546</v>
      </c>
      <c r="S116" s="33">
        <f t="shared" si="69"/>
        <v>65.880594845670657</v>
      </c>
      <c r="T116" s="33">
        <f t="shared" si="69"/>
        <v>84.151421991404007</v>
      </c>
      <c r="U116" s="34">
        <f t="shared" si="70"/>
        <v>45.049689921646234</v>
      </c>
      <c r="V116" s="34">
        <f t="shared" si="70"/>
        <v>43.76459695058572</v>
      </c>
      <c r="W116" s="35">
        <f t="shared" si="70"/>
        <v>84.859991593233758</v>
      </c>
      <c r="X116" s="35">
        <f t="shared" si="70"/>
        <v>54.604539626622461</v>
      </c>
      <c r="Y116" t="e">
        <f>NA()</f>
        <v>#N/A</v>
      </c>
      <c r="Z116" s="30">
        <f t="shared" si="58"/>
        <v>23.268246953201889</v>
      </c>
      <c r="AA116" s="30">
        <f t="shared" si="59"/>
        <v>52.675610102669324</v>
      </c>
      <c r="AD116"/>
      <c r="AE116" s="3">
        <v>31</v>
      </c>
      <c r="AG116" s="3">
        <f t="shared" si="60"/>
        <v>24.079728081374313</v>
      </c>
      <c r="AH116" s="29">
        <f t="shared" si="72"/>
        <v>31.328439011419068</v>
      </c>
      <c r="AI116" s="29">
        <f t="shared" si="72"/>
        <v>39.653447419764092</v>
      </c>
      <c r="AJ116" s="29">
        <f t="shared" si="72"/>
        <v>32.43030503754818</v>
      </c>
      <c r="AK116" s="29">
        <f t="shared" si="72"/>
        <v>40.423093368190585</v>
      </c>
      <c r="AL116" s="29">
        <f t="shared" si="72"/>
        <v>13.806584756252875</v>
      </c>
      <c r="AM116" s="30">
        <f t="shared" si="62"/>
        <v>19.299115332264993</v>
      </c>
      <c r="AN116" s="29">
        <f t="shared" si="71"/>
        <v>11.79855420410661</v>
      </c>
      <c r="AO116" s="31">
        <f t="shared" si="71"/>
        <v>8.4811235531247444</v>
      </c>
      <c r="AP116" s="31">
        <f t="shared" si="71"/>
        <v>1.6962247106249488</v>
      </c>
      <c r="AQ116" s="32">
        <f t="shared" si="71"/>
        <v>37.75613244020424</v>
      </c>
      <c r="AR116" s="32">
        <f t="shared" si="71"/>
        <v>20.035802562698713</v>
      </c>
      <c r="AS116" s="32">
        <f t="shared" si="71"/>
        <v>45.255432973462739</v>
      </c>
      <c r="AT116" s="33">
        <f t="shared" si="73"/>
        <v>54.099073454517445</v>
      </c>
      <c r="AU116" s="33">
        <f t="shared" si="73"/>
        <v>67.199746624397108</v>
      </c>
      <c r="AV116" s="34">
        <f t="shared" si="74"/>
        <v>36.101085243294499</v>
      </c>
      <c r="AW116" s="34">
        <f t="shared" si="74"/>
        <v>35.10350718452338</v>
      </c>
      <c r="AX116" s="35">
        <f t="shared" si="74"/>
        <v>74.389135172097554</v>
      </c>
      <c r="AY116" s="35">
        <f t="shared" si="74"/>
        <v>45.593034537202172</v>
      </c>
      <c r="AZ116" t="e">
        <f>NA()</f>
        <v>#N/A</v>
      </c>
      <c r="BA116" s="30">
        <f t="shared" si="65"/>
        <v>19.299115332264993</v>
      </c>
      <c r="BB116" s="30">
        <f t="shared" si="66"/>
        <v>47.439439074938903</v>
      </c>
    </row>
    <row r="117" spans="4:54" x14ac:dyDescent="0.25">
      <c r="D117" s="3">
        <v>32</v>
      </c>
      <c r="F117" s="3">
        <v>31</v>
      </c>
      <c r="G117" s="29">
        <f t="shared" si="67"/>
        <v>47.308970755453146</v>
      </c>
      <c r="H117" s="29">
        <f t="shared" si="67"/>
        <v>50.983078187683461</v>
      </c>
      <c r="I117" s="29">
        <f t="shared" si="67"/>
        <v>47.831660990070091</v>
      </c>
      <c r="J117" s="29">
        <f t="shared" si="67"/>
        <v>51.753053381494567</v>
      </c>
      <c r="K117" s="29">
        <f t="shared" si="67"/>
        <v>19.33457431374449</v>
      </c>
      <c r="L117" s="30">
        <f t="shared" si="57"/>
        <v>23.807808007837028</v>
      </c>
      <c r="M117" s="29">
        <f t="shared" si="68"/>
        <v>16.302914667739191</v>
      </c>
      <c r="N117" s="31">
        <f t="shared" si="68"/>
        <v>11.326820226301276</v>
      </c>
      <c r="O117" s="31">
        <f t="shared" si="68"/>
        <v>2.2653640452602555</v>
      </c>
      <c r="P117" s="32">
        <f t="shared" si="68"/>
        <v>46.710228647191016</v>
      </c>
      <c r="Q117" s="32">
        <f t="shared" si="68"/>
        <v>25.025430343605937</v>
      </c>
      <c r="R117" s="32">
        <f t="shared" si="68"/>
        <v>55.96510956156655</v>
      </c>
      <c r="S117" s="33">
        <f t="shared" si="69"/>
        <v>67.722558902314631</v>
      </c>
      <c r="T117" s="33">
        <f t="shared" si="69"/>
        <v>86.817276292416736</v>
      </c>
      <c r="U117" s="34">
        <f t="shared" si="70"/>
        <v>46.477868936580045</v>
      </c>
      <c r="V117" s="34">
        <f t="shared" si="70"/>
        <v>45.145570537361479</v>
      </c>
      <c r="W117" s="35">
        <f t="shared" si="70"/>
        <v>86.342777287727372</v>
      </c>
      <c r="X117" s="35">
        <f t="shared" si="70"/>
        <v>55.969526608572394</v>
      </c>
      <c r="Y117" t="e">
        <f>NA()</f>
        <v>#N/A</v>
      </c>
      <c r="Z117" s="30">
        <f t="shared" si="58"/>
        <v>23.807808007837028</v>
      </c>
      <c r="AA117" s="30">
        <f t="shared" si="59"/>
        <v>53.417716665789207</v>
      </c>
      <c r="AD117"/>
      <c r="AE117" s="3">
        <v>32</v>
      </c>
      <c r="AG117" s="3">
        <f t="shared" si="60"/>
        <v>25.324196651582223</v>
      </c>
      <c r="AH117" s="29">
        <f t="shared" si="72"/>
        <v>34.334532553751295</v>
      </c>
      <c r="AI117" s="29">
        <f t="shared" si="72"/>
        <v>41.782338430842636</v>
      </c>
      <c r="AJ117" s="29">
        <f t="shared" si="72"/>
        <v>35.241929587554381</v>
      </c>
      <c r="AK117" s="29">
        <f t="shared" si="72"/>
        <v>42.559768866830233</v>
      </c>
      <c r="AL117" s="29">
        <f t="shared" si="72"/>
        <v>14.890273225980668</v>
      </c>
      <c r="AM117" s="30">
        <f t="shared" si="62"/>
        <v>20.249836615365165</v>
      </c>
      <c r="AN117" s="29">
        <f t="shared" si="71"/>
        <v>12.623022116338879</v>
      </c>
      <c r="AO117" s="31">
        <f t="shared" si="71"/>
        <v>9.0030529283065324</v>
      </c>
      <c r="AP117" s="31">
        <f t="shared" si="71"/>
        <v>1.8006105856613066</v>
      </c>
      <c r="AQ117" s="32">
        <f t="shared" si="71"/>
        <v>39.470043638570225</v>
      </c>
      <c r="AR117" s="32">
        <f t="shared" si="71"/>
        <v>21.011045231921504</v>
      </c>
      <c r="AS117" s="32">
        <f t="shared" si="71"/>
        <v>47.52509792399033</v>
      </c>
      <c r="AT117" s="33">
        <f t="shared" si="73"/>
        <v>56.69984110284333</v>
      </c>
      <c r="AU117" s="33">
        <f t="shared" si="73"/>
        <v>70.921881436155275</v>
      </c>
      <c r="AV117" s="34">
        <f t="shared" si="74"/>
        <v>38.049051231080121</v>
      </c>
      <c r="AW117" s="34">
        <f t="shared" si="74"/>
        <v>36.990082097217595</v>
      </c>
      <c r="AX117" s="35">
        <f t="shared" si="74"/>
        <v>76.850219940104836</v>
      </c>
      <c r="AY117" s="35">
        <f t="shared" si="74"/>
        <v>47.622479530202931</v>
      </c>
      <c r="AZ117" t="e">
        <f>NA()</f>
        <v>#N/A</v>
      </c>
      <c r="BA117" s="30">
        <f t="shared" si="65"/>
        <v>20.249836615365165</v>
      </c>
      <c r="BB117" s="30">
        <f t="shared" si="66"/>
        <v>48.671471393731423</v>
      </c>
    </row>
    <row r="118" spans="4:54" x14ac:dyDescent="0.25">
      <c r="D118" s="3">
        <v>33</v>
      </c>
      <c r="F118" s="3">
        <v>32</v>
      </c>
      <c r="G118" s="29">
        <f t="shared" ref="G118:K133" si="75">G46*G$12</f>
        <v>49.409582564273819</v>
      </c>
      <c r="H118" s="29">
        <f t="shared" si="75"/>
        <v>52.512836858730545</v>
      </c>
      <c r="I118" s="29">
        <f t="shared" si="75"/>
        <v>49.967589437226415</v>
      </c>
      <c r="J118" s="29">
        <f t="shared" si="75"/>
        <v>53.274869872367809</v>
      </c>
      <c r="K118" s="29">
        <f t="shared" si="75"/>
        <v>20.021777926796016</v>
      </c>
      <c r="L118" s="30">
        <f t="shared" si="57"/>
        <v>24.313231419505453</v>
      </c>
      <c r="M118" s="29">
        <f t="shared" ref="M118:R133" si="76">M46*M$12</f>
        <v>16.931090031226042</v>
      </c>
      <c r="N118" s="31">
        <f t="shared" si="76"/>
        <v>11.724164288785262</v>
      </c>
      <c r="O118" s="31">
        <f t="shared" si="76"/>
        <v>2.3448328577570523</v>
      </c>
      <c r="P118" s="32">
        <f t="shared" si="76"/>
        <v>47.889610645065851</v>
      </c>
      <c r="Q118" s="32">
        <f t="shared" si="76"/>
        <v>25.660078801636253</v>
      </c>
      <c r="R118" s="32">
        <f t="shared" si="76"/>
        <v>57.154657280230353</v>
      </c>
      <c r="S118" s="33">
        <f t="shared" ref="S118:T133" si="77">S46</f>
        <v>69.522073045809137</v>
      </c>
      <c r="T118" s="33">
        <f t="shared" si="77"/>
        <v>89.423841336583322</v>
      </c>
      <c r="U118" s="34">
        <f t="shared" ref="U118:X133" si="78">U46*U$12</f>
        <v>47.880899074731857</v>
      </c>
      <c r="V118" s="34">
        <f t="shared" si="78"/>
        <v>46.501863740715187</v>
      </c>
      <c r="W118" s="35">
        <f t="shared" si="78"/>
        <v>87.752134030947829</v>
      </c>
      <c r="X118" s="35">
        <f t="shared" si="78"/>
        <v>57.290947555020949</v>
      </c>
      <c r="Y118" t="e">
        <f>NA()</f>
        <v>#N/A</v>
      </c>
      <c r="Z118" s="30">
        <f t="shared" si="58"/>
        <v>24.313231419505453</v>
      </c>
      <c r="AA118" s="30">
        <f t="shared" si="59"/>
        <v>54.1238420705929</v>
      </c>
      <c r="AD118"/>
      <c r="AE118" s="3">
        <v>33</v>
      </c>
      <c r="AG118" s="3">
        <f t="shared" si="60"/>
        <v>26.632980816094239</v>
      </c>
      <c r="AH118" s="29">
        <f t="shared" si="72"/>
        <v>37.453878987157346</v>
      </c>
      <c r="AI118" s="29">
        <f t="shared" si="72"/>
        <v>43.979687365131944</v>
      </c>
      <c r="AJ118" s="29">
        <f t="shared" si="72"/>
        <v>38.192451196287628</v>
      </c>
      <c r="AK118" s="29">
        <f t="shared" si="72"/>
        <v>44.761470198539783</v>
      </c>
      <c r="AL118" s="29">
        <f t="shared" si="72"/>
        <v>15.992015516607726</v>
      </c>
      <c r="AM118" s="30">
        <f t="shared" si="62"/>
        <v>21.181089012834878</v>
      </c>
      <c r="AN118" s="29">
        <f t="shared" ref="AN118:AS133" si="79">AN46*AN$12</f>
        <v>13.485317152555146</v>
      </c>
      <c r="AO118" s="31">
        <f t="shared" si="79"/>
        <v>9.5479081875659428</v>
      </c>
      <c r="AP118" s="31">
        <f t="shared" si="79"/>
        <v>1.9095816375131884</v>
      </c>
      <c r="AQ118" s="32">
        <f t="shared" si="79"/>
        <v>41.223157651801195</v>
      </c>
      <c r="AR118" s="32">
        <f t="shared" si="79"/>
        <v>21.999775583875234</v>
      </c>
      <c r="AS118" s="32">
        <f t="shared" si="79"/>
        <v>49.743369253663246</v>
      </c>
      <c r="AT118" s="33">
        <f t="shared" si="73"/>
        <v>59.364012655858005</v>
      </c>
      <c r="AU118" s="33">
        <f t="shared" si="73"/>
        <v>74.748293180027773</v>
      </c>
      <c r="AV118" s="34">
        <f t="shared" si="74"/>
        <v>40.060560318708468</v>
      </c>
      <c r="AW118" s="34">
        <f t="shared" si="74"/>
        <v>38.93750349075227</v>
      </c>
      <c r="AX118" s="35">
        <f t="shared" si="74"/>
        <v>79.282353033002607</v>
      </c>
      <c r="AY118" s="35">
        <f t="shared" si="74"/>
        <v>49.678359605107126</v>
      </c>
      <c r="AZ118" t="e">
        <f>NA()</f>
        <v>#N/A</v>
      </c>
      <c r="BA118" s="30">
        <f t="shared" si="65"/>
        <v>21.181089012834878</v>
      </c>
      <c r="BB118" s="30">
        <f t="shared" si="66"/>
        <v>49.887540565897311</v>
      </c>
    </row>
    <row r="119" spans="4:54" x14ac:dyDescent="0.25">
      <c r="D119" s="3">
        <v>34</v>
      </c>
      <c r="F119" s="3">
        <v>33</v>
      </c>
      <c r="G119" s="29">
        <f t="shared" si="75"/>
        <v>51.443370614725268</v>
      </c>
      <c r="H119" s="29">
        <f t="shared" si="75"/>
        <v>54.014441712437048</v>
      </c>
      <c r="I119" s="29">
        <f t="shared" si="75"/>
        <v>52.069380865950151</v>
      </c>
      <c r="J119" s="29">
        <f t="shared" si="75"/>
        <v>54.766748568260859</v>
      </c>
      <c r="K119" s="29">
        <f t="shared" si="75"/>
        <v>20.679073625817392</v>
      </c>
      <c r="L119" s="30">
        <f t="shared" si="57"/>
        <v>24.786099784180688</v>
      </c>
      <c r="M119" s="29">
        <f t="shared" si="76"/>
        <v>17.551740146115542</v>
      </c>
      <c r="N119" s="31">
        <f t="shared" si="76"/>
        <v>12.11733719446438</v>
      </c>
      <c r="O119" s="31">
        <f t="shared" si="76"/>
        <v>2.4234674388928759</v>
      </c>
      <c r="P119" s="32">
        <f t="shared" si="76"/>
        <v>49.040929263414206</v>
      </c>
      <c r="Q119" s="32">
        <f t="shared" si="76"/>
        <v>26.273646406398765</v>
      </c>
      <c r="R119" s="32">
        <f t="shared" si="76"/>
        <v>58.264827456209225</v>
      </c>
      <c r="S119" s="33">
        <f t="shared" si="77"/>
        <v>71.279460114698352</v>
      </c>
      <c r="T119" s="33">
        <f t="shared" si="77"/>
        <v>91.970808371359283</v>
      </c>
      <c r="U119" s="34">
        <f t="shared" si="78"/>
        <v>49.258569625710543</v>
      </c>
      <c r="V119" s="34">
        <f t="shared" si="78"/>
        <v>47.833287982280751</v>
      </c>
      <c r="W119" s="35">
        <f t="shared" si="78"/>
        <v>89.091363500957684</v>
      </c>
      <c r="X119" s="35">
        <f t="shared" si="78"/>
        <v>58.569654807062918</v>
      </c>
      <c r="Y119" t="e">
        <f>NA()</f>
        <v>#N/A</v>
      </c>
      <c r="Z119" s="30">
        <f t="shared" si="58"/>
        <v>24.786099784180688</v>
      </c>
      <c r="AA119" s="30">
        <f t="shared" si="59"/>
        <v>54.795730869437342</v>
      </c>
      <c r="AD119"/>
      <c r="AE119" s="3">
        <v>34</v>
      </c>
      <c r="AG119" s="3">
        <f t="shared" si="60"/>
        <v>28.009404480205966</v>
      </c>
      <c r="AH119" s="29">
        <f t="shared" ref="AH119:AL134" si="80">AH47*AH$12</f>
        <v>40.66521562987046</v>
      </c>
      <c r="AI119" s="29">
        <f t="shared" si="80"/>
        <v>46.24268104053521</v>
      </c>
      <c r="AJ119" s="29">
        <f t="shared" si="80"/>
        <v>41.27397447961679</v>
      </c>
      <c r="AK119" s="29">
        <f t="shared" si="80"/>
        <v>47.024974699326613</v>
      </c>
      <c r="AL119" s="29">
        <f t="shared" si="80"/>
        <v>17.103484648407552</v>
      </c>
      <c r="AM119" s="30">
        <f t="shared" si="62"/>
        <v>22.086593142857154</v>
      </c>
      <c r="AN119" s="29">
        <f t="shared" si="79"/>
        <v>14.384691613046614</v>
      </c>
      <c r="AO119" s="31">
        <f t="shared" si="79"/>
        <v>10.115617653411491</v>
      </c>
      <c r="AP119" s="31">
        <f t="shared" si="79"/>
        <v>2.0231235306822981</v>
      </c>
      <c r="AQ119" s="32">
        <f t="shared" si="79"/>
        <v>43.012468685624974</v>
      </c>
      <c r="AR119" s="32">
        <f t="shared" si="79"/>
        <v>22.998646270320581</v>
      </c>
      <c r="AS119" s="32">
        <f t="shared" si="79"/>
        <v>51.894714637987796</v>
      </c>
      <c r="AT119" s="33">
        <f t="shared" ref="AT119:AU134" si="81">AT47</f>
        <v>62.086738617683388</v>
      </c>
      <c r="AU119" s="33">
        <f t="shared" si="81"/>
        <v>78.670598962825025</v>
      </c>
      <c r="AV119" s="34">
        <f t="shared" ref="AV119:AY134" si="82">AV47*AV$12</f>
        <v>42.133129270363938</v>
      </c>
      <c r="AW119" s="34">
        <f t="shared" si="82"/>
        <v>40.943296560257608</v>
      </c>
      <c r="AX119" s="35">
        <f t="shared" si="82"/>
        <v>81.676289716084355</v>
      </c>
      <c r="AY119" s="35">
        <f t="shared" si="82"/>
        <v>51.754632566767242</v>
      </c>
      <c r="AZ119" t="e">
        <f>NA()</f>
        <v>#N/A</v>
      </c>
      <c r="BA119" s="30">
        <f t="shared" si="65"/>
        <v>22.086593142857154</v>
      </c>
      <c r="BB119" s="30">
        <f t="shared" si="66"/>
        <v>51.083926085074431</v>
      </c>
    </row>
    <row r="120" spans="4:54" x14ac:dyDescent="0.25">
      <c r="D120" s="3">
        <v>35</v>
      </c>
      <c r="F120" s="3">
        <v>34</v>
      </c>
      <c r="G120" s="29">
        <f t="shared" si="75"/>
        <v>53.40789933964431</v>
      </c>
      <c r="H120" s="29">
        <f t="shared" si="75"/>
        <v>55.487759616943862</v>
      </c>
      <c r="I120" s="29">
        <f t="shared" si="75"/>
        <v>54.134278923922906</v>
      </c>
      <c r="J120" s="29">
        <f t="shared" si="75"/>
        <v>56.228635723067711</v>
      </c>
      <c r="K120" s="29">
        <f t="shared" si="75"/>
        <v>21.306578461588856</v>
      </c>
      <c r="L120" s="30">
        <f t="shared" si="57"/>
        <v>25.228018685474019</v>
      </c>
      <c r="M120" s="29">
        <f t="shared" si="76"/>
        <v>18.164419715096184</v>
      </c>
      <c r="N120" s="31">
        <f t="shared" si="76"/>
        <v>12.506171810460396</v>
      </c>
      <c r="O120" s="31">
        <f t="shared" si="76"/>
        <v>2.5012343620920792</v>
      </c>
      <c r="P120" s="32">
        <f t="shared" si="76"/>
        <v>50.164556499752898</v>
      </c>
      <c r="Q120" s="32">
        <f t="shared" si="76"/>
        <v>26.866500196963607</v>
      </c>
      <c r="R120" s="32">
        <f t="shared" si="76"/>
        <v>59.29969759404888</v>
      </c>
      <c r="S120" s="33">
        <f t="shared" si="77"/>
        <v>72.995108250096607</v>
      </c>
      <c r="T120" s="33">
        <f t="shared" si="77"/>
        <v>94.458056787864436</v>
      </c>
      <c r="U120" s="34">
        <f t="shared" si="78"/>
        <v>50.610738997459094</v>
      </c>
      <c r="V120" s="34">
        <f t="shared" si="78"/>
        <v>49.139721328728101</v>
      </c>
      <c r="W120" s="35">
        <f t="shared" si="78"/>
        <v>90.363669812121941</v>
      </c>
      <c r="X120" s="35">
        <f t="shared" si="78"/>
        <v>59.806544548586821</v>
      </c>
      <c r="Y120" t="e">
        <f>NA()</f>
        <v>#N/A</v>
      </c>
      <c r="Z120" s="30">
        <f t="shared" si="58"/>
        <v>25.228018685474019</v>
      </c>
      <c r="AA120" s="30">
        <f t="shared" si="59"/>
        <v>55.435043029772537</v>
      </c>
      <c r="AD120"/>
      <c r="AE120" s="3">
        <v>35</v>
      </c>
      <c r="AG120" s="3">
        <f t="shared" si="60"/>
        <v>29.456963332534478</v>
      </c>
      <c r="AH120" s="29">
        <f t="shared" si="80"/>
        <v>43.944399910057371</v>
      </c>
      <c r="AI120" s="29">
        <f t="shared" si="80"/>
        <v>48.567875288020488</v>
      </c>
      <c r="AJ120" s="29">
        <f t="shared" si="80"/>
        <v>44.476357557620702</v>
      </c>
      <c r="AK120" s="29">
        <f t="shared" si="80"/>
        <v>49.346421130471974</v>
      </c>
      <c r="AL120" s="29">
        <f t="shared" si="80"/>
        <v>18.215865405727907</v>
      </c>
      <c r="AM120" s="30">
        <f t="shared" si="62"/>
        <v>22.960395571704659</v>
      </c>
      <c r="AN120" s="29">
        <f t="shared" si="79"/>
        <v>15.320036482680248</v>
      </c>
      <c r="AO120" s="31">
        <f t="shared" si="79"/>
        <v>10.705963088181225</v>
      </c>
      <c r="AP120" s="31">
        <f t="shared" si="79"/>
        <v>2.141192617636245</v>
      </c>
      <c r="AQ120" s="32">
        <f t="shared" si="79"/>
        <v>44.834551654908672</v>
      </c>
      <c r="AR120" s="32">
        <f t="shared" si="79"/>
        <v>24.004038654547038</v>
      </c>
      <c r="AS120" s="32">
        <f t="shared" si="79"/>
        <v>53.964563386854024</v>
      </c>
      <c r="AT120" s="33">
        <f t="shared" si="81"/>
        <v>64.862464514210856</v>
      </c>
      <c r="AU120" s="33">
        <f t="shared" si="81"/>
        <v>82.679100751247759</v>
      </c>
      <c r="AV120" s="34">
        <f t="shared" si="82"/>
        <v>44.26369868426535</v>
      </c>
      <c r="AW120" s="34">
        <f t="shared" si="82"/>
        <v>43.004427573794601</v>
      </c>
      <c r="AX120" s="35">
        <f t="shared" si="82"/>
        <v>84.022819243221747</v>
      </c>
      <c r="AY120" s="35">
        <f t="shared" si="82"/>
        <v>53.844763163184659</v>
      </c>
      <c r="AZ120" t="e">
        <f>NA()</f>
        <v>#N/A</v>
      </c>
      <c r="BA120" s="30">
        <f t="shared" si="65"/>
        <v>22.960395571704659</v>
      </c>
      <c r="BB120" s="30">
        <f t="shared" si="66"/>
        <v>52.256896856922047</v>
      </c>
    </row>
    <row r="121" spans="4:54" x14ac:dyDescent="0.25">
      <c r="D121" s="3">
        <v>36</v>
      </c>
      <c r="F121" s="3">
        <v>35</v>
      </c>
      <c r="G121" s="29">
        <f t="shared" si="75"/>
        <v>55.301478000992176</v>
      </c>
      <c r="H121" s="29">
        <f t="shared" si="75"/>
        <v>56.932724876038385</v>
      </c>
      <c r="I121" s="29">
        <f t="shared" si="75"/>
        <v>56.159914555576798</v>
      </c>
      <c r="J121" s="29">
        <f t="shared" si="75"/>
        <v>57.660544550009504</v>
      </c>
      <c r="K121" s="29">
        <f t="shared" si="75"/>
        <v>21.904606062331585</v>
      </c>
      <c r="L121" s="30">
        <f t="shared" si="57"/>
        <v>25.64059554513868</v>
      </c>
      <c r="M121" s="29">
        <f t="shared" si="76"/>
        <v>18.768736545862872</v>
      </c>
      <c r="N121" s="31">
        <f t="shared" si="76"/>
        <v>12.890520365412151</v>
      </c>
      <c r="O121" s="31">
        <f t="shared" si="76"/>
        <v>2.5781040730824305</v>
      </c>
      <c r="P121" s="32">
        <f t="shared" si="76"/>
        <v>51.260888078263996</v>
      </c>
      <c r="Q121" s="32">
        <f t="shared" si="76"/>
        <v>27.439039701363857</v>
      </c>
      <c r="R121" s="32">
        <f t="shared" si="76"/>
        <v>60.263342087742821</v>
      </c>
      <c r="S121" s="33">
        <f t="shared" si="77"/>
        <v>74.669462307073772</v>
      </c>
      <c r="T121" s="33">
        <f t="shared" si="77"/>
        <v>96.885633270657166</v>
      </c>
      <c r="U121" s="34">
        <f t="shared" si="78"/>
        <v>51.937327718405911</v>
      </c>
      <c r="V121" s="34">
        <f t="shared" si="78"/>
        <v>50.421101689846346</v>
      </c>
      <c r="W121" s="35">
        <f t="shared" si="78"/>
        <v>91.572154576532697</v>
      </c>
      <c r="X121" s="35">
        <f t="shared" si="78"/>
        <v>61.002547604281524</v>
      </c>
      <c r="Y121" t="e">
        <f>NA()</f>
        <v>#N/A</v>
      </c>
      <c r="Z121" s="30">
        <f t="shared" si="58"/>
        <v>25.64059554513868</v>
      </c>
      <c r="AA121" s="30">
        <f t="shared" si="59"/>
        <v>56.043358035254705</v>
      </c>
      <c r="AD121"/>
      <c r="AE121" s="3">
        <v>36</v>
      </c>
      <c r="AG121" s="3">
        <f t="shared" si="60"/>
        <v>30.979333722981732</v>
      </c>
      <c r="AH121" s="29">
        <f t="shared" si="80"/>
        <v>47.264875832133164</v>
      </c>
      <c r="AI121" s="29">
        <f t="shared" si="80"/>
        <v>50.951168181809294</v>
      </c>
      <c r="AJ121" s="29">
        <f t="shared" si="80"/>
        <v>47.787181049565547</v>
      </c>
      <c r="AK121" s="29">
        <f t="shared" si="80"/>
        <v>51.721288130703876</v>
      </c>
      <c r="AL121" s="29">
        <f t="shared" si="80"/>
        <v>19.320057318246622</v>
      </c>
      <c r="AM121" s="30">
        <f t="shared" si="62"/>
        <v>23.797008131947507</v>
      </c>
      <c r="AN121" s="29">
        <f t="shared" si="79"/>
        <v>16.28985672140977</v>
      </c>
      <c r="AO121" s="31">
        <f t="shared" si="79"/>
        <v>11.318565910170403</v>
      </c>
      <c r="AP121" s="31">
        <f t="shared" si="79"/>
        <v>2.2637131820340808</v>
      </c>
      <c r="AQ121" s="32">
        <f t="shared" si="79"/>
        <v>46.685556739097422</v>
      </c>
      <c r="AR121" s="32">
        <f t="shared" si="79"/>
        <v>25.0120897848048</v>
      </c>
      <c r="AS121" s="32">
        <f t="shared" si="79"/>
        <v>55.939660116391877</v>
      </c>
      <c r="AT121" s="33">
        <f t="shared" si="81"/>
        <v>67.684922926796403</v>
      </c>
      <c r="AU121" s="33">
        <f t="shared" si="81"/>
        <v>86.762781578299013</v>
      </c>
      <c r="AV121" s="34">
        <f t="shared" si="82"/>
        <v>46.448607436226204</v>
      </c>
      <c r="AW121" s="34">
        <f t="shared" si="82"/>
        <v>45.117279937220417</v>
      </c>
      <c r="AX121" s="35">
        <f t="shared" si="82"/>
        <v>86.31288822934566</v>
      </c>
      <c r="AY121" s="35">
        <f t="shared" si="82"/>
        <v>55.941761127649038</v>
      </c>
      <c r="AZ121" t="e">
        <f>NA()</f>
        <v>#N/A</v>
      </c>
      <c r="BA121" s="30">
        <f t="shared" si="65"/>
        <v>23.797008131947507</v>
      </c>
      <c r="BB121" s="30">
        <f t="shared" si="66"/>
        <v>53.402750358486678</v>
      </c>
    </row>
    <row r="122" spans="4:54" x14ac:dyDescent="0.25">
      <c r="D122" s="3">
        <v>37</v>
      </c>
      <c r="F122" s="3">
        <v>36</v>
      </c>
      <c r="G122" s="29">
        <f t="shared" si="75"/>
        <v>57.123076884191896</v>
      </c>
      <c r="H122" s="29">
        <f t="shared" si="75"/>
        <v>58.349332299458489</v>
      </c>
      <c r="I122" s="29">
        <f t="shared" si="75"/>
        <v>58.14427799175823</v>
      </c>
      <c r="J122" s="29">
        <f t="shared" si="75"/>
        <v>59.062548019088652</v>
      </c>
      <c r="K122" s="29">
        <f t="shared" si="75"/>
        <v>22.473634421460513</v>
      </c>
      <c r="L122" s="30">
        <f t="shared" si="57"/>
        <v>26.025422537098532</v>
      </c>
      <c r="M122" s="29">
        <f t="shared" si="76"/>
        <v>19.364347604863489</v>
      </c>
      <c r="N122" s="31">
        <f t="shared" si="76"/>
        <v>13.270252926520378</v>
      </c>
      <c r="O122" s="31">
        <f t="shared" si="76"/>
        <v>2.6540505853040761</v>
      </c>
      <c r="P122" s="32">
        <f t="shared" si="76"/>
        <v>52.330339693717477</v>
      </c>
      <c r="Q122" s="32">
        <f t="shared" si="76"/>
        <v>27.991691035920653</v>
      </c>
      <c r="R122" s="32">
        <f t="shared" si="76"/>
        <v>61.159787887473804</v>
      </c>
      <c r="S122" s="33">
        <f t="shared" si="77"/>
        <v>76.303016208666548</v>
      </c>
      <c r="T122" s="33">
        <f t="shared" si="77"/>
        <v>99.253732960211224</v>
      </c>
      <c r="U122" s="34">
        <f t="shared" si="78"/>
        <v>53.238312122564608</v>
      </c>
      <c r="V122" s="34">
        <f t="shared" si="78"/>
        <v>51.677420682778596</v>
      </c>
      <c r="W122" s="35">
        <f t="shared" si="78"/>
        <v>92.719813572006046</v>
      </c>
      <c r="X122" s="35">
        <f t="shared" si="78"/>
        <v>62.158621400102753</v>
      </c>
      <c r="Y122" t="e">
        <f>NA()</f>
        <v>#N/A</v>
      </c>
      <c r="Z122" s="30">
        <f t="shared" si="58"/>
        <v>26.025422537098532</v>
      </c>
      <c r="AA122" s="30">
        <f t="shared" si="59"/>
        <v>56.622178788016157</v>
      </c>
      <c r="AD122"/>
      <c r="AE122" s="3">
        <v>37</v>
      </c>
      <c r="AG122" s="3">
        <f t="shared" si="60"/>
        <v>32.580381999521578</v>
      </c>
      <c r="AH122" s="29">
        <f t="shared" si="80"/>
        <v>50.598267765226382</v>
      </c>
      <c r="AI122" s="29">
        <f t="shared" si="80"/>
        <v>53.387779714908795</v>
      </c>
      <c r="AJ122" s="29">
        <f t="shared" si="80"/>
        <v>51.191774134620829</v>
      </c>
      <c r="AK122" s="29">
        <f t="shared" si="80"/>
        <v>54.144379975494097</v>
      </c>
      <c r="AL122" s="29">
        <f t="shared" si="80"/>
        <v>20.406899729352183</v>
      </c>
      <c r="AM122" s="30">
        <f t="shared" si="62"/>
        <v>24.591537174173645</v>
      </c>
      <c r="AN122" s="29">
        <f t="shared" si="79"/>
        <v>17.292250349478888</v>
      </c>
      <c r="AO122" s="31">
        <f t="shared" si="79"/>
        <v>11.952873864625776</v>
      </c>
      <c r="AP122" s="31">
        <f t="shared" si="79"/>
        <v>2.390574772925155</v>
      </c>
      <c r="AQ122" s="32">
        <f t="shared" si="79"/>
        <v>48.56120922864735</v>
      </c>
      <c r="AR122" s="32">
        <f t="shared" si="79"/>
        <v>26.018726661897102</v>
      </c>
      <c r="AS122" s="32">
        <f t="shared" si="79"/>
        <v>57.808384741142866</v>
      </c>
      <c r="AT122" s="33">
        <f t="shared" si="81"/>
        <v>70.547135136796499</v>
      </c>
      <c r="AU122" s="33">
        <f t="shared" si="81"/>
        <v>90.909324133866974</v>
      </c>
      <c r="AV122" s="34">
        <f t="shared" si="82"/>
        <v>48.683572855344444</v>
      </c>
      <c r="AW122" s="34">
        <f t="shared" si="82"/>
        <v>47.277635937680259</v>
      </c>
      <c r="AX122" s="35">
        <f t="shared" si="82"/>
        <v>88.537730239242947</v>
      </c>
      <c r="AY122" s="35">
        <f t="shared" si="82"/>
        <v>58.038230842607184</v>
      </c>
      <c r="AZ122" t="e">
        <f>NA()</f>
        <v>#N/A</v>
      </c>
      <c r="BA122" s="30">
        <f t="shared" si="65"/>
        <v>24.591537174173645</v>
      </c>
      <c r="BB122" s="30">
        <f t="shared" si="66"/>
        <v>54.517854845884749</v>
      </c>
    </row>
    <row r="123" spans="4:54" x14ac:dyDescent="0.25">
      <c r="D123" s="3">
        <v>38</v>
      </c>
      <c r="F123" s="3">
        <v>37</v>
      </c>
      <c r="G123" s="29">
        <f t="shared" si="75"/>
        <v>58.872247772698508</v>
      </c>
      <c r="H123" s="29">
        <f t="shared" si="75"/>
        <v>59.737630941992279</v>
      </c>
      <c r="I123" s="29">
        <f t="shared" si="75"/>
        <v>60.08569146667697</v>
      </c>
      <c r="J123" s="29">
        <f t="shared" si="75"/>
        <v>60.434772362343423</v>
      </c>
      <c r="K123" s="29">
        <f t="shared" si="75"/>
        <v>23.014276971586995</v>
      </c>
      <c r="L123" s="30">
        <f t="shared" si="57"/>
        <v>26.384062983572612</v>
      </c>
      <c r="M123" s="29">
        <f t="shared" si="76"/>
        <v>19.95095532871386</v>
      </c>
      <c r="N123" s="31">
        <f t="shared" si="76"/>
        <v>13.645256004413003</v>
      </c>
      <c r="O123" s="31">
        <f t="shared" si="76"/>
        <v>2.7290512008826009</v>
      </c>
      <c r="P123" s="32">
        <f t="shared" si="76"/>
        <v>53.373343685478901</v>
      </c>
      <c r="Q123" s="32">
        <f t="shared" si="76"/>
        <v>28.524901705435372</v>
      </c>
      <c r="R123" s="32">
        <f t="shared" si="76"/>
        <v>61.992979519299411</v>
      </c>
      <c r="S123" s="33">
        <f t="shared" si="77"/>
        <v>77.896306129861941</v>
      </c>
      <c r="T123" s="33">
        <f t="shared" si="77"/>
        <v>101.56268242338106</v>
      </c>
      <c r="U123" s="34">
        <f t="shared" si="78"/>
        <v>54.513718641277357</v>
      </c>
      <c r="V123" s="34">
        <f t="shared" si="78"/>
        <v>52.908718087865786</v>
      </c>
      <c r="W123" s="35">
        <f t="shared" si="78"/>
        <v>93.809534742729056</v>
      </c>
      <c r="X123" s="35">
        <f t="shared" si="78"/>
        <v>63.275742942826994</v>
      </c>
      <c r="Y123" t="e">
        <f>NA()</f>
        <v>#N/A</v>
      </c>
      <c r="Z123" s="30">
        <f t="shared" si="58"/>
        <v>26.384062983572612</v>
      </c>
      <c r="AA123" s="30">
        <f t="shared" si="59"/>
        <v>57.17293532173305</v>
      </c>
      <c r="AD123"/>
      <c r="AE123" s="3">
        <v>38</v>
      </c>
      <c r="AG123" s="3">
        <f t="shared" si="60"/>
        <v>34.264174327522724</v>
      </c>
      <c r="AH123" s="29">
        <f t="shared" si="80"/>
        <v>53.915083332365384</v>
      </c>
      <c r="AI123" s="29">
        <f t="shared" si="80"/>
        <v>55.872239260051479</v>
      </c>
      <c r="AJ123" s="29">
        <f t="shared" si="80"/>
        <v>54.673304368559997</v>
      </c>
      <c r="AK123" s="29">
        <f t="shared" si="80"/>
        <v>56.609820980659819</v>
      </c>
      <c r="AL123" s="29">
        <f t="shared" si="80"/>
        <v>21.467410085237152</v>
      </c>
      <c r="AM123" s="30">
        <f t="shared" si="62"/>
        <v>25.3397971427075</v>
      </c>
      <c r="AN123" s="29">
        <f t="shared" si="79"/>
        <v>18.324892400654544</v>
      </c>
      <c r="AO123" s="31">
        <f t="shared" si="79"/>
        <v>12.608148472744995</v>
      </c>
      <c r="AP123" s="31">
        <f t="shared" si="79"/>
        <v>2.5216296945489987</v>
      </c>
      <c r="AQ123" s="32">
        <f t="shared" si="79"/>
        <v>50.456815408911993</v>
      </c>
      <c r="AR123" s="32">
        <f t="shared" si="79"/>
        <v>27.019707820607398</v>
      </c>
      <c r="AS123" s="32">
        <f t="shared" si="79"/>
        <v>59.56102428744596</v>
      </c>
      <c r="AT123" s="33">
        <f t="shared" si="81"/>
        <v>73.441423692791233</v>
      </c>
      <c r="AU123" s="33">
        <f t="shared" si="81"/>
        <v>95.105154377431887</v>
      </c>
      <c r="AV123" s="34">
        <f t="shared" si="82"/>
        <v>50.963677857206058</v>
      </c>
      <c r="AW123" s="34">
        <f t="shared" si="82"/>
        <v>49.480665353101593</v>
      </c>
      <c r="AX123" s="35">
        <f t="shared" si="82"/>
        <v>90.688998880016456</v>
      </c>
      <c r="AY123" s="35">
        <f t="shared" si="82"/>
        <v>60.126432956452646</v>
      </c>
      <c r="AZ123" t="e">
        <f>NA()</f>
        <v>#N/A</v>
      </c>
      <c r="BA123" s="30">
        <f t="shared" si="65"/>
        <v>25.3397971427075</v>
      </c>
      <c r="BB123" s="30">
        <f t="shared" si="66"/>
        <v>55.598694063718128</v>
      </c>
    </row>
    <row r="124" spans="4:54" x14ac:dyDescent="0.25">
      <c r="D124" s="3">
        <v>39</v>
      </c>
      <c r="F124" s="3">
        <v>38</v>
      </c>
      <c r="G124" s="29">
        <f t="shared" si="75"/>
        <v>60.549049366797675</v>
      </c>
      <c r="H124" s="29">
        <f t="shared" si="75"/>
        <v>61.097718438379061</v>
      </c>
      <c r="I124" s="29">
        <f t="shared" si="75"/>
        <v>61.982782851708272</v>
      </c>
      <c r="J124" s="29">
        <f t="shared" si="75"/>
        <v>61.777391209320228</v>
      </c>
      <c r="K124" s="29">
        <f t="shared" si="75"/>
        <v>23.527256811956352</v>
      </c>
      <c r="L124" s="30">
        <f t="shared" si="57"/>
        <v>26.718040716845092</v>
      </c>
      <c r="M124" s="29">
        <f t="shared" si="76"/>
        <v>20.528304177307948</v>
      </c>
      <c r="N124" s="31">
        <f t="shared" si="76"/>
        <v>14.015431272808863</v>
      </c>
      <c r="O124" s="31">
        <f t="shared" si="76"/>
        <v>2.8030862545617725</v>
      </c>
      <c r="P124" s="32">
        <f t="shared" si="76"/>
        <v>54.390346089087657</v>
      </c>
      <c r="Q124" s="32">
        <f t="shared" si="76"/>
        <v>29.03913602550826</v>
      </c>
      <c r="R124" s="32">
        <f t="shared" si="76"/>
        <v>62.766752038549356</v>
      </c>
      <c r="S124" s="33">
        <f t="shared" si="77"/>
        <v>79.449904414599033</v>
      </c>
      <c r="T124" s="33">
        <f t="shared" si="77"/>
        <v>103.81292425112989</v>
      </c>
      <c r="U124" s="34">
        <f t="shared" si="78"/>
        <v>55.763618635527216</v>
      </c>
      <c r="V124" s="34">
        <f t="shared" si="78"/>
        <v>54.115076831556294</v>
      </c>
      <c r="W124" s="35">
        <f t="shared" si="78"/>
        <v>94.8440973019175</v>
      </c>
      <c r="X124" s="35">
        <f t="shared" si="78"/>
        <v>64.354902694752155</v>
      </c>
      <c r="Y124" t="e">
        <f>NA()</f>
        <v>#N/A</v>
      </c>
      <c r="Z124" s="30">
        <f t="shared" si="58"/>
        <v>26.718040716845092</v>
      </c>
      <c r="AA124" s="30">
        <f t="shared" si="59"/>
        <v>57.696988334664418</v>
      </c>
      <c r="AD124"/>
      <c r="AE124" s="3">
        <v>39</v>
      </c>
      <c r="AG124" s="3">
        <f t="shared" si="60"/>
        <v>36.034987016545941</v>
      </c>
      <c r="AH124" s="29">
        <f t="shared" si="80"/>
        <v>57.185498870179565</v>
      </c>
      <c r="AI124" s="29">
        <f t="shared" si="80"/>
        <v>58.398382184756223</v>
      </c>
      <c r="AJ124" s="29">
        <f t="shared" si="80"/>
        <v>58.212936150955024</v>
      </c>
      <c r="AK124" s="29">
        <f t="shared" si="80"/>
        <v>59.111059887992027</v>
      </c>
      <c r="AL124" s="29">
        <f t="shared" si="80"/>
        <v>22.49302515948354</v>
      </c>
      <c r="AM124" s="30">
        <f t="shared" si="62"/>
        <v>26.038403364888087</v>
      </c>
      <c r="AN124" s="29">
        <f t="shared" si="79"/>
        <v>19.385024853098301</v>
      </c>
      <c r="AO124" s="31">
        <f t="shared" si="79"/>
        <v>13.283453620616227</v>
      </c>
      <c r="AP124" s="31">
        <f t="shared" si="79"/>
        <v>2.6566907241232451</v>
      </c>
      <c r="AQ124" s="32">
        <f t="shared" si="79"/>
        <v>52.367275204438862</v>
      </c>
      <c r="AR124" s="32">
        <f t="shared" si="79"/>
        <v>28.010672012217022</v>
      </c>
      <c r="AS124" s="32">
        <f t="shared" si="79"/>
        <v>61.189983923799474</v>
      </c>
      <c r="AT124" s="33">
        <f t="shared" si="81"/>
        <v>76.35943714783285</v>
      </c>
      <c r="AU124" s="33">
        <f t="shared" si="81"/>
        <v>99.335512492874386</v>
      </c>
      <c r="AV124" s="34">
        <f t="shared" si="82"/>
        <v>53.283366290873225</v>
      </c>
      <c r="AW124" s="34">
        <f t="shared" si="82"/>
        <v>51.720922141389259</v>
      </c>
      <c r="AX124" s="35">
        <f t="shared" si="82"/>
        <v>92.758901242080029</v>
      </c>
      <c r="AY124" s="35">
        <f t="shared" si="82"/>
        <v>62.198357984375946</v>
      </c>
      <c r="AZ124" t="e">
        <f>NA()</f>
        <v>#N/A</v>
      </c>
      <c r="BA124" s="30">
        <f t="shared" si="65"/>
        <v>26.038403364888087</v>
      </c>
      <c r="BB124" s="30">
        <f t="shared" si="66"/>
        <v>56.641913761926212</v>
      </c>
    </row>
    <row r="125" spans="4:54" x14ac:dyDescent="0.25">
      <c r="D125" s="3">
        <v>40</v>
      </c>
      <c r="F125" s="3">
        <v>39</v>
      </c>
      <c r="G125" s="29">
        <f t="shared" si="75"/>
        <v>62.153978046725754</v>
      </c>
      <c r="H125" s="29">
        <f t="shared" si="75"/>
        <v>62.429735870525782</v>
      </c>
      <c r="I125" s="29">
        <f t="shared" si="75"/>
        <v>63.834460346195776</v>
      </c>
      <c r="J125" s="29">
        <f t="shared" si="75"/>
        <v>63.090620285262858</v>
      </c>
      <c r="K125" s="29">
        <f t="shared" si="75"/>
        <v>24.013383914979887</v>
      </c>
      <c r="L125" s="30">
        <f t="shared" si="57"/>
        <v>27.028831951375267</v>
      </c>
      <c r="M125" s="29">
        <f t="shared" si="76"/>
        <v>21.096177413617198</v>
      </c>
      <c r="N125" s="31">
        <f t="shared" si="76"/>
        <v>14.380694391607905</v>
      </c>
      <c r="O125" s="31">
        <f t="shared" si="76"/>
        <v>2.8761388783215813</v>
      </c>
      <c r="P125" s="32">
        <f t="shared" si="76"/>
        <v>55.381804020295583</v>
      </c>
      <c r="Q125" s="32">
        <f t="shared" si="76"/>
        <v>29.534871097596714</v>
      </c>
      <c r="R125" s="32">
        <f t="shared" si="76"/>
        <v>63.484810667000026</v>
      </c>
      <c r="S125" s="33">
        <f t="shared" si="77"/>
        <v>80.964414141975041</v>
      </c>
      <c r="T125" s="33">
        <f t="shared" si="77"/>
        <v>106.00500312341651</v>
      </c>
      <c r="U125" s="34">
        <f t="shared" si="78"/>
        <v>56.988123711345303</v>
      </c>
      <c r="V125" s="34">
        <f t="shared" si="78"/>
        <v>55.296618440245311</v>
      </c>
      <c r="W125" s="35">
        <f t="shared" si="78"/>
        <v>95.826171741987608</v>
      </c>
      <c r="X125" s="35">
        <f t="shared" si="78"/>
        <v>65.397099236020807</v>
      </c>
      <c r="Y125" t="e">
        <f>NA()</f>
        <v>#N/A</v>
      </c>
      <c r="Z125" s="30">
        <f t="shared" si="58"/>
        <v>27.028831951375267</v>
      </c>
      <c r="AA125" s="30">
        <f t="shared" si="59"/>
        <v>58.195632551391284</v>
      </c>
      <c r="AD125"/>
      <c r="AE125" s="3">
        <v>40</v>
      </c>
      <c r="AG125" s="3">
        <f t="shared" si="60"/>
        <v>37.897317380842225</v>
      </c>
      <c r="AH125" s="29">
        <f t="shared" si="80"/>
        <v>60.380193748110827</v>
      </c>
      <c r="AI125" s="29">
        <f t="shared" si="80"/>
        <v>60.959356979923051</v>
      </c>
      <c r="AJ125" s="29">
        <f t="shared" si="80"/>
        <v>61.790060381845556</v>
      </c>
      <c r="AK125" s="29">
        <f t="shared" si="80"/>
        <v>61.640885528106757</v>
      </c>
      <c r="AL125" s="29">
        <f t="shared" si="80"/>
        <v>23.475834104994387</v>
      </c>
      <c r="AM125" s="30">
        <f t="shared" si="62"/>
        <v>26.684839781327948</v>
      </c>
      <c r="AN125" s="29">
        <f t="shared" si="79"/>
        <v>20.46945364886141</v>
      </c>
      <c r="AO125" s="31">
        <f t="shared" si="79"/>
        <v>13.977645685721448</v>
      </c>
      <c r="AP125" s="31">
        <f t="shared" si="79"/>
        <v>2.7955291371442899</v>
      </c>
      <c r="AQ125" s="32">
        <f t="shared" si="79"/>
        <v>54.287102256606026</v>
      </c>
      <c r="AR125" s="32">
        <f t="shared" si="79"/>
        <v>28.987193513247036</v>
      </c>
      <c r="AS125" s="32">
        <f t="shared" si="79"/>
        <v>62.689927379867449</v>
      </c>
      <c r="AT125" s="33">
        <f t="shared" si="81"/>
        <v>79.292188097432955</v>
      </c>
      <c r="AU125" s="33">
        <f t="shared" si="81"/>
        <v>103.58455304434248</v>
      </c>
      <c r="AV125" s="34">
        <f t="shared" si="82"/>
        <v>55.636447752999196</v>
      </c>
      <c r="AW125" s="34">
        <f t="shared" si="82"/>
        <v>53.992350415894016</v>
      </c>
      <c r="AX125" s="35">
        <f t="shared" si="82"/>
        <v>94.740328156914885</v>
      </c>
      <c r="AY125" s="35">
        <f t="shared" si="82"/>
        <v>64.245811571519184</v>
      </c>
      <c r="AZ125" t="e">
        <f>NA()</f>
        <v>#N/A</v>
      </c>
      <c r="BA125" s="30">
        <f t="shared" si="65"/>
        <v>26.684839781327948</v>
      </c>
      <c r="BB125" s="30">
        <f t="shared" si="66"/>
        <v>57.644369177213363</v>
      </c>
    </row>
    <row r="126" spans="4:54" x14ac:dyDescent="0.25">
      <c r="D126" s="3">
        <v>41</v>
      </c>
      <c r="F126" s="3">
        <v>40</v>
      </c>
      <c r="G126" s="29">
        <f t="shared" si="75"/>
        <v>63.687904171374093</v>
      </c>
      <c r="H126" s="29">
        <f t="shared" si="75"/>
        <v>63.733863111592484</v>
      </c>
      <c r="I126" s="29">
        <f t="shared" si="75"/>
        <v>65.639888324420582</v>
      </c>
      <c r="J126" s="29">
        <f t="shared" si="75"/>
        <v>64.374712613045091</v>
      </c>
      <c r="K126" s="29">
        <f t="shared" si="75"/>
        <v>24.473535111452787</v>
      </c>
      <c r="L126" s="30">
        <f t="shared" si="57"/>
        <v>27.317859267488654</v>
      </c>
      <c r="M126" s="29">
        <f t="shared" si="76"/>
        <v>21.654394096081813</v>
      </c>
      <c r="N126" s="31">
        <f t="shared" si="76"/>
        <v>14.74097392343351</v>
      </c>
      <c r="O126" s="31">
        <f t="shared" si="76"/>
        <v>2.9481947846867018</v>
      </c>
      <c r="P126" s="32">
        <f t="shared" si="76"/>
        <v>56.348183352648647</v>
      </c>
      <c r="Q126" s="32">
        <f t="shared" si="76"/>
        <v>30.01259327553112</v>
      </c>
      <c r="R126" s="32">
        <f t="shared" si="76"/>
        <v>64.150716021236846</v>
      </c>
      <c r="S126" s="33">
        <f t="shared" si="77"/>
        <v>82.440464268903682</v>
      </c>
      <c r="T126" s="33">
        <f t="shared" si="77"/>
        <v>108.13955319895845</v>
      </c>
      <c r="U126" s="34">
        <f t="shared" si="78"/>
        <v>58.187381468110914</v>
      </c>
      <c r="V126" s="34">
        <f t="shared" si="78"/>
        <v>56.453498916014802</v>
      </c>
      <c r="W126" s="35">
        <f t="shared" si="78"/>
        <v>96.758320588034081</v>
      </c>
      <c r="X126" s="35">
        <f t="shared" si="78"/>
        <v>66.40333462097864</v>
      </c>
      <c r="Y126" t="e">
        <f>NA()</f>
        <v>#N/A</v>
      </c>
      <c r="Z126" s="30">
        <f t="shared" si="58"/>
        <v>27.317859267488654</v>
      </c>
      <c r="AA126" s="30">
        <f t="shared" si="59"/>
        <v>58.670099921561132</v>
      </c>
      <c r="AD126"/>
      <c r="AE126" s="3">
        <v>41</v>
      </c>
      <c r="AG126" s="3">
        <f t="shared" si="60"/>
        <v>39.855895161134171</v>
      </c>
      <c r="AH126" s="29">
        <f t="shared" si="80"/>
        <v>63.471194525420096</v>
      </c>
      <c r="AI126" s="29">
        <f t="shared" si="80"/>
        <v>63.547644206209981</v>
      </c>
      <c r="AJ126" s="29">
        <f t="shared" si="80"/>
        <v>65.382594981121514</v>
      </c>
      <c r="AK126" s="29">
        <f t="shared" si="80"/>
        <v>64.191454962490056</v>
      </c>
      <c r="AL126" s="29">
        <f t="shared" si="80"/>
        <v>24.408792117334169</v>
      </c>
      <c r="AM126" s="30">
        <f t="shared" si="62"/>
        <v>27.277498482801338</v>
      </c>
      <c r="AN126" s="29">
        <f t="shared" si="79"/>
        <v>21.574553871850103</v>
      </c>
      <c r="AO126" s="31">
        <f t="shared" si="79"/>
        <v>14.689365629183234</v>
      </c>
      <c r="AP126" s="31">
        <f t="shared" si="79"/>
        <v>2.9378731258366471</v>
      </c>
      <c r="AQ126" s="32">
        <f t="shared" si="79"/>
        <v>56.210452027122685</v>
      </c>
      <c r="AR126" s="32">
        <f t="shared" si="79"/>
        <v>29.94484330088293</v>
      </c>
      <c r="AS126" s="32">
        <f t="shared" si="79"/>
        <v>64.057840422460814</v>
      </c>
      <c r="AT126" s="33">
        <f t="shared" si="81"/>
        <v>82.23010547369806</v>
      </c>
      <c r="AU126" s="33">
        <f t="shared" si="81"/>
        <v>107.83547557927665</v>
      </c>
      <c r="AV126" s="34">
        <f t="shared" si="82"/>
        <v>58.016113078417391</v>
      </c>
      <c r="AW126" s="34">
        <f t="shared" si="82"/>
        <v>56.288300866137952</v>
      </c>
      <c r="AX126" s="35">
        <f t="shared" si="82"/>
        <v>96.626977458633149</v>
      </c>
      <c r="AY126" s="35">
        <f t="shared" si="82"/>
        <v>66.260510696246925</v>
      </c>
      <c r="AZ126" t="e">
        <f>NA()</f>
        <v>#N/A</v>
      </c>
      <c r="BA126" s="30">
        <f t="shared" si="65"/>
        <v>27.277498482801338</v>
      </c>
      <c r="BB126" s="30">
        <f t="shared" si="66"/>
        <v>58.603172493002774</v>
      </c>
    </row>
    <row r="127" spans="4:54" x14ac:dyDescent="0.25">
      <c r="D127" s="3">
        <v>42</v>
      </c>
      <c r="F127" s="3">
        <v>41</v>
      </c>
      <c r="G127" s="29">
        <f t="shared" si="75"/>
        <v>65.152013941612651</v>
      </c>
      <c r="H127" s="29">
        <f t="shared" si="75"/>
        <v>65.010314598331661</v>
      </c>
      <c r="I127" s="29">
        <f t="shared" si="75"/>
        <v>67.39846440411003</v>
      </c>
      <c r="J127" s="29">
        <f t="shared" si="75"/>
        <v>65.629954167127124</v>
      </c>
      <c r="K127" s="29">
        <f t="shared" si="75"/>
        <v>24.908636639906288</v>
      </c>
      <c r="L127" s="30">
        <f t="shared" si="57"/>
        <v>27.586487359479442</v>
      </c>
      <c r="M127" s="29">
        <f t="shared" si="76"/>
        <v>22.202806270351825</v>
      </c>
      <c r="N127" s="31">
        <f t="shared" si="76"/>
        <v>15.096210334842798</v>
      </c>
      <c r="O127" s="31">
        <f t="shared" si="76"/>
        <v>3.0192420669685598</v>
      </c>
      <c r="P127" s="32">
        <f t="shared" si="76"/>
        <v>57.289956654904024</v>
      </c>
      <c r="Q127" s="32">
        <f t="shared" si="76"/>
        <v>30.472795069254872</v>
      </c>
      <c r="R127" s="32">
        <f t="shared" si="76"/>
        <v>64.767873983545329</v>
      </c>
      <c r="S127" s="33">
        <f t="shared" si="77"/>
        <v>83.878705285829952</v>
      </c>
      <c r="T127" s="33">
        <f t="shared" si="77"/>
        <v>110.21728670305696</v>
      </c>
      <c r="U127" s="34">
        <f t="shared" si="78"/>
        <v>59.36157163572171</v>
      </c>
      <c r="V127" s="34">
        <f t="shared" si="78"/>
        <v>57.585904991284679</v>
      </c>
      <c r="W127" s="35">
        <f t="shared" si="78"/>
        <v>97.642999755873731</v>
      </c>
      <c r="X127" s="35">
        <f t="shared" si="78"/>
        <v>67.374610346865964</v>
      </c>
      <c r="Y127" t="e">
        <f>NA()</f>
        <v>#N/A</v>
      </c>
      <c r="Z127" s="30">
        <f t="shared" si="58"/>
        <v>27.586487359479442</v>
      </c>
      <c r="AA127" s="30">
        <f t="shared" si="59"/>
        <v>59.121562663540963</v>
      </c>
      <c r="AD127"/>
      <c r="AE127" s="3">
        <v>42</v>
      </c>
      <c r="AG127" s="3">
        <f t="shared" si="60"/>
        <v>41.722042020690559</v>
      </c>
      <c r="AH127" s="29">
        <f t="shared" si="80"/>
        <v>66.166567035147949</v>
      </c>
      <c r="AI127" s="29">
        <f t="shared" si="80"/>
        <v>65.91489756816398</v>
      </c>
      <c r="AJ127" s="29">
        <f t="shared" si="80"/>
        <v>68.638874572999399</v>
      </c>
      <c r="AK127" s="29">
        <f t="shared" si="80"/>
        <v>66.518531631601945</v>
      </c>
      <c r="AL127" s="29">
        <f t="shared" si="80"/>
        <v>25.207765893979442</v>
      </c>
      <c r="AM127" s="30">
        <f t="shared" si="62"/>
        <v>27.768504085987022</v>
      </c>
      <c r="AN127" s="29">
        <f t="shared" si="79"/>
        <v>22.592620058708281</v>
      </c>
      <c r="AO127" s="31">
        <f t="shared" si="79"/>
        <v>15.349542884074458</v>
      </c>
      <c r="AP127" s="31">
        <f t="shared" si="79"/>
        <v>3.0699085768148917</v>
      </c>
      <c r="AQ127" s="32">
        <f t="shared" si="79"/>
        <v>57.95492832126898</v>
      </c>
      <c r="AR127" s="32">
        <f t="shared" si="79"/>
        <v>30.794467498015585</v>
      </c>
      <c r="AS127" s="32">
        <f t="shared" si="79"/>
        <v>65.185018847723796</v>
      </c>
      <c r="AT127" s="33">
        <f t="shared" si="81"/>
        <v>84.894046366552985</v>
      </c>
      <c r="AU127" s="33">
        <f t="shared" si="81"/>
        <v>111.68261271083082</v>
      </c>
      <c r="AV127" s="34">
        <f t="shared" si="82"/>
        <v>60.193918424112304</v>
      </c>
      <c r="AW127" s="34">
        <f t="shared" si="82"/>
        <v>58.388453959716273</v>
      </c>
      <c r="AX127" s="35">
        <f t="shared" si="82"/>
        <v>98.253594015578059</v>
      </c>
      <c r="AY127" s="35">
        <f t="shared" si="82"/>
        <v>68.054740949529531</v>
      </c>
      <c r="AZ127" t="e">
        <f>NA()</f>
        <v>#N/A</v>
      </c>
      <c r="BA127" s="30">
        <f t="shared" si="65"/>
        <v>27.768504085987022</v>
      </c>
      <c r="BB127" s="30">
        <f t="shared" si="66"/>
        <v>59.433867234763888</v>
      </c>
    </row>
    <row r="128" spans="4:54" x14ac:dyDescent="0.25">
      <c r="D128" s="3">
        <v>43</v>
      </c>
      <c r="F128" s="3">
        <v>42</v>
      </c>
      <c r="G128" s="29">
        <f t="shared" si="75"/>
        <v>66.547756734000174</v>
      </c>
      <c r="H128" s="29">
        <f t="shared" si="75"/>
        <v>66.259335488899339</v>
      </c>
      <c r="I128" s="29">
        <f t="shared" si="75"/>
        <v>69.109797774180677</v>
      </c>
      <c r="J128" s="29">
        <f t="shared" si="75"/>
        <v>66.856659934012498</v>
      </c>
      <c r="K128" s="29">
        <f t="shared" si="75"/>
        <v>25.319649040438645</v>
      </c>
      <c r="L128" s="30">
        <f t="shared" si="57"/>
        <v>27.836020247507395</v>
      </c>
      <c r="M128" s="29">
        <f t="shared" si="76"/>
        <v>22.741296347939063</v>
      </c>
      <c r="N128" s="31">
        <f t="shared" si="76"/>
        <v>15.446355074439257</v>
      </c>
      <c r="O128" s="31">
        <f t="shared" si="76"/>
        <v>3.0892710148878519</v>
      </c>
      <c r="P128" s="32">
        <f t="shared" si="76"/>
        <v>58.207601358975666</v>
      </c>
      <c r="Q128" s="32">
        <f t="shared" si="76"/>
        <v>30.915972437706067</v>
      </c>
      <c r="R128" s="32">
        <f t="shared" si="76"/>
        <v>65.339529396672319</v>
      </c>
      <c r="S128" s="33">
        <f t="shared" si="77"/>
        <v>85.279805330061151</v>
      </c>
      <c r="T128" s="33">
        <f t="shared" si="77"/>
        <v>112.23898360015981</v>
      </c>
      <c r="U128" s="34">
        <f t="shared" si="78"/>
        <v>60.510902561888194</v>
      </c>
      <c r="V128" s="34">
        <f t="shared" si="78"/>
        <v>58.694050724542755</v>
      </c>
      <c r="W128" s="35">
        <f t="shared" si="78"/>
        <v>98.482560397386749</v>
      </c>
      <c r="X128" s="35">
        <f t="shared" si="78"/>
        <v>68.311923863324182</v>
      </c>
      <c r="Y128" t="e">
        <f>NA()</f>
        <v>#N/A</v>
      </c>
      <c r="Z128" s="30">
        <f t="shared" si="58"/>
        <v>27.836020247507395</v>
      </c>
      <c r="AA128" s="30">
        <f t="shared" si="59"/>
        <v>59.551136160498167</v>
      </c>
      <c r="AD128"/>
      <c r="AE128" s="3">
        <v>43</v>
      </c>
      <c r="AG128" s="3">
        <f t="shared" si="60"/>
        <v>43.450237396356343</v>
      </c>
      <c r="AH128" s="29">
        <f t="shared" si="80"/>
        <v>68.453890050607768</v>
      </c>
      <c r="AI128" s="29">
        <f t="shared" si="80"/>
        <v>68.022538184324205</v>
      </c>
      <c r="AJ128" s="29">
        <f t="shared" si="80"/>
        <v>71.507332790009841</v>
      </c>
      <c r="AK128" s="29">
        <f t="shared" si="80"/>
        <v>68.585675401796436</v>
      </c>
      <c r="AL128" s="29">
        <f t="shared" si="80"/>
        <v>25.8749240323198</v>
      </c>
      <c r="AM128" s="30">
        <f t="shared" si="62"/>
        <v>28.16649838837662</v>
      </c>
      <c r="AN128" s="29">
        <f t="shared" si="79"/>
        <v>23.504428804242057</v>
      </c>
      <c r="AO128" s="31">
        <f t="shared" si="79"/>
        <v>15.945025289777654</v>
      </c>
      <c r="AP128" s="31">
        <f t="shared" si="79"/>
        <v>3.1890050579555309</v>
      </c>
      <c r="AQ128" s="32">
        <f t="shared" si="79"/>
        <v>59.496517055909834</v>
      </c>
      <c r="AR128" s="32">
        <f t="shared" si="79"/>
        <v>31.529452785442214</v>
      </c>
      <c r="AS128" s="32">
        <f t="shared" si="79"/>
        <v>66.093977355742908</v>
      </c>
      <c r="AT128" s="33">
        <f t="shared" si="81"/>
        <v>87.247140976749392</v>
      </c>
      <c r="AU128" s="33">
        <f t="shared" si="81"/>
        <v>115.07308783452534</v>
      </c>
      <c r="AV128" s="34">
        <f t="shared" si="82"/>
        <v>62.134020435255749</v>
      </c>
      <c r="AW128" s="34">
        <f t="shared" si="82"/>
        <v>60.258513342829033</v>
      </c>
      <c r="AX128" s="35">
        <f t="shared" si="82"/>
        <v>99.624531643396637</v>
      </c>
      <c r="AY128" s="35">
        <f t="shared" si="82"/>
        <v>69.612931441517802</v>
      </c>
      <c r="AZ128" t="e">
        <f>NA()</f>
        <v>#N/A</v>
      </c>
      <c r="BA128" s="30">
        <f t="shared" si="65"/>
        <v>28.16649838837662</v>
      </c>
      <c r="BB128" s="30">
        <f t="shared" si="66"/>
        <v>60.137385531971432</v>
      </c>
    </row>
    <row r="129" spans="4:54" x14ac:dyDescent="0.25">
      <c r="D129" s="3">
        <v>44</v>
      </c>
      <c r="F129" s="3">
        <v>43</v>
      </c>
      <c r="G129" s="29">
        <f t="shared" si="75"/>
        <v>67.876797719581603</v>
      </c>
      <c r="H129" s="29">
        <f t="shared" si="75"/>
        <v>67.481198168360621</v>
      </c>
      <c r="I129" s="29">
        <f t="shared" si="75"/>
        <v>70.773688796916346</v>
      </c>
      <c r="J129" s="29">
        <f t="shared" si="75"/>
        <v>68.055170339003396</v>
      </c>
      <c r="K129" s="29">
        <f t="shared" si="75"/>
        <v>25.707554174971904</v>
      </c>
      <c r="L129" s="30">
        <f t="shared" si="57"/>
        <v>28.067699694302476</v>
      </c>
      <c r="M129" s="29">
        <f t="shared" si="76"/>
        <v>23.269774660096733</v>
      </c>
      <c r="N129" s="31">
        <f t="shared" si="76"/>
        <v>15.791369720997348</v>
      </c>
      <c r="O129" s="31">
        <f t="shared" si="76"/>
        <v>3.1582739441994701</v>
      </c>
      <c r="P129" s="32">
        <f t="shared" si="76"/>
        <v>59.101598132839939</v>
      </c>
      <c r="Q129" s="32">
        <f t="shared" si="76"/>
        <v>31.342622428143912</v>
      </c>
      <c r="R129" s="32">
        <f t="shared" si="76"/>
        <v>65.868762880011516</v>
      </c>
      <c r="S129" s="33">
        <f t="shared" si="77"/>
        <v>86.644446708067207</v>
      </c>
      <c r="T129" s="33">
        <f t="shared" si="77"/>
        <v>114.20548224964543</v>
      </c>
      <c r="U129" s="34">
        <f t="shared" si="78"/>
        <v>61.635608015334206</v>
      </c>
      <c r="V129" s="34">
        <f t="shared" si="78"/>
        <v>59.778174403745624</v>
      </c>
      <c r="W129" s="35">
        <f t="shared" si="78"/>
        <v>99.279251134040052</v>
      </c>
      <c r="X129" s="35">
        <f t="shared" si="78"/>
        <v>69.216265559954607</v>
      </c>
      <c r="Y129" t="e">
        <f>NA()</f>
        <v>#N/A</v>
      </c>
      <c r="Z129" s="30">
        <f t="shared" si="58"/>
        <v>28.067699694302476</v>
      </c>
      <c r="AA129" s="30">
        <f t="shared" si="59"/>
        <v>59.959881716064487</v>
      </c>
      <c r="AD129"/>
      <c r="AE129" s="3">
        <v>44</v>
      </c>
      <c r="AG129" s="3">
        <f t="shared" si="60"/>
        <v>45.042693794538543</v>
      </c>
      <c r="AH129" s="29">
        <f t="shared" si="80"/>
        <v>70.392183560261685</v>
      </c>
      <c r="AI129" s="29">
        <f t="shared" si="80"/>
        <v>69.893955826034187</v>
      </c>
      <c r="AJ129" s="29">
        <f t="shared" si="80"/>
        <v>74.025127252525635</v>
      </c>
      <c r="AK129" s="29">
        <f t="shared" si="80"/>
        <v>70.417278467430506</v>
      </c>
      <c r="AL129" s="29">
        <f t="shared" si="80"/>
        <v>26.432272048429304</v>
      </c>
      <c r="AM129" s="30">
        <f t="shared" si="62"/>
        <v>28.490336251696952</v>
      </c>
      <c r="AN129" s="29">
        <f t="shared" si="79"/>
        <v>24.317938507550775</v>
      </c>
      <c r="AO129" s="31">
        <f t="shared" si="79"/>
        <v>16.480074105639883</v>
      </c>
      <c r="AP129" s="31">
        <f t="shared" si="79"/>
        <v>3.2960148211279763</v>
      </c>
      <c r="AQ129" s="32">
        <f t="shared" si="79"/>
        <v>60.856291370076548</v>
      </c>
      <c r="AR129" s="32">
        <f t="shared" si="79"/>
        <v>32.164850945782781</v>
      </c>
      <c r="AS129" s="32">
        <f t="shared" si="79"/>
        <v>66.830024379592487</v>
      </c>
      <c r="AT129" s="33">
        <f t="shared" si="81"/>
        <v>89.321603206252746</v>
      </c>
      <c r="AU129" s="33">
        <f t="shared" si="81"/>
        <v>118.0546663340958</v>
      </c>
      <c r="AV129" s="34">
        <f t="shared" si="82"/>
        <v>63.85760450258514</v>
      </c>
      <c r="AW129" s="34">
        <f t="shared" si="82"/>
        <v>61.919163182666964</v>
      </c>
      <c r="AX129" s="35">
        <f t="shared" si="82"/>
        <v>100.7823137017682</v>
      </c>
      <c r="AY129" s="35">
        <f t="shared" si="82"/>
        <v>70.965188119205749</v>
      </c>
      <c r="AZ129" t="e">
        <f>NA()</f>
        <v>#N/A</v>
      </c>
      <c r="BA129" s="30">
        <f t="shared" si="65"/>
        <v>28.490336251696952</v>
      </c>
      <c r="BB129" s="30">
        <f t="shared" si="66"/>
        <v>60.734273419809227</v>
      </c>
    </row>
    <row r="130" spans="4:54" x14ac:dyDescent="0.25">
      <c r="D130" s="3">
        <v>45</v>
      </c>
      <c r="F130" s="3">
        <v>44</v>
      </c>
      <c r="G130" s="29">
        <f t="shared" si="75"/>
        <v>69.140975517710615</v>
      </c>
      <c r="H130" s="29">
        <f t="shared" si="75"/>
        <v>68.676199068422889</v>
      </c>
      <c r="I130" s="29">
        <f t="shared" si="75"/>
        <v>72.390109881677049</v>
      </c>
      <c r="J130" s="29">
        <f t="shared" si="75"/>
        <v>69.225848003638404</v>
      </c>
      <c r="K130" s="29">
        <f t="shared" si="75"/>
        <v>26.07334416232176</v>
      </c>
      <c r="L130" s="30">
        <f t="shared" si="57"/>
        <v>28.282704604635118</v>
      </c>
      <c r="M130" s="29">
        <f t="shared" si="76"/>
        <v>23.788177175953074</v>
      </c>
      <c r="N130" s="31">
        <f t="shared" si="76"/>
        <v>16.13122519546506</v>
      </c>
      <c r="O130" s="31">
        <f t="shared" si="76"/>
        <v>3.2262450390930124</v>
      </c>
      <c r="P130" s="32">
        <f t="shared" si="76"/>
        <v>59.972429436020242</v>
      </c>
      <c r="Q130" s="32">
        <f t="shared" si="76"/>
        <v>31.753241123949792</v>
      </c>
      <c r="R130" s="32">
        <f t="shared" si="76"/>
        <v>66.358490167754738</v>
      </c>
      <c r="S130" s="33">
        <f t="shared" si="77"/>
        <v>87.973322783931224</v>
      </c>
      <c r="T130" s="33">
        <f t="shared" si="77"/>
        <v>116.11767095368691</v>
      </c>
      <c r="U130" s="34">
        <f t="shared" si="78"/>
        <v>62.735944274585471</v>
      </c>
      <c r="V130" s="34">
        <f t="shared" si="78"/>
        <v>60.838535727794195</v>
      </c>
      <c r="W130" s="35">
        <f t="shared" si="78"/>
        <v>100.03522059485562</v>
      </c>
      <c r="X130" s="35">
        <f t="shared" si="78"/>
        <v>70.088616176728294</v>
      </c>
      <c r="Y130" t="e">
        <f>NA()</f>
        <v>#N/A</v>
      </c>
      <c r="Z130" s="30">
        <f t="shared" si="58"/>
        <v>28.282704604635118</v>
      </c>
      <c r="AA130" s="30">
        <f t="shared" si="59"/>
        <v>60.348809176391171</v>
      </c>
      <c r="AD130"/>
      <c r="AE130" s="3">
        <v>45</v>
      </c>
      <c r="AG130" s="3">
        <f t="shared" si="60"/>
        <v>46.510072666059088</v>
      </c>
      <c r="AH130" s="29">
        <f t="shared" si="80"/>
        <v>72.041739315030313</v>
      </c>
      <c r="AI130" s="29">
        <f t="shared" si="80"/>
        <v>71.559553727709215</v>
      </c>
      <c r="AJ130" s="29">
        <f t="shared" si="80"/>
        <v>76.239504640172825</v>
      </c>
      <c r="AK130" s="29">
        <f t="shared" si="80"/>
        <v>72.044293175446825</v>
      </c>
      <c r="AL130" s="29">
        <f t="shared" si="80"/>
        <v>26.900637948114454</v>
      </c>
      <c r="AM130" s="30">
        <f t="shared" si="62"/>
        <v>28.75616496922024</v>
      </c>
      <c r="AN130" s="29">
        <f t="shared" si="79"/>
        <v>25.044803558719813</v>
      </c>
      <c r="AO130" s="31">
        <f t="shared" si="79"/>
        <v>16.961443731429327</v>
      </c>
      <c r="AP130" s="31">
        <f t="shared" si="79"/>
        <v>3.3922887462858657</v>
      </c>
      <c r="AQ130" s="32">
        <f t="shared" si="79"/>
        <v>62.059425898308547</v>
      </c>
      <c r="AR130" s="32">
        <f t="shared" si="79"/>
        <v>32.716557954031572</v>
      </c>
      <c r="AS130" s="32">
        <f t="shared" si="79"/>
        <v>67.431532330292512</v>
      </c>
      <c r="AT130" s="33">
        <f t="shared" si="81"/>
        <v>91.156003162787755</v>
      </c>
      <c r="AU130" s="33">
        <f t="shared" si="81"/>
        <v>120.68440363652799</v>
      </c>
      <c r="AV130" s="34">
        <f t="shared" si="82"/>
        <v>65.392387191048471</v>
      </c>
      <c r="AW130" s="34">
        <f t="shared" si="82"/>
        <v>63.397325569133919</v>
      </c>
      <c r="AX130" s="35">
        <f t="shared" si="82"/>
        <v>101.76672163783623</v>
      </c>
      <c r="AY130" s="35">
        <f t="shared" si="82"/>
        <v>72.143732086951132</v>
      </c>
      <c r="AZ130" t="e">
        <f>NA()</f>
        <v>#N/A</v>
      </c>
      <c r="BA130" s="30">
        <f t="shared" si="65"/>
        <v>28.75616496922024</v>
      </c>
      <c r="BB130" s="30">
        <f t="shared" si="66"/>
        <v>61.243989064699264</v>
      </c>
    </row>
    <row r="131" spans="4:54" x14ac:dyDescent="0.25">
      <c r="D131" s="3">
        <v>46</v>
      </c>
      <c r="F131" s="3">
        <v>45</v>
      </c>
      <c r="G131" s="29">
        <f t="shared" si="75"/>
        <v>70.342264591304541</v>
      </c>
      <c r="H131" s="29">
        <f t="shared" si="75"/>
        <v>69.844655771661436</v>
      </c>
      <c r="I131" s="29">
        <f t="shared" si="75"/>
        <v>73.959187612833375</v>
      </c>
      <c r="J131" s="29">
        <f t="shared" si="75"/>
        <v>70.369074802167717</v>
      </c>
      <c r="K131" s="29">
        <f t="shared" si="75"/>
        <v>26.418012026269061</v>
      </c>
      <c r="L131" s="30">
        <f t="shared" si="57"/>
        <v>28.482151218081977</v>
      </c>
      <c r="M131" s="29">
        <f t="shared" si="76"/>
        <v>24.296463374593404</v>
      </c>
      <c r="N131" s="31">
        <f t="shared" si="76"/>
        <v>16.4659010313656</v>
      </c>
      <c r="O131" s="31">
        <f t="shared" si="76"/>
        <v>3.2931802062731204</v>
      </c>
      <c r="P131" s="32">
        <f t="shared" si="76"/>
        <v>60.820578237998483</v>
      </c>
      <c r="Q131" s="32">
        <f t="shared" si="76"/>
        <v>32.148321867094886</v>
      </c>
      <c r="R131" s="32">
        <f t="shared" si="76"/>
        <v>66.811463460143727</v>
      </c>
      <c r="S131" s="33">
        <f t="shared" si="77"/>
        <v>89.267135196148928</v>
      </c>
      <c r="T131" s="33">
        <f t="shared" si="77"/>
        <v>117.9764803152074</v>
      </c>
      <c r="U131" s="34">
        <f t="shared" si="78"/>
        <v>63.812187475404293</v>
      </c>
      <c r="V131" s="34">
        <f t="shared" si="78"/>
        <v>61.875413239786063</v>
      </c>
      <c r="W131" s="35">
        <f t="shared" si="78"/>
        <v>100.75252018814078</v>
      </c>
      <c r="X131" s="35">
        <f t="shared" si="78"/>
        <v>70.92994458859323</v>
      </c>
      <c r="Y131" t="e">
        <f>NA()</f>
        <v>#N/A</v>
      </c>
      <c r="Z131" s="30">
        <f t="shared" si="58"/>
        <v>28.482151218081977</v>
      </c>
      <c r="AA131" s="30">
        <f t="shared" si="59"/>
        <v>60.718879425073361</v>
      </c>
      <c r="AD131"/>
      <c r="AE131" s="3">
        <v>46</v>
      </c>
      <c r="AG131" s="3">
        <f t="shared" si="60"/>
        <v>47.862198071214792</v>
      </c>
      <c r="AH131" s="29">
        <f t="shared" si="80"/>
        <v>73.451889635155268</v>
      </c>
      <c r="AI131" s="29">
        <f t="shared" si="80"/>
        <v>73.045371911936257</v>
      </c>
      <c r="AJ131" s="29">
        <f t="shared" si="80"/>
        <v>78.191387979966251</v>
      </c>
      <c r="AK131" s="29">
        <f t="shared" si="80"/>
        <v>73.493117070781437</v>
      </c>
      <c r="AL131" s="29">
        <f t="shared" si="80"/>
        <v>27.296547617255012</v>
      </c>
      <c r="AM131" s="30">
        <f t="shared" si="62"/>
        <v>28.976207541087721</v>
      </c>
      <c r="AN131" s="29">
        <f t="shared" si="79"/>
        <v>25.695275035006951</v>
      </c>
      <c r="AO131" s="31">
        <f t="shared" si="79"/>
        <v>17.395098546961563</v>
      </c>
      <c r="AP131" s="31">
        <f t="shared" si="79"/>
        <v>3.479019709392313</v>
      </c>
      <c r="AQ131" s="32">
        <f t="shared" si="79"/>
        <v>63.127091088853447</v>
      </c>
      <c r="AR131" s="32">
        <f t="shared" si="79"/>
        <v>33.197597015457113</v>
      </c>
      <c r="AS131" s="32">
        <f t="shared" si="79"/>
        <v>67.927383518174352</v>
      </c>
      <c r="AT131" s="33">
        <f t="shared" si="81"/>
        <v>92.782829732904545</v>
      </c>
      <c r="AU131" s="33">
        <f t="shared" si="81"/>
        <v>123.0104942736651</v>
      </c>
      <c r="AV131" s="34">
        <f t="shared" si="82"/>
        <v>66.762133785897106</v>
      </c>
      <c r="AW131" s="34">
        <f t="shared" si="82"/>
        <v>64.716064237220792</v>
      </c>
      <c r="AX131" s="35">
        <f t="shared" si="82"/>
        <v>102.60899216328046</v>
      </c>
      <c r="AY131" s="35">
        <f t="shared" si="82"/>
        <v>73.175018759979835</v>
      </c>
      <c r="AZ131" t="e">
        <f>NA()</f>
        <v>#N/A</v>
      </c>
      <c r="BA131" s="30">
        <f t="shared" si="65"/>
        <v>28.976207541087721</v>
      </c>
      <c r="BB131" s="30">
        <f t="shared" si="66"/>
        <v>61.681873438108205</v>
      </c>
    </row>
    <row r="132" spans="4:54" x14ac:dyDescent="0.25">
      <c r="D132" s="3">
        <v>47</v>
      </c>
      <c r="F132" s="3">
        <v>46</v>
      </c>
      <c r="G132" s="29">
        <f t="shared" si="75"/>
        <v>71.482742063323968</v>
      </c>
      <c r="H132" s="29">
        <f t="shared" si="75"/>
        <v>70.986904373740899</v>
      </c>
      <c r="I132" s="29">
        <f t="shared" si="75"/>
        <v>75.481186103335389</v>
      </c>
      <c r="J132" s="29">
        <f t="shared" si="75"/>
        <v>71.48524918887189</v>
      </c>
      <c r="K132" s="29">
        <f t="shared" si="75"/>
        <v>26.742543866824185</v>
      </c>
      <c r="L132" s="30">
        <f t="shared" si="57"/>
        <v>28.667093934167607</v>
      </c>
      <c r="M132" s="29">
        <f t="shared" si="76"/>
        <v>24.794614261412228</v>
      </c>
      <c r="N132" s="31">
        <f t="shared" si="76"/>
        <v>16.795384698690469</v>
      </c>
      <c r="O132" s="31">
        <f t="shared" si="76"/>
        <v>3.359076939738094</v>
      </c>
      <c r="P132" s="32">
        <f t="shared" si="76"/>
        <v>61.646526882249027</v>
      </c>
      <c r="Q132" s="32">
        <f t="shared" si="76"/>
        <v>32.528353725137279</v>
      </c>
      <c r="R132" s="32">
        <f t="shared" si="76"/>
        <v>67.230274358132419</v>
      </c>
      <c r="S132" s="33">
        <f t="shared" si="77"/>
        <v>90.526591369315611</v>
      </c>
      <c r="T132" s="33">
        <f t="shared" si="77"/>
        <v>119.78287633202777</v>
      </c>
      <c r="U132" s="34">
        <f t="shared" si="78"/>
        <v>64.864631192859079</v>
      </c>
      <c r="V132" s="34">
        <f t="shared" si="78"/>
        <v>62.88910198861106</v>
      </c>
      <c r="W132" s="35">
        <f t="shared" si="78"/>
        <v>101.43310704739693</v>
      </c>
      <c r="X132" s="35">
        <f t="shared" si="78"/>
        <v>71.741205921318581</v>
      </c>
      <c r="Y132" t="e">
        <f>NA()</f>
        <v>#N/A</v>
      </c>
      <c r="Z132" s="30">
        <f t="shared" si="58"/>
        <v>28.667093934167607</v>
      </c>
      <c r="AA132" s="30">
        <f t="shared" si="59"/>
        <v>61.071006757107618</v>
      </c>
      <c r="AD132"/>
      <c r="AE132" s="3">
        <v>47</v>
      </c>
      <c r="AG132" s="3">
        <f t="shared" si="60"/>
        <v>49.108122451584919</v>
      </c>
      <c r="AH132" s="29">
        <f t="shared" si="80"/>
        <v>74.662875425413787</v>
      </c>
      <c r="AI132" s="29">
        <f t="shared" si="80"/>
        <v>74.373739085553098</v>
      </c>
      <c r="AJ132" s="29">
        <f t="shared" si="80"/>
        <v>79.915975641088124</v>
      </c>
      <c r="AK132" s="29">
        <f t="shared" si="80"/>
        <v>74.786297045421492</v>
      </c>
      <c r="AL132" s="29">
        <f t="shared" si="80"/>
        <v>27.633135855014565</v>
      </c>
      <c r="AM132" s="30">
        <f t="shared" si="62"/>
        <v>29.159791296532823</v>
      </c>
      <c r="AN132" s="29">
        <f t="shared" si="79"/>
        <v>26.278329877397272</v>
      </c>
      <c r="AO132" s="31">
        <f t="shared" si="79"/>
        <v>17.786293163765396</v>
      </c>
      <c r="AP132" s="31">
        <f t="shared" si="79"/>
        <v>3.5572586327530793</v>
      </c>
      <c r="AQ132" s="32">
        <f t="shared" si="79"/>
        <v>64.077154691068088</v>
      </c>
      <c r="AR132" s="32">
        <f t="shared" si="79"/>
        <v>33.618679088979874</v>
      </c>
      <c r="AS132" s="32">
        <f t="shared" si="79"/>
        <v>68.339499481616429</v>
      </c>
      <c r="AT132" s="33">
        <f t="shared" si="81"/>
        <v>94.229531369494183</v>
      </c>
      <c r="AU132" s="33">
        <f t="shared" si="81"/>
        <v>125.07370148628794</v>
      </c>
      <c r="AV132" s="34">
        <f t="shared" si="82"/>
        <v>67.987243087836021</v>
      </c>
      <c r="AW132" s="34">
        <f t="shared" si="82"/>
        <v>65.895159922686787</v>
      </c>
      <c r="AX132" s="35">
        <f t="shared" si="82"/>
        <v>103.33385346728963</v>
      </c>
      <c r="AY132" s="35">
        <f t="shared" si="82"/>
        <v>74.080868098934459</v>
      </c>
      <c r="AZ132" t="e">
        <f>NA()</f>
        <v>#N/A</v>
      </c>
      <c r="BA132" s="30">
        <f t="shared" si="65"/>
        <v>29.159791296532823</v>
      </c>
      <c r="BB132" s="30">
        <f t="shared" si="66"/>
        <v>62.060127070334985</v>
      </c>
    </row>
    <row r="133" spans="4:54" x14ac:dyDescent="0.25">
      <c r="D133" s="3">
        <v>48</v>
      </c>
      <c r="F133" s="3">
        <v>47</v>
      </c>
      <c r="G133" s="29">
        <f t="shared" si="75"/>
        <v>72.56455862093685</v>
      </c>
      <c r="H133" s="29">
        <f t="shared" si="75"/>
        <v>72.103297079960882</v>
      </c>
      <c r="I133" s="29">
        <f t="shared" si="75"/>
        <v>76.956491536651171</v>
      </c>
      <c r="J133" s="29">
        <f t="shared" si="75"/>
        <v>72.574783771039705</v>
      </c>
      <c r="K133" s="29">
        <f t="shared" si="75"/>
        <v>27.047912378186759</v>
      </c>
      <c r="L133" s="30">
        <f t="shared" si="57"/>
        <v>28.838526633861125</v>
      </c>
      <c r="M133" s="29">
        <f t="shared" si="76"/>
        <v>25.282630519646741</v>
      </c>
      <c r="N133" s="31">
        <f t="shared" si="76"/>
        <v>17.119670976874648</v>
      </c>
      <c r="O133" s="31">
        <f t="shared" si="76"/>
        <v>3.4239341953749296</v>
      </c>
      <c r="P133" s="32">
        <f t="shared" si="76"/>
        <v>62.45075608061552</v>
      </c>
      <c r="Q133" s="32">
        <f t="shared" si="76"/>
        <v>32.893820175858316</v>
      </c>
      <c r="R133" s="32">
        <f t="shared" si="76"/>
        <v>67.617358020570009</v>
      </c>
      <c r="S133" s="33">
        <f t="shared" si="77"/>
        <v>91.752402291003321</v>
      </c>
      <c r="T133" s="33">
        <f t="shared" si="77"/>
        <v>121.53785416049344</v>
      </c>
      <c r="U133" s="34">
        <f t="shared" si="78"/>
        <v>65.893584236573773</v>
      </c>
      <c r="V133" s="34">
        <f t="shared" si="78"/>
        <v>63.879911397953407</v>
      </c>
      <c r="W133" s="35">
        <f t="shared" si="78"/>
        <v>102.07884710127321</v>
      </c>
      <c r="X133" s="35">
        <f t="shared" si="78"/>
        <v>72.523339960575015</v>
      </c>
      <c r="Y133" t="e">
        <f>NA()</f>
        <v>#N/A</v>
      </c>
      <c r="Z133" s="30">
        <f t="shared" si="58"/>
        <v>28.838526633861125</v>
      </c>
      <c r="AA133" s="30">
        <f t="shared" si="59"/>
        <v>61.406061137747791</v>
      </c>
      <c r="AD133"/>
      <c r="AE133" s="3">
        <v>48</v>
      </c>
      <c r="AG133" s="3">
        <f t="shared" si="60"/>
        <v>50.256187235873128</v>
      </c>
      <c r="AH133" s="29">
        <f t="shared" si="80"/>
        <v>75.707511270960467</v>
      </c>
      <c r="AI133" s="29">
        <f t="shared" si="80"/>
        <v>75.563836673616294</v>
      </c>
      <c r="AJ133" s="29">
        <f t="shared" si="80"/>
        <v>81.443427465568604</v>
      </c>
      <c r="AK133" s="29">
        <f t="shared" si="80"/>
        <v>75.943132104351946</v>
      </c>
      <c r="AL133" s="29">
        <f t="shared" si="80"/>
        <v>27.920876962366716</v>
      </c>
      <c r="AM133" s="30">
        <f t="shared" si="62"/>
        <v>29.314093488942483</v>
      </c>
      <c r="AN133" s="29">
        <f t="shared" si="79"/>
        <v>26.801810934842077</v>
      </c>
      <c r="AO133" s="31">
        <f t="shared" si="79"/>
        <v>18.139652462124953</v>
      </c>
      <c r="AP133" s="31">
        <f t="shared" si="79"/>
        <v>3.6279304924249907</v>
      </c>
      <c r="AQ133" s="32">
        <f t="shared" si="79"/>
        <v>64.924754503188566</v>
      </c>
      <c r="AR133" s="32">
        <f t="shared" si="79"/>
        <v>33.988651327892974</v>
      </c>
      <c r="AS133" s="32">
        <f t="shared" si="79"/>
        <v>68.684662725069785</v>
      </c>
      <c r="AT133" s="33">
        <f t="shared" si="81"/>
        <v>95.519375533662824</v>
      </c>
      <c r="AU133" s="33">
        <f t="shared" si="81"/>
        <v>126.90857603633064</v>
      </c>
      <c r="AV133" s="34">
        <f t="shared" si="82"/>
        <v>69.085254948630919</v>
      </c>
      <c r="AW133" s="34">
        <f t="shared" si="82"/>
        <v>66.951608483442698</v>
      </c>
      <c r="AX133" s="35">
        <f t="shared" si="82"/>
        <v>103.9610370861427</v>
      </c>
      <c r="AY133" s="35">
        <f t="shared" si="82"/>
        <v>74.879362256058542</v>
      </c>
      <c r="AZ133" t="e">
        <f>NA()</f>
        <v>#N/A</v>
      </c>
      <c r="BA133" s="30">
        <f t="shared" si="65"/>
        <v>29.314093488942483</v>
      </c>
      <c r="BB133" s="30">
        <f t="shared" si="66"/>
        <v>62.388532927985814</v>
      </c>
    </row>
    <row r="134" spans="4:54" x14ac:dyDescent="0.25">
      <c r="D134" s="3">
        <v>49</v>
      </c>
      <c r="F134" s="3">
        <v>48</v>
      </c>
      <c r="G134" s="29">
        <f t="shared" ref="G134:K149" si="83">G62*G$12</f>
        <v>73.589913170746073</v>
      </c>
      <c r="H134" s="29">
        <f t="shared" si="83"/>
        <v>73.194200014924704</v>
      </c>
      <c r="I134" s="29">
        <f t="shared" si="83"/>
        <v>78.385597853319368</v>
      </c>
      <c r="J134" s="29">
        <f t="shared" si="83"/>
        <v>73.638103105055009</v>
      </c>
      <c r="K134" s="29">
        <f t="shared" si="83"/>
        <v>27.335071550842262</v>
      </c>
      <c r="L134" s="30">
        <f t="shared" si="57"/>
        <v>28.997384383018503</v>
      </c>
      <c r="M134" s="29">
        <f t="shared" ref="M134:R149" si="84">M62*M$12</f>
        <v>25.760530788557595</v>
      </c>
      <c r="N134" s="31">
        <f t="shared" si="84"/>
        <v>17.438761372882187</v>
      </c>
      <c r="O134" s="31">
        <f t="shared" si="84"/>
        <v>3.4877522745764371</v>
      </c>
      <c r="P134" s="32">
        <f t="shared" si="84"/>
        <v>63.233744024504709</v>
      </c>
      <c r="Q134" s="32">
        <f t="shared" si="84"/>
        <v>33.245197985523838</v>
      </c>
      <c r="R134" s="32">
        <f t="shared" si="84"/>
        <v>67.974998242486691</v>
      </c>
      <c r="S134" s="33">
        <f t="shared" ref="S134:T149" si="85">S62</f>
        <v>92.945280527409622</v>
      </c>
      <c r="T134" s="33">
        <f t="shared" si="85"/>
        <v>123.24243248825377</v>
      </c>
      <c r="U134" s="34">
        <f t="shared" ref="U134:X149" si="86">U62*U$12</f>
        <v>66.899368639938359</v>
      </c>
      <c r="V134" s="34">
        <f t="shared" si="86"/>
        <v>64.848163323948953</v>
      </c>
      <c r="W134" s="35">
        <f t="shared" si="86"/>
        <v>102.69151822548693</v>
      </c>
      <c r="X134" s="35">
        <f t="shared" si="86"/>
        <v>73.277269820589154</v>
      </c>
      <c r="Y134" t="e">
        <f>NA()</f>
        <v>#N/A</v>
      </c>
      <c r="Z134" s="30">
        <f t="shared" si="58"/>
        <v>28.997384383018503</v>
      </c>
      <c r="AA134" s="30">
        <f t="shared" si="59"/>
        <v>61.724870351839826</v>
      </c>
      <c r="AD134"/>
      <c r="AE134" s="3">
        <v>49</v>
      </c>
      <c r="AG134" s="3">
        <f t="shared" si="60"/>
        <v>51.314078685538149</v>
      </c>
      <c r="AH134" s="29">
        <f t="shared" si="80"/>
        <v>76.612595824075214</v>
      </c>
      <c r="AI134" s="29">
        <f t="shared" si="80"/>
        <v>76.632180007581738</v>
      </c>
      <c r="AJ134" s="29">
        <f t="shared" si="80"/>
        <v>82.799543449770965</v>
      </c>
      <c r="AK134" s="29">
        <f t="shared" si="80"/>
        <v>76.980183200507298</v>
      </c>
      <c r="AL134" s="29">
        <f t="shared" si="80"/>
        <v>28.168159952511623</v>
      </c>
      <c r="AM134" s="30">
        <f t="shared" si="62"/>
        <v>29.44468343779895</v>
      </c>
      <c r="AN134" s="29">
        <f t="shared" ref="AN134:AS149" si="87">AN62*AN$12</f>
        <v>27.272564039351966</v>
      </c>
      <c r="AO134" s="31">
        <f t="shared" si="87"/>
        <v>18.459246959019673</v>
      </c>
      <c r="AP134" s="31">
        <f t="shared" si="87"/>
        <v>3.691849391803935</v>
      </c>
      <c r="AQ134" s="32">
        <f t="shared" si="87"/>
        <v>65.682765439886111</v>
      </c>
      <c r="AR134" s="32">
        <f t="shared" si="87"/>
        <v>34.31485460003465</v>
      </c>
      <c r="AS134" s="32">
        <f t="shared" si="87"/>
        <v>68.975833318053319</v>
      </c>
      <c r="AT134" s="33">
        <f t="shared" si="81"/>
        <v>96.672155347986561</v>
      </c>
      <c r="AU134" s="33">
        <f t="shared" si="81"/>
        <v>128.5444804216811</v>
      </c>
      <c r="AV134" s="34">
        <f t="shared" si="82"/>
        <v>70.071284301422651</v>
      </c>
      <c r="AW134" s="34">
        <f t="shared" si="82"/>
        <v>67.900046064836545</v>
      </c>
      <c r="AX134" s="35">
        <f t="shared" si="82"/>
        <v>104.50640846213388</v>
      </c>
      <c r="AY134" s="35">
        <f t="shared" si="82"/>
        <v>75.585558306334974</v>
      </c>
      <c r="AZ134" t="e">
        <f>NA()</f>
        <v>#N/A</v>
      </c>
      <c r="BA134" s="30">
        <f t="shared" si="65"/>
        <v>29.44468343779895</v>
      </c>
      <c r="BB134" s="30">
        <f t="shared" si="66"/>
        <v>62.674996600384219</v>
      </c>
    </row>
    <row r="135" spans="4:54" x14ac:dyDescent="0.25">
      <c r="D135" s="3">
        <v>50</v>
      </c>
      <c r="F135" s="3">
        <v>49</v>
      </c>
      <c r="G135" s="29">
        <f t="shared" si="83"/>
        <v>74.561030913134104</v>
      </c>
      <c r="H135" s="29">
        <f t="shared" si="83"/>
        <v>74.259991226298837</v>
      </c>
      <c r="I135" s="29">
        <f t="shared" si="83"/>
        <v>79.769093533680703</v>
      </c>
      <c r="J135" s="29">
        <f t="shared" si="83"/>
        <v>74.675641695355949</v>
      </c>
      <c r="K135" s="29">
        <f t="shared" si="83"/>
        <v>27.604952409295084</v>
      </c>
      <c r="L135" s="30">
        <f t="shared" si="57"/>
        <v>29.144545422039549</v>
      </c>
      <c r="M135" s="29">
        <f t="shared" si="84"/>
        <v>26.228350060243876</v>
      </c>
      <c r="N135" s="31">
        <f t="shared" si="84"/>
        <v>17.752663580815391</v>
      </c>
      <c r="O135" s="31">
        <f t="shared" si="84"/>
        <v>3.5505327161630782</v>
      </c>
      <c r="P135" s="32">
        <f t="shared" si="84"/>
        <v>63.995965600895914</v>
      </c>
      <c r="Q135" s="32">
        <f t="shared" si="84"/>
        <v>33.582956259309235</v>
      </c>
      <c r="R135" s="32">
        <f t="shared" si="84"/>
        <v>68.305333204226997</v>
      </c>
      <c r="S135" s="33">
        <f t="shared" si="85"/>
        <v>94.105938454222951</v>
      </c>
      <c r="T135" s="33">
        <f t="shared" si="85"/>
        <v>124.89764846156908</v>
      </c>
      <c r="U135" s="34">
        <f t="shared" si="86"/>
        <v>67.882317826024021</v>
      </c>
      <c r="V135" s="34">
        <f t="shared" si="86"/>
        <v>65.794190284662875</v>
      </c>
      <c r="W135" s="35">
        <f t="shared" si="86"/>
        <v>103.27281344150369</v>
      </c>
      <c r="X135" s="35">
        <f t="shared" si="86"/>
        <v>74.003900842509267</v>
      </c>
      <c r="Y135" t="e">
        <f>NA()</f>
        <v>#N/A</v>
      </c>
      <c r="Z135" s="30">
        <f t="shared" si="58"/>
        <v>29.144545422039549</v>
      </c>
      <c r="AA135" s="30">
        <f t="shared" si="59"/>
        <v>62.028222048945807</v>
      </c>
      <c r="AD135"/>
      <c r="AE135" s="3">
        <v>50</v>
      </c>
      <c r="AG135" s="3">
        <f t="shared" si="60"/>
        <v>52.288879354098157</v>
      </c>
      <c r="AH135" s="29">
        <f t="shared" ref="AH135:AL150" si="88">AH63*AH$12</f>
        <v>77.400073393179682</v>
      </c>
      <c r="AI135" s="29">
        <f t="shared" si="88"/>
        <v>77.59302542400242</v>
      </c>
      <c r="AJ135" s="29">
        <f t="shared" si="88"/>
        <v>84.006390015386316</v>
      </c>
      <c r="AK135" s="29">
        <f t="shared" si="88"/>
        <v>77.911701481789251</v>
      </c>
      <c r="AL135" s="29">
        <f t="shared" si="88"/>
        <v>28.381737133948405</v>
      </c>
      <c r="AM135" s="30">
        <f t="shared" si="62"/>
        <v>29.555918747630148</v>
      </c>
      <c r="AN135" s="29">
        <f t="shared" si="87"/>
        <v>27.696565271891199</v>
      </c>
      <c r="AO135" s="31">
        <f t="shared" si="87"/>
        <v>18.748661488395918</v>
      </c>
      <c r="AP135" s="31">
        <f t="shared" si="87"/>
        <v>3.7497322976791834</v>
      </c>
      <c r="AQ135" s="32">
        <f t="shared" si="87"/>
        <v>66.362180600629998</v>
      </c>
      <c r="AR135" s="32">
        <f t="shared" si="87"/>
        <v>34.603408308166529</v>
      </c>
      <c r="AS135" s="32">
        <f t="shared" si="87"/>
        <v>69.223105567751375</v>
      </c>
      <c r="AT135" s="33">
        <f t="shared" ref="AT135:AU150" si="89">AT63</f>
        <v>97.704769647007566</v>
      </c>
      <c r="AU135" s="33">
        <f t="shared" si="89"/>
        <v>130.00644239363274</v>
      </c>
      <c r="AV135" s="34">
        <f t="shared" ref="AV135:AY150" si="90">AV63*AV$12</f>
        <v>70.958389085472035</v>
      </c>
      <c r="AW135" s="34">
        <f t="shared" si="90"/>
        <v>68.753108945995734</v>
      </c>
      <c r="AX135" s="35">
        <f t="shared" si="90"/>
        <v>104.98281861714804</v>
      </c>
      <c r="AY135" s="35">
        <f t="shared" si="90"/>
        <v>76.212054976585421</v>
      </c>
      <c r="AZ135" t="e">
        <f>NA()</f>
        <v>#N/A</v>
      </c>
      <c r="BA135" s="30">
        <f t="shared" si="65"/>
        <v>29.555918747630148</v>
      </c>
      <c r="BB135" s="30">
        <f t="shared" si="66"/>
        <v>62.925953685469125</v>
      </c>
    </row>
    <row r="136" spans="4:54" x14ac:dyDescent="0.25">
      <c r="D136" s="3">
        <v>51</v>
      </c>
      <c r="F136" s="3">
        <v>50</v>
      </c>
      <c r="G136" s="29">
        <f t="shared" si="83"/>
        <v>75.480144514160244</v>
      </c>
      <c r="H136" s="29">
        <f t="shared" si="83"/>
        <v>75.301058865539716</v>
      </c>
      <c r="I136" s="29">
        <f t="shared" si="83"/>
        <v>81.107649425174387</v>
      </c>
      <c r="J136" s="29">
        <f t="shared" si="83"/>
        <v>75.687842178067356</v>
      </c>
      <c r="K136" s="29">
        <f t="shared" si="83"/>
        <v>27.858459650745022</v>
      </c>
      <c r="L136" s="30">
        <f t="shared" si="57"/>
        <v>29.280833362086859</v>
      </c>
      <c r="M136" s="29">
        <f t="shared" si="84"/>
        <v>26.686138187568915</v>
      </c>
      <c r="N136" s="31">
        <f t="shared" si="84"/>
        <v>18.061390979800734</v>
      </c>
      <c r="O136" s="31">
        <f t="shared" si="84"/>
        <v>3.6122781959601467</v>
      </c>
      <c r="P136" s="32">
        <f t="shared" si="84"/>
        <v>64.737891702492931</v>
      </c>
      <c r="Q136" s="32">
        <f t="shared" si="84"/>
        <v>33.907555644696345</v>
      </c>
      <c r="R136" s="32">
        <f t="shared" si="84"/>
        <v>68.610361684993265</v>
      </c>
      <c r="S136" s="33">
        <f t="shared" si="85"/>
        <v>95.235086681658316</v>
      </c>
      <c r="T136" s="33">
        <f t="shared" si="85"/>
        <v>126.50455311761735</v>
      </c>
      <c r="U136" s="34">
        <f t="shared" si="86"/>
        <v>68.842774934674708</v>
      </c>
      <c r="V136" s="34">
        <f t="shared" si="86"/>
        <v>66.71833384624162</v>
      </c>
      <c r="W136" s="35">
        <f t="shared" si="86"/>
        <v>103.82434413263594</v>
      </c>
      <c r="X136" s="35">
        <f t="shared" si="86"/>
        <v>74.704119695960188</v>
      </c>
      <c r="Y136" t="e">
        <f>NA()</f>
        <v>#N/A</v>
      </c>
      <c r="Z136" s="30">
        <f t="shared" si="58"/>
        <v>29.280833362086859</v>
      </c>
      <c r="AA136" s="30">
        <f t="shared" si="59"/>
        <v>62.316865689309665</v>
      </c>
      <c r="AD136"/>
      <c r="AE136" s="3">
        <v>51</v>
      </c>
      <c r="AG136" s="3">
        <f t="shared" si="60"/>
        <v>53.187115504627528</v>
      </c>
      <c r="AH136" s="29">
        <f t="shared" si="88"/>
        <v>78.087975490461019</v>
      </c>
      <c r="AI136" s="29">
        <f t="shared" si="88"/>
        <v>78.458713047036468</v>
      </c>
      <c r="AJ136" s="29">
        <f t="shared" si="88"/>
        <v>85.082856105229894</v>
      </c>
      <c r="AK136" s="29">
        <f t="shared" si="88"/>
        <v>78.749986655514235</v>
      </c>
      <c r="AL136" s="29">
        <f t="shared" si="88"/>
        <v>28.56707246226334</v>
      </c>
      <c r="AM136" s="30">
        <f t="shared" si="62"/>
        <v>29.651236699801519</v>
      </c>
      <c r="AN136" s="29">
        <f t="shared" si="87"/>
        <v>28.079035546416428</v>
      </c>
      <c r="AO136" s="31">
        <f t="shared" si="87"/>
        <v>19.011056541090305</v>
      </c>
      <c r="AP136" s="31">
        <f t="shared" si="87"/>
        <v>3.8022113082180611</v>
      </c>
      <c r="AQ136" s="32">
        <f t="shared" si="87"/>
        <v>66.972422666146699</v>
      </c>
      <c r="AR136" s="32">
        <f t="shared" si="87"/>
        <v>34.859437525139583</v>
      </c>
      <c r="AS136" s="32">
        <f t="shared" si="87"/>
        <v>69.434407736306497</v>
      </c>
      <c r="AT136" s="33">
        <f t="shared" si="89"/>
        <v>98.631699116869683</v>
      </c>
      <c r="AU136" s="33">
        <f t="shared" si="89"/>
        <v>131.31586296890953</v>
      </c>
      <c r="AV136" s="34">
        <f t="shared" si="90"/>
        <v>71.757880559784866</v>
      </c>
      <c r="AW136" s="34">
        <f t="shared" si="90"/>
        <v>69.521736638445404</v>
      </c>
      <c r="AX136" s="35">
        <f t="shared" si="90"/>
        <v>105.40075052992528</v>
      </c>
      <c r="AY136" s="35">
        <f t="shared" si="90"/>
        <v>76.769444434107527</v>
      </c>
      <c r="AZ136" t="e">
        <f>NA()</f>
        <v>#N/A</v>
      </c>
      <c r="BA136" s="30">
        <f t="shared" si="65"/>
        <v>29.651236699801519</v>
      </c>
      <c r="BB136" s="30">
        <f t="shared" si="66"/>
        <v>63.146679710059395</v>
      </c>
    </row>
    <row r="137" spans="4:54" x14ac:dyDescent="0.25">
      <c r="D137" s="3">
        <v>52</v>
      </c>
      <c r="F137" s="3">
        <v>51</v>
      </c>
      <c r="G137" s="29">
        <f t="shared" si="83"/>
        <v>76.349478067885101</v>
      </c>
      <c r="H137" s="29">
        <f t="shared" si="83"/>
        <v>76.317799530151092</v>
      </c>
      <c r="I137" s="29">
        <f t="shared" si="83"/>
        <v>82.402007560639476</v>
      </c>
      <c r="J137" s="29">
        <f t="shared" si="83"/>
        <v>76.675153672906646</v>
      </c>
      <c r="K137" s="29">
        <f t="shared" si="83"/>
        <v>28.096469063306447</v>
      </c>
      <c r="L137" s="30">
        <f t="shared" si="57"/>
        <v>29.407019522000539</v>
      </c>
      <c r="M137" s="29">
        <f t="shared" si="84"/>
        <v>27.133958496133978</v>
      </c>
      <c r="N137" s="31">
        <f t="shared" si="84"/>
        <v>18.364962167205608</v>
      </c>
      <c r="O137" s="31">
        <f t="shared" si="84"/>
        <v>3.6729924334411215</v>
      </c>
      <c r="P137" s="32">
        <f t="shared" si="84"/>
        <v>65.459988622507097</v>
      </c>
      <c r="Q137" s="32">
        <f t="shared" si="84"/>
        <v>34.219447670671087</v>
      </c>
      <c r="R137" s="32">
        <f t="shared" si="84"/>
        <v>68.891949571724552</v>
      </c>
      <c r="S137" s="33">
        <f t="shared" si="85"/>
        <v>96.333432654823312</v>
      </c>
      <c r="T137" s="33">
        <f t="shared" si="85"/>
        <v>128.0642072768394</v>
      </c>
      <c r="U137" s="34">
        <f t="shared" si="86"/>
        <v>69.78109129677361</v>
      </c>
      <c r="V137" s="34">
        <f t="shared" si="86"/>
        <v>67.620943152083981</v>
      </c>
      <c r="W137" s="35">
        <f t="shared" si="86"/>
        <v>104.34764325322764</v>
      </c>
      <c r="X137" s="35">
        <f t="shared" si="86"/>
        <v>75.378793660204494</v>
      </c>
      <c r="Y137" t="e">
        <f>NA()</f>
        <v>#N/A</v>
      </c>
      <c r="Z137" s="30">
        <f t="shared" si="58"/>
        <v>29.407019522000539</v>
      </c>
      <c r="AA137" s="30">
        <f t="shared" si="59"/>
        <v>62.591514395472679</v>
      </c>
      <c r="AD137"/>
      <c r="AE137" s="3">
        <v>52</v>
      </c>
      <c r="AG137" s="3">
        <f t="shared" si="60"/>
        <v>54.014800802904645</v>
      </c>
      <c r="AH137" s="29">
        <f t="shared" si="88"/>
        <v>78.691177267672387</v>
      </c>
      <c r="AI137" s="29">
        <f t="shared" si="88"/>
        <v>79.239954721711314</v>
      </c>
      <c r="AJ137" s="29">
        <f t="shared" si="88"/>
        <v>86.045135731232989</v>
      </c>
      <c r="AK137" s="29">
        <f t="shared" si="88"/>
        <v>79.505686374021138</v>
      </c>
      <c r="AL137" s="29">
        <f t="shared" si="88"/>
        <v>28.728611805725922</v>
      </c>
      <c r="AM137" s="30">
        <f t="shared" si="62"/>
        <v>29.733370043033329</v>
      </c>
      <c r="AN137" s="29">
        <f t="shared" si="87"/>
        <v>28.424541833128018</v>
      </c>
      <c r="AO137" s="31">
        <f t="shared" si="87"/>
        <v>19.24922235317333</v>
      </c>
      <c r="AP137" s="31">
        <f t="shared" si="87"/>
        <v>3.8498444706346659</v>
      </c>
      <c r="AQ137" s="32">
        <f t="shared" si="87"/>
        <v>67.521598951648883</v>
      </c>
      <c r="AR137" s="32">
        <f t="shared" si="87"/>
        <v>35.08725452235096</v>
      </c>
      <c r="AS137" s="32">
        <f t="shared" si="87"/>
        <v>69.616017531450453</v>
      </c>
      <c r="AT137" s="33">
        <f t="shared" si="89"/>
        <v>99.465397591454291</v>
      </c>
      <c r="AU137" s="33">
        <f t="shared" si="89"/>
        <v>132.4911024910763</v>
      </c>
      <c r="AV137" s="34">
        <f t="shared" si="90"/>
        <v>72.479584339810941</v>
      </c>
      <c r="AW137" s="34">
        <f t="shared" si="90"/>
        <v>70.215426560756143</v>
      </c>
      <c r="AX137" s="35">
        <f t="shared" si="90"/>
        <v>105.76881334616073</v>
      </c>
      <c r="AY137" s="35">
        <f t="shared" si="90"/>
        <v>77.266673627275779</v>
      </c>
      <c r="AZ137" t="e">
        <f>NA()</f>
        <v>#N/A</v>
      </c>
      <c r="BA137" s="30">
        <f t="shared" si="65"/>
        <v>29.733370043033329</v>
      </c>
      <c r="BB137" s="30">
        <f t="shared" si="66"/>
        <v>63.341527861560749</v>
      </c>
    </row>
    <row r="138" spans="4:54" x14ac:dyDescent="0.25">
      <c r="D138" s="3">
        <v>53</v>
      </c>
      <c r="F138" s="3">
        <v>52</v>
      </c>
      <c r="G138" s="29">
        <f t="shared" si="83"/>
        <v>77.171233559164477</v>
      </c>
      <c r="H138" s="29">
        <f t="shared" si="83"/>
        <v>77.310616753528208</v>
      </c>
      <c r="I138" s="29">
        <f t="shared" si="83"/>
        <v>83.652970913117628</v>
      </c>
      <c r="J138" s="29">
        <f t="shared" si="83"/>
        <v>77.638030288558809</v>
      </c>
      <c r="K138" s="29">
        <f t="shared" si="83"/>
        <v>28.319825614972121</v>
      </c>
      <c r="L138" s="30">
        <f t="shared" si="57"/>
        <v>29.523825351819458</v>
      </c>
      <c r="M138" s="29">
        <f t="shared" si="84"/>
        <v>27.571886493669385</v>
      </c>
      <c r="N138" s="31">
        <f t="shared" si="84"/>
        <v>18.663400524507498</v>
      </c>
      <c r="O138" s="31">
        <f t="shared" si="84"/>
        <v>3.7326801049014997</v>
      </c>
      <c r="P138" s="32">
        <f t="shared" si="84"/>
        <v>66.162717525578415</v>
      </c>
      <c r="Q138" s="32">
        <f t="shared" si="84"/>
        <v>34.519074207352233</v>
      </c>
      <c r="R138" s="32">
        <f t="shared" si="84"/>
        <v>69.15183652596437</v>
      </c>
      <c r="S138" s="33">
        <f t="shared" si="85"/>
        <v>97.401679412516671</v>
      </c>
      <c r="T138" s="33">
        <f t="shared" si="85"/>
        <v>129.57767785446526</v>
      </c>
      <c r="U138" s="34">
        <f t="shared" si="86"/>
        <v>70.697625043034549</v>
      </c>
      <c r="V138" s="34">
        <f t="shared" si="86"/>
        <v>68.502373582696322</v>
      </c>
      <c r="W138" s="35">
        <f t="shared" si="86"/>
        <v>104.84416851086861</v>
      </c>
      <c r="X138" s="35">
        <f t="shared" si="86"/>
        <v>76.028770063921627</v>
      </c>
      <c r="Y138" t="e">
        <f>NA()</f>
        <v>#N/A</v>
      </c>
      <c r="Z138" s="30">
        <f t="shared" si="58"/>
        <v>29.523825351819458</v>
      </c>
      <c r="AA138" s="30">
        <f t="shared" si="59"/>
        <v>62.8528467141128</v>
      </c>
      <c r="AD138"/>
      <c r="AE138" s="3">
        <v>53</v>
      </c>
      <c r="AG138" s="3">
        <f t="shared" si="60"/>
        <v>54.777476578735246</v>
      </c>
      <c r="AH138" s="29">
        <f t="shared" si="88"/>
        <v>79.222002502435657</v>
      </c>
      <c r="AI138" s="29">
        <f t="shared" si="88"/>
        <v>79.946075676132978</v>
      </c>
      <c r="AJ138" s="29">
        <f t="shared" si="88"/>
        <v>86.907140768938547</v>
      </c>
      <c r="AK138" s="29">
        <f t="shared" si="88"/>
        <v>80.188046285830566</v>
      </c>
      <c r="AL138" s="29">
        <f t="shared" si="88"/>
        <v>28.869992882477309</v>
      </c>
      <c r="AM138" s="30">
        <f t="shared" si="62"/>
        <v>29.804507967262833</v>
      </c>
      <c r="AN138" s="29">
        <f t="shared" si="87"/>
        <v>28.737085501142221</v>
      </c>
      <c r="AO138" s="31">
        <f t="shared" si="87"/>
        <v>19.465626209495426</v>
      </c>
      <c r="AP138" s="31">
        <f t="shared" si="87"/>
        <v>3.8931252418990856</v>
      </c>
      <c r="AQ138" s="32">
        <f t="shared" si="87"/>
        <v>68.016710898326309</v>
      </c>
      <c r="AR138" s="32">
        <f t="shared" si="87"/>
        <v>35.290504277284469</v>
      </c>
      <c r="AS138" s="32">
        <f t="shared" si="87"/>
        <v>69.772944761497243</v>
      </c>
      <c r="AT138" s="33">
        <f t="shared" si="89"/>
        <v>100.21661424357038</v>
      </c>
      <c r="AU138" s="33">
        <f t="shared" si="89"/>
        <v>133.54796551357313</v>
      </c>
      <c r="AV138" s="34">
        <f t="shared" si="90"/>
        <v>73.132059765802026</v>
      </c>
      <c r="AW138" s="34">
        <f t="shared" si="90"/>
        <v>70.842447842900839</v>
      </c>
      <c r="AX138" s="35">
        <f t="shared" si="90"/>
        <v>106.09412300251869</v>
      </c>
      <c r="AY138" s="35">
        <f t="shared" si="90"/>
        <v>77.711334367053993</v>
      </c>
      <c r="AZ138" t="e">
        <f>NA()</f>
        <v>#N/A</v>
      </c>
      <c r="BA138" s="30">
        <f t="shared" si="65"/>
        <v>29.804507967262833</v>
      </c>
      <c r="BB138" s="30">
        <f t="shared" si="66"/>
        <v>63.514112786144096</v>
      </c>
    </row>
    <row r="139" spans="4:54" x14ac:dyDescent="0.25">
      <c r="D139" s="3">
        <v>54</v>
      </c>
      <c r="F139" s="3">
        <v>53</v>
      </c>
      <c r="G139" s="29">
        <f t="shared" si="83"/>
        <v>77.947579555808375</v>
      </c>
      <c r="H139" s="29">
        <f t="shared" si="83"/>
        <v>78.279919629771257</v>
      </c>
      <c r="I139" s="29">
        <f t="shared" si="83"/>
        <v>84.861394032527329</v>
      </c>
      <c r="J139" s="29">
        <f t="shared" si="83"/>
        <v>78.576929768132175</v>
      </c>
      <c r="K139" s="29">
        <f t="shared" si="83"/>
        <v>28.529342116323203</v>
      </c>
      <c r="L139" s="30">
        <f t="shared" si="57"/>
        <v>29.631924898844279</v>
      </c>
      <c r="M139" s="29">
        <f t="shared" si="84"/>
        <v>28.000008670619323</v>
      </c>
      <c r="N139" s="31">
        <f t="shared" si="84"/>
        <v>18.956733813375273</v>
      </c>
      <c r="O139" s="31">
        <f t="shared" si="84"/>
        <v>3.7913467626750545</v>
      </c>
      <c r="P139" s="32">
        <f t="shared" si="84"/>
        <v>66.846533987237621</v>
      </c>
      <c r="Q139" s="32">
        <f t="shared" si="84"/>
        <v>34.806867032289752</v>
      </c>
      <c r="R139" s="32">
        <f t="shared" si="84"/>
        <v>69.391642698200712</v>
      </c>
      <c r="S139" s="33">
        <f t="shared" si="85"/>
        <v>98.440524489279539</v>
      </c>
      <c r="T139" s="33">
        <f t="shared" si="85"/>
        <v>131.04603455405316</v>
      </c>
      <c r="U139" s="34">
        <f t="shared" si="86"/>
        <v>71.592739835869182</v>
      </c>
      <c r="V139" s="34">
        <f t="shared" si="86"/>
        <v>69.36298553507018</v>
      </c>
      <c r="W139" s="35">
        <f t="shared" si="86"/>
        <v>105.3153055052346</v>
      </c>
      <c r="X139" s="35">
        <f t="shared" si="86"/>
        <v>76.654875864909982</v>
      </c>
      <c r="Y139" t="e">
        <f>NA()</f>
        <v>#N/A</v>
      </c>
      <c r="Z139" s="30">
        <f t="shared" si="58"/>
        <v>29.631924898844279</v>
      </c>
      <c r="AA139" s="30">
        <f t="shared" si="59"/>
        <v>63.101508292461133</v>
      </c>
      <c r="AD139"/>
      <c r="AE139" s="3">
        <v>54</v>
      </c>
      <c r="AG139" s="3">
        <f t="shared" si="60"/>
        <v>55.4802489249997</v>
      </c>
      <c r="AH139" s="29">
        <f t="shared" si="88"/>
        <v>79.690706653734082</v>
      </c>
      <c r="AI139" s="29">
        <f t="shared" si="88"/>
        <v>80.585217404870946</v>
      </c>
      <c r="AJ139" s="29">
        <f t="shared" si="88"/>
        <v>87.680850952736733</v>
      </c>
      <c r="AK139" s="29">
        <f t="shared" si="88"/>
        <v>80.805119035245468</v>
      </c>
      <c r="AL139" s="29">
        <f t="shared" si="88"/>
        <v>28.994208762418069</v>
      </c>
      <c r="AM139" s="30">
        <f t="shared" si="62"/>
        <v>29.86641708286011</v>
      </c>
      <c r="AN139" s="29">
        <f t="shared" si="87"/>
        <v>29.020178821929029</v>
      </c>
      <c r="AO139" s="31">
        <f t="shared" si="87"/>
        <v>19.662453597763285</v>
      </c>
      <c r="AP139" s="31">
        <f t="shared" si="87"/>
        <v>3.9324907195526571</v>
      </c>
      <c r="AQ139" s="32">
        <f t="shared" si="87"/>
        <v>68.463826681047109</v>
      </c>
      <c r="AR139" s="32">
        <f t="shared" si="87"/>
        <v>35.472281511321739</v>
      </c>
      <c r="AS139" s="32">
        <f t="shared" si="87"/>
        <v>69.909217582096261</v>
      </c>
      <c r="AT139" s="33">
        <f t="shared" si="89"/>
        <v>100.89465952652981</v>
      </c>
      <c r="AU139" s="33">
        <f t="shared" si="89"/>
        <v>134.5001022342696</v>
      </c>
      <c r="AV139" s="34">
        <f t="shared" si="90"/>
        <v>73.722784281671366</v>
      </c>
      <c r="AW139" s="34">
        <f t="shared" si="90"/>
        <v>71.410020864434401</v>
      </c>
      <c r="AX139" s="35">
        <f t="shared" si="90"/>
        <v>106.38259745978597</v>
      </c>
      <c r="AY139" s="35">
        <f t="shared" si="90"/>
        <v>78.109897140782209</v>
      </c>
      <c r="AZ139" t="e">
        <f>NA()</f>
        <v>#N/A</v>
      </c>
      <c r="BA139" s="30">
        <f t="shared" si="65"/>
        <v>29.86641708286011</v>
      </c>
      <c r="BB139" s="30">
        <f t="shared" si="66"/>
        <v>63.667453757261221</v>
      </c>
    </row>
    <row r="140" spans="4:54" x14ac:dyDescent="0.25">
      <c r="D140" s="3">
        <v>55</v>
      </c>
      <c r="F140" s="3">
        <v>54</v>
      </c>
      <c r="G140" s="29">
        <f t="shared" si="83"/>
        <v>78.680641878716216</v>
      </c>
      <c r="H140" s="29">
        <f t="shared" si="83"/>
        <v>79.226121562030727</v>
      </c>
      <c r="I140" s="29">
        <f t="shared" si="83"/>
        <v>86.028174510099518</v>
      </c>
      <c r="J140" s="29">
        <f t="shared" si="83"/>
        <v>79.492312262567111</v>
      </c>
      <c r="K140" s="29">
        <f t="shared" si="83"/>
        <v>28.725798370922082</v>
      </c>
      <c r="L140" s="30">
        <f t="shared" si="57"/>
        <v>29.731947280676309</v>
      </c>
      <c r="M140" s="29">
        <f t="shared" si="84"/>
        <v>28.418421386078492</v>
      </c>
      <c r="N140" s="31">
        <f t="shared" si="84"/>
        <v>19.244993799735347</v>
      </c>
      <c r="O140" s="31">
        <f t="shared" si="84"/>
        <v>3.8489987599470696</v>
      </c>
      <c r="P140" s="32">
        <f t="shared" si="84"/>
        <v>67.511887595101115</v>
      </c>
      <c r="Q140" s="32">
        <f t="shared" si="84"/>
        <v>35.083247491108175</v>
      </c>
      <c r="R140" s="32">
        <f t="shared" si="84"/>
        <v>69.612875401753641</v>
      </c>
      <c r="S140" s="33">
        <f t="shared" si="85"/>
        <v>99.450658947039585</v>
      </c>
      <c r="T140" s="33">
        <f t="shared" si="85"/>
        <v>132.47034690920165</v>
      </c>
      <c r="U140" s="34">
        <f t="shared" si="86"/>
        <v>72.46680371394929</v>
      </c>
      <c r="V140" s="34">
        <f t="shared" si="86"/>
        <v>70.203143311463037</v>
      </c>
      <c r="W140" s="35">
        <f t="shared" si="86"/>
        <v>105.76237081026504</v>
      </c>
      <c r="X140" s="35">
        <f t="shared" si="86"/>
        <v>77.257917353048427</v>
      </c>
      <c r="Y140" t="e">
        <f>NA()</f>
        <v>#N/A</v>
      </c>
      <c r="Z140" s="30">
        <f t="shared" si="58"/>
        <v>29.731947280676309</v>
      </c>
      <c r="AA140" s="30">
        <f t="shared" si="59"/>
        <v>63.33811347343697</v>
      </c>
      <c r="AD140"/>
      <c r="AE140" s="3">
        <v>55</v>
      </c>
      <c r="AG140" s="3">
        <f t="shared" si="60"/>
        <v>56.127822882801333</v>
      </c>
      <c r="AH140" s="29">
        <f t="shared" si="88"/>
        <v>80.10586265096704</v>
      </c>
      <c r="AI140" s="29">
        <f t="shared" si="88"/>
        <v>81.164508175397486</v>
      </c>
      <c r="AJ140" s="29">
        <f t="shared" si="88"/>
        <v>88.376609023873783</v>
      </c>
      <c r="AK140" s="29">
        <f t="shared" si="88"/>
        <v>81.363939198731131</v>
      </c>
      <c r="AL140" s="29">
        <f t="shared" si="88"/>
        <v>29.103735655763312</v>
      </c>
      <c r="AM140" s="30">
        <f t="shared" si="62"/>
        <v>29.920533022222759</v>
      </c>
      <c r="AN140" s="29">
        <f t="shared" si="87"/>
        <v>29.276910896187434</v>
      </c>
      <c r="AO140" s="31">
        <f t="shared" si="87"/>
        <v>19.841643898690698</v>
      </c>
      <c r="AP140" s="31">
        <f t="shared" si="87"/>
        <v>3.9683287797381395</v>
      </c>
      <c r="AQ140" s="32">
        <f t="shared" si="87"/>
        <v>68.868223901200778</v>
      </c>
      <c r="AR140" s="32">
        <f t="shared" si="87"/>
        <v>35.635225184659845</v>
      </c>
      <c r="AS140" s="32">
        <f t="shared" si="87"/>
        <v>70.028098279722983</v>
      </c>
      <c r="AT140" s="33">
        <f t="shared" si="89"/>
        <v>101.5076253034505</v>
      </c>
      <c r="AU140" s="33">
        <f t="shared" si="89"/>
        <v>135.35934132332108</v>
      </c>
      <c r="AV140" s="34">
        <f t="shared" si="90"/>
        <v>74.258308552196326</v>
      </c>
      <c r="AW140" s="34">
        <f t="shared" si="90"/>
        <v>71.924468173701797</v>
      </c>
      <c r="AX140" s="35">
        <f t="shared" si="90"/>
        <v>106.63918728782873</v>
      </c>
      <c r="AY140" s="35">
        <f t="shared" si="90"/>
        <v>78.467900364093339</v>
      </c>
      <c r="AZ140" t="e">
        <f>NA()</f>
        <v>#N/A</v>
      </c>
      <c r="BA140" s="30">
        <f t="shared" si="65"/>
        <v>29.920533022222759</v>
      </c>
      <c r="BB140" s="30">
        <f t="shared" si="66"/>
        <v>63.804086994333815</v>
      </c>
    </row>
    <row r="141" spans="4:54" x14ac:dyDescent="0.25">
      <c r="D141" s="3">
        <v>56</v>
      </c>
      <c r="F141" s="3">
        <v>55</v>
      </c>
      <c r="G141" s="29">
        <f t="shared" si="83"/>
        <v>79.372496018554301</v>
      </c>
      <c r="H141" s="29">
        <f t="shared" si="83"/>
        <v>80.149639124001268</v>
      </c>
      <c r="I141" s="29">
        <f t="shared" si="83"/>
        <v>87.154245217500289</v>
      </c>
      <c r="J141" s="29">
        <f t="shared" si="83"/>
        <v>80.384639220996405</v>
      </c>
      <c r="K141" s="29">
        <f t="shared" si="83"/>
        <v>28.909940737374761</v>
      </c>
      <c r="L141" s="30">
        <f t="shared" si="57"/>
        <v>29.824479136846445</v>
      </c>
      <c r="M141" s="29">
        <f t="shared" si="84"/>
        <v>28.827229833598174</v>
      </c>
      <c r="N141" s="31">
        <f t="shared" si="84"/>
        <v>19.528215903785675</v>
      </c>
      <c r="O141" s="31">
        <f t="shared" si="84"/>
        <v>3.905643180757135</v>
      </c>
      <c r="P141" s="32">
        <f t="shared" si="84"/>
        <v>68.159221605688955</v>
      </c>
      <c r="Q141" s="32">
        <f t="shared" si="84"/>
        <v>35.348626241456074</v>
      </c>
      <c r="R141" s="32">
        <f t="shared" si="84"/>
        <v>69.816935677228486</v>
      </c>
      <c r="S141" s="33">
        <f t="shared" si="85"/>
        <v>100.43276652403949</v>
      </c>
      <c r="T141" s="33">
        <f t="shared" si="85"/>
        <v>133.85168164259846</v>
      </c>
      <c r="U141" s="34">
        <f t="shared" si="86"/>
        <v>73.320188040038104</v>
      </c>
      <c r="V141" s="34">
        <f t="shared" si="86"/>
        <v>71.023214108396189</v>
      </c>
      <c r="W141" s="35">
        <f t="shared" si="86"/>
        <v>106.18661498904633</v>
      </c>
      <c r="X141" s="35">
        <f t="shared" si="86"/>
        <v>77.838679961654051</v>
      </c>
      <c r="Y141" t="e">
        <f>NA()</f>
        <v>#N/A</v>
      </c>
      <c r="Z141" s="30">
        <f t="shared" si="58"/>
        <v>29.824479136846445</v>
      </c>
      <c r="AA141" s="30">
        <f t="shared" si="59"/>
        <v>63.563246813442525</v>
      </c>
      <c r="AD141"/>
      <c r="AE141" s="3">
        <v>56</v>
      </c>
      <c r="AG141" s="3">
        <f t="shared" si="60"/>
        <v>56.724533941584319</v>
      </c>
      <c r="AH141" s="29">
        <f t="shared" si="88"/>
        <v>80.474669470692248</v>
      </c>
      <c r="AI141" s="29">
        <f t="shared" si="88"/>
        <v>81.690206554035811</v>
      </c>
      <c r="AJ141" s="29">
        <f t="shared" si="88"/>
        <v>89.00336886715013</v>
      </c>
      <c r="AK141" s="29">
        <f t="shared" si="88"/>
        <v>81.870669989865604</v>
      </c>
      <c r="AL141" s="29">
        <f t="shared" si="88"/>
        <v>29.200633203283139</v>
      </c>
      <c r="AM141" s="30">
        <f t="shared" si="62"/>
        <v>29.968030310766068</v>
      </c>
      <c r="AN141" s="29">
        <f t="shared" si="87"/>
        <v>29.510004300751767</v>
      </c>
      <c r="AO141" s="31">
        <f t="shared" si="87"/>
        <v>20.004921283571292</v>
      </c>
      <c r="AP141" s="31">
        <f t="shared" si="87"/>
        <v>4.0009842567142586</v>
      </c>
      <c r="AQ141" s="32">
        <f t="shared" si="87"/>
        <v>69.234507958328535</v>
      </c>
      <c r="AR141" s="32">
        <f t="shared" si="87"/>
        <v>35.78159509475325</v>
      </c>
      <c r="AS141" s="32">
        <f t="shared" si="87"/>
        <v>70.132247179038188</v>
      </c>
      <c r="AT141" s="33">
        <f t="shared" si="89"/>
        <v>102.06256761185765</v>
      </c>
      <c r="AU141" s="33">
        <f t="shared" si="89"/>
        <v>136.13596642172934</v>
      </c>
      <c r="AV141" s="34">
        <f t="shared" si="90"/>
        <v>74.744387160583429</v>
      </c>
      <c r="AW141" s="34">
        <f t="shared" si="90"/>
        <v>72.391341551127454</v>
      </c>
      <c r="AX141" s="35">
        <f t="shared" si="90"/>
        <v>106.868056966092</v>
      </c>
      <c r="AY141" s="35">
        <f t="shared" si="90"/>
        <v>78.790104220488018</v>
      </c>
      <c r="AZ141" t="e">
        <f>NA()</f>
        <v>#N/A</v>
      </c>
      <c r="BA141" s="30">
        <f t="shared" si="65"/>
        <v>29.968030310766068</v>
      </c>
      <c r="BB141" s="30">
        <f t="shared" si="66"/>
        <v>63.926154380533255</v>
      </c>
    </row>
    <row r="142" spans="4:54" x14ac:dyDescent="0.25">
      <c r="D142" s="3">
        <v>57</v>
      </c>
      <c r="F142" s="3">
        <v>56</v>
      </c>
      <c r="G142" s="29">
        <f t="shared" si="83"/>
        <v>80.025161087258709</v>
      </c>
      <c r="H142" s="29">
        <f t="shared" si="83"/>
        <v>81.050891025122198</v>
      </c>
      <c r="I142" s="29">
        <f t="shared" si="83"/>
        <v>88.240567268999953</v>
      </c>
      <c r="J142" s="29">
        <f t="shared" si="83"/>
        <v>81.254372388062308</v>
      </c>
      <c r="K142" s="29">
        <f t="shared" si="83"/>
        <v>29.082482036214163</v>
      </c>
      <c r="L142" s="30">
        <f t="shared" si="57"/>
        <v>29.910067036689178</v>
      </c>
      <c r="M142" s="29">
        <f t="shared" si="84"/>
        <v>29.226547081716181</v>
      </c>
      <c r="N142" s="31">
        <f t="shared" si="84"/>
        <v>19.806438874091924</v>
      </c>
      <c r="O142" s="31">
        <f t="shared" si="84"/>
        <v>3.9612877748183846</v>
      </c>
      <c r="P142" s="32">
        <f t="shared" si="84"/>
        <v>68.788972651373243</v>
      </c>
      <c r="Q142" s="32">
        <f t="shared" si="84"/>
        <v>35.603403070373474</v>
      </c>
      <c r="R142" s="32">
        <f t="shared" si="84"/>
        <v>70.005124694361768</v>
      </c>
      <c r="S142" s="33">
        <f t="shared" si="85"/>
        <v>101.38752288994181</v>
      </c>
      <c r="T142" s="33">
        <f t="shared" si="85"/>
        <v>135.19110031428539</v>
      </c>
      <c r="U142" s="34">
        <f t="shared" si="86"/>
        <v>74.153266543517304</v>
      </c>
      <c r="V142" s="34">
        <f t="shared" si="86"/>
        <v>71.823567097515763</v>
      </c>
      <c r="W142" s="35">
        <f t="shared" si="86"/>
        <v>106.58922553303297</v>
      </c>
      <c r="X142" s="35">
        <f t="shared" si="86"/>
        <v>78.397928173976069</v>
      </c>
      <c r="Y142" t="e">
        <f>NA()</f>
        <v>#N/A</v>
      </c>
      <c r="Z142" s="30">
        <f t="shared" si="58"/>
        <v>29.910067036689178</v>
      </c>
      <c r="AA142" s="30">
        <f t="shared" si="59"/>
        <v>63.777464526567037</v>
      </c>
      <c r="AD142"/>
      <c r="AE142" s="3">
        <v>57</v>
      </c>
      <c r="AG142" s="3">
        <f t="shared" si="60"/>
        <v>57.274377065113654</v>
      </c>
      <c r="AH142" s="29">
        <f t="shared" si="88"/>
        <v>80.803199548019762</v>
      </c>
      <c r="AI142" s="29">
        <f t="shared" si="88"/>
        <v>82.167822461903</v>
      </c>
      <c r="AJ142" s="29">
        <f t="shared" si="88"/>
        <v>89.568903829675591</v>
      </c>
      <c r="AK142" s="29">
        <f t="shared" si="88"/>
        <v>82.330726566853457</v>
      </c>
      <c r="AL142" s="29">
        <f t="shared" si="88"/>
        <v>29.286623542212833</v>
      </c>
      <c r="AM142" s="30">
        <f t="shared" si="62"/>
        <v>30.00987604920104</v>
      </c>
      <c r="AN142" s="29">
        <f t="shared" si="87"/>
        <v>29.721863688062793</v>
      </c>
      <c r="AO142" s="31">
        <f t="shared" si="87"/>
        <v>20.153821443721984</v>
      </c>
      <c r="AP142" s="31">
        <f t="shared" si="87"/>
        <v>4.0307642887443969</v>
      </c>
      <c r="AQ142" s="32">
        <f t="shared" si="87"/>
        <v>69.566710593400842</v>
      </c>
      <c r="AR142" s="32">
        <f t="shared" si="87"/>
        <v>35.913334222568658</v>
      </c>
      <c r="AS142" s="32">
        <f t="shared" si="87"/>
        <v>70.223848076362984</v>
      </c>
      <c r="AT142" s="33">
        <f t="shared" si="89"/>
        <v>102.5656588923021</v>
      </c>
      <c r="AU142" s="33">
        <f t="shared" si="89"/>
        <v>136.83894639368705</v>
      </c>
      <c r="AV142" s="34">
        <f t="shared" si="90"/>
        <v>75.186088942780273</v>
      </c>
      <c r="AW142" s="34">
        <f t="shared" si="90"/>
        <v>72.815529199520739</v>
      </c>
      <c r="AX142" s="35">
        <f t="shared" si="90"/>
        <v>107.07272835689083</v>
      </c>
      <c r="AY142" s="35">
        <f t="shared" si="90"/>
        <v>79.080616254486742</v>
      </c>
      <c r="AZ142" t="e">
        <f>NA()</f>
        <v>#N/A</v>
      </c>
      <c r="BA142" s="30">
        <f t="shared" si="65"/>
        <v>30.00987604920104</v>
      </c>
      <c r="BB142" s="30">
        <f t="shared" si="66"/>
        <v>64.035473995195375</v>
      </c>
    </row>
    <row r="143" spans="4:54" x14ac:dyDescent="0.25">
      <c r="D143" s="3">
        <v>58</v>
      </c>
      <c r="F143" s="3">
        <v>57</v>
      </c>
      <c r="G143" s="29">
        <f t="shared" si="83"/>
        <v>80.64059511177912</v>
      </c>
      <c r="H143" s="29">
        <f t="shared" si="83"/>
        <v>81.930297170888778</v>
      </c>
      <c r="I143" s="29">
        <f t="shared" si="83"/>
        <v>89.288123656782588</v>
      </c>
      <c r="J143" s="29">
        <f t="shared" si="83"/>
        <v>82.101972899098229</v>
      </c>
      <c r="K143" s="29">
        <f t="shared" si="83"/>
        <v>29.244101743064071</v>
      </c>
      <c r="L143" s="30">
        <f t="shared" si="57"/>
        <v>29.989219826177614</v>
      </c>
      <c r="M143" s="29">
        <f t="shared" si="84"/>
        <v>29.616493184382836</v>
      </c>
      <c r="N143" s="31">
        <f t="shared" si="84"/>
        <v>20.079704484054023</v>
      </c>
      <c r="O143" s="31">
        <f t="shared" si="84"/>
        <v>4.0159408968108048</v>
      </c>
      <c r="P143" s="32">
        <f t="shared" si="84"/>
        <v>69.401570492513713</v>
      </c>
      <c r="Q143" s="32">
        <f t="shared" si="84"/>
        <v>35.847966776220673</v>
      </c>
      <c r="R143" s="32">
        <f t="shared" si="84"/>
        <v>70.178649951217309</v>
      </c>
      <c r="S143" s="33">
        <f t="shared" si="85"/>
        <v>102.31559499707421</v>
      </c>
      <c r="T143" s="33">
        <f t="shared" si="85"/>
        <v>136.48965723348002</v>
      </c>
      <c r="U143" s="34">
        <f t="shared" si="86"/>
        <v>74.966414449802429</v>
      </c>
      <c r="V143" s="34">
        <f t="shared" si="86"/>
        <v>72.604572590710532</v>
      </c>
      <c r="W143" s="35">
        <f t="shared" si="86"/>
        <v>106.97132971916243</v>
      </c>
      <c r="X143" s="35">
        <f t="shared" si="86"/>
        <v>78.936405512986681</v>
      </c>
      <c r="Y143" t="e">
        <f>NA()</f>
        <v>#N/A</v>
      </c>
      <c r="Z143" s="30">
        <f t="shared" si="58"/>
        <v>29.989219826177614</v>
      </c>
      <c r="AA143" s="30">
        <f t="shared" si="59"/>
        <v>63.981295858768483</v>
      </c>
      <c r="AD143"/>
      <c r="AE143" s="3">
        <v>58</v>
      </c>
      <c r="AG143" s="3">
        <f t="shared" si="60"/>
        <v>57.78103343764532</v>
      </c>
      <c r="AH143" s="29">
        <f t="shared" si="88"/>
        <v>81.09659774383492</v>
      </c>
      <c r="AI143" s="29">
        <f t="shared" si="88"/>
        <v>82.602219511237791</v>
      </c>
      <c r="AJ143" s="29">
        <f t="shared" si="88"/>
        <v>90.079981568206122</v>
      </c>
      <c r="AK143" s="29">
        <f t="shared" si="88"/>
        <v>82.748879933688912</v>
      </c>
      <c r="AL143" s="29">
        <f t="shared" si="88"/>
        <v>29.363153936451777</v>
      </c>
      <c r="AM143" s="30">
        <f t="shared" si="62"/>
        <v>30.046871449747666</v>
      </c>
      <c r="AN143" s="29">
        <f t="shared" si="87"/>
        <v>29.914617460554481</v>
      </c>
      <c r="AO143" s="31">
        <f t="shared" si="87"/>
        <v>20.289714715063052</v>
      </c>
      <c r="AP143" s="31">
        <f t="shared" si="87"/>
        <v>4.0579429430126108</v>
      </c>
      <c r="AQ143" s="32">
        <f t="shared" si="87"/>
        <v>69.86837221789547</v>
      </c>
      <c r="AR143" s="32">
        <f t="shared" si="87"/>
        <v>36.032119689443768</v>
      </c>
      <c r="AS143" s="32">
        <f t="shared" si="87"/>
        <v>70.304704929069928</v>
      </c>
      <c r="AT143" s="33">
        <f t="shared" si="89"/>
        <v>103.02231520149617</v>
      </c>
      <c r="AU143" s="33">
        <f t="shared" si="89"/>
        <v>137.47612757907478</v>
      </c>
      <c r="AV143" s="34">
        <f t="shared" si="90"/>
        <v>75.587890337824007</v>
      </c>
      <c r="AW143" s="34">
        <f t="shared" si="90"/>
        <v>73.20134637443428</v>
      </c>
      <c r="AX143" s="35">
        <f t="shared" si="90"/>
        <v>107.2561949532968</v>
      </c>
      <c r="AY143" s="35">
        <f t="shared" si="90"/>
        <v>79.34299434595458</v>
      </c>
      <c r="AZ143" t="e">
        <f>NA()</f>
        <v>#N/A</v>
      </c>
      <c r="BA143" s="30">
        <f t="shared" si="65"/>
        <v>30.046871449747666</v>
      </c>
      <c r="BB143" s="30">
        <f t="shared" si="66"/>
        <v>64.133596537365548</v>
      </c>
    </row>
    <row r="144" spans="4:54" x14ac:dyDescent="0.25">
      <c r="D144" s="3">
        <v>59</v>
      </c>
      <c r="F144" s="3">
        <v>58</v>
      </c>
      <c r="G144" s="29">
        <f t="shared" si="83"/>
        <v>81.220691495785132</v>
      </c>
      <c r="H144" s="29">
        <f t="shared" si="83"/>
        <v>82.788277810435886</v>
      </c>
      <c r="I144" s="29">
        <f t="shared" si="83"/>
        <v>90.297913511447092</v>
      </c>
      <c r="J144" s="29">
        <f t="shared" si="83"/>
        <v>82.927900464893114</v>
      </c>
      <c r="K144" s="29">
        <f t="shared" si="83"/>
        <v>29.39544641702993</v>
      </c>
      <c r="L144" s="30">
        <f t="shared" si="57"/>
        <v>30.062410900657113</v>
      </c>
      <c r="M144" s="29">
        <f t="shared" si="84"/>
        <v>29.997194356752399</v>
      </c>
      <c r="N144" s="31">
        <f t="shared" si="84"/>
        <v>20.348057249170019</v>
      </c>
      <c r="O144" s="31">
        <f t="shared" si="84"/>
        <v>4.069611449834003</v>
      </c>
      <c r="P144" s="32">
        <f t="shared" si="84"/>
        <v>69.997437810324641</v>
      </c>
      <c r="Q144" s="32">
        <f t="shared" si="84"/>
        <v>36.082695107236333</v>
      </c>
      <c r="R144" s="32">
        <f t="shared" si="84"/>
        <v>70.338631241537371</v>
      </c>
      <c r="S144" s="33">
        <f t="shared" si="85"/>
        <v>103.21764051873645</v>
      </c>
      <c r="T144" s="33">
        <f t="shared" si="85"/>
        <v>137.74839761052382</v>
      </c>
      <c r="U144" s="34">
        <f t="shared" si="86"/>
        <v>75.760007689525636</v>
      </c>
      <c r="V144" s="34">
        <f t="shared" si="86"/>
        <v>73.366601282551201</v>
      </c>
      <c r="W144" s="35">
        <f t="shared" si="86"/>
        <v>107.33399738005316</v>
      </c>
      <c r="X144" s="35">
        <f t="shared" si="86"/>
        <v>79.45483460390146</v>
      </c>
      <c r="Y144" t="e">
        <f>NA()</f>
        <v>#N/A</v>
      </c>
      <c r="Z144" s="30">
        <f t="shared" si="58"/>
        <v>30.062410900657113</v>
      </c>
      <c r="AA144" s="30">
        <f t="shared" si="59"/>
        <v>64.175244395427868</v>
      </c>
      <c r="AD144"/>
      <c r="AE144" s="3">
        <v>59</v>
      </c>
      <c r="AG144" s="3">
        <f t="shared" si="60"/>
        <v>58.247895109351262</v>
      </c>
      <c r="AH144" s="29">
        <f t="shared" si="88"/>
        <v>81.3592419007568</v>
      </c>
      <c r="AI144" s="29">
        <f t="shared" si="88"/>
        <v>82.997701731149803</v>
      </c>
      <c r="AJ144" s="29">
        <f t="shared" si="88"/>
        <v>90.542510890800344</v>
      </c>
      <c r="AK144" s="29">
        <f t="shared" si="88"/>
        <v>83.12934472330015</v>
      </c>
      <c r="AL144" s="29">
        <f t="shared" si="88"/>
        <v>29.43144663005878</v>
      </c>
      <c r="AM144" s="30">
        <f t="shared" si="62"/>
        <v>30.079684195214679</v>
      </c>
      <c r="AN144" s="29">
        <f t="shared" si="87"/>
        <v>30.090153515464579</v>
      </c>
      <c r="AO144" s="31">
        <f t="shared" si="87"/>
        <v>20.413826096083881</v>
      </c>
      <c r="AP144" s="31">
        <f t="shared" si="87"/>
        <v>4.0827652192167765</v>
      </c>
      <c r="AQ144" s="32">
        <f t="shared" si="87"/>
        <v>70.142610942023509</v>
      </c>
      <c r="AR144" s="32">
        <f t="shared" si="87"/>
        <v>36.1394045786855</v>
      </c>
      <c r="AS144" s="32">
        <f t="shared" si="87"/>
        <v>70.37631691412264</v>
      </c>
      <c r="AT144" s="33">
        <f t="shared" si="89"/>
        <v>103.43730287725349</v>
      </c>
      <c r="AU144" s="33">
        <f t="shared" si="89"/>
        <v>138.05439477592731</v>
      </c>
      <c r="AV144" s="34">
        <f t="shared" si="90"/>
        <v>75.953754560227551</v>
      </c>
      <c r="AW144" s="34">
        <f t="shared" si="90"/>
        <v>73.552612201970135</v>
      </c>
      <c r="AX144" s="35">
        <f t="shared" si="90"/>
        <v>107.42101340258274</v>
      </c>
      <c r="AY144" s="35">
        <f t="shared" si="90"/>
        <v>79.580331499171933</v>
      </c>
      <c r="AZ144" t="e">
        <f>NA()</f>
        <v>#N/A</v>
      </c>
      <c r="BA144" s="30">
        <f t="shared" si="65"/>
        <v>30.079684195214679</v>
      </c>
      <c r="BB144" s="30">
        <f t="shared" si="66"/>
        <v>64.221850731232493</v>
      </c>
    </row>
    <row r="145" spans="1:54" x14ac:dyDescent="0.25">
      <c r="D145" s="3">
        <v>60</v>
      </c>
      <c r="F145" s="3">
        <v>59</v>
      </c>
      <c r="G145" s="29">
        <f t="shared" si="83"/>
        <v>81.767276492361333</v>
      </c>
      <c r="H145" s="29">
        <f t="shared" si="83"/>
        <v>83.625252764239136</v>
      </c>
      <c r="I145" s="29">
        <f t="shared" si="83"/>
        <v>91.270946941864182</v>
      </c>
      <c r="J145" s="29">
        <f t="shared" si="83"/>
        <v>83.732612638487637</v>
      </c>
      <c r="K145" s="29">
        <f t="shared" si="83"/>
        <v>29.537130319976349</v>
      </c>
      <c r="L145" s="30">
        <f t="shared" si="57"/>
        <v>30.130080393918249</v>
      </c>
      <c r="M145" s="29">
        <f t="shared" si="84"/>
        <v>30.368782212089897</v>
      </c>
      <c r="N145" s="31">
        <f t="shared" si="84"/>
        <v>20.611544163649953</v>
      </c>
      <c r="O145" s="31">
        <f t="shared" si="84"/>
        <v>4.1223088327299902</v>
      </c>
      <c r="P145" s="32">
        <f t="shared" si="84"/>
        <v>70.576990036452685</v>
      </c>
      <c r="Q145" s="32">
        <f t="shared" si="84"/>
        <v>36.30795474962288</v>
      </c>
      <c r="R145" s="32">
        <f t="shared" si="84"/>
        <v>70.486106369963295</v>
      </c>
      <c r="S145" s="33">
        <f t="shared" si="85"/>
        <v>104.0943073663465</v>
      </c>
      <c r="T145" s="33">
        <f t="shared" si="85"/>
        <v>138.9683559275532</v>
      </c>
      <c r="U145" s="34">
        <f t="shared" si="86"/>
        <v>76.534422180984237</v>
      </c>
      <c r="V145" s="34">
        <f t="shared" si="86"/>
        <v>74.110023563719281</v>
      </c>
      <c r="W145" s="35">
        <f t="shared" si="86"/>
        <v>107.6782435838596</v>
      </c>
      <c r="X145" s="35">
        <f t="shared" si="86"/>
        <v>79.95391729999109</v>
      </c>
      <c r="Y145" t="e">
        <f>NA()</f>
        <v>#N/A</v>
      </c>
      <c r="Z145" s="30">
        <f t="shared" si="58"/>
        <v>30.130080393918249</v>
      </c>
      <c r="AA145" s="30">
        <f t="shared" si="59"/>
        <v>64.359789305506482</v>
      </c>
      <c r="AD145"/>
      <c r="AE145" s="3">
        <v>60</v>
      </c>
      <c r="AG145" s="3">
        <f t="shared" si="60"/>
        <v>58.678087706000106</v>
      </c>
      <c r="AH145" s="29">
        <f t="shared" si="88"/>
        <v>81.59487288168414</v>
      </c>
      <c r="AI145" s="29">
        <f t="shared" si="88"/>
        <v>83.358087256351126</v>
      </c>
      <c r="AJ145" s="29">
        <f t="shared" si="88"/>
        <v>90.961665228293768</v>
      </c>
      <c r="AK145" s="29">
        <f t="shared" si="88"/>
        <v>83.47585356993288</v>
      </c>
      <c r="AL145" s="29">
        <f t="shared" si="88"/>
        <v>29.492538726335287</v>
      </c>
      <c r="AM145" s="30">
        <f t="shared" si="62"/>
        <v>30.108873816230606</v>
      </c>
      <c r="AN145" s="29">
        <f t="shared" si="87"/>
        <v>30.250149928239509</v>
      </c>
      <c r="AO145" s="31">
        <f t="shared" si="87"/>
        <v>20.527252594283105</v>
      </c>
      <c r="AP145" s="31">
        <f t="shared" si="87"/>
        <v>4.105450518856621</v>
      </c>
      <c r="AQ145" s="32">
        <f t="shared" si="87"/>
        <v>70.39218065634175</v>
      </c>
      <c r="AR145" s="32">
        <f t="shared" si="87"/>
        <v>36.236452401873144</v>
      </c>
      <c r="AS145" s="32">
        <f t="shared" si="87"/>
        <v>70.439937092839742</v>
      </c>
      <c r="AT145" s="33">
        <f t="shared" si="89"/>
        <v>103.81482827608657</v>
      </c>
      <c r="AU145" s="33">
        <f t="shared" si="89"/>
        <v>138.5798064410842</v>
      </c>
      <c r="AV145" s="34">
        <f t="shared" si="90"/>
        <v>76.287198920451686</v>
      </c>
      <c r="AW145" s="34">
        <f t="shared" si="90"/>
        <v>73.872714958905732</v>
      </c>
      <c r="AX145" s="35">
        <f t="shared" si="90"/>
        <v>107.56937725041793</v>
      </c>
      <c r="AY145" s="35">
        <f t="shared" si="90"/>
        <v>79.79532595173977</v>
      </c>
      <c r="AZ145" t="e">
        <f>NA()</f>
        <v>#N/A</v>
      </c>
      <c r="BA145" s="30">
        <f t="shared" si="65"/>
        <v>30.108873816230606</v>
      </c>
      <c r="BB145" s="30">
        <f t="shared" si="66"/>
        <v>64.301380073066142</v>
      </c>
    </row>
    <row r="146" spans="1:54" x14ac:dyDescent="0.25">
      <c r="D146" s="3">
        <v>61</v>
      </c>
      <c r="F146" s="3">
        <v>60</v>
      </c>
      <c r="G146" s="29">
        <f t="shared" si="83"/>
        <v>82.282107546928685</v>
      </c>
      <c r="H146" s="29">
        <f t="shared" si="83"/>
        <v>84.441640725395231</v>
      </c>
      <c r="I146" s="29">
        <f t="shared" si="83"/>
        <v>92.208240410764645</v>
      </c>
      <c r="J146" s="29">
        <f t="shared" si="83"/>
        <v>84.516564157107652</v>
      </c>
      <c r="K146" s="29">
        <f t="shared" si="83"/>
        <v>29.669736188343464</v>
      </c>
      <c r="L146" s="30">
        <f t="shared" si="57"/>
        <v>30.192637276941152</v>
      </c>
      <c r="M146" s="29">
        <f t="shared" si="84"/>
        <v>30.731393055805867</v>
      </c>
      <c r="N146" s="31">
        <f t="shared" si="84"/>
        <v>20.870214455045829</v>
      </c>
      <c r="O146" s="31">
        <f t="shared" si="84"/>
        <v>4.174042891009166</v>
      </c>
      <c r="P146" s="32">
        <f t="shared" si="84"/>
        <v>71.14063521563358</v>
      </c>
      <c r="Q146" s="32">
        <f t="shared" si="84"/>
        <v>36.524101358801992</v>
      </c>
      <c r="R146" s="32">
        <f t="shared" si="84"/>
        <v>70.62203660210713</v>
      </c>
      <c r="S146" s="33">
        <f t="shared" si="85"/>
        <v>104.94623327797304</v>
      </c>
      <c r="T146" s="33">
        <f t="shared" si="85"/>
        <v>140.15055450832907</v>
      </c>
      <c r="U146" s="34">
        <f t="shared" si="86"/>
        <v>77.290033179912001</v>
      </c>
      <c r="V146" s="34">
        <f t="shared" si="86"/>
        <v>74.835208899639525</v>
      </c>
      <c r="W146" s="35">
        <f t="shared" si="86"/>
        <v>108.00503122152473</v>
      </c>
      <c r="X146" s="35">
        <f t="shared" si="86"/>
        <v>80.434334863257519</v>
      </c>
      <c r="Y146" t="e">
        <f>NA()</f>
        <v>#N/A</v>
      </c>
      <c r="Z146" s="30">
        <f t="shared" si="58"/>
        <v>30.192637276941152</v>
      </c>
      <c r="AA146" s="30">
        <f t="shared" si="59"/>
        <v>64.535386525379963</v>
      </c>
      <c r="AD146"/>
      <c r="AE146" s="3">
        <v>61</v>
      </c>
      <c r="AG146" s="3">
        <f t="shared" si="60"/>
        <v>59.074491354933706</v>
      </c>
      <c r="AH146" s="29">
        <f t="shared" si="88"/>
        <v>81.806700298573347</v>
      </c>
      <c r="AI146" s="29">
        <f t="shared" si="88"/>
        <v>83.686771108345823</v>
      </c>
      <c r="AJ146" s="29">
        <f t="shared" si="88"/>
        <v>91.341986628152341</v>
      </c>
      <c r="AK146" s="29">
        <f t="shared" si="88"/>
        <v>83.791720300023471</v>
      </c>
      <c r="AL146" s="29">
        <f t="shared" si="88"/>
        <v>29.547314245317789</v>
      </c>
      <c r="AM146" s="30">
        <f t="shared" si="62"/>
        <v>30.13491172092057</v>
      </c>
      <c r="AN146" s="29">
        <f t="shared" si="87"/>
        <v>30.396101323201222</v>
      </c>
      <c r="AO146" s="31">
        <f t="shared" si="87"/>
        <v>20.630978277738109</v>
      </c>
      <c r="AP146" s="31">
        <f t="shared" si="87"/>
        <v>4.1261956555476216</v>
      </c>
      <c r="AQ146" s="32">
        <f t="shared" si="87"/>
        <v>70.619520074393762</v>
      </c>
      <c r="AR146" s="32">
        <f t="shared" si="87"/>
        <v>36.324365619926468</v>
      </c>
      <c r="AS146" s="32">
        <f t="shared" si="87"/>
        <v>70.496618564766976</v>
      </c>
      <c r="AT146" s="33">
        <f t="shared" si="89"/>
        <v>104.15861352432842</v>
      </c>
      <c r="AU146" s="33">
        <f t="shared" si="89"/>
        <v>139.05770858595778</v>
      </c>
      <c r="AV146" s="34">
        <f t="shared" si="90"/>
        <v>76.591352220583502</v>
      </c>
      <c r="AW146" s="34">
        <f t="shared" si="90"/>
        <v>74.164667697956531</v>
      </c>
      <c r="AX146" s="35">
        <f t="shared" si="90"/>
        <v>107.70317669141457</v>
      </c>
      <c r="AY146" s="35">
        <f t="shared" si="90"/>
        <v>79.990339384590087</v>
      </c>
      <c r="AZ146" t="e">
        <f>NA()</f>
        <v>#N/A</v>
      </c>
      <c r="BA146" s="30">
        <f t="shared" si="65"/>
        <v>30.13491172092057</v>
      </c>
      <c r="BB146" s="30">
        <f t="shared" si="66"/>
        <v>64.373172733036597</v>
      </c>
    </row>
    <row r="147" spans="1:54" x14ac:dyDescent="0.25">
      <c r="D147" s="3">
        <v>62</v>
      </c>
      <c r="F147" s="3">
        <v>61</v>
      </c>
      <c r="G147" s="29">
        <f t="shared" si="83"/>
        <v>82.766872384685811</v>
      </c>
      <c r="H147" s="29">
        <f t="shared" si="83"/>
        <v>85.23785862849779</v>
      </c>
      <c r="I147" s="29">
        <f t="shared" si="83"/>
        <v>93.110812604703483</v>
      </c>
      <c r="J147" s="29">
        <f t="shared" si="83"/>
        <v>85.280206352935835</v>
      </c>
      <c r="K147" s="29">
        <f t="shared" si="83"/>
        <v>29.793816124481364</v>
      </c>
      <c r="L147" s="30">
        <f t="shared" si="57"/>
        <v>30.250461362014981</v>
      </c>
      <c r="M147" s="29">
        <f t="shared" si="84"/>
        <v>31.085167232878735</v>
      </c>
      <c r="N147" s="31">
        <f t="shared" si="84"/>
        <v>21.124119355667041</v>
      </c>
      <c r="O147" s="31">
        <f t="shared" si="84"/>
        <v>4.2248238711334087</v>
      </c>
      <c r="P147" s="32">
        <f t="shared" si="84"/>
        <v>71.688773898143324</v>
      </c>
      <c r="Q147" s="32">
        <f t="shared" si="84"/>
        <v>36.731479628152314</v>
      </c>
      <c r="R147" s="32">
        <f t="shared" si="84"/>
        <v>70.747311842340338</v>
      </c>
      <c r="S147" s="33">
        <f t="shared" si="85"/>
        <v>105.77404547149057</v>
      </c>
      <c r="T147" s="33">
        <f t="shared" si="85"/>
        <v>141.29600226933687</v>
      </c>
      <c r="U147" s="34">
        <f t="shared" si="86"/>
        <v>78.027214691132485</v>
      </c>
      <c r="V147" s="34">
        <f t="shared" si="86"/>
        <v>75.542525269020302</v>
      </c>
      <c r="W147" s="35">
        <f t="shared" si="86"/>
        <v>108.31527350015536</v>
      </c>
      <c r="X147" s="35">
        <f t="shared" si="86"/>
        <v>80.896748192450104</v>
      </c>
      <c r="Y147" t="e">
        <f>NA()</f>
        <v>#N/A</v>
      </c>
      <c r="Z147" s="30">
        <f t="shared" si="58"/>
        <v>30.250461362014981</v>
      </c>
      <c r="AA147" s="30">
        <f t="shared" si="59"/>
        <v>64.702469885274098</v>
      </c>
      <c r="AD147"/>
      <c r="AE147" s="3">
        <v>62</v>
      </c>
      <c r="AG147" s="3">
        <f t="shared" si="60"/>
        <v>59.439759967438754</v>
      </c>
      <c r="AH147" s="29">
        <f t="shared" si="88"/>
        <v>81.997488816892371</v>
      </c>
      <c r="AI147" s="29">
        <f t="shared" si="88"/>
        <v>83.986778831776292</v>
      </c>
      <c r="AJ147" s="29">
        <f t="shared" si="88"/>
        <v>91.687473518616642</v>
      </c>
      <c r="AK147" s="29">
        <f t="shared" si="88"/>
        <v>84.079893778754339</v>
      </c>
      <c r="AL147" s="29">
        <f t="shared" si="88"/>
        <v>29.596530019585714</v>
      </c>
      <c r="AM147" s="30">
        <f t="shared" si="62"/>
        <v>30.158197101884593</v>
      </c>
      <c r="AN147" s="29">
        <f t="shared" si="87"/>
        <v>30.529341572256218</v>
      </c>
      <c r="AO147" s="31">
        <f t="shared" si="87"/>
        <v>20.725887355975203</v>
      </c>
      <c r="AP147" s="31">
        <f t="shared" si="87"/>
        <v>4.1451774711950407</v>
      </c>
      <c r="AQ147" s="32">
        <f t="shared" si="87"/>
        <v>70.826794286657602</v>
      </c>
      <c r="AR147" s="32">
        <f t="shared" si="87"/>
        <v>36.404109339826476</v>
      </c>
      <c r="AS147" s="32">
        <f t="shared" si="87"/>
        <v>70.547251009492001</v>
      </c>
      <c r="AT147" s="33">
        <f t="shared" si="89"/>
        <v>104.47196067704867</v>
      </c>
      <c r="AU147" s="33">
        <f t="shared" si="89"/>
        <v>139.49283102306862</v>
      </c>
      <c r="AV147" s="34">
        <f t="shared" si="90"/>
        <v>76.869003822239861</v>
      </c>
      <c r="AW147" s="34">
        <f t="shared" si="90"/>
        <v>74.431155777063722</v>
      </c>
      <c r="AX147" s="35">
        <f t="shared" si="90"/>
        <v>107.82404724181386</v>
      </c>
      <c r="AY147" s="35">
        <f t="shared" si="90"/>
        <v>80.167445448430399</v>
      </c>
      <c r="AZ147" t="e">
        <f>NA()</f>
        <v>#N/A</v>
      </c>
      <c r="BA147" s="30">
        <f t="shared" si="65"/>
        <v>30.158197101884593</v>
      </c>
      <c r="BB147" s="30">
        <f t="shared" si="66"/>
        <v>64.438086014355804</v>
      </c>
    </row>
    <row r="148" spans="1:54" x14ac:dyDescent="0.25">
      <c r="D148" s="3">
        <v>63</v>
      </c>
      <c r="F148" s="3">
        <v>62</v>
      </c>
      <c r="G148" s="29">
        <f t="shared" si="83"/>
        <v>83.223188730753805</v>
      </c>
      <c r="H148" s="29">
        <f t="shared" si="83"/>
        <v>86.014321080630708</v>
      </c>
      <c r="I148" s="29">
        <f t="shared" si="83"/>
        <v>93.97968075933089</v>
      </c>
      <c r="J148" s="29">
        <f t="shared" si="83"/>
        <v>86.023986626959086</v>
      </c>
      <c r="K148" s="29">
        <f t="shared" si="83"/>
        <v>29.909892579197304</v>
      </c>
      <c r="L148" s="30">
        <f t="shared" si="57"/>
        <v>30.303905209867033</v>
      </c>
      <c r="M148" s="29">
        <f t="shared" si="84"/>
        <v>31.430248525156898</v>
      </c>
      <c r="N148" s="31">
        <f t="shared" si="84"/>
        <v>21.373311889644452</v>
      </c>
      <c r="O148" s="31">
        <f t="shared" si="84"/>
        <v>4.274662377928891</v>
      </c>
      <c r="P148" s="32">
        <f t="shared" si="84"/>
        <v>72.221799059070975</v>
      </c>
      <c r="Q148" s="32">
        <f t="shared" si="84"/>
        <v>36.930423390142664</v>
      </c>
      <c r="R148" s="32">
        <f t="shared" si="84"/>
        <v>70.86275553688516</v>
      </c>
      <c r="S148" s="33">
        <f t="shared" si="85"/>
        <v>106.5783603562154</v>
      </c>
      <c r="T148" s="33">
        <f t="shared" si="85"/>
        <v>142.40569363579402</v>
      </c>
      <c r="U148" s="34">
        <f t="shared" si="86"/>
        <v>78.74633893711264</v>
      </c>
      <c r="V148" s="34">
        <f t="shared" si="86"/>
        <v>76.232338657453298</v>
      </c>
      <c r="W148" s="35">
        <f t="shared" si="86"/>
        <v>108.6098363420675</v>
      </c>
      <c r="X148" s="35">
        <f t="shared" si="86"/>
        <v>81.341798091705542</v>
      </c>
      <c r="Y148" t="e">
        <f>NA()</f>
        <v>#N/A</v>
      </c>
      <c r="Z148" s="30">
        <f t="shared" si="58"/>
        <v>30.303905209867033</v>
      </c>
      <c r="AA148" s="30">
        <f t="shared" si="59"/>
        <v>64.861452181085113</v>
      </c>
      <c r="AD148"/>
      <c r="AE148" s="3">
        <v>63</v>
      </c>
      <c r="AG148" s="3">
        <f t="shared" si="60"/>
        <v>59.776339006608282</v>
      </c>
      <c r="AH148" s="29">
        <f t="shared" si="88"/>
        <v>82.169628887116502</v>
      </c>
      <c r="AI148" s="29">
        <f t="shared" si="88"/>
        <v>84.260812446417802</v>
      </c>
      <c r="AJ148" s="29">
        <f t="shared" si="88"/>
        <v>92.001654942433277</v>
      </c>
      <c r="AK148" s="29">
        <f t="shared" si="88"/>
        <v>84.34300392839701</v>
      </c>
      <c r="AL148" s="29">
        <f t="shared" si="88"/>
        <v>29.640836713366184</v>
      </c>
      <c r="AM148" s="30">
        <f t="shared" si="62"/>
        <v>30.179069644542754</v>
      </c>
      <c r="AN148" s="29">
        <f t="shared" si="87"/>
        <v>30.651063367355604</v>
      </c>
      <c r="AO148" s="31">
        <f t="shared" si="87"/>
        <v>20.812775568064389</v>
      </c>
      <c r="AP148" s="31">
        <f t="shared" si="87"/>
        <v>4.1625551136128776</v>
      </c>
      <c r="AQ148" s="32">
        <f t="shared" si="87"/>
        <v>71.015930089483788</v>
      </c>
      <c r="AR148" s="32">
        <f t="shared" si="87"/>
        <v>36.476531081214901</v>
      </c>
      <c r="AS148" s="32">
        <f t="shared" si="87"/>
        <v>70.592589795305301</v>
      </c>
      <c r="AT148" s="33">
        <f t="shared" si="89"/>
        <v>104.7578062391018</v>
      </c>
      <c r="AU148" s="33">
        <f t="shared" si="89"/>
        <v>139.88936895290544</v>
      </c>
      <c r="AV148" s="34">
        <f t="shared" si="90"/>
        <v>77.122645711283567</v>
      </c>
      <c r="AW148" s="34">
        <f t="shared" si="90"/>
        <v>74.67457758460489</v>
      </c>
      <c r="AX148" s="35">
        <f t="shared" si="90"/>
        <v>107.93340959356712</v>
      </c>
      <c r="AY148" s="35">
        <f t="shared" si="90"/>
        <v>80.328470377988225</v>
      </c>
      <c r="AZ148" t="e">
        <f>NA()</f>
        <v>#N/A</v>
      </c>
      <c r="BA148" s="30">
        <f t="shared" si="65"/>
        <v>30.179069644542754</v>
      </c>
      <c r="BB148" s="30">
        <f t="shared" si="66"/>
        <v>64.496866460973607</v>
      </c>
    </row>
    <row r="149" spans="1:54" x14ac:dyDescent="0.25">
      <c r="D149" s="3">
        <v>64</v>
      </c>
      <c r="F149" s="3">
        <v>63</v>
      </c>
      <c r="G149" s="29">
        <f t="shared" si="83"/>
        <v>83.652604563942717</v>
      </c>
      <c r="H149" s="29">
        <f t="shared" si="83"/>
        <v>86.771439849455192</v>
      </c>
      <c r="I149" s="29">
        <f t="shared" si="83"/>
        <v>94.81585740317702</v>
      </c>
      <c r="J149" s="29">
        <f t="shared" si="83"/>
        <v>86.748347980617041</v>
      </c>
      <c r="K149" s="29">
        <f t="shared" si="83"/>
        <v>30.01845940137105</v>
      </c>
      <c r="L149" s="30">
        <f t="shared" si="57"/>
        <v>30.353295938994943</v>
      </c>
      <c r="M149" s="29">
        <f t="shared" si="84"/>
        <v>31.766783595250374</v>
      </c>
      <c r="N149" s="31">
        <f t="shared" si="84"/>
        <v>21.617846674591583</v>
      </c>
      <c r="O149" s="31">
        <f t="shared" si="84"/>
        <v>4.3235693349183171</v>
      </c>
      <c r="P149" s="32">
        <f t="shared" si="84"/>
        <v>72.740096041719781</v>
      </c>
      <c r="Q149" s="32">
        <f t="shared" si="84"/>
        <v>37.121255745314478</v>
      </c>
      <c r="R149" s="32">
        <f t="shared" si="84"/>
        <v>70.969129303540171</v>
      </c>
      <c r="S149" s="33">
        <f t="shared" si="85"/>
        <v>107.35978329743993</v>
      </c>
      <c r="T149" s="33">
        <f t="shared" si="85"/>
        <v>143.48060760759213</v>
      </c>
      <c r="U149" s="34">
        <f t="shared" si="86"/>
        <v>79.447775878846073</v>
      </c>
      <c r="V149" s="34">
        <f t="shared" si="86"/>
        <v>76.905012601626154</v>
      </c>
      <c r="W149" s="35">
        <f t="shared" si="86"/>
        <v>108.88954068973698</v>
      </c>
      <c r="X149" s="35">
        <f t="shared" si="86"/>
        <v>81.770105573817247</v>
      </c>
      <c r="Y149" t="e">
        <f>NA()</f>
        <v>#N/A</v>
      </c>
      <c r="Z149" s="30">
        <f t="shared" si="58"/>
        <v>30.353295938994943</v>
      </c>
      <c r="AA149" s="30">
        <f t="shared" si="59"/>
        <v>65.012726194232513</v>
      </c>
      <c r="AD149"/>
      <c r="AE149" s="3">
        <v>64</v>
      </c>
      <c r="AG149" s="3">
        <f t="shared" si="60"/>
        <v>60.086481859648281</v>
      </c>
      <c r="AH149" s="29">
        <f t="shared" si="88"/>
        <v>82.325194946526452</v>
      </c>
      <c r="AI149" s="29">
        <f t="shared" si="88"/>
        <v>84.511289926573326</v>
      </c>
      <c r="AJ149" s="29">
        <f t="shared" si="88"/>
        <v>92.28765349842466</v>
      </c>
      <c r="AK149" s="29">
        <f t="shared" si="88"/>
        <v>84.58340117169395</v>
      </c>
      <c r="AL149" s="29">
        <f t="shared" si="88"/>
        <v>29.680795963897079</v>
      </c>
      <c r="AM149" s="30">
        <f t="shared" si="62"/>
        <v>30.197819738497053</v>
      </c>
      <c r="AN149" s="29">
        <f t="shared" si="87"/>
        <v>30.762335129956309</v>
      </c>
      <c r="AO149" s="31">
        <f t="shared" si="87"/>
        <v>20.892360115629319</v>
      </c>
      <c r="AP149" s="31">
        <f t="shared" si="87"/>
        <v>4.1784720231258641</v>
      </c>
      <c r="AQ149" s="32">
        <f t="shared" si="87"/>
        <v>71.188646122288716</v>
      </c>
      <c r="AR149" s="32">
        <f t="shared" si="87"/>
        <v>36.542377328905062</v>
      </c>
      <c r="AS149" s="32">
        <f t="shared" si="87"/>
        <v>70.633279303361576</v>
      </c>
      <c r="AT149" s="33">
        <f t="shared" si="89"/>
        <v>105.01876764793415</v>
      </c>
      <c r="AU149" s="33">
        <f t="shared" si="89"/>
        <v>140.2510523405706</v>
      </c>
      <c r="AV149" s="34">
        <f t="shared" si="90"/>
        <v>77.354508659391811</v>
      </c>
      <c r="AW149" s="34">
        <f t="shared" si="90"/>
        <v>74.897079532608515</v>
      </c>
      <c r="AX149" s="35">
        <f t="shared" si="90"/>
        <v>108.0325024104997</v>
      </c>
      <c r="AY149" s="35">
        <f t="shared" si="90"/>
        <v>80.475027115931198</v>
      </c>
      <c r="AZ149" t="e">
        <f>NA()</f>
        <v>#N/A</v>
      </c>
      <c r="BA149" s="30">
        <f t="shared" si="65"/>
        <v>30.197819738497053</v>
      </c>
      <c r="BB149" s="30">
        <f t="shared" si="66"/>
        <v>64.550166467864528</v>
      </c>
    </row>
    <row r="150" spans="1:54" x14ac:dyDescent="0.25">
      <c r="D150" s="3">
        <v>65</v>
      </c>
      <c r="F150" s="3">
        <v>64</v>
      </c>
      <c r="G150" s="29">
        <f t="shared" ref="G150:K156" si="91">G78*G$12</f>
        <v>84.056598816669705</v>
      </c>
      <c r="H150" s="29">
        <f t="shared" si="91"/>
        <v>87.509623403782342</v>
      </c>
      <c r="I150" s="29">
        <f t="shared" si="91"/>
        <v>95.62034748540016</v>
      </c>
      <c r="J150" s="29">
        <f t="shared" si="91"/>
        <v>87.453728600418273</v>
      </c>
      <c r="K150" s="29">
        <f t="shared" si="91"/>
        <v>30.119982934151288</v>
      </c>
      <c r="L150" s="30">
        <f t="shared" si="57"/>
        <v>30.398936937641398</v>
      </c>
      <c r="M150" s="29">
        <f t="shared" ref="M150:R156" si="92">M78*M$12</f>
        <v>32.094921473926796</v>
      </c>
      <c r="N150" s="31">
        <f t="shared" si="92"/>
        <v>21.857779736889434</v>
      </c>
      <c r="O150" s="31">
        <f t="shared" si="92"/>
        <v>4.3715559473778871</v>
      </c>
      <c r="P150" s="32">
        <f t="shared" si="92"/>
        <v>73.244042522695224</v>
      </c>
      <c r="Q150" s="32">
        <f t="shared" si="92"/>
        <v>37.304289215053615</v>
      </c>
      <c r="R150" s="32">
        <f t="shared" si="92"/>
        <v>71.067137292302831</v>
      </c>
      <c r="S150" s="33">
        <f t="shared" ref="S150:T156" si="93">S78</f>
        <v>108.11890842878796</v>
      </c>
      <c r="T150" s="33">
        <f t="shared" si="93"/>
        <v>144.52170696147166</v>
      </c>
      <c r="U150" s="34">
        <f t="shared" ref="U150:X156" si="94">U78*U$12</f>
        <v>80.131892784872491</v>
      </c>
      <c r="V150" s="34">
        <f t="shared" si="94"/>
        <v>77.560907780068618</v>
      </c>
      <c r="W150" s="35">
        <f t="shared" si="94"/>
        <v>109.15516471745775</v>
      </c>
      <c r="X150" s="35">
        <f t="shared" si="94"/>
        <v>82.18227219278927</v>
      </c>
      <c r="Y150" t="e">
        <f>NA()</f>
        <v>#N/A</v>
      </c>
      <c r="Z150" s="30">
        <f t="shared" si="58"/>
        <v>30.398936937641398</v>
      </c>
      <c r="AA150" s="30">
        <f t="shared" si="59"/>
        <v>65.156665662064341</v>
      </c>
      <c r="AD150"/>
      <c r="AE150" s="3">
        <v>65</v>
      </c>
      <c r="AG150" s="3">
        <f t="shared" si="60"/>
        <v>60.372264924241762</v>
      </c>
      <c r="AH150" s="29">
        <f t="shared" si="88"/>
        <v>82.465993502721304</v>
      </c>
      <c r="AI150" s="29">
        <f t="shared" si="88"/>
        <v>84.740379214937619</v>
      </c>
      <c r="AJ150" s="29">
        <f t="shared" si="88"/>
        <v>92.548238844891173</v>
      </c>
      <c r="AK150" s="29">
        <f t="shared" si="88"/>
        <v>84.803190338267854</v>
      </c>
      <c r="AL150" s="29">
        <f t="shared" si="88"/>
        <v>29.716894425057106</v>
      </c>
      <c r="AM150" s="30">
        <f t="shared" si="62"/>
        <v>30.214696728035026</v>
      </c>
      <c r="AN150" s="29">
        <f t="shared" ref="AN150:AS156" si="95">AN78*AN$12</f>
        <v>30.864115649975155</v>
      </c>
      <c r="AO150" s="31">
        <f t="shared" si="95"/>
        <v>20.965288343766485</v>
      </c>
      <c r="AP150" s="31">
        <f t="shared" si="95"/>
        <v>4.1930576687532977</v>
      </c>
      <c r="AQ150" s="32">
        <f t="shared" si="95"/>
        <v>71.34647866051337</v>
      </c>
      <c r="AR150" s="32">
        <f t="shared" si="95"/>
        <v>36.602307446788892</v>
      </c>
      <c r="AS150" s="32">
        <f t="shared" si="95"/>
        <v>70.669871722853415</v>
      </c>
      <c r="AT150" s="33">
        <f t="shared" si="89"/>
        <v>105.25718303117523</v>
      </c>
      <c r="AU150" s="33">
        <f t="shared" si="89"/>
        <v>140.58120509349291</v>
      </c>
      <c r="AV150" s="34">
        <f t="shared" si="90"/>
        <v>77.566593397503581</v>
      </c>
      <c r="AW150" s="34">
        <f t="shared" si="90"/>
        <v>75.100586209122795</v>
      </c>
      <c r="AX150" s="35">
        <f t="shared" si="90"/>
        <v>108.12240944637763</v>
      </c>
      <c r="AY150" s="35">
        <f t="shared" si="90"/>
        <v>80.608544092217045</v>
      </c>
      <c r="AZ150" t="e">
        <f>NA()</f>
        <v>#N/A</v>
      </c>
      <c r="BA150" s="30">
        <f t="shared" si="65"/>
        <v>30.214696728035026</v>
      </c>
      <c r="BB150" s="30">
        <f t="shared" si="66"/>
        <v>64.598558066045527</v>
      </c>
    </row>
    <row r="151" spans="1:54" x14ac:dyDescent="0.25">
      <c r="D151" s="3">
        <v>66</v>
      </c>
      <c r="F151" s="3">
        <v>65</v>
      </c>
      <c r="G151" s="29">
        <f t="shared" si="91"/>
        <v>84.436582444097013</v>
      </c>
      <c r="H151" s="29">
        <f t="shared" si="91"/>
        <v>88.229276502399102</v>
      </c>
      <c r="I151" s="29">
        <f t="shared" si="91"/>
        <v>96.394145855138603</v>
      </c>
      <c r="J151" s="29">
        <f t="shared" si="91"/>
        <v>88.140561491092768</v>
      </c>
      <c r="K151" s="29">
        <f t="shared" si="91"/>
        <v>30.214903140449547</v>
      </c>
      <c r="L151" s="30">
        <f t="shared" ref="L151:L156" si="96">Z151+L235*(AA151-Z151)</f>
        <v>30.441109479833667</v>
      </c>
      <c r="M151" s="29">
        <f t="shared" si="92"/>
        <v>32.414813088119168</v>
      </c>
      <c r="N151" s="31">
        <f t="shared" si="92"/>
        <v>22.09316833969239</v>
      </c>
      <c r="O151" s="31">
        <f t="shared" si="92"/>
        <v>4.4186336679384786</v>
      </c>
      <c r="P151" s="32">
        <f t="shared" si="92"/>
        <v>73.734008496464369</v>
      </c>
      <c r="Q151" s="32">
        <f t="shared" si="92"/>
        <v>37.47982591452805</v>
      </c>
      <c r="R151" s="32">
        <f t="shared" si="92"/>
        <v>71.157430283409084</v>
      </c>
      <c r="S151" s="33">
        <f t="shared" si="93"/>
        <v>108.8563185077703</v>
      </c>
      <c r="T151" s="33">
        <f t="shared" si="93"/>
        <v>145.52993757688353</v>
      </c>
      <c r="U151" s="34">
        <f t="shared" si="94"/>
        <v>80.799053844580797</v>
      </c>
      <c r="V151" s="34">
        <f t="shared" si="94"/>
        <v>78.200381646686267</v>
      </c>
      <c r="W151" s="35">
        <f t="shared" si="94"/>
        <v>109.40744595097931</v>
      </c>
      <c r="X151" s="35">
        <f t="shared" si="94"/>
        <v>82.578880400908901</v>
      </c>
      <c r="Y151" t="e">
        <f>NA()</f>
        <v>#N/A</v>
      </c>
      <c r="Z151" s="30">
        <f t="shared" ref="Z151:Z156" si="97">Z79*Z$12</f>
        <v>30.441109479833667</v>
      </c>
      <c r="AA151" s="30">
        <f t="shared" ref="AA151:AA156" si="98">AA79*($AM$166/0.778237)</f>
        <v>65.293626201212092</v>
      </c>
      <c r="AD151"/>
      <c r="AE151" s="3">
        <v>66</v>
      </c>
      <c r="AG151" s="3">
        <f t="shared" ref="AG151:AG156" si="99">AE79</f>
        <v>60.635601509972815</v>
      </c>
      <c r="AH151" s="29">
        <f t="shared" ref="AH151:AL156" si="100">AH79*AH$12</f>
        <v>82.593603015525673</v>
      </c>
      <c r="AI151" s="29">
        <f t="shared" si="100"/>
        <v>84.950027609484295</v>
      </c>
      <c r="AJ151" s="29">
        <f t="shared" si="100"/>
        <v>92.785873300290419</v>
      </c>
      <c r="AK151" s="29">
        <f t="shared" si="100"/>
        <v>85.004259895600839</v>
      </c>
      <c r="AL151" s="29">
        <f t="shared" si="100"/>
        <v>29.749555325020083</v>
      </c>
      <c r="AM151" s="30">
        <f t="shared" ref="AM151:AM156" si="101">BA151+AM235*(BB151-BA151)</f>
        <v>30.229915613932668</v>
      </c>
      <c r="AN151" s="29">
        <f t="shared" si="95"/>
        <v>30.957266786447477</v>
      </c>
      <c r="AO151" s="31">
        <f t="shared" si="95"/>
        <v>21.032145343124053</v>
      </c>
      <c r="AP151" s="31">
        <f t="shared" si="95"/>
        <v>4.2064290686248107</v>
      </c>
      <c r="AQ151" s="32">
        <f t="shared" si="95"/>
        <v>71.490803761681349</v>
      </c>
      <c r="AR151" s="32">
        <f t="shared" si="95"/>
        <v>36.656905417391229</v>
      </c>
      <c r="AS151" s="32">
        <f t="shared" si="95"/>
        <v>70.702842279321004</v>
      </c>
      <c r="AT151" s="33">
        <f t="shared" ref="AT151:AU156" si="102">AT79</f>
        <v>105.47514531991695</v>
      </c>
      <c r="AU151" s="33">
        <f t="shared" si="102"/>
        <v>140.88279569558779</v>
      </c>
      <c r="AV151" s="34">
        <f t="shared" ref="AV151:AY156" si="103">AV79*AV$12</f>
        <v>77.760697563681489</v>
      </c>
      <c r="AW151" s="34">
        <f t="shared" si="103"/>
        <v>75.286826431895491</v>
      </c>
      <c r="AX151" s="35">
        <f t="shared" si="103"/>
        <v>108.20408207207065</v>
      </c>
      <c r="AY151" s="35">
        <f t="shared" si="103"/>
        <v>80.730289585664622</v>
      </c>
      <c r="AZ151" t="e">
        <f>NA()</f>
        <v>#N/A</v>
      </c>
      <c r="BA151" s="30">
        <f t="shared" ref="BA151:BA156" si="104">BA79*BA$12</f>
        <v>30.229915613932668</v>
      </c>
      <c r="BB151" s="30">
        <f t="shared" ref="BB151:BB156" si="105">BB79*($AM$166/0.778237)</f>
        <v>64.642544414152084</v>
      </c>
    </row>
    <row r="152" spans="1:54" x14ac:dyDescent="0.25">
      <c r="D152" s="3">
        <v>67</v>
      </c>
      <c r="F152" s="3">
        <v>66</v>
      </c>
      <c r="G152" s="29">
        <f t="shared" si="91"/>
        <v>84.793899795079469</v>
      </c>
      <c r="H152" s="29">
        <f t="shared" si="91"/>
        <v>88.930799827257886</v>
      </c>
      <c r="I152" s="29">
        <f t="shared" si="91"/>
        <v>97.138235062229313</v>
      </c>
      <c r="J152" s="29">
        <f t="shared" si="91"/>
        <v>88.809274153214787</v>
      </c>
      <c r="K152" s="29">
        <f t="shared" si="91"/>
        <v>30.303634743246615</v>
      </c>
      <c r="L152" s="30">
        <f t="shared" si="96"/>
        <v>30.480074247673837</v>
      </c>
      <c r="M152" s="29">
        <f t="shared" si="92"/>
        <v>32.726610826833216</v>
      </c>
      <c r="N152" s="31">
        <f t="shared" si="92"/>
        <v>22.324070822818435</v>
      </c>
      <c r="O152" s="31">
        <f t="shared" si="92"/>
        <v>4.4648141645636876</v>
      </c>
      <c r="P152" s="32">
        <f t="shared" si="92"/>
        <v>74.210356277375524</v>
      </c>
      <c r="Q152" s="32">
        <f t="shared" si="92"/>
        <v>37.648157742561807</v>
      </c>
      <c r="R152" s="32">
        <f t="shared" si="92"/>
        <v>71.240609531005205</v>
      </c>
      <c r="S152" s="33">
        <f t="shared" si="93"/>
        <v>109.57258481033224</v>
      </c>
      <c r="T152" s="33">
        <f t="shared" si="93"/>
        <v>146.50622787405345</v>
      </c>
      <c r="U152" s="34">
        <f t="shared" si="94"/>
        <v>81.449619822253581</v>
      </c>
      <c r="V152" s="34">
        <f t="shared" si="94"/>
        <v>78.823788103637582</v>
      </c>
      <c r="W152" s="35">
        <f t="shared" si="94"/>
        <v>109.64708329677327</v>
      </c>
      <c r="X152" s="35">
        <f t="shared" si="94"/>
        <v>82.960493926094401</v>
      </c>
      <c r="Y152" t="e">
        <f>NA()</f>
        <v>#N/A</v>
      </c>
      <c r="Z152" s="30">
        <f t="shared" si="97"/>
        <v>30.480074247673837</v>
      </c>
      <c r="AA152" s="30">
        <f t="shared" si="98"/>
        <v>65.423946186176607</v>
      </c>
      <c r="AD152"/>
      <c r="AE152" s="3">
        <v>67</v>
      </c>
      <c r="AG152" s="3">
        <f t="shared" si="99"/>
        <v>60.87825464788051</v>
      </c>
      <c r="AH152" s="29">
        <f t="shared" si="100"/>
        <v>82.709407105787363</v>
      </c>
      <c r="AI152" s="29">
        <f t="shared" si="100"/>
        <v>85.141987223061548</v>
      </c>
      <c r="AJ152" s="29">
        <f t="shared" si="100"/>
        <v>93.00275081344634</v>
      </c>
      <c r="AK152" s="29">
        <f t="shared" si="100"/>
        <v>85.188307221301059</v>
      </c>
      <c r="AL152" s="29">
        <f t="shared" si="100"/>
        <v>29.779148019877205</v>
      </c>
      <c r="AM152" s="30">
        <f t="shared" si="101"/>
        <v>30.24366252529342</v>
      </c>
      <c r="AN152" s="29">
        <f t="shared" si="95"/>
        <v>31.042564511001718</v>
      </c>
      <c r="AO152" s="31">
        <f t="shared" si="95"/>
        <v>21.093460620998709</v>
      </c>
      <c r="AP152" s="31">
        <f t="shared" si="95"/>
        <v>4.2186921241997419</v>
      </c>
      <c r="AQ152" s="32">
        <f t="shared" si="95"/>
        <v>71.622856340121942</v>
      </c>
      <c r="AR152" s="32">
        <f t="shared" si="95"/>
        <v>36.706689782979659</v>
      </c>
      <c r="AS152" s="32">
        <f t="shared" si="95"/>
        <v>70.732601637880435</v>
      </c>
      <c r="AT152" s="33">
        <f t="shared" si="102"/>
        <v>105.67453161011211</v>
      </c>
      <c r="AU152" s="33">
        <f t="shared" si="102"/>
        <v>141.158480663717</v>
      </c>
      <c r="AV152" s="34">
        <f t="shared" si="103"/>
        <v>77.938439062128168</v>
      </c>
      <c r="AW152" s="34">
        <f t="shared" si="103"/>
        <v>75.457355822713751</v>
      </c>
      <c r="AX152" s="35">
        <f t="shared" si="103"/>
        <v>108.27835807290876</v>
      </c>
      <c r="AY152" s="35">
        <f t="shared" si="103"/>
        <v>80.841392420253527</v>
      </c>
      <c r="AZ152" t="e">
        <f>NA()</f>
        <v>#N/A</v>
      </c>
      <c r="BA152" s="30">
        <f t="shared" si="104"/>
        <v>30.24366252529342</v>
      </c>
      <c r="BB152" s="30">
        <f t="shared" si="105"/>
        <v>64.682569419548699</v>
      </c>
    </row>
    <row r="153" spans="1:54" x14ac:dyDescent="0.25">
      <c r="D153" s="3">
        <v>68</v>
      </c>
      <c r="F153" s="3">
        <v>67</v>
      </c>
      <c r="G153" s="29">
        <f t="shared" si="91"/>
        <v>85.129830226078695</v>
      </c>
      <c r="H153" s="29">
        <f t="shared" si="91"/>
        <v>89.614589657453152</v>
      </c>
      <c r="I153" s="29">
        <f t="shared" si="91"/>
        <v>97.853583451104811</v>
      </c>
      <c r="J153" s="29">
        <f t="shared" si="91"/>
        <v>89.460288301562073</v>
      </c>
      <c r="K153" s="29">
        <f t="shared" si="91"/>
        <v>30.386568368661191</v>
      </c>
      <c r="L153" s="30">
        <f t="shared" si="96"/>
        <v>30.516072762646658</v>
      </c>
      <c r="M153" s="29">
        <f t="shared" si="92"/>
        <v>33.03046814241231</v>
      </c>
      <c r="N153" s="31">
        <f t="shared" si="92"/>
        <v>22.550546453745767</v>
      </c>
      <c r="O153" s="31">
        <f t="shared" si="92"/>
        <v>4.5101092907491536</v>
      </c>
      <c r="P153" s="32">
        <f t="shared" si="92"/>
        <v>74.673440517311633</v>
      </c>
      <c r="Q153" s="32">
        <f t="shared" si="92"/>
        <v>37.809566585568632</v>
      </c>
      <c r="R153" s="32">
        <f t="shared" si="92"/>
        <v>71.317230361905544</v>
      </c>
      <c r="S153" s="33">
        <f t="shared" si="93"/>
        <v>110.26826706055974</v>
      </c>
      <c r="T153" s="33">
        <f t="shared" si="93"/>
        <v>147.45148835373098</v>
      </c>
      <c r="U153" s="34">
        <f t="shared" si="94"/>
        <v>82.083947748595136</v>
      </c>
      <c r="V153" s="34">
        <f t="shared" si="94"/>
        <v>79.431477210388294</v>
      </c>
      <c r="W153" s="35">
        <f t="shared" si="94"/>
        <v>109.87473898288678</v>
      </c>
      <c r="X153" s="35">
        <f t="shared" si="94"/>
        <v>83.327658165740488</v>
      </c>
      <c r="Y153" t="e">
        <f>NA()</f>
        <v>#N/A</v>
      </c>
      <c r="Z153" s="30">
        <f t="shared" si="97"/>
        <v>30.516072762646658</v>
      </c>
      <c r="AA153" s="30">
        <f t="shared" si="98"/>
        <v>65.547947585315569</v>
      </c>
      <c r="AD153"/>
      <c r="AE153" s="3">
        <v>68</v>
      </c>
      <c r="AG153" s="3">
        <f t="shared" si="99"/>
        <v>61.101848893902165</v>
      </c>
      <c r="AH153" s="29">
        <f t="shared" si="100"/>
        <v>82.814622314209132</v>
      </c>
      <c r="AI153" s="29">
        <f t="shared" si="100"/>
        <v>85.317837100793753</v>
      </c>
      <c r="AJ153" s="29">
        <f t="shared" si="100"/>
        <v>93.200830358496191</v>
      </c>
      <c r="AK153" s="29">
        <f t="shared" si="100"/>
        <v>85.356860514310242</v>
      </c>
      <c r="AL153" s="29">
        <f t="shared" si="100"/>
        <v>29.805995924593994</v>
      </c>
      <c r="AM153" s="30">
        <f t="shared" si="101"/>
        <v>30.256099209331893</v>
      </c>
      <c r="AN153" s="29">
        <f t="shared" si="95"/>
        <v>31.120708532082499</v>
      </c>
      <c r="AO153" s="31">
        <f t="shared" si="95"/>
        <v>21.149713967687877</v>
      </c>
      <c r="AP153" s="31">
        <f t="shared" si="95"/>
        <v>4.2299427935375755</v>
      </c>
      <c r="AQ153" s="32">
        <f t="shared" si="95"/>
        <v>71.743746646896767</v>
      </c>
      <c r="AR153" s="32">
        <f t="shared" si="95"/>
        <v>36.752122093723976</v>
      </c>
      <c r="AS153" s="32">
        <f t="shared" si="95"/>
        <v>70.759506056640504</v>
      </c>
      <c r="AT153" s="33">
        <f t="shared" si="102"/>
        <v>105.85702851108391</v>
      </c>
      <c r="AU153" s="33">
        <f t="shared" si="102"/>
        <v>141.41064195632799</v>
      </c>
      <c r="AV153" s="34">
        <f t="shared" si="103"/>
        <v>78.101276366200395</v>
      </c>
      <c r="AW153" s="34">
        <f t="shared" si="103"/>
        <v>75.613576420398189</v>
      </c>
      <c r="AX153" s="35">
        <f t="shared" si="103"/>
        <v>108.34597740169345</v>
      </c>
      <c r="AY153" s="35">
        <f t="shared" si="103"/>
        <v>80.942859609419429</v>
      </c>
      <c r="AZ153" t="e">
        <f>NA()</f>
        <v>#N/A</v>
      </c>
      <c r="BA153" s="30">
        <f t="shared" si="104"/>
        <v>30.256099209331893</v>
      </c>
      <c r="BB153" s="30">
        <f t="shared" si="105"/>
        <v>64.719025827045101</v>
      </c>
    </row>
    <row r="154" spans="1:54" x14ac:dyDescent="0.25">
      <c r="D154" s="3">
        <v>69</v>
      </c>
      <c r="F154" s="3">
        <v>68</v>
      </c>
      <c r="G154" s="29">
        <f t="shared" si="91"/>
        <v>85.445589906883228</v>
      </c>
      <c r="H154" s="29">
        <f t="shared" si="91"/>
        <v>90.281037580693408</v>
      </c>
      <c r="I154" s="29">
        <f t="shared" si="91"/>
        <v>98.541143521642709</v>
      </c>
      <c r="J154" s="29">
        <f t="shared" si="91"/>
        <v>90.094019620782234</v>
      </c>
      <c r="K154" s="29">
        <f t="shared" si="91"/>
        <v>30.464071681843251</v>
      </c>
      <c r="L154" s="30">
        <f t="shared" si="96"/>
        <v>30.549328729140868</v>
      </c>
      <c r="M154" s="29">
        <f t="shared" si="92"/>
        <v>33.326539184776827</v>
      </c>
      <c r="N154" s="31">
        <f t="shared" si="92"/>
        <v>22.772655288993587</v>
      </c>
      <c r="O154" s="31">
        <f t="shared" si="92"/>
        <v>4.5545310577987177</v>
      </c>
      <c r="P154" s="32">
        <f t="shared" si="92"/>
        <v>75.123608237316716</v>
      </c>
      <c r="Q154" s="32">
        <f t="shared" si="92"/>
        <v>37.96432453298722</v>
      </c>
      <c r="R154" s="32">
        <f t="shared" si="92"/>
        <v>71.387805539747106</v>
      </c>
      <c r="S154" s="33">
        <f t="shared" si="93"/>
        <v>110.94391339204907</v>
      </c>
      <c r="T154" s="33">
        <f t="shared" si="93"/>
        <v>148.36661122899247</v>
      </c>
      <c r="U154" s="34">
        <f t="shared" si="94"/>
        <v>82.702390646743595</v>
      </c>
      <c r="V154" s="34">
        <f t="shared" si="94"/>
        <v>80.023794926028273</v>
      </c>
      <c r="W154" s="35">
        <f t="shared" si="94"/>
        <v>110.09104041358061</v>
      </c>
      <c r="X154" s="35">
        <f t="shared" si="94"/>
        <v>83.680900593704706</v>
      </c>
      <c r="Y154" t="e">
        <f>NA()</f>
        <v>#N/A</v>
      </c>
      <c r="Z154" s="30">
        <f t="shared" si="97"/>
        <v>30.549328729140868</v>
      </c>
      <c r="AA154" s="30">
        <f t="shared" si="98"/>
        <v>65.665936756298109</v>
      </c>
      <c r="AD154"/>
      <c r="AE154" s="3">
        <v>69</v>
      </c>
      <c r="AG154" s="3">
        <f t="shared" si="99"/>
        <v>61.307881205229648</v>
      </c>
      <c r="AH154" s="29">
        <f t="shared" si="100"/>
        <v>82.910321392466244</v>
      </c>
      <c r="AI154" s="29">
        <f t="shared" si="100"/>
        <v>85.479002485681875</v>
      </c>
      <c r="AJ154" s="29">
        <f t="shared" si="100"/>
        <v>93.381864630950844</v>
      </c>
      <c r="AK154" s="29">
        <f t="shared" si="100"/>
        <v>85.511297844638179</v>
      </c>
      <c r="AL154" s="29">
        <f t="shared" si="100"/>
        <v>29.830383124411991</v>
      </c>
      <c r="AM154" s="30">
        <f t="shared" si="101"/>
        <v>30.267366732995562</v>
      </c>
      <c r="AN154" s="29">
        <f t="shared" si="95"/>
        <v>31.192330701443396</v>
      </c>
      <c r="AO154" s="31">
        <f t="shared" si="95"/>
        <v>21.201340625957378</v>
      </c>
      <c r="AP154" s="31">
        <f t="shared" si="95"/>
        <v>4.2402681251914753</v>
      </c>
      <c r="AQ154" s="32">
        <f t="shared" si="95"/>
        <v>71.854474550692686</v>
      </c>
      <c r="AR154" s="32">
        <f t="shared" si="95"/>
        <v>36.793614112074813</v>
      </c>
      <c r="AS154" s="32">
        <f t="shared" si="95"/>
        <v>70.783865738984844</v>
      </c>
      <c r="AT154" s="33">
        <f t="shared" si="102"/>
        <v>106.02415409488005</v>
      </c>
      <c r="AU154" s="33">
        <f t="shared" si="102"/>
        <v>141.64141927142097</v>
      </c>
      <c r="AV154" s="34">
        <f t="shared" si="103"/>
        <v>78.250526212318363</v>
      </c>
      <c r="AW154" s="34">
        <f t="shared" si="103"/>
        <v>75.756753766662257</v>
      </c>
      <c r="AX154" s="35">
        <f t="shared" si="103"/>
        <v>108.40759543566747</v>
      </c>
      <c r="AY154" s="35">
        <f t="shared" si="103"/>
        <v>81.035591449958076</v>
      </c>
      <c r="AZ154" t="e">
        <f>NA()</f>
        <v>#N/A</v>
      </c>
      <c r="BA154" s="30">
        <f t="shared" si="104"/>
        <v>30.267366732995562</v>
      </c>
      <c r="BB154" s="30">
        <f t="shared" si="105"/>
        <v>64.752262046714677</v>
      </c>
    </row>
    <row r="155" spans="1:54" x14ac:dyDescent="0.25">
      <c r="D155" s="3">
        <v>70</v>
      </c>
      <c r="F155" s="3">
        <v>69</v>
      </c>
      <c r="G155" s="29">
        <f t="shared" si="91"/>
        <v>85.742333773836123</v>
      </c>
      <c r="H155" s="29">
        <f t="shared" si="91"/>
        <v>90.930530239236532</v>
      </c>
      <c r="I155" s="29">
        <f t="shared" si="91"/>
        <v>99.201850532615012</v>
      </c>
      <c r="J155" s="29">
        <f t="shared" si="91"/>
        <v>90.710877555213486</v>
      </c>
      <c r="K155" s="29">
        <f t="shared" si="91"/>
        <v>30.536490507580986</v>
      </c>
      <c r="L155" s="30">
        <f t="shared" si="96"/>
        <v>30.580049293684752</v>
      </c>
      <c r="M155" s="29">
        <f t="shared" si="92"/>
        <v>33.614978466405269</v>
      </c>
      <c r="N155" s="31">
        <f t="shared" si="92"/>
        <v>22.990458045214666</v>
      </c>
      <c r="O155" s="31">
        <f t="shared" si="92"/>
        <v>4.5980916090429336</v>
      </c>
      <c r="P155" s="32">
        <f t="shared" si="92"/>
        <v>75.561198871686656</v>
      </c>
      <c r="Q155" s="32">
        <f t="shared" si="92"/>
        <v>38.112694101946055</v>
      </c>
      <c r="R155" s="32">
        <f t="shared" si="92"/>
        <v>71.452808405406742</v>
      </c>
      <c r="S155" s="33">
        <f t="shared" si="93"/>
        <v>111.60006033775376</v>
      </c>
      <c r="T155" s="33">
        <f t="shared" si="93"/>
        <v>149.25247014027786</v>
      </c>
      <c r="U155" s="34">
        <f t="shared" si="94"/>
        <v>83.305297290002869</v>
      </c>
      <c r="V155" s="34">
        <f t="shared" si="94"/>
        <v>80.601082882166068</v>
      </c>
      <c r="W155" s="35">
        <f t="shared" si="94"/>
        <v>110.29658194013861</v>
      </c>
      <c r="X155" s="35">
        <f t="shared" si="94"/>
        <v>84.020731177454522</v>
      </c>
      <c r="Y155" t="e">
        <f>NA()</f>
        <v>#N/A</v>
      </c>
      <c r="Z155" s="30">
        <f t="shared" si="97"/>
        <v>30.580049293684752</v>
      </c>
      <c r="AA155" s="30">
        <f t="shared" si="98"/>
        <v>65.7782052029916</v>
      </c>
      <c r="AD155"/>
      <c r="AE155" s="3">
        <v>70</v>
      </c>
      <c r="AG155" s="3">
        <f t="shared" si="99"/>
        <v>61.497730962395757</v>
      </c>
      <c r="AH155" s="29">
        <f t="shared" si="100"/>
        <v>82.997452918235751</v>
      </c>
      <c r="AI155" s="29">
        <f t="shared" si="100"/>
        <v>85.626771644385812</v>
      </c>
      <c r="AJ155" s="29">
        <f t="shared" si="100"/>
        <v>93.54742477390586</v>
      </c>
      <c r="AK155" s="29">
        <f t="shared" si="100"/>
        <v>85.652863760271629</v>
      </c>
      <c r="AL155" s="29">
        <f t="shared" si="100"/>
        <v>29.852559908652733</v>
      </c>
      <c r="AM155" s="30">
        <f t="shared" si="101"/>
        <v>30.277588548886232</v>
      </c>
      <c r="AN155" s="29">
        <f t="shared" si="95"/>
        <v>31.258002373761631</v>
      </c>
      <c r="AO155" s="31">
        <f t="shared" si="95"/>
        <v>21.248735855877651</v>
      </c>
      <c r="AP155" s="31">
        <f t="shared" si="95"/>
        <v>4.2497471711755299</v>
      </c>
      <c r="AQ155" s="32">
        <f t="shared" si="95"/>
        <v>71.955941949360039</v>
      </c>
      <c r="AR155" s="32">
        <f t="shared" si="95"/>
        <v>36.831533977314074</v>
      </c>
      <c r="AS155" s="32">
        <f t="shared" si="95"/>
        <v>70.805951736586024</v>
      </c>
      <c r="AT155" s="33">
        <f t="shared" si="102"/>
        <v>106.17727695766804</v>
      </c>
      <c r="AU155" s="33">
        <f t="shared" si="102"/>
        <v>141.85273801322396</v>
      </c>
      <c r="AV155" s="34">
        <f t="shared" si="103"/>
        <v>78.387379060454634</v>
      </c>
      <c r="AW155" s="34">
        <f t="shared" si="103"/>
        <v>75.888031829669785</v>
      </c>
      <c r="AX155" s="35">
        <f t="shared" si="103"/>
        <v>108.46379417809372</v>
      </c>
      <c r="AY155" s="35">
        <f t="shared" si="103"/>
        <v>81.120394477289523</v>
      </c>
      <c r="AZ155" t="e">
        <f>NA()</f>
        <v>#N/A</v>
      </c>
      <c r="BA155" s="30">
        <f t="shared" si="104"/>
        <v>30.277588548886232</v>
      </c>
      <c r="BB155" s="30">
        <f t="shared" si="105"/>
        <v>64.782587939847247</v>
      </c>
    </row>
    <row r="156" spans="1:54" x14ac:dyDescent="0.25">
      <c r="D156" s="3">
        <v>71</v>
      </c>
      <c r="F156" s="3">
        <v>70</v>
      </c>
      <c r="G156" s="29">
        <f t="shared" si="91"/>
        <v>86.021157592384355</v>
      </c>
      <c r="H156" s="29">
        <f t="shared" si="91"/>
        <v>91.563449107496282</v>
      </c>
      <c r="I156" s="29">
        <f t="shared" si="91"/>
        <v>99.836621325166661</v>
      </c>
      <c r="J156" s="29">
        <f t="shared" si="91"/>
        <v>91.311265129959907</v>
      </c>
      <c r="K156" s="29">
        <f t="shared" si="91"/>
        <v>30.604149929083572</v>
      </c>
      <c r="L156" s="30">
        <f t="shared" si="96"/>
        <v>30.608426223598709</v>
      </c>
      <c r="M156" s="29">
        <f t="shared" si="92"/>
        <v>33.895940555964415</v>
      </c>
      <c r="N156" s="31">
        <f t="shared" si="92"/>
        <v>23.204015979373946</v>
      </c>
      <c r="O156" s="31">
        <f t="shared" si="92"/>
        <v>4.6408031958747884</v>
      </c>
      <c r="P156" s="32">
        <f t="shared" si="92"/>
        <v>75.986544323150923</v>
      </c>
      <c r="Q156" s="32">
        <f t="shared" si="92"/>
        <v>38.254928469143103</v>
      </c>
      <c r="R156" s="32">
        <f t="shared" si="92"/>
        <v>71.512675804850389</v>
      </c>
      <c r="S156" s="33">
        <f t="shared" si="93"/>
        <v>112.23723284540242</v>
      </c>
      <c r="T156" s="33">
        <f t="shared" si="93"/>
        <v>150.10991994558429</v>
      </c>
      <c r="U156" s="34">
        <f t="shared" si="94"/>
        <v>83.893011988748796</v>
      </c>
      <c r="V156" s="34">
        <f t="shared" si="94"/>
        <v>81.163678183928894</v>
      </c>
      <c r="W156" s="35">
        <f t="shared" si="94"/>
        <v>110.49192655037511</v>
      </c>
      <c r="X156" s="35">
        <f t="shared" si="94"/>
        <v>84.347642802732864</v>
      </c>
      <c r="Y156" t="e">
        <f>NA()</f>
        <v>#N/A</v>
      </c>
      <c r="Z156" s="30">
        <f t="shared" si="97"/>
        <v>30.608426223598709</v>
      </c>
      <c r="AA156" s="30">
        <f t="shared" si="98"/>
        <v>65.88503029565058</v>
      </c>
      <c r="AD156"/>
      <c r="AE156" s="3">
        <v>71</v>
      </c>
      <c r="AG156" s="3">
        <f t="shared" si="99"/>
        <v>61.672669204188026</v>
      </c>
      <c r="AH156" s="29">
        <f t="shared" si="100"/>
        <v>83.07685787442027</v>
      </c>
      <c r="AI156" s="29">
        <f t="shared" si="100"/>
        <v>85.762310600126156</v>
      </c>
      <c r="AJ156" s="29">
        <f t="shared" si="100"/>
        <v>93.698921741987604</v>
      </c>
      <c r="AK156" s="29">
        <f t="shared" si="100"/>
        <v>85.782683802963845</v>
      </c>
      <c r="AL156" s="29">
        <f t="shared" si="100"/>
        <v>29.87274742089032</v>
      </c>
      <c r="AM156" s="30">
        <f t="shared" si="101"/>
        <v>30.286873045988294</v>
      </c>
      <c r="AN156" s="29">
        <f t="shared" si="95"/>
        <v>31.318240864405361</v>
      </c>
      <c r="AO156" s="31">
        <f t="shared" si="95"/>
        <v>21.292258974031679</v>
      </c>
      <c r="AP156" s="31">
        <f t="shared" si="95"/>
        <v>4.2584517948063354</v>
      </c>
      <c r="AQ156" s="32">
        <f t="shared" si="95"/>
        <v>72.04896358754867</v>
      </c>
      <c r="AR156" s="32">
        <f t="shared" si="95"/>
        <v>36.866211497803249</v>
      </c>
      <c r="AS156" s="32">
        <f t="shared" si="95"/>
        <v>70.826001680560722</v>
      </c>
      <c r="AT156" s="33">
        <f t="shared" si="102"/>
        <v>106.31763282019725</v>
      </c>
      <c r="AU156" s="33">
        <f t="shared" si="102"/>
        <v>142.0463335775008</v>
      </c>
      <c r="AV156" s="34">
        <f t="shared" si="103"/>
        <v>78.512912637765197</v>
      </c>
      <c r="AW156" s="34">
        <f t="shared" si="103"/>
        <v>76.008446072561057</v>
      </c>
      <c r="AX156" s="35">
        <f t="shared" si="103"/>
        <v>108.51509176018199</v>
      </c>
      <c r="AY156" s="35">
        <f t="shared" si="103"/>
        <v>81.197992621250791</v>
      </c>
      <c r="AZ156" t="e">
        <f>NA()</f>
        <v>#N/A</v>
      </c>
      <c r="BA156" s="30">
        <f t="shared" si="104"/>
        <v>30.286873045988294</v>
      </c>
      <c r="BB156" s="30">
        <f t="shared" si="105"/>
        <v>64.81027974052067</v>
      </c>
    </row>
    <row r="157" spans="1:54" x14ac:dyDescent="0.25">
      <c r="AD157"/>
    </row>
    <row r="158" spans="1:54" x14ac:dyDescent="0.25">
      <c r="A158" t="s">
        <v>39</v>
      </c>
      <c r="B158" s="11">
        <f>Settings!J6</f>
        <v>91.5</v>
      </c>
      <c r="F158" s="3" t="s">
        <v>33</v>
      </c>
      <c r="G158" s="29"/>
      <c r="H158" s="29"/>
      <c r="I158" s="29"/>
      <c r="J158" s="29"/>
      <c r="K158" s="29"/>
      <c r="L158" s="30"/>
      <c r="M158" s="28">
        <f>2*(1-EXP(-0.104*(B158-70)))</f>
        <v>1.7862296175970025</v>
      </c>
      <c r="N158" s="31"/>
      <c r="O158" s="31"/>
      <c r="P158" s="32">
        <f>4*(1-EXP(-0.025*P11))</f>
        <v>3.3865801326202862</v>
      </c>
      <c r="Q158" s="32">
        <f>10*(1-EXP(-0.013*Q11))</f>
        <v>6.2280764643684305</v>
      </c>
      <c r="R158" s="32">
        <f>12*(1-EXP(-0.0166*R11))</f>
        <v>8.5447091024307582</v>
      </c>
      <c r="S158" s="33"/>
      <c r="T158" s="33"/>
      <c r="U158" s="34"/>
      <c r="V158" s="34"/>
      <c r="W158" s="35"/>
      <c r="X158" s="35"/>
      <c r="AB158" t="s">
        <v>39</v>
      </c>
      <c r="AC158" s="11">
        <f>B158</f>
        <v>91.5</v>
      </c>
      <c r="AD158"/>
      <c r="AG158" s="3" t="s">
        <v>33</v>
      </c>
      <c r="AH158" s="29"/>
      <c r="AI158" s="29"/>
      <c r="AJ158" s="29"/>
      <c r="AK158" s="29"/>
      <c r="AL158" s="29"/>
      <c r="AM158" s="30"/>
      <c r="AN158" s="28">
        <f>2*(1-EXP(-0.104*(AC158-70)))</f>
        <v>1.7862296175970025</v>
      </c>
      <c r="AO158" s="31"/>
      <c r="AP158" s="31"/>
      <c r="AQ158" s="32">
        <f>4*(1-EXP(-0.025*AQ11))</f>
        <v>3.3865801326202862</v>
      </c>
      <c r="AR158" s="32">
        <f>10*(1-EXP(-0.013*AR11))</f>
        <v>6.2280764643684305</v>
      </c>
      <c r="AS158" s="32">
        <f>12*(1-EXP(-0.0166*AS11))</f>
        <v>8.5447091024307582</v>
      </c>
      <c r="AT158" s="33"/>
      <c r="AU158" s="33"/>
      <c r="AV158" s="34"/>
      <c r="AW158" s="34"/>
      <c r="AX158" s="35"/>
      <c r="AY158" s="35"/>
    </row>
    <row r="159" spans="1:54" x14ac:dyDescent="0.25">
      <c r="A159" t="s">
        <v>22</v>
      </c>
      <c r="B159" s="11">
        <f>Settings!I6</f>
        <v>75</v>
      </c>
      <c r="F159" s="3" t="s">
        <v>34</v>
      </c>
      <c r="G159" s="29"/>
      <c r="H159" s="29"/>
      <c r="I159" s="29"/>
      <c r="J159" s="29"/>
      <c r="K159" s="29"/>
      <c r="L159" s="30"/>
      <c r="M159" s="28">
        <f>1.5*(1-EXP(-0.0201*M11))</f>
        <v>1.1678055842645942</v>
      </c>
      <c r="N159" s="31"/>
      <c r="O159" s="31"/>
      <c r="P159" s="32">
        <f>4*(1-EXP(-0.034*P11))</f>
        <v>3.6876733359953873</v>
      </c>
      <c r="Q159" s="32">
        <f>6*(1-EXP(-0.06*Q11))</f>
        <v>5.9333460207705464</v>
      </c>
      <c r="R159" s="32">
        <f>20*(1-EXP(-0.021*R11))</f>
        <v>15.85984894637695</v>
      </c>
      <c r="S159" s="33"/>
      <c r="T159" s="33"/>
      <c r="U159" s="34"/>
      <c r="V159" s="34"/>
      <c r="W159" s="35"/>
      <c r="X159" s="35"/>
      <c r="AB159" t="s">
        <v>22</v>
      </c>
      <c r="AC159" s="11">
        <f>B159</f>
        <v>75</v>
      </c>
      <c r="AD159"/>
      <c r="AG159" s="3" t="s">
        <v>34</v>
      </c>
      <c r="AH159" s="29"/>
      <c r="AI159" s="29"/>
      <c r="AJ159" s="29"/>
      <c r="AK159" s="29"/>
      <c r="AL159" s="29"/>
      <c r="AM159" s="30"/>
      <c r="AN159" s="28">
        <f>1.5*(1-EXP(-0.0201*AN11))</f>
        <v>1.1678055842645942</v>
      </c>
      <c r="AO159" s="31"/>
      <c r="AP159" s="31"/>
      <c r="AQ159" s="32">
        <f>4*(1-EXP(-0.034*AQ11))</f>
        <v>3.6876733359953873</v>
      </c>
      <c r="AR159" s="32">
        <f>6*(1-EXP(-0.06*AR11))</f>
        <v>5.9333460207705464</v>
      </c>
      <c r="AS159" s="32">
        <f>20*(1-EXP(-0.021*AS11))</f>
        <v>15.85984894637695</v>
      </c>
      <c r="AT159" s="33"/>
      <c r="AU159" s="33"/>
      <c r="AV159" s="34"/>
      <c r="AW159" s="34"/>
      <c r="AX159" s="35"/>
      <c r="AY159" s="35"/>
    </row>
    <row r="160" spans="1:54" x14ac:dyDescent="0.25">
      <c r="A160" t="s">
        <v>50</v>
      </c>
      <c r="B160" s="11">
        <f>Settings!H6</f>
        <v>90</v>
      </c>
      <c r="F160" s="3" t="s">
        <v>32</v>
      </c>
      <c r="G160" s="29">
        <f>IF(B158&gt;84, 0.75+0.75*(1-EXP(-0.23*(B158-84)))^0.5, 0.75-0.75*(1-EXP(0.23*(B158-84)))^0.5)</f>
        <v>1.4299100369738225</v>
      </c>
      <c r="H160" s="29">
        <f>5*(1-EXP(-0.0115*H11))</f>
        <v>2.8894725080391725</v>
      </c>
      <c r="I160" s="29">
        <f>5*(1-EXP(-0.0164*I11))^2.24</f>
        <v>2.3048486128566585</v>
      </c>
      <c r="J160" s="29">
        <f>5*(1-EXP(-0.0164*J11))^2.24</f>
        <v>2.3048486128566585</v>
      </c>
      <c r="K160" s="29">
        <f>5*(1-EXP(-0.0149*K11))^2.48</f>
        <v>1.8719441759047695</v>
      </c>
      <c r="L160" s="30">
        <f>5*(1-EXP(-0.0149*L11))^2.48</f>
        <v>1.8719441759047695</v>
      </c>
      <c r="M160" s="28">
        <f>M158+M159</f>
        <v>2.954035201861597</v>
      </c>
      <c r="N160" s="31">
        <f>1.5*(1-EXP(-0.0183*N11))</f>
        <v>1.1197912716347349</v>
      </c>
      <c r="O160" s="31">
        <f>1.5*(1-EXP(-0.0183*O11))</f>
        <v>1.1197912716347349</v>
      </c>
      <c r="P160" s="32">
        <f>P158+P159</f>
        <v>7.0742534686156731</v>
      </c>
      <c r="Q160" s="32">
        <f>Q158+Q159</f>
        <v>12.161422485138978</v>
      </c>
      <c r="R160" s="32">
        <f>R158+R159</f>
        <v>24.404558048807708</v>
      </c>
      <c r="S160" s="33">
        <f>B161/10</f>
        <v>0.35</v>
      </c>
      <c r="T160" s="33">
        <f>B161/10</f>
        <v>0.35</v>
      </c>
      <c r="U160" s="34">
        <f>($C$5/100*$H$160)+((100-$C$5)/100*$N$160)</f>
        <v>2.6240203225785068</v>
      </c>
      <c r="V160" s="34">
        <f>($C$5/100*$H$160)+((100-$C$5)/100*$N$160)</f>
        <v>2.6240203225785068</v>
      </c>
      <c r="W160" s="35">
        <f>5*(1-EXP(-0.0115*W11))</f>
        <v>2.8894725080391725</v>
      </c>
      <c r="X160" s="35">
        <f>5*(1-EXP(-0.0115*X11))</f>
        <v>2.8894725080391725</v>
      </c>
      <c r="AB160" t="s">
        <v>50</v>
      </c>
      <c r="AC160" s="11">
        <f>B160</f>
        <v>90</v>
      </c>
      <c r="AD160"/>
      <c r="AG160" s="3" t="s">
        <v>32</v>
      </c>
      <c r="AH160" s="29">
        <f>IF(AC158&gt;84, 0.75+0.75*(1-EXP(-0.23*(AC158-84)))^0.5, 0.75-0.75*(1-EXP(0.23*(AC158-84)))^0.5)</f>
        <v>1.4299100369738225</v>
      </c>
      <c r="AI160" s="29">
        <f>5*(1-EXP(-0.0115*AI11))</f>
        <v>2.8894725080391725</v>
      </c>
      <c r="AJ160" s="29">
        <f>5*(1-EXP(-0.0164*AJ11))^2.24</f>
        <v>2.3048486128566585</v>
      </c>
      <c r="AK160" s="29">
        <f>5*(1-EXP(-0.0164*AK11))^2.24</f>
        <v>2.3048486128566585</v>
      </c>
      <c r="AL160" s="29">
        <f>5*(1-EXP(-0.0149*AL11))^2.48</f>
        <v>1.8719441759047695</v>
      </c>
      <c r="AM160" s="30">
        <f>5*(1-EXP(-0.0149*AM11))^2.48</f>
        <v>1.8719441759047695</v>
      </c>
      <c r="AN160" s="28">
        <f>AN158+AN159</f>
        <v>2.954035201861597</v>
      </c>
      <c r="AO160" s="31">
        <f>1.5*(1-EXP(-0.0183*AO11))</f>
        <v>1.1197912716347349</v>
      </c>
      <c r="AP160" s="31">
        <f>1.5*(1-EXP(-0.0183*AP11))</f>
        <v>1.1197912716347349</v>
      </c>
      <c r="AQ160" s="32">
        <f>AQ158+AQ159</f>
        <v>7.0742534686156731</v>
      </c>
      <c r="AR160" s="32">
        <f>AR158+AR159</f>
        <v>12.161422485138978</v>
      </c>
      <c r="AS160" s="32">
        <f>AS158+AS159</f>
        <v>24.404558048807708</v>
      </c>
      <c r="AT160" s="33">
        <f>AC161/10</f>
        <v>0.35</v>
      </c>
      <c r="AU160" s="33">
        <f>AC161/10</f>
        <v>0.35</v>
      </c>
      <c r="AV160" s="34">
        <f>($C$5/100*$H$160)+((100-$C$5)/100*$N$160)</f>
        <v>2.6240203225785068</v>
      </c>
      <c r="AW160" s="34">
        <f>($C$5/100*$H$160)+((100-$C$5)/100*$N$160)</f>
        <v>2.6240203225785068</v>
      </c>
      <c r="AX160" s="35">
        <f>5*(1-EXP(-0.0115*AX11))</f>
        <v>2.8894725080391725</v>
      </c>
      <c r="AY160" s="35">
        <f>5*(1-EXP(-0.0115*AY11))</f>
        <v>2.8894725080391725</v>
      </c>
    </row>
    <row r="161" spans="1:51" x14ac:dyDescent="0.25">
      <c r="A161" t="s">
        <v>41</v>
      </c>
      <c r="B161" s="11">
        <f>Settings!K6</f>
        <v>3.5</v>
      </c>
      <c r="G161" s="29"/>
      <c r="H161" s="29"/>
      <c r="I161" s="29"/>
      <c r="J161" s="29"/>
      <c r="K161" s="29"/>
      <c r="L161" s="30"/>
      <c r="M161" s="28"/>
      <c r="N161" s="31"/>
      <c r="O161" s="31"/>
      <c r="P161" s="32"/>
      <c r="Q161" s="32"/>
      <c r="R161" s="32"/>
      <c r="S161" s="33"/>
      <c r="T161" s="33"/>
      <c r="U161" s="34"/>
      <c r="V161" s="34"/>
      <c r="W161" s="35"/>
      <c r="X161" s="35"/>
      <c r="AB161" t="s">
        <v>41</v>
      </c>
      <c r="AC161" s="11">
        <f>B161</f>
        <v>3.5</v>
      </c>
      <c r="AD161"/>
      <c r="AH161" s="29"/>
      <c r="AI161" s="29"/>
      <c r="AJ161" s="29"/>
      <c r="AK161" s="29"/>
      <c r="AL161" s="29"/>
      <c r="AM161" s="30"/>
      <c r="AN161" s="28"/>
      <c r="AO161" s="31"/>
      <c r="AP161" s="31"/>
      <c r="AQ161" s="32"/>
      <c r="AR161" s="32"/>
      <c r="AS161" s="32"/>
      <c r="AT161" s="33"/>
      <c r="AU161" s="33"/>
      <c r="AV161" s="34"/>
      <c r="AW161" s="34"/>
      <c r="AX161" s="35"/>
      <c r="AY161" s="35"/>
    </row>
    <row r="162" spans="1:51" x14ac:dyDescent="0.25">
      <c r="A162" t="s">
        <v>55</v>
      </c>
      <c r="B162" s="11">
        <f>C5</f>
        <v>85</v>
      </c>
      <c r="F162" s="3" t="s">
        <v>36</v>
      </c>
      <c r="G162" s="29">
        <v>2</v>
      </c>
      <c r="H162" s="29">
        <v>3</v>
      </c>
      <c r="I162" s="29">
        <v>8</v>
      </c>
      <c r="J162" s="29">
        <v>4</v>
      </c>
      <c r="K162" s="29">
        <v>18</v>
      </c>
      <c r="L162" s="6">
        <f>$B$162</f>
        <v>85</v>
      </c>
      <c r="M162" s="28">
        <v>10</v>
      </c>
      <c r="N162" s="31"/>
      <c r="O162" s="31"/>
      <c r="P162" s="32"/>
      <c r="Q162" s="32"/>
      <c r="R162" s="32"/>
      <c r="S162" s="33"/>
      <c r="T162" s="33"/>
      <c r="U162" s="34">
        <v>6</v>
      </c>
      <c r="V162" s="34">
        <v>6</v>
      </c>
      <c r="W162" s="35">
        <v>6</v>
      </c>
      <c r="X162" s="35">
        <v>6</v>
      </c>
      <c r="AB162" t="s">
        <v>55</v>
      </c>
      <c r="AC162" s="11">
        <f>B162</f>
        <v>85</v>
      </c>
      <c r="AD162"/>
      <c r="AG162" s="3" t="s">
        <v>36</v>
      </c>
      <c r="AH162" s="29">
        <v>2</v>
      </c>
      <c r="AI162" s="29">
        <v>3</v>
      </c>
      <c r="AJ162" s="29">
        <v>8</v>
      </c>
      <c r="AK162" s="29">
        <v>4</v>
      </c>
      <c r="AL162" s="29">
        <v>18</v>
      </c>
      <c r="AM162" s="6">
        <f>$AC$162</f>
        <v>85</v>
      </c>
      <c r="AN162" s="28">
        <v>10</v>
      </c>
      <c r="AO162" s="31"/>
      <c r="AP162" s="31"/>
      <c r="AQ162" s="32"/>
      <c r="AR162" s="32"/>
      <c r="AS162" s="32"/>
      <c r="AT162" s="33"/>
      <c r="AU162" s="33"/>
      <c r="AV162" s="34">
        <v>6</v>
      </c>
      <c r="AW162" s="34">
        <v>6</v>
      </c>
      <c r="AX162" s="35">
        <v>6</v>
      </c>
      <c r="AY162" s="35">
        <v>6</v>
      </c>
    </row>
    <row r="163" spans="1:51" x14ac:dyDescent="0.25">
      <c r="F163" s="3" t="s">
        <v>37</v>
      </c>
      <c r="G163" s="29">
        <v>0.75</v>
      </c>
      <c r="H163" s="29">
        <v>0.8</v>
      </c>
      <c r="I163" s="29">
        <v>1.1499999999999999</v>
      </c>
      <c r="J163" s="29">
        <v>1.2</v>
      </c>
      <c r="K163" s="29">
        <v>1.2</v>
      </c>
      <c r="L163" s="30">
        <v>1.8</v>
      </c>
      <c r="M163" s="28">
        <v>0.5</v>
      </c>
      <c r="N163" s="31"/>
      <c r="O163" s="31"/>
      <c r="P163" s="32"/>
      <c r="Q163" s="32"/>
      <c r="R163" s="32"/>
      <c r="S163" s="33"/>
      <c r="T163" s="33"/>
      <c r="U163" s="34">
        <v>0.8</v>
      </c>
      <c r="V163" s="34">
        <v>0.8</v>
      </c>
      <c r="W163" s="35">
        <v>0.8</v>
      </c>
      <c r="X163" s="35">
        <v>0.8</v>
      </c>
      <c r="AD163"/>
      <c r="AG163" s="3" t="s">
        <v>37</v>
      </c>
      <c r="AH163" s="29">
        <v>0.75</v>
      </c>
      <c r="AI163" s="29">
        <v>0.8</v>
      </c>
      <c r="AJ163" s="29">
        <v>1.1499999999999999</v>
      </c>
      <c r="AK163" s="29">
        <v>1.2</v>
      </c>
      <c r="AL163" s="29">
        <v>1.2</v>
      </c>
      <c r="AM163" s="30">
        <v>1.8</v>
      </c>
      <c r="AN163" s="28">
        <v>0.5</v>
      </c>
      <c r="AO163" s="31"/>
      <c r="AP163" s="31"/>
      <c r="AQ163" s="32"/>
      <c r="AR163" s="32"/>
      <c r="AS163" s="32"/>
      <c r="AT163" s="33"/>
      <c r="AU163" s="33"/>
      <c r="AV163" s="34">
        <v>0.8</v>
      </c>
      <c r="AW163" s="34">
        <v>0.8</v>
      </c>
      <c r="AX163" s="35">
        <v>0.8</v>
      </c>
      <c r="AY163" s="35">
        <v>0.8</v>
      </c>
    </row>
    <row r="164" spans="1:51" x14ac:dyDescent="0.25">
      <c r="F164" s="3" t="s">
        <v>35</v>
      </c>
      <c r="G164" s="29">
        <f t="shared" ref="G164:M164" si="106">0.001*G162^1.5*(460+25.9*$B$160)^1.5</f>
        <v>417.04675681271033</v>
      </c>
      <c r="H164" s="29">
        <f t="shared" si="106"/>
        <v>766.16381480529333</v>
      </c>
      <c r="I164" s="29">
        <f t="shared" si="106"/>
        <v>3336.3740545016808</v>
      </c>
      <c r="J164" s="29">
        <f t="shared" si="106"/>
        <v>1179.5863592564976</v>
      </c>
      <c r="K164" s="29">
        <f t="shared" si="106"/>
        <v>11260.262433943171</v>
      </c>
      <c r="L164" s="30">
        <f t="shared" si="106"/>
        <v>115549.5193540539</v>
      </c>
      <c r="M164" s="28">
        <f t="shared" si="106"/>
        <v>4662.7244901452204</v>
      </c>
      <c r="N164" s="31"/>
      <c r="O164" s="31"/>
      <c r="P164" s="32"/>
      <c r="Q164" s="32"/>
      <c r="R164" s="32"/>
      <c r="S164" s="33"/>
      <c r="T164" s="33"/>
      <c r="U164" s="34">
        <f>0.001*U162^1.5*(460+25.9*$B$160)^1.5</f>
        <v>2167.0385157943088</v>
      </c>
      <c r="V164" s="34">
        <f>0.001*V162^1.5*(460+25.9*$B$160)^1.5</f>
        <v>2167.0385157943088</v>
      </c>
      <c r="W164" s="35">
        <f>0.001*W162^1.5*(460+25.9*$B$160)^1.5</f>
        <v>2167.0385157943088</v>
      </c>
      <c r="X164" s="35">
        <f>0.001*X162^1.5*(460+25.9*$B$160)^1.5</f>
        <v>2167.0385157943088</v>
      </c>
      <c r="AD164"/>
      <c r="AG164" s="3" t="s">
        <v>35</v>
      </c>
      <c r="AH164" s="29">
        <f t="shared" ref="AH164:AN164" si="107">0.001*AH162^1.5*(460+25.9*$B$160)^1.5</f>
        <v>417.04675681271033</v>
      </c>
      <c r="AI164" s="29">
        <f t="shared" si="107"/>
        <v>766.16381480529333</v>
      </c>
      <c r="AJ164" s="29">
        <f t="shared" si="107"/>
        <v>3336.3740545016808</v>
      </c>
      <c r="AK164" s="29">
        <f t="shared" si="107"/>
        <v>1179.5863592564976</v>
      </c>
      <c r="AL164" s="29">
        <f t="shared" si="107"/>
        <v>11260.262433943171</v>
      </c>
      <c r="AM164" s="30">
        <f t="shared" si="107"/>
        <v>115549.5193540539</v>
      </c>
      <c r="AN164" s="28">
        <f t="shared" si="107"/>
        <v>4662.7244901452204</v>
      </c>
      <c r="AO164" s="31"/>
      <c r="AP164" s="31"/>
      <c r="AQ164" s="32"/>
      <c r="AR164" s="32"/>
      <c r="AS164" s="32"/>
      <c r="AT164" s="33"/>
      <c r="AU164" s="33"/>
      <c r="AV164" s="34">
        <f>0.001*AV162^1.5*(460+25.9*$B$160)^1.5</f>
        <v>2167.0385157943088</v>
      </c>
      <c r="AW164" s="34">
        <f>0.001*AW162^1.5*(460+25.9*$B$160)^1.5</f>
        <v>2167.0385157943088</v>
      </c>
      <c r="AX164" s="35">
        <f>0.001*AX162^1.5*(460+25.9*$B$160)^1.5</f>
        <v>2167.0385157943088</v>
      </c>
      <c r="AY164" s="35">
        <f>0.001*AY162^1.5*(460+25.9*$B$160)^1.5</f>
        <v>2167.0385157943088</v>
      </c>
    </row>
    <row r="165" spans="1:51" x14ac:dyDescent="0.25">
      <c r="F165" s="3" t="s">
        <v>91</v>
      </c>
      <c r="G165" s="29">
        <f t="shared" ref="G165:M165" si="108">G164/(300*G160)</f>
        <v>0.97219812442495468</v>
      </c>
      <c r="H165" s="29">
        <f t="shared" si="108"/>
        <v>0.88385661243664215</v>
      </c>
      <c r="I165" s="29">
        <f t="shared" si="108"/>
        <v>4.8251528479152999</v>
      </c>
      <c r="J165" s="29">
        <f t="shared" si="108"/>
        <v>1.705949149511246</v>
      </c>
      <c r="K165" s="29">
        <f t="shared" si="108"/>
        <v>20.050922776584642</v>
      </c>
      <c r="L165" s="30">
        <f t="shared" si="108"/>
        <v>205.75670443129036</v>
      </c>
      <c r="M165" s="28">
        <f t="shared" si="108"/>
        <v>5.2614183329149551</v>
      </c>
      <c r="N165" s="31"/>
      <c r="O165" s="31"/>
      <c r="P165" s="32"/>
      <c r="Q165" s="32"/>
      <c r="R165" s="32"/>
      <c r="S165" s="33"/>
      <c r="T165" s="33"/>
      <c r="U165" s="34">
        <f>U164/(300*U160)</f>
        <v>2.7528223227387931</v>
      </c>
      <c r="V165" s="34">
        <f>V164/(300*V160)</f>
        <v>2.7528223227387931</v>
      </c>
      <c r="W165" s="35">
        <f>W164/(300*W160)</f>
        <v>2.4999240170020798</v>
      </c>
      <c r="X165" s="35">
        <f>X164/(300*X160)</f>
        <v>2.4999240170020798</v>
      </c>
      <c r="AD165"/>
      <c r="AG165" s="3" t="s">
        <v>91</v>
      </c>
      <c r="AH165" s="29">
        <f t="shared" ref="AH165:AN165" si="109">AH164/(300*AH160)</f>
        <v>0.97219812442495468</v>
      </c>
      <c r="AI165" s="29">
        <f t="shared" si="109"/>
        <v>0.88385661243664215</v>
      </c>
      <c r="AJ165" s="29">
        <f t="shared" si="109"/>
        <v>4.8251528479152999</v>
      </c>
      <c r="AK165" s="29">
        <f t="shared" si="109"/>
        <v>1.705949149511246</v>
      </c>
      <c r="AL165" s="29">
        <f t="shared" si="109"/>
        <v>20.050922776584642</v>
      </c>
      <c r="AM165" s="30">
        <f t="shared" si="109"/>
        <v>205.75670443129036</v>
      </c>
      <c r="AN165" s="28">
        <f t="shared" si="109"/>
        <v>5.2614183329149551</v>
      </c>
      <c r="AO165" s="31"/>
      <c r="AP165" s="31"/>
      <c r="AQ165" s="32"/>
      <c r="AR165" s="32"/>
      <c r="AS165" s="32"/>
      <c r="AT165" s="33"/>
      <c r="AU165" s="33"/>
      <c r="AV165" s="34">
        <f>AV164/(300*AV160)</f>
        <v>2.7528223227387931</v>
      </c>
      <c r="AW165" s="34">
        <f>AW164/(300*AW160)</f>
        <v>2.7528223227387931</v>
      </c>
      <c r="AX165" s="35">
        <f>AX164/(300*AX160)</f>
        <v>2.4999240170020798</v>
      </c>
      <c r="AY165" s="35">
        <f>AY164/(300*AY160)</f>
        <v>2.4999240170020798</v>
      </c>
    </row>
    <row r="166" spans="1:51" x14ac:dyDescent="0.25">
      <c r="F166" s="3" t="s">
        <v>51</v>
      </c>
      <c r="G166" s="29"/>
      <c r="H166" s="29"/>
      <c r="I166" s="29"/>
      <c r="J166" s="29"/>
      <c r="K166" s="29"/>
      <c r="L166" s="30">
        <f>((1.5-0.00275*B160)^4)/(460+(25.9*B160))*1000</f>
        <v>0.88176143744681545</v>
      </c>
      <c r="M166" s="28"/>
      <c r="N166" s="31"/>
      <c r="O166" s="31"/>
      <c r="P166" s="32"/>
      <c r="Q166" s="32"/>
      <c r="R166" s="32"/>
      <c r="S166" s="33"/>
      <c r="T166" s="33"/>
      <c r="U166" s="34"/>
      <c r="V166" s="34"/>
      <c r="W166" s="35"/>
      <c r="X166" s="35"/>
      <c r="AD166"/>
      <c r="AG166" s="3" t="s">
        <v>51</v>
      </c>
      <c r="AH166" s="29"/>
      <c r="AI166" s="29"/>
      <c r="AJ166" s="29"/>
      <c r="AK166" s="29"/>
      <c r="AL166" s="29"/>
      <c r="AM166" s="30">
        <f>L166</f>
        <v>0.88176143744681545</v>
      </c>
      <c r="AN166" s="28"/>
      <c r="AO166" s="31"/>
      <c r="AP166" s="31"/>
      <c r="AQ166" s="32"/>
      <c r="AR166" s="32"/>
      <c r="AS166" s="32"/>
      <c r="AT166" s="33"/>
      <c r="AU166" s="33"/>
      <c r="AV166" s="34"/>
      <c r="AW166" s="34"/>
      <c r="AX166" s="35"/>
      <c r="AY166" s="35"/>
    </row>
    <row r="167" spans="1:51" x14ac:dyDescent="0.25">
      <c r="AD167"/>
    </row>
    <row r="168" spans="1:51" x14ac:dyDescent="0.25">
      <c r="G168" s="36" t="s">
        <v>4</v>
      </c>
      <c r="H168" s="36" t="s">
        <v>5</v>
      </c>
      <c r="I168" s="36" t="s">
        <v>6</v>
      </c>
      <c r="J168" s="36" t="s">
        <v>7</v>
      </c>
      <c r="K168" s="36" t="s">
        <v>8</v>
      </c>
      <c r="L168" s="37" t="s">
        <v>54</v>
      </c>
      <c r="M168" s="38" t="s">
        <v>9</v>
      </c>
      <c r="N168" s="39" t="s">
        <v>10</v>
      </c>
      <c r="O168" s="39" t="s">
        <v>11</v>
      </c>
      <c r="P168" s="40" t="s">
        <v>12</v>
      </c>
      <c r="Q168" s="40" t="s">
        <v>13</v>
      </c>
      <c r="R168" s="40" t="s">
        <v>14</v>
      </c>
      <c r="S168" s="41" t="s">
        <v>20</v>
      </c>
      <c r="T168" s="41" t="s">
        <v>21</v>
      </c>
      <c r="U168" s="42" t="s">
        <v>16</v>
      </c>
      <c r="V168" s="42" t="s">
        <v>17</v>
      </c>
      <c r="W168" s="43" t="s">
        <v>18</v>
      </c>
      <c r="X168" s="43" t="s">
        <v>24</v>
      </c>
      <c r="AD168"/>
      <c r="AH168" s="36" t="s">
        <v>4</v>
      </c>
      <c r="AI168" s="36" t="s">
        <v>5</v>
      </c>
      <c r="AJ168" s="36" t="s">
        <v>6</v>
      </c>
      <c r="AK168" s="36" t="s">
        <v>7</v>
      </c>
      <c r="AL168" s="36" t="s">
        <v>8</v>
      </c>
      <c r="AM168" s="37" t="s">
        <v>54</v>
      </c>
      <c r="AN168" s="38" t="s">
        <v>9</v>
      </c>
      <c r="AO168" s="39" t="s">
        <v>10</v>
      </c>
      <c r="AP168" s="39" t="s">
        <v>11</v>
      </c>
      <c r="AQ168" s="40" t="s">
        <v>12</v>
      </c>
      <c r="AR168" s="40" t="s">
        <v>13</v>
      </c>
      <c r="AS168" s="40" t="s">
        <v>14</v>
      </c>
      <c r="AT168" s="41" t="s">
        <v>20</v>
      </c>
      <c r="AU168" s="41" t="s">
        <v>21</v>
      </c>
      <c r="AV168" s="42" t="s">
        <v>16</v>
      </c>
      <c r="AW168" s="42" t="s">
        <v>17</v>
      </c>
      <c r="AX168" s="43" t="s">
        <v>18</v>
      </c>
      <c r="AY168" s="43" t="s">
        <v>24</v>
      </c>
    </row>
    <row r="169" spans="1:51" x14ac:dyDescent="0.25">
      <c r="AD169"/>
    </row>
    <row r="170" spans="1:51" x14ac:dyDescent="0.25">
      <c r="E170" s="12" t="s">
        <v>87</v>
      </c>
      <c r="F170" s="3">
        <v>0</v>
      </c>
      <c r="G170" s="36">
        <f t="shared" ref="G170:M185" si="110">IF(1-EXP(-0.23*(G86-G$165))&lt;0, 0, 1-EXP(-0.23*(G86-G$165)))</f>
        <v>0</v>
      </c>
      <c r="H170" s="36">
        <f t="shared" si="110"/>
        <v>0</v>
      </c>
      <c r="I170" s="36">
        <f t="shared" si="110"/>
        <v>0</v>
      </c>
      <c r="J170" s="36">
        <f t="shared" si="110"/>
        <v>0</v>
      </c>
      <c r="K170" s="36">
        <f t="shared" si="110"/>
        <v>0</v>
      </c>
      <c r="L170" s="37">
        <f>IF(1-EXP(-0.23*(Z86-L$165))&lt;0, 0, 1-EXP(-0.23*(Z86-L$165)))</f>
        <v>0</v>
      </c>
      <c r="M170" s="38">
        <f t="shared" si="110"/>
        <v>0</v>
      </c>
      <c r="N170" s="39"/>
      <c r="O170" s="39"/>
      <c r="P170" s="40"/>
      <c r="Q170" s="40"/>
      <c r="R170" s="40"/>
      <c r="S170" s="41"/>
      <c r="T170" s="41"/>
      <c r="U170" s="42">
        <f t="shared" ref="U170:X185" si="111">IF(1-EXP(-0.23*(U86-U$165))&lt;0, 0, 1-EXP(-0.23*(U86-U$165)))</f>
        <v>0</v>
      </c>
      <c r="V170" s="42">
        <f t="shared" si="111"/>
        <v>0</v>
      </c>
      <c r="W170" s="43">
        <f t="shared" si="111"/>
        <v>0</v>
      </c>
      <c r="X170" s="43">
        <f t="shared" si="111"/>
        <v>0</v>
      </c>
      <c r="AD170"/>
      <c r="AF170" s="12" t="s">
        <v>87</v>
      </c>
      <c r="AG170" s="3">
        <f>AE14</f>
        <v>5.3104168132392244</v>
      </c>
      <c r="AH170" s="36">
        <f t="shared" ref="AH170:AL185" si="112">IF(1-EXP(-0.23*(AH86-AH$165))&lt;0, 0, 1-EXP(-0.23*(AH86-AH$165)))</f>
        <v>0</v>
      </c>
      <c r="AI170" s="36">
        <f t="shared" si="112"/>
        <v>0.68767410936700024</v>
      </c>
      <c r="AJ170" s="36">
        <f t="shared" si="112"/>
        <v>0</v>
      </c>
      <c r="AK170" s="36">
        <f t="shared" si="112"/>
        <v>0.63935029903864038</v>
      </c>
      <c r="AL170" s="36">
        <f t="shared" si="112"/>
        <v>0</v>
      </c>
      <c r="AM170" s="37">
        <f>IF(1-EXP(-0.23*(BA86-AM$165))&lt;0, 0, 1-EXP(-0.23*(BA86-AM$165)))</f>
        <v>0</v>
      </c>
      <c r="AN170" s="38">
        <f t="shared" ref="AN170:AN233" si="113">IF(1-EXP(-0.23*(AN86-AN$165))&lt;0, 0, 1-EXP(-0.23*(AN86-AN$165)))</f>
        <v>0</v>
      </c>
      <c r="AO170" s="39"/>
      <c r="AP170" s="39"/>
      <c r="AQ170" s="40"/>
      <c r="AR170" s="40"/>
      <c r="AS170" s="40"/>
      <c r="AT170" s="41"/>
      <c r="AU170" s="41"/>
      <c r="AV170" s="42">
        <f t="shared" ref="AV170:AY185" si="114">IF(1-EXP(-0.23*(AV86-AV$165))&lt;0, 0, 1-EXP(-0.23*(AV86-AV$165)))</f>
        <v>0.45330608467360756</v>
      </c>
      <c r="AW170" s="42">
        <f t="shared" si="114"/>
        <v>0.43757076288693186</v>
      </c>
      <c r="AX170" s="43">
        <f t="shared" si="114"/>
        <v>0.96436662083261837</v>
      </c>
      <c r="AY170" s="43">
        <f t="shared" si="114"/>
        <v>0.721598976651883</v>
      </c>
    </row>
    <row r="171" spans="1:51" x14ac:dyDescent="0.25">
      <c r="F171" s="3">
        <v>1</v>
      </c>
      <c r="G171" s="36">
        <f t="shared" si="110"/>
        <v>0</v>
      </c>
      <c r="H171" s="36">
        <f t="shared" si="110"/>
        <v>0</v>
      </c>
      <c r="I171" s="36">
        <f t="shared" si="110"/>
        <v>0</v>
      </c>
      <c r="J171" s="36">
        <f t="shared" si="110"/>
        <v>0</v>
      </c>
      <c r="K171" s="36">
        <f t="shared" si="110"/>
        <v>0</v>
      </c>
      <c r="L171" s="37">
        <f t="shared" ref="L171:L225" si="115">IF(1-EXP(-0.23*(Z87-L$165))&lt;0, 0, 1-EXP(-0.23*(Z87-L$165)))</f>
        <v>0</v>
      </c>
      <c r="M171" s="38">
        <f t="shared" si="110"/>
        <v>0</v>
      </c>
      <c r="N171" s="39"/>
      <c r="O171" s="39"/>
      <c r="P171" s="40"/>
      <c r="Q171" s="40"/>
      <c r="R171" s="40"/>
      <c r="S171" s="41"/>
      <c r="T171" s="41"/>
      <c r="U171" s="42">
        <f t="shared" si="111"/>
        <v>0</v>
      </c>
      <c r="V171" s="42">
        <f t="shared" si="111"/>
        <v>0</v>
      </c>
      <c r="W171" s="43">
        <f t="shared" si="111"/>
        <v>0</v>
      </c>
      <c r="X171" s="43">
        <f t="shared" si="111"/>
        <v>0</v>
      </c>
      <c r="AD171"/>
      <c r="AG171" s="3">
        <f t="shared" ref="AG171:AG234" si="116">AE15</f>
        <v>5.5848653782914033</v>
      </c>
      <c r="AH171" s="36">
        <f t="shared" si="112"/>
        <v>0</v>
      </c>
      <c r="AI171" s="36">
        <f t="shared" si="112"/>
        <v>0.71711711995702676</v>
      </c>
      <c r="AJ171" s="36">
        <f t="shared" si="112"/>
        <v>0</v>
      </c>
      <c r="AK171" s="36">
        <f t="shared" si="112"/>
        <v>0.67431115985648704</v>
      </c>
      <c r="AL171" s="36">
        <f t="shared" si="112"/>
        <v>0</v>
      </c>
      <c r="AM171" s="37">
        <f t="shared" ref="AM171:AM225" si="117">IF(1-EXP(-0.23*(BA87-AM$165))&lt;0, 0, 1-EXP(-0.23*(BA87-AM$165)))</f>
        <v>0</v>
      </c>
      <c r="AN171" s="38">
        <f t="shared" si="113"/>
        <v>0</v>
      </c>
      <c r="AO171" s="39"/>
      <c r="AP171" s="39"/>
      <c r="AQ171" s="40"/>
      <c r="AR171" s="40"/>
      <c r="AS171" s="40"/>
      <c r="AT171" s="41"/>
      <c r="AU171" s="41"/>
      <c r="AV171" s="42">
        <f t="shared" si="114"/>
        <v>0.50026807731493594</v>
      </c>
      <c r="AW171" s="42">
        <f t="shared" si="114"/>
        <v>0.48473691513707695</v>
      </c>
      <c r="AX171" s="43">
        <f t="shared" si="114"/>
        <v>0.97204991733735924</v>
      </c>
      <c r="AY171" s="43">
        <f t="shared" si="114"/>
        <v>0.75501645414414587</v>
      </c>
    </row>
    <row r="172" spans="1:51" x14ac:dyDescent="0.25">
      <c r="F172" s="3">
        <v>2</v>
      </c>
      <c r="G172" s="36">
        <f t="shared" si="110"/>
        <v>0</v>
      </c>
      <c r="H172" s="36">
        <f t="shared" si="110"/>
        <v>0.12643295859052772</v>
      </c>
      <c r="I172" s="36">
        <f t="shared" si="110"/>
        <v>0</v>
      </c>
      <c r="J172" s="36">
        <f t="shared" si="110"/>
        <v>0</v>
      </c>
      <c r="K172" s="36">
        <f t="shared" si="110"/>
        <v>0</v>
      </c>
      <c r="L172" s="37">
        <f t="shared" si="115"/>
        <v>0</v>
      </c>
      <c r="M172" s="38">
        <f t="shared" si="110"/>
        <v>0</v>
      </c>
      <c r="N172" s="39"/>
      <c r="O172" s="39"/>
      <c r="P172" s="40"/>
      <c r="Q172" s="40"/>
      <c r="R172" s="40"/>
      <c r="S172" s="41"/>
      <c r="T172" s="41"/>
      <c r="U172" s="42">
        <f t="shared" si="111"/>
        <v>0</v>
      </c>
      <c r="V172" s="42">
        <f t="shared" si="111"/>
        <v>0</v>
      </c>
      <c r="W172" s="43">
        <f t="shared" si="111"/>
        <v>0.42586262841002653</v>
      </c>
      <c r="X172" s="43">
        <f t="shared" si="111"/>
        <v>0</v>
      </c>
      <c r="AD172"/>
      <c r="AG172" s="3">
        <f t="shared" si="116"/>
        <v>5.8734977668565307</v>
      </c>
      <c r="AH172" s="36">
        <f t="shared" si="112"/>
        <v>0</v>
      </c>
      <c r="AI172" s="36">
        <f t="shared" si="112"/>
        <v>0.74550179565729346</v>
      </c>
      <c r="AJ172" s="36">
        <f t="shared" si="112"/>
        <v>0</v>
      </c>
      <c r="AK172" s="36">
        <f t="shared" si="112"/>
        <v>0.70790061941611104</v>
      </c>
      <c r="AL172" s="36">
        <f t="shared" si="112"/>
        <v>0</v>
      </c>
      <c r="AM172" s="37">
        <f t="shared" si="117"/>
        <v>0</v>
      </c>
      <c r="AN172" s="38">
        <f t="shared" si="113"/>
        <v>0</v>
      </c>
      <c r="AO172" s="39"/>
      <c r="AP172" s="39"/>
      <c r="AQ172" s="40"/>
      <c r="AR172" s="40"/>
      <c r="AS172" s="40"/>
      <c r="AT172" s="41"/>
      <c r="AU172" s="41"/>
      <c r="AV172" s="42">
        <f t="shared" si="114"/>
        <v>0.54598288250571914</v>
      </c>
      <c r="AW172" s="42">
        <f t="shared" si="114"/>
        <v>0.53074930926483632</v>
      </c>
      <c r="AX172" s="43">
        <f t="shared" si="114"/>
        <v>0.97835686474062811</v>
      </c>
      <c r="AY172" s="43">
        <f t="shared" si="114"/>
        <v>0.78613877465626836</v>
      </c>
    </row>
    <row r="173" spans="1:51" x14ac:dyDescent="0.25">
      <c r="F173" s="3">
        <v>3</v>
      </c>
      <c r="G173" s="36">
        <f t="shared" si="110"/>
        <v>0</v>
      </c>
      <c r="H173" s="36">
        <f t="shared" si="110"/>
        <v>0.33344830632055766</v>
      </c>
      <c r="I173" s="36">
        <f t="shared" si="110"/>
        <v>0</v>
      </c>
      <c r="J173" s="36">
        <f t="shared" si="110"/>
        <v>0.21168097538776476</v>
      </c>
      <c r="K173" s="36">
        <f t="shared" si="110"/>
        <v>0</v>
      </c>
      <c r="L173" s="37">
        <f t="shared" si="115"/>
        <v>0</v>
      </c>
      <c r="M173" s="38">
        <f t="shared" si="110"/>
        <v>0</v>
      </c>
      <c r="N173" s="39"/>
      <c r="O173" s="39"/>
      <c r="P173" s="40"/>
      <c r="Q173" s="40"/>
      <c r="R173" s="40"/>
      <c r="S173" s="41"/>
      <c r="T173" s="41"/>
      <c r="U173" s="42">
        <f t="shared" si="111"/>
        <v>0</v>
      </c>
      <c r="V173" s="42">
        <f t="shared" si="111"/>
        <v>0</v>
      </c>
      <c r="W173" s="43">
        <f t="shared" si="111"/>
        <v>0.73900978174165843</v>
      </c>
      <c r="X173" s="43">
        <f t="shared" si="111"/>
        <v>0.2412949980552006</v>
      </c>
      <c r="AD173"/>
      <c r="AG173" s="3">
        <f t="shared" si="116"/>
        <v>6.1770470155581005</v>
      </c>
      <c r="AH173" s="36">
        <f t="shared" si="112"/>
        <v>0</v>
      </c>
      <c r="AI173" s="36">
        <f t="shared" si="112"/>
        <v>0.77266376172834184</v>
      </c>
      <c r="AJ173" s="36">
        <f t="shared" si="112"/>
        <v>0</v>
      </c>
      <c r="AK173" s="36">
        <f t="shared" si="112"/>
        <v>0.73992799158777012</v>
      </c>
      <c r="AL173" s="36">
        <f t="shared" si="112"/>
        <v>0</v>
      </c>
      <c r="AM173" s="37">
        <f t="shared" si="117"/>
        <v>0</v>
      </c>
      <c r="AN173" s="38">
        <f t="shared" si="113"/>
        <v>0</v>
      </c>
      <c r="AO173" s="39"/>
      <c r="AP173" s="39"/>
      <c r="AQ173" s="40"/>
      <c r="AR173" s="40"/>
      <c r="AS173" s="40"/>
      <c r="AT173" s="41"/>
      <c r="AU173" s="41"/>
      <c r="AV173" s="42">
        <f t="shared" si="114"/>
        <v>0.59018204866494628</v>
      </c>
      <c r="AW173" s="42">
        <f t="shared" si="114"/>
        <v>0.57533953025327067</v>
      </c>
      <c r="AX173" s="43">
        <f t="shared" si="114"/>
        <v>0.98346191011857997</v>
      </c>
      <c r="AY173" s="43">
        <f t="shared" si="114"/>
        <v>0.81486685723628161</v>
      </c>
    </row>
    <row r="174" spans="1:51" x14ac:dyDescent="0.25">
      <c r="F174" s="3">
        <v>4</v>
      </c>
      <c r="G174" s="36">
        <f t="shared" si="110"/>
        <v>0</v>
      </c>
      <c r="H174" s="36">
        <f t="shared" si="110"/>
        <v>0.51076540300222595</v>
      </c>
      <c r="I174" s="36">
        <f t="shared" si="110"/>
        <v>0</v>
      </c>
      <c r="J174" s="36">
        <f t="shared" si="110"/>
        <v>0.42718184486680078</v>
      </c>
      <c r="K174" s="36">
        <f t="shared" si="110"/>
        <v>0</v>
      </c>
      <c r="L174" s="37">
        <f t="shared" si="115"/>
        <v>0</v>
      </c>
      <c r="M174" s="38">
        <f t="shared" si="110"/>
        <v>0</v>
      </c>
      <c r="N174" s="39"/>
      <c r="O174" s="39"/>
      <c r="P174" s="40"/>
      <c r="Q174" s="40"/>
      <c r="R174" s="40"/>
      <c r="S174" s="41"/>
      <c r="T174" s="41"/>
      <c r="U174" s="42">
        <f t="shared" si="111"/>
        <v>0.17881294351307875</v>
      </c>
      <c r="V174" s="42">
        <f t="shared" si="111"/>
        <v>0.16350643077651472</v>
      </c>
      <c r="W174" s="43">
        <f t="shared" si="111"/>
        <v>0.88779159269134733</v>
      </c>
      <c r="X174" s="43">
        <f t="shared" si="111"/>
        <v>0.49873155395181712</v>
      </c>
      <c r="AD174"/>
      <c r="AG174" s="3">
        <f t="shared" si="116"/>
        <v>6.4962840452114623</v>
      </c>
      <c r="AH174" s="36">
        <f t="shared" si="112"/>
        <v>0</v>
      </c>
      <c r="AI174" s="36">
        <f t="shared" si="112"/>
        <v>0.79845226281380688</v>
      </c>
      <c r="AJ174" s="36">
        <f t="shared" si="112"/>
        <v>0</v>
      </c>
      <c r="AK174" s="36">
        <f t="shared" si="112"/>
        <v>0.77022132272036659</v>
      </c>
      <c r="AL174" s="36">
        <f t="shared" si="112"/>
        <v>0</v>
      </c>
      <c r="AM174" s="37">
        <f t="shared" si="117"/>
        <v>0</v>
      </c>
      <c r="AN174" s="38">
        <f t="shared" si="113"/>
        <v>0</v>
      </c>
      <c r="AO174" s="39"/>
      <c r="AP174" s="39"/>
      <c r="AQ174" s="40"/>
      <c r="AR174" s="40"/>
      <c r="AS174" s="40"/>
      <c r="AT174" s="41"/>
      <c r="AU174" s="41"/>
      <c r="AV174" s="42">
        <f t="shared" si="114"/>
        <v>0.63260934018578152</v>
      </c>
      <c r="AW174" s="42">
        <f t="shared" si="114"/>
        <v>0.61824938151862097</v>
      </c>
      <c r="AX174" s="43">
        <f t="shared" si="114"/>
        <v>0.98753467260151706</v>
      </c>
      <c r="AY174" s="43">
        <f t="shared" si="114"/>
        <v>0.84113859441534655</v>
      </c>
    </row>
    <row r="175" spans="1:51" x14ac:dyDescent="0.25">
      <c r="F175" s="3">
        <v>5</v>
      </c>
      <c r="G175" s="36">
        <f t="shared" si="110"/>
        <v>0</v>
      </c>
      <c r="H175" s="36">
        <f t="shared" si="110"/>
        <v>0.65133493759213779</v>
      </c>
      <c r="I175" s="36">
        <f t="shared" si="110"/>
        <v>0</v>
      </c>
      <c r="J175" s="36">
        <f t="shared" si="110"/>
        <v>0.59604778749776732</v>
      </c>
      <c r="K175" s="36">
        <f t="shared" si="110"/>
        <v>0</v>
      </c>
      <c r="L175" s="37">
        <f t="shared" si="115"/>
        <v>0</v>
      </c>
      <c r="M175" s="38">
        <f t="shared" si="110"/>
        <v>0</v>
      </c>
      <c r="N175" s="39"/>
      <c r="O175" s="39"/>
      <c r="P175" s="40"/>
      <c r="Q175" s="40"/>
      <c r="R175" s="40"/>
      <c r="S175" s="41"/>
      <c r="T175" s="41"/>
      <c r="U175" s="42">
        <f t="shared" si="111"/>
        <v>0.39591873962540747</v>
      </c>
      <c r="V175" s="42">
        <f t="shared" si="111"/>
        <v>0.38005927973066544</v>
      </c>
      <c r="W175" s="43">
        <f t="shared" si="111"/>
        <v>0.95313336746977795</v>
      </c>
      <c r="X175" s="43">
        <f t="shared" si="111"/>
        <v>0.67883139797730396</v>
      </c>
      <c r="AD175"/>
      <c r="AG175" s="3">
        <f t="shared" si="116"/>
        <v>6.8320196187232742</v>
      </c>
      <c r="AH175" s="36">
        <f t="shared" si="112"/>
        <v>0</v>
      </c>
      <c r="AI175" s="36">
        <f t="shared" si="112"/>
        <v>0.8227341910498861</v>
      </c>
      <c r="AJ175" s="36">
        <f t="shared" si="112"/>
        <v>0</v>
      </c>
      <c r="AK175" s="36">
        <f t="shared" si="112"/>
        <v>0.79863208891661164</v>
      </c>
      <c r="AL175" s="36">
        <f t="shared" si="112"/>
        <v>0</v>
      </c>
      <c r="AM175" s="37">
        <f t="shared" si="117"/>
        <v>0</v>
      </c>
      <c r="AN175" s="38">
        <f t="shared" si="113"/>
        <v>0</v>
      </c>
      <c r="AO175" s="39"/>
      <c r="AP175" s="39"/>
      <c r="AQ175" s="40"/>
      <c r="AR175" s="40"/>
      <c r="AS175" s="40"/>
      <c r="AT175" s="41"/>
      <c r="AU175" s="41"/>
      <c r="AV175" s="42">
        <f t="shared" si="114"/>
        <v>0.67302695784646405</v>
      </c>
      <c r="AW175" s="42">
        <f t="shared" si="114"/>
        <v>0.65923697230587974</v>
      </c>
      <c r="AX175" s="43">
        <f t="shared" si="114"/>
        <v>0.99073574769272077</v>
      </c>
      <c r="AY175" s="43">
        <f t="shared" si="114"/>
        <v>0.86493034125269574</v>
      </c>
    </row>
    <row r="176" spans="1:51" x14ac:dyDescent="0.25">
      <c r="F176" s="3">
        <v>6</v>
      </c>
      <c r="G176" s="36">
        <f t="shared" si="110"/>
        <v>0</v>
      </c>
      <c r="H176" s="36">
        <f t="shared" si="110"/>
        <v>0.75714644986311197</v>
      </c>
      <c r="I176" s="36">
        <f t="shared" si="110"/>
        <v>0</v>
      </c>
      <c r="J176" s="36">
        <f t="shared" si="110"/>
        <v>0.7216455423835757</v>
      </c>
      <c r="K176" s="36">
        <f t="shared" si="110"/>
        <v>0</v>
      </c>
      <c r="L176" s="37">
        <f t="shared" si="115"/>
        <v>0</v>
      </c>
      <c r="M176" s="38">
        <f t="shared" si="110"/>
        <v>0</v>
      </c>
      <c r="N176" s="39"/>
      <c r="O176" s="39"/>
      <c r="P176" s="40"/>
      <c r="Q176" s="40"/>
      <c r="R176" s="40"/>
      <c r="S176" s="41"/>
      <c r="T176" s="41"/>
      <c r="U176" s="42">
        <f t="shared" si="111"/>
        <v>0.56487414259082835</v>
      </c>
      <c r="V176" s="42">
        <f t="shared" si="111"/>
        <v>0.54979460111046419</v>
      </c>
      <c r="W176" s="43">
        <f t="shared" si="111"/>
        <v>0.98065239503139989</v>
      </c>
      <c r="X176" s="43">
        <f t="shared" si="111"/>
        <v>0.79858405186185288</v>
      </c>
      <c r="AD176"/>
      <c r="AG176" s="3">
        <f t="shared" si="116"/>
        <v>7.185106400177478</v>
      </c>
      <c r="AH176" s="36">
        <f t="shared" si="112"/>
        <v>2.0690855069167791E-2</v>
      </c>
      <c r="AI176" s="36">
        <f t="shared" si="112"/>
        <v>0.84539782637703664</v>
      </c>
      <c r="AJ176" s="36">
        <f t="shared" si="112"/>
        <v>0</v>
      </c>
      <c r="AK176" s="36">
        <f t="shared" si="112"/>
        <v>0.82503943339347741</v>
      </c>
      <c r="AL176" s="36">
        <f t="shared" si="112"/>
        <v>0</v>
      </c>
      <c r="AM176" s="37">
        <f t="shared" si="117"/>
        <v>0</v>
      </c>
      <c r="AN176" s="38">
        <f t="shared" si="113"/>
        <v>0</v>
      </c>
      <c r="AO176" s="39"/>
      <c r="AP176" s="39"/>
      <c r="AQ176" s="40"/>
      <c r="AR176" s="40"/>
      <c r="AS176" s="40"/>
      <c r="AT176" s="41"/>
      <c r="AU176" s="41"/>
      <c r="AV176" s="42">
        <f t="shared" si="114"/>
        <v>0.7112216946314196</v>
      </c>
      <c r="AW176" s="42">
        <f t="shared" si="114"/>
        <v>0.69808281486202794</v>
      </c>
      <c r="AX176" s="43">
        <f t="shared" si="114"/>
        <v>0.99321338802920156</v>
      </c>
      <c r="AY176" s="43">
        <f t="shared" si="114"/>
        <v>0.88625709530189412</v>
      </c>
    </row>
    <row r="177" spans="6:51" x14ac:dyDescent="0.25">
      <c r="F177" s="3">
        <v>7</v>
      </c>
      <c r="G177" s="36">
        <f t="shared" si="110"/>
        <v>0</v>
      </c>
      <c r="H177" s="36">
        <f t="shared" si="110"/>
        <v>0.83386689744024534</v>
      </c>
      <c r="I177" s="36">
        <f t="shared" si="110"/>
        <v>0</v>
      </c>
      <c r="J177" s="36">
        <f t="shared" si="110"/>
        <v>0.8116177928493985</v>
      </c>
      <c r="K177" s="36">
        <f t="shared" si="110"/>
        <v>0</v>
      </c>
      <c r="L177" s="37">
        <f t="shared" si="115"/>
        <v>0</v>
      </c>
      <c r="M177" s="38">
        <f t="shared" si="110"/>
        <v>0</v>
      </c>
      <c r="N177" s="39"/>
      <c r="O177" s="39"/>
      <c r="P177" s="40"/>
      <c r="Q177" s="40"/>
      <c r="R177" s="40"/>
      <c r="S177" s="41"/>
      <c r="T177" s="41"/>
      <c r="U177" s="42">
        <f t="shared" si="111"/>
        <v>0.69172776707148076</v>
      </c>
      <c r="V177" s="42">
        <f t="shared" si="111"/>
        <v>0.6782419807761737</v>
      </c>
      <c r="W177" s="43">
        <f t="shared" si="111"/>
        <v>0.99201177220202863</v>
      </c>
      <c r="X177" s="43">
        <f t="shared" si="111"/>
        <v>0.87551596109039576</v>
      </c>
      <c r="AD177"/>
      <c r="AG177" s="3">
        <f t="shared" si="116"/>
        <v>7.5564411203372481</v>
      </c>
      <c r="AH177" s="36">
        <f t="shared" si="112"/>
        <v>6.5931891382555396E-2</v>
      </c>
      <c r="AI177" s="36">
        <f t="shared" si="112"/>
        <v>0.86635609138773195</v>
      </c>
      <c r="AJ177" s="36">
        <f t="shared" si="112"/>
        <v>0</v>
      </c>
      <c r="AK177" s="36">
        <f t="shared" si="112"/>
        <v>0.84935370729279702</v>
      </c>
      <c r="AL177" s="36">
        <f t="shared" si="112"/>
        <v>0</v>
      </c>
      <c r="AM177" s="37">
        <f t="shared" si="117"/>
        <v>0</v>
      </c>
      <c r="AN177" s="38">
        <f t="shared" si="113"/>
        <v>0</v>
      </c>
      <c r="AO177" s="39"/>
      <c r="AP177" s="39"/>
      <c r="AQ177" s="40"/>
      <c r="AR177" s="40"/>
      <c r="AS177" s="40"/>
      <c r="AT177" s="41"/>
      <c r="AU177" s="41"/>
      <c r="AV177" s="42">
        <f t="shared" si="114"/>
        <v>0.74701075335339007</v>
      </c>
      <c r="AW177" s="42">
        <f t="shared" si="114"/>
        <v>0.73459567240091594</v>
      </c>
      <c r="AX177" s="43">
        <f t="shared" si="114"/>
        <v>0.99510114926264148</v>
      </c>
      <c r="AY177" s="43">
        <f t="shared" si="114"/>
        <v>0.9051713013596393</v>
      </c>
    </row>
    <row r="178" spans="6:51" x14ac:dyDescent="0.25">
      <c r="F178" s="3">
        <v>8</v>
      </c>
      <c r="G178" s="36">
        <f t="shared" si="110"/>
        <v>0.12354279476791441</v>
      </c>
      <c r="H178" s="36">
        <f t="shared" si="110"/>
        <v>0.88794864478686064</v>
      </c>
      <c r="I178" s="36">
        <f t="shared" si="110"/>
        <v>0</v>
      </c>
      <c r="J178" s="36">
        <f t="shared" si="110"/>
        <v>0.87428276278802386</v>
      </c>
      <c r="K178" s="36">
        <f t="shared" si="110"/>
        <v>0</v>
      </c>
      <c r="L178" s="37">
        <f t="shared" si="115"/>
        <v>0</v>
      </c>
      <c r="M178" s="38">
        <f t="shared" si="110"/>
        <v>0</v>
      </c>
      <c r="N178" s="39"/>
      <c r="O178" s="39"/>
      <c r="P178" s="40"/>
      <c r="Q178" s="40"/>
      <c r="R178" s="40"/>
      <c r="S178" s="41"/>
      <c r="T178" s="41"/>
      <c r="U178" s="42">
        <f t="shared" si="111"/>
        <v>0.78443702828569351</v>
      </c>
      <c r="V178" s="42">
        <f t="shared" si="111"/>
        <v>0.77291573827925775</v>
      </c>
      <c r="W178" s="43">
        <f t="shared" si="111"/>
        <v>0.99667359050017623</v>
      </c>
      <c r="X178" s="43">
        <f t="shared" si="111"/>
        <v>0.92378220287878099</v>
      </c>
      <c r="AD178"/>
      <c r="AG178" s="3">
        <f t="shared" si="116"/>
        <v>7.9469668540626248</v>
      </c>
      <c r="AH178" s="36">
        <f t="shared" si="112"/>
        <v>0.11647572285528107</v>
      </c>
      <c r="AI178" s="36">
        <f t="shared" si="112"/>
        <v>0.88554912637181404</v>
      </c>
      <c r="AJ178" s="36">
        <f t="shared" si="112"/>
        <v>0</v>
      </c>
      <c r="AK178" s="36">
        <f t="shared" si="112"/>
        <v>0.87151908980738713</v>
      </c>
      <c r="AL178" s="36">
        <f t="shared" si="112"/>
        <v>0</v>
      </c>
      <c r="AM178" s="37">
        <f t="shared" si="117"/>
        <v>0</v>
      </c>
      <c r="AN178" s="38">
        <f t="shared" si="113"/>
        <v>0</v>
      </c>
      <c r="AO178" s="39"/>
      <c r="AP178" s="39"/>
      <c r="AQ178" s="40"/>
      <c r="AR178" s="40"/>
      <c r="AS178" s="40"/>
      <c r="AT178" s="41"/>
      <c r="AU178" s="41"/>
      <c r="AV178" s="42">
        <f t="shared" si="114"/>
        <v>0.78024693369643661</v>
      </c>
      <c r="AW178" s="42">
        <f t="shared" si="114"/>
        <v>0.76861787649637248</v>
      </c>
      <c r="AX178" s="43">
        <f t="shared" si="114"/>
        <v>0.99651651292713106</v>
      </c>
      <c r="AY178" s="43">
        <f t="shared" si="114"/>
        <v>0.92176029503917678</v>
      </c>
    </row>
    <row r="179" spans="6:51" x14ac:dyDescent="0.25">
      <c r="F179" s="3">
        <v>9</v>
      </c>
      <c r="G179" s="36">
        <f t="shared" si="110"/>
        <v>0.26309613541719201</v>
      </c>
      <c r="H179" s="36">
        <f t="shared" si="110"/>
        <v>0.9252551990443062</v>
      </c>
      <c r="I179" s="36">
        <f t="shared" si="110"/>
        <v>0</v>
      </c>
      <c r="J179" s="36">
        <f t="shared" si="110"/>
        <v>0.91700198777634456</v>
      </c>
      <c r="K179" s="36">
        <f t="shared" si="110"/>
        <v>0</v>
      </c>
      <c r="L179" s="37">
        <f t="shared" si="115"/>
        <v>0</v>
      </c>
      <c r="M179" s="38">
        <f t="shared" si="110"/>
        <v>0</v>
      </c>
      <c r="N179" s="39"/>
      <c r="O179" s="39"/>
      <c r="P179" s="40"/>
      <c r="Q179" s="40"/>
      <c r="R179" s="40"/>
      <c r="S179" s="41"/>
      <c r="T179" s="41"/>
      <c r="U179" s="42">
        <f t="shared" si="111"/>
        <v>0.85080126279126578</v>
      </c>
      <c r="V179" s="42">
        <f t="shared" si="111"/>
        <v>0.84129823101319079</v>
      </c>
      <c r="W179" s="43">
        <f t="shared" si="111"/>
        <v>0.99859450246902426</v>
      </c>
      <c r="X179" s="43">
        <f t="shared" si="111"/>
        <v>0.95358075210811988</v>
      </c>
      <c r="AD179"/>
      <c r="AG179" s="3">
        <f t="shared" si="116"/>
        <v>8.3576754154277619</v>
      </c>
      <c r="AH179" s="36">
        <f t="shared" si="112"/>
        <v>0.17226512658672621</v>
      </c>
      <c r="AI179" s="36">
        <f t="shared" si="112"/>
        <v>0.90294600844434147</v>
      </c>
      <c r="AJ179" s="36">
        <f t="shared" si="112"/>
        <v>0</v>
      </c>
      <c r="AK179" s="36">
        <f t="shared" si="112"/>
        <v>0.89151509455264788</v>
      </c>
      <c r="AL179" s="36">
        <f t="shared" si="112"/>
        <v>0</v>
      </c>
      <c r="AM179" s="37">
        <f t="shared" si="117"/>
        <v>0</v>
      </c>
      <c r="AN179" s="38">
        <f t="shared" si="113"/>
        <v>0</v>
      </c>
      <c r="AO179" s="39"/>
      <c r="AP179" s="39"/>
      <c r="AQ179" s="40"/>
      <c r="AR179" s="40"/>
      <c r="AS179" s="40"/>
      <c r="AT179" s="41"/>
      <c r="AU179" s="41"/>
      <c r="AV179" s="42">
        <f t="shared" si="114"/>
        <v>0.81082289522774476</v>
      </c>
      <c r="AW179" s="42">
        <f t="shared" si="114"/>
        <v>0.80002982616562157</v>
      </c>
      <c r="AX179" s="43">
        <f t="shared" si="114"/>
        <v>0.99756042687848245</v>
      </c>
      <c r="AY179" s="43">
        <f t="shared" si="114"/>
        <v>0.93614248516199816</v>
      </c>
    </row>
    <row r="180" spans="6:51" x14ac:dyDescent="0.25">
      <c r="F180" s="3">
        <v>10</v>
      </c>
      <c r="G180" s="36">
        <f t="shared" si="110"/>
        <v>0.40649797457970527</v>
      </c>
      <c r="H180" s="36">
        <f t="shared" si="110"/>
        <v>0.9505614463156512</v>
      </c>
      <c r="I180" s="36">
        <f t="shared" si="110"/>
        <v>9.8866380204096438E-2</v>
      </c>
      <c r="J180" s="36">
        <f t="shared" si="110"/>
        <v>0.94564794586230194</v>
      </c>
      <c r="K180" s="36">
        <f t="shared" si="110"/>
        <v>0</v>
      </c>
      <c r="L180" s="37">
        <f t="shared" si="115"/>
        <v>0</v>
      </c>
      <c r="M180" s="38">
        <f t="shared" si="110"/>
        <v>0</v>
      </c>
      <c r="N180" s="39"/>
      <c r="O180" s="39"/>
      <c r="P180" s="40"/>
      <c r="Q180" s="40"/>
      <c r="R180" s="40"/>
      <c r="S180" s="41"/>
      <c r="T180" s="41"/>
      <c r="U180" s="42">
        <f t="shared" si="111"/>
        <v>0.89754692635438282</v>
      </c>
      <c r="V180" s="42">
        <f t="shared" si="111"/>
        <v>0.88992131929090879</v>
      </c>
      <c r="W180" s="43">
        <f t="shared" si="111"/>
        <v>0.99939477477315097</v>
      </c>
      <c r="X180" s="43">
        <f t="shared" si="111"/>
        <v>0.97178655975027517</v>
      </c>
      <c r="AD180"/>
      <c r="AG180" s="3">
        <f t="shared" si="116"/>
        <v>8.7896098766206254</v>
      </c>
      <c r="AH180" s="36">
        <f t="shared" si="112"/>
        <v>0.23301480025896326</v>
      </c>
      <c r="AI180" s="36">
        <f t="shared" si="112"/>
        <v>0.91854547278593524</v>
      </c>
      <c r="AJ180" s="36">
        <f t="shared" si="112"/>
        <v>0</v>
      </c>
      <c r="AK180" s="36">
        <f t="shared" si="112"/>
        <v>0.90935681910940258</v>
      </c>
      <c r="AL180" s="36">
        <f t="shared" si="112"/>
        <v>0</v>
      </c>
      <c r="AM180" s="37">
        <f t="shared" si="117"/>
        <v>0</v>
      </c>
      <c r="AN180" s="38">
        <f t="shared" si="113"/>
        <v>0</v>
      </c>
      <c r="AO180" s="39"/>
      <c r="AP180" s="39"/>
      <c r="AQ180" s="40"/>
      <c r="AR180" s="40"/>
      <c r="AS180" s="40"/>
      <c r="AT180" s="41"/>
      <c r="AU180" s="41"/>
      <c r="AV180" s="42">
        <f t="shared" si="114"/>
        <v>0.83867422304293437</v>
      </c>
      <c r="AW180" s="42">
        <f t="shared" si="114"/>
        <v>0.82875339417697669</v>
      </c>
      <c r="AX180" s="43">
        <f t="shared" si="114"/>
        <v>0.99831764527803835</v>
      </c>
      <c r="AY180" s="43">
        <f t="shared" si="114"/>
        <v>0.94846245920005301</v>
      </c>
    </row>
    <row r="181" spans="6:51" x14ac:dyDescent="0.25">
      <c r="F181" s="3">
        <v>11</v>
      </c>
      <c r="G181" s="36">
        <f t="shared" si="110"/>
        <v>0.54241654838788966</v>
      </c>
      <c r="H181" s="36">
        <f t="shared" si="110"/>
        <v>0.96750558964681388</v>
      </c>
      <c r="I181" s="36">
        <f t="shared" si="110"/>
        <v>0.33609274305214976</v>
      </c>
      <c r="J181" s="36">
        <f t="shared" si="110"/>
        <v>0.96461594416936514</v>
      </c>
      <c r="K181" s="36">
        <f t="shared" si="110"/>
        <v>0</v>
      </c>
      <c r="L181" s="37">
        <f t="shared" si="115"/>
        <v>0</v>
      </c>
      <c r="M181" s="38">
        <f t="shared" si="110"/>
        <v>0</v>
      </c>
      <c r="N181" s="39"/>
      <c r="O181" s="39"/>
      <c r="P181" s="40"/>
      <c r="Q181" s="40"/>
      <c r="R181" s="40"/>
      <c r="S181" s="41"/>
      <c r="T181" s="41"/>
      <c r="U181" s="42">
        <f t="shared" si="111"/>
        <v>0.93006288759908107</v>
      </c>
      <c r="V181" s="42">
        <f t="shared" si="111"/>
        <v>0.92407562462369264</v>
      </c>
      <c r="W181" s="43">
        <f t="shared" si="111"/>
        <v>0.99973355520422025</v>
      </c>
      <c r="X181" s="43">
        <f t="shared" si="111"/>
        <v>0.98284171603833881</v>
      </c>
      <c r="AD181"/>
      <c r="AG181" s="3">
        <f t="shared" si="116"/>
        <v>9.2438672170224123</v>
      </c>
      <c r="AH181" s="36">
        <f t="shared" si="112"/>
        <v>0.29816884521484843</v>
      </c>
      <c r="AI181" s="36">
        <f t="shared" si="112"/>
        <v>0.93237554358749442</v>
      </c>
      <c r="AJ181" s="36">
        <f t="shared" si="112"/>
        <v>0</v>
      </c>
      <c r="AK181" s="36">
        <f t="shared" si="112"/>
        <v>0.92509386194511667</v>
      </c>
      <c r="AL181" s="36">
        <f t="shared" si="112"/>
        <v>0</v>
      </c>
      <c r="AM181" s="37">
        <f t="shared" si="117"/>
        <v>0</v>
      </c>
      <c r="AN181" s="38">
        <f t="shared" si="113"/>
        <v>0</v>
      </c>
      <c r="AO181" s="39"/>
      <c r="AP181" s="39"/>
      <c r="AQ181" s="40"/>
      <c r="AR181" s="40"/>
      <c r="AS181" s="40"/>
      <c r="AT181" s="41"/>
      <c r="AU181" s="41"/>
      <c r="AV181" s="42">
        <f t="shared" si="114"/>
        <v>0.8637810660329035</v>
      </c>
      <c r="AW181" s="42">
        <f t="shared" si="114"/>
        <v>0.85475400143552283</v>
      </c>
      <c r="AX181" s="43">
        <f t="shared" si="114"/>
        <v>0.9988577092210108</v>
      </c>
      <c r="AY181" s="43">
        <f t="shared" si="114"/>
        <v>0.95888527030748449</v>
      </c>
    </row>
    <row r="182" spans="6:51" x14ac:dyDescent="0.25">
      <c r="F182" s="3">
        <v>12</v>
      </c>
      <c r="G182" s="36">
        <f t="shared" si="110"/>
        <v>0.66207551690585698</v>
      </c>
      <c r="H182" s="36">
        <f t="shared" si="110"/>
        <v>0.9787379918654795</v>
      </c>
      <c r="I182" s="36">
        <f t="shared" si="110"/>
        <v>0.52581375685678111</v>
      </c>
      <c r="J182" s="36">
        <f t="shared" si="110"/>
        <v>0.97705643116819441</v>
      </c>
      <c r="K182" s="36">
        <f t="shared" si="110"/>
        <v>0</v>
      </c>
      <c r="L182" s="37">
        <f t="shared" si="115"/>
        <v>0</v>
      </c>
      <c r="M182" s="38">
        <f t="shared" si="110"/>
        <v>0</v>
      </c>
      <c r="N182" s="39"/>
      <c r="O182" s="39"/>
      <c r="P182" s="40"/>
      <c r="Q182" s="40"/>
      <c r="R182" s="40"/>
      <c r="S182" s="41"/>
      <c r="T182" s="41"/>
      <c r="U182" s="42">
        <f t="shared" si="111"/>
        <v>0.95246231661809289</v>
      </c>
      <c r="V182" s="42">
        <f t="shared" si="111"/>
        <v>0.94784217397641168</v>
      </c>
      <c r="W182" s="43">
        <f t="shared" si="111"/>
        <v>0.99987980949715849</v>
      </c>
      <c r="X182" s="43">
        <f t="shared" si="111"/>
        <v>0.98953640793513675</v>
      </c>
      <c r="AD182"/>
      <c r="AG182" s="3">
        <f t="shared" si="116"/>
        <v>9.7216011091944612</v>
      </c>
      <c r="AH182" s="36">
        <f t="shared" si="112"/>
        <v>0.36687179345868337</v>
      </c>
      <c r="AI182" s="36">
        <f t="shared" si="112"/>
        <v>0.94449204494604166</v>
      </c>
      <c r="AJ182" s="36">
        <f t="shared" si="112"/>
        <v>2.4549066980745882E-2</v>
      </c>
      <c r="AK182" s="36">
        <f t="shared" si="112"/>
        <v>0.93880791159583676</v>
      </c>
      <c r="AL182" s="36">
        <f t="shared" si="112"/>
        <v>0</v>
      </c>
      <c r="AM182" s="37">
        <f t="shared" si="117"/>
        <v>0</v>
      </c>
      <c r="AN182" s="38">
        <f t="shared" si="113"/>
        <v>0</v>
      </c>
      <c r="AO182" s="39"/>
      <c r="AP182" s="39"/>
      <c r="AQ182" s="40"/>
      <c r="AR182" s="40"/>
      <c r="AS182" s="40"/>
      <c r="AT182" s="41"/>
      <c r="AU182" s="41"/>
      <c r="AV182" s="42">
        <f t="shared" si="114"/>
        <v>0.88616818422564003</v>
      </c>
      <c r="AW182" s="42">
        <f t="shared" si="114"/>
        <v>0.8780411782273625</v>
      </c>
      <c r="AX182" s="43">
        <f t="shared" si="114"/>
        <v>0.9992363883525871</v>
      </c>
      <c r="AY182" s="43">
        <f t="shared" si="114"/>
        <v>0.96759022088981483</v>
      </c>
    </row>
    <row r="183" spans="6:51" x14ac:dyDescent="0.25">
      <c r="F183" s="3">
        <v>13</v>
      </c>
      <c r="G183" s="36">
        <f t="shared" si="110"/>
        <v>0.76055260564349592</v>
      </c>
      <c r="H183" s="36">
        <f t="shared" si="110"/>
        <v>0.98612822833980229</v>
      </c>
      <c r="I183" s="36">
        <f t="shared" si="110"/>
        <v>0.67090774390599006</v>
      </c>
      <c r="J183" s="36">
        <f t="shared" si="110"/>
        <v>0.98515864682415588</v>
      </c>
      <c r="K183" s="36">
        <f t="shared" si="110"/>
        <v>0</v>
      </c>
      <c r="L183" s="37">
        <f t="shared" si="115"/>
        <v>0</v>
      </c>
      <c r="M183" s="38">
        <f t="shared" si="110"/>
        <v>0</v>
      </c>
      <c r="N183" s="39"/>
      <c r="O183" s="39"/>
      <c r="P183" s="40"/>
      <c r="Q183" s="40"/>
      <c r="R183" s="40"/>
      <c r="S183" s="41"/>
      <c r="T183" s="41"/>
      <c r="U183" s="42">
        <f t="shared" si="111"/>
        <v>0.96777920779075821</v>
      </c>
      <c r="V183" s="42">
        <f t="shared" si="111"/>
        <v>0.96426286693889374</v>
      </c>
      <c r="W183" s="43">
        <f t="shared" si="111"/>
        <v>0.99994436246985829</v>
      </c>
      <c r="X183" s="43">
        <f t="shared" si="111"/>
        <v>0.99359034247704248</v>
      </c>
      <c r="AD183"/>
      <c r="AG183" s="3">
        <f t="shared" si="116"/>
        <v>10.224024848848265</v>
      </c>
      <c r="AH183" s="36">
        <f t="shared" si="112"/>
        <v>0.43796247084320694</v>
      </c>
      <c r="AI183" s="36">
        <f t="shared" si="112"/>
        <v>0.95497603347763926</v>
      </c>
      <c r="AJ183" s="36">
        <f t="shared" si="112"/>
        <v>0.15611239543813638</v>
      </c>
      <c r="AK183" s="36">
        <f t="shared" si="112"/>
        <v>0.95060910097392703</v>
      </c>
      <c r="AL183" s="36">
        <f t="shared" si="112"/>
        <v>0</v>
      </c>
      <c r="AM183" s="37">
        <f t="shared" si="117"/>
        <v>0</v>
      </c>
      <c r="AN183" s="38">
        <f t="shared" si="113"/>
        <v>0</v>
      </c>
      <c r="AO183" s="39"/>
      <c r="AP183" s="39"/>
      <c r="AQ183" s="40"/>
      <c r="AR183" s="40"/>
      <c r="AS183" s="40"/>
      <c r="AT183" s="41"/>
      <c r="AU183" s="41"/>
      <c r="AV183" s="42">
        <f t="shared" si="114"/>
        <v>0.90590332864652823</v>
      </c>
      <c r="AW183" s="42">
        <f t="shared" si="114"/>
        <v>0.89866750985737276</v>
      </c>
      <c r="AX183" s="43">
        <f t="shared" si="114"/>
        <v>0.999497402725537</v>
      </c>
      <c r="AY183" s="43">
        <f t="shared" si="114"/>
        <v>0.97476448956272765</v>
      </c>
    </row>
    <row r="184" spans="6:51" x14ac:dyDescent="0.25">
      <c r="F184" s="3">
        <v>14</v>
      </c>
      <c r="G184" s="36">
        <f t="shared" si="110"/>
        <v>0.83678279614666184</v>
      </c>
      <c r="H184" s="36">
        <f t="shared" si="110"/>
        <v>0.99096400301491561</v>
      </c>
      <c r="I184" s="36">
        <f t="shared" si="110"/>
        <v>0.77752053904318352</v>
      </c>
      <c r="J184" s="36">
        <f t="shared" si="110"/>
        <v>0.99040945661656454</v>
      </c>
      <c r="K184" s="36">
        <f t="shared" si="110"/>
        <v>0</v>
      </c>
      <c r="L184" s="37">
        <f t="shared" si="115"/>
        <v>0</v>
      </c>
      <c r="M184" s="38">
        <f t="shared" si="110"/>
        <v>9.7322956282130946E-4</v>
      </c>
      <c r="N184" s="39"/>
      <c r="O184" s="39"/>
      <c r="P184" s="40"/>
      <c r="Q184" s="40"/>
      <c r="R184" s="40"/>
      <c r="S184" s="41"/>
      <c r="T184" s="41"/>
      <c r="U184" s="42">
        <f t="shared" si="111"/>
        <v>0.97819598135825336</v>
      </c>
      <c r="V184" s="42">
        <f t="shared" si="111"/>
        <v>0.97554882469197957</v>
      </c>
      <c r="W184" s="43">
        <f t="shared" si="111"/>
        <v>0.99997354398906602</v>
      </c>
      <c r="X184" s="43">
        <f t="shared" si="111"/>
        <v>0.99605038576196603</v>
      </c>
      <c r="AD184"/>
      <c r="AG184" s="3">
        <f t="shared" si="116"/>
        <v>10.752414436239738</v>
      </c>
      <c r="AH184" s="36">
        <f t="shared" si="112"/>
        <v>0.5099998336977567</v>
      </c>
      <c r="AI184" s="36">
        <f t="shared" si="112"/>
        <v>0.96393026885006527</v>
      </c>
      <c r="AJ184" s="36">
        <f t="shared" si="112"/>
        <v>0.2817931234195844</v>
      </c>
      <c r="AK184" s="36">
        <f t="shared" si="112"/>
        <v>0.96063130707987587</v>
      </c>
      <c r="AL184" s="36">
        <f t="shared" si="112"/>
        <v>0</v>
      </c>
      <c r="AM184" s="37">
        <f t="shared" si="117"/>
        <v>0</v>
      </c>
      <c r="AN184" s="38">
        <f t="shared" si="113"/>
        <v>0</v>
      </c>
      <c r="AO184" s="39"/>
      <c r="AP184" s="39"/>
      <c r="AQ184" s="40"/>
      <c r="AR184" s="40"/>
      <c r="AS184" s="40"/>
      <c r="AT184" s="41"/>
      <c r="AU184" s="41"/>
      <c r="AV184" s="42">
        <f t="shared" si="114"/>
        <v>0.92309397927452508</v>
      </c>
      <c r="AW184" s="42">
        <f t="shared" si="114"/>
        <v>0.91672595939782386</v>
      </c>
      <c r="AX184" s="43">
        <f t="shared" si="114"/>
        <v>0.99967425981219304</v>
      </c>
      <c r="AY184" s="43">
        <f t="shared" si="114"/>
        <v>0.98059695155333904</v>
      </c>
    </row>
    <row r="185" spans="6:51" x14ac:dyDescent="0.25">
      <c r="F185" s="3">
        <v>15</v>
      </c>
      <c r="G185" s="36">
        <f t="shared" si="110"/>
        <v>0.89262447676842371</v>
      </c>
      <c r="H185" s="36">
        <f t="shared" si="110"/>
        <v>0.9941164161064262</v>
      </c>
      <c r="I185" s="36">
        <f t="shared" si="110"/>
        <v>0.8531132314904154</v>
      </c>
      <c r="J185" s="36">
        <f t="shared" si="110"/>
        <v>0.99380152104810204</v>
      </c>
      <c r="K185" s="36">
        <f t="shared" si="110"/>
        <v>0</v>
      </c>
      <c r="L185" s="37">
        <f t="shared" si="115"/>
        <v>0</v>
      </c>
      <c r="M185" s="38">
        <f t="shared" si="110"/>
        <v>0.13188269060491919</v>
      </c>
      <c r="N185" s="39"/>
      <c r="O185" s="39"/>
      <c r="P185" s="40"/>
      <c r="Q185" s="40"/>
      <c r="R185" s="40"/>
      <c r="S185" s="41"/>
      <c r="T185" s="41"/>
      <c r="U185" s="42">
        <f t="shared" si="111"/>
        <v>0.98525307887027025</v>
      </c>
      <c r="V185" s="42">
        <f t="shared" si="111"/>
        <v>0.98327726494111967</v>
      </c>
      <c r="W185" s="43">
        <f t="shared" si="111"/>
        <v>0.99998707061207237</v>
      </c>
      <c r="X185" s="43">
        <f t="shared" si="111"/>
        <v>0.99754899244407669</v>
      </c>
      <c r="AD185"/>
      <c r="AG185" s="3">
        <f t="shared" si="116"/>
        <v>11.308111816813577</v>
      </c>
      <c r="AH185" s="36">
        <f t="shared" si="112"/>
        <v>0.58132751197527099</v>
      </c>
      <c r="AI185" s="36">
        <f t="shared" si="112"/>
        <v>0.97147490862652164</v>
      </c>
      <c r="AJ185" s="36">
        <f t="shared" si="112"/>
        <v>0.39956515181145924</v>
      </c>
      <c r="AK185" s="36">
        <f t="shared" si="112"/>
        <v>0.96902665434490776</v>
      </c>
      <c r="AL185" s="36">
        <f t="shared" si="112"/>
        <v>0</v>
      </c>
      <c r="AM185" s="37">
        <f t="shared" si="117"/>
        <v>0</v>
      </c>
      <c r="AN185" s="38">
        <f t="shared" si="113"/>
        <v>0</v>
      </c>
      <c r="AO185" s="39"/>
      <c r="AP185" s="39"/>
      <c r="AQ185" s="40"/>
      <c r="AR185" s="40"/>
      <c r="AS185" s="40"/>
      <c r="AT185" s="41"/>
      <c r="AU185" s="41"/>
      <c r="AV185" s="42">
        <f t="shared" si="114"/>
        <v>0.937882575963778</v>
      </c>
      <c r="AW185" s="42">
        <f t="shared" si="114"/>
        <v>0.9323456649007098</v>
      </c>
      <c r="AX185" s="43">
        <f t="shared" si="114"/>
        <v>0.99979206934590159</v>
      </c>
      <c r="AY185" s="43">
        <f t="shared" si="114"/>
        <v>0.98527251609750832</v>
      </c>
    </row>
    <row r="186" spans="6:51" x14ac:dyDescent="0.25">
      <c r="F186" s="3">
        <v>16</v>
      </c>
      <c r="G186" s="36">
        <f t="shared" ref="G186:K201" si="118">IF(1-EXP(-0.23*(G102-G$165))&lt;0, 0, 1-EXP(-0.23*(G102-G$165)))</f>
        <v>0.93156859281391435</v>
      </c>
      <c r="H186" s="36">
        <f t="shared" si="118"/>
        <v>0.99616674430554986</v>
      </c>
      <c r="I186" s="36">
        <f t="shared" si="118"/>
        <v>0.90504284306175919</v>
      </c>
      <c r="J186" s="36">
        <f t="shared" si="118"/>
        <v>0.9959890787196598</v>
      </c>
      <c r="K186" s="36">
        <f t="shared" si="118"/>
        <v>0</v>
      </c>
      <c r="L186" s="37">
        <f t="shared" si="115"/>
        <v>0</v>
      </c>
      <c r="M186" s="38">
        <f t="shared" ref="M186:M240" si="119">IF(1-EXP(-0.23*(M102-M$165))&lt;0, 0, 1-EXP(-0.23*(M102-M$165)))</f>
        <v>0.24800391700363689</v>
      </c>
      <c r="N186" s="39"/>
      <c r="O186" s="39"/>
      <c r="P186" s="40"/>
      <c r="Q186" s="40"/>
      <c r="R186" s="40"/>
      <c r="S186" s="41"/>
      <c r="T186" s="41"/>
      <c r="U186" s="42">
        <f t="shared" ref="U186:X201" si="120">IF(1-EXP(-0.23*(U102-U$165))&lt;0, 0, 1-EXP(-0.23*(U102-U$165)))</f>
        <v>0.99002226003619276</v>
      </c>
      <c r="V186" s="42">
        <f t="shared" si="120"/>
        <v>0.98855723753652025</v>
      </c>
      <c r="W186" s="43">
        <f t="shared" si="120"/>
        <v>0.99999350437008649</v>
      </c>
      <c r="X186" s="43">
        <f t="shared" si="120"/>
        <v>0.99846674656527268</v>
      </c>
      <c r="AD186"/>
      <c r="AG186" s="3">
        <f t="shared" si="116"/>
        <v>11.892528289327906</v>
      </c>
      <c r="AH186" s="36">
        <f t="shared" ref="AH186:AL201" si="121">IF(1-EXP(-0.23*(AH102-AH$165))&lt;0, 0, 1-EXP(-0.23*(AH102-AH$165)))</f>
        <v>0.65017862250290703</v>
      </c>
      <c r="AI186" s="36">
        <f t="shared" si="121"/>
        <v>0.9777426721633008</v>
      </c>
      <c r="AJ186" s="36">
        <f t="shared" si="121"/>
        <v>0.50765043014822597</v>
      </c>
      <c r="AK186" s="36">
        <f t="shared" si="121"/>
        <v>0.97595953948882574</v>
      </c>
      <c r="AL186" s="36">
        <f t="shared" si="121"/>
        <v>0</v>
      </c>
      <c r="AM186" s="37">
        <f t="shared" si="117"/>
        <v>0</v>
      </c>
      <c r="AN186" s="38">
        <f t="shared" si="113"/>
        <v>0</v>
      </c>
      <c r="AO186" s="39"/>
      <c r="AP186" s="39"/>
      <c r="AQ186" s="40"/>
      <c r="AR186" s="40"/>
      <c r="AS186" s="40"/>
      <c r="AT186" s="41"/>
      <c r="AU186" s="41"/>
      <c r="AV186" s="42">
        <f t="shared" ref="AV186:AY201" si="122">IF(1-EXP(-0.23*(AV102-AV$165))&lt;0, 0, 1-EXP(-0.23*(AV102-AV$165)))</f>
        <v>0.95044048365631562</v>
      </c>
      <c r="AW186" s="42">
        <f t="shared" si="122"/>
        <v>0.94568641341027193</v>
      </c>
      <c r="AX186" s="43">
        <f t="shared" si="122"/>
        <v>0.99986923310939191</v>
      </c>
      <c r="AY186" s="43">
        <f t="shared" si="122"/>
        <v>0.98896725075254988</v>
      </c>
    </row>
    <row r="187" spans="6:51" x14ac:dyDescent="0.25">
      <c r="F187" s="3">
        <v>17</v>
      </c>
      <c r="G187" s="36">
        <f t="shared" si="118"/>
        <v>0.95757941241184175</v>
      </c>
      <c r="H187" s="36">
        <f t="shared" si="118"/>
        <v>0.99749887953693006</v>
      </c>
      <c r="I187" s="36">
        <f t="shared" si="118"/>
        <v>0.93973695053664374</v>
      </c>
      <c r="J187" s="36">
        <f t="shared" si="118"/>
        <v>0.99739920999455534</v>
      </c>
      <c r="K187" s="36">
        <f t="shared" si="118"/>
        <v>0</v>
      </c>
      <c r="L187" s="37">
        <f t="shared" si="115"/>
        <v>0</v>
      </c>
      <c r="M187" s="38">
        <f t="shared" si="119"/>
        <v>0.35029119782233076</v>
      </c>
      <c r="N187" s="39"/>
      <c r="O187" s="39"/>
      <c r="P187" s="40"/>
      <c r="Q187" s="40"/>
      <c r="R187" s="40"/>
      <c r="S187" s="41"/>
      <c r="T187" s="41"/>
      <c r="U187" s="42">
        <f t="shared" si="120"/>
        <v>0.99324106045580129</v>
      </c>
      <c r="V187" s="42">
        <f t="shared" si="120"/>
        <v>0.99216014033540967</v>
      </c>
      <c r="W187" s="43">
        <f t="shared" si="120"/>
        <v>0.99999664546312406</v>
      </c>
      <c r="X187" s="43">
        <f t="shared" si="120"/>
        <v>0.99903240818452643</v>
      </c>
      <c r="AD187"/>
      <c r="AG187" s="3">
        <f t="shared" si="116"/>
        <v>12.507148090114805</v>
      </c>
      <c r="AH187" s="36">
        <f t="shared" si="121"/>
        <v>0.71481465303524161</v>
      </c>
      <c r="AI187" s="36">
        <f t="shared" si="121"/>
        <v>0.98287375782217634</v>
      </c>
      <c r="AJ187" s="36">
        <f t="shared" si="121"/>
        <v>0.60464076196001837</v>
      </c>
      <c r="AK187" s="36">
        <f t="shared" si="121"/>
        <v>0.98160052965615985</v>
      </c>
      <c r="AL187" s="36">
        <f t="shared" si="121"/>
        <v>0</v>
      </c>
      <c r="AM187" s="37">
        <f t="shared" si="117"/>
        <v>0</v>
      </c>
      <c r="AN187" s="38">
        <f t="shared" si="113"/>
        <v>0</v>
      </c>
      <c r="AO187" s="39"/>
      <c r="AP187" s="39"/>
      <c r="AQ187" s="40"/>
      <c r="AR187" s="40"/>
      <c r="AS187" s="40"/>
      <c r="AT187" s="41"/>
      <c r="AU187" s="41"/>
      <c r="AV187" s="42">
        <f t="shared" si="122"/>
        <v>0.96096102586214105</v>
      </c>
      <c r="AW187" s="42">
        <f t="shared" si="122"/>
        <v>0.95693208907792227</v>
      </c>
      <c r="AX187" s="43">
        <f t="shared" si="122"/>
        <v>0.99991894265672476</v>
      </c>
      <c r="AY187" s="43">
        <f t="shared" si="122"/>
        <v>0.99184448771227318</v>
      </c>
    </row>
    <row r="188" spans="6:51" x14ac:dyDescent="0.25">
      <c r="F188" s="3">
        <v>18</v>
      </c>
      <c r="G188" s="36">
        <f t="shared" si="118"/>
        <v>0.97431402082271912</v>
      </c>
      <c r="H188" s="36">
        <f t="shared" si="118"/>
        <v>0.99836441119449981</v>
      </c>
      <c r="I188" s="36">
        <f t="shared" si="118"/>
        <v>0.96235934527483324</v>
      </c>
      <c r="J188" s="36">
        <f t="shared" si="118"/>
        <v>0.99830877206164825</v>
      </c>
      <c r="K188" s="36">
        <f t="shared" si="118"/>
        <v>0</v>
      </c>
      <c r="L188" s="37">
        <f t="shared" si="115"/>
        <v>0</v>
      </c>
      <c r="M188" s="38">
        <f t="shared" si="119"/>
        <v>0.43985564768811725</v>
      </c>
      <c r="N188" s="39"/>
      <c r="O188" s="39"/>
      <c r="P188" s="40"/>
      <c r="Q188" s="40"/>
      <c r="R188" s="40"/>
      <c r="S188" s="41"/>
      <c r="T188" s="41"/>
      <c r="U188" s="42">
        <f t="shared" si="120"/>
        <v>0.99541282572997847</v>
      </c>
      <c r="V188" s="42">
        <f t="shared" si="120"/>
        <v>0.99461812344393707</v>
      </c>
      <c r="W188" s="43">
        <f t="shared" si="120"/>
        <v>0.9999982196699313</v>
      </c>
      <c r="X188" s="43">
        <f t="shared" si="120"/>
        <v>0.99938362936184999</v>
      </c>
      <c r="AD188"/>
      <c r="AG188" s="3">
        <f t="shared" si="116"/>
        <v>13.1535321625796</v>
      </c>
      <c r="AH188" s="36">
        <f t="shared" si="121"/>
        <v>0.77368308591688506</v>
      </c>
      <c r="AI188" s="36">
        <f t="shared" si="121"/>
        <v>0.98701081312524108</v>
      </c>
      <c r="AJ188" s="36">
        <f t="shared" si="121"/>
        <v>0.68959700904835375</v>
      </c>
      <c r="AK188" s="36">
        <f t="shared" si="121"/>
        <v>0.98612048878998881</v>
      </c>
      <c r="AL188" s="36">
        <f t="shared" si="121"/>
        <v>0</v>
      </c>
      <c r="AM188" s="37">
        <f t="shared" si="117"/>
        <v>0</v>
      </c>
      <c r="AN188" s="38">
        <f t="shared" si="113"/>
        <v>0</v>
      </c>
      <c r="AO188" s="39"/>
      <c r="AP188" s="39"/>
      <c r="AQ188" s="40"/>
      <c r="AR188" s="40"/>
      <c r="AS188" s="40"/>
      <c r="AT188" s="41"/>
      <c r="AU188" s="41"/>
      <c r="AV188" s="42">
        <f t="shared" si="122"/>
        <v>0.96965198866708113</v>
      </c>
      <c r="AW188" s="42">
        <f t="shared" si="122"/>
        <v>0.96628346723443004</v>
      </c>
      <c r="AX188" s="43">
        <f t="shared" si="122"/>
        <v>0.99995045092836388</v>
      </c>
      <c r="AY188" s="43">
        <f t="shared" si="122"/>
        <v>0.99405201973256418</v>
      </c>
    </row>
    <row r="189" spans="6:51" x14ac:dyDescent="0.25">
      <c r="F189" s="3">
        <v>19</v>
      </c>
      <c r="G189" s="36">
        <f t="shared" si="118"/>
        <v>0.98474357636601584</v>
      </c>
      <c r="H189" s="36">
        <f t="shared" si="118"/>
        <v>0.99892730736453406</v>
      </c>
      <c r="I189" s="36">
        <f t="shared" si="118"/>
        <v>0.97680384951157651</v>
      </c>
      <c r="J189" s="36">
        <f t="shared" si="118"/>
        <v>0.9988963695614147</v>
      </c>
      <c r="K189" s="36">
        <f t="shared" si="118"/>
        <v>0</v>
      </c>
      <c r="L189" s="37">
        <f t="shared" si="115"/>
        <v>0</v>
      </c>
      <c r="M189" s="38">
        <f t="shared" si="119"/>
        <v>0.51788089677360261</v>
      </c>
      <c r="N189" s="39"/>
      <c r="O189" s="39"/>
      <c r="P189" s="40"/>
      <c r="Q189" s="40"/>
      <c r="R189" s="40"/>
      <c r="S189" s="41"/>
      <c r="T189" s="41"/>
      <c r="U189" s="42">
        <f t="shared" si="120"/>
        <v>0.99687896917181296</v>
      </c>
      <c r="V189" s="42">
        <f t="shared" si="120"/>
        <v>0.99629606323666253</v>
      </c>
      <c r="W189" s="43">
        <f t="shared" si="120"/>
        <v>0.99999902939197005</v>
      </c>
      <c r="X189" s="43">
        <f t="shared" si="120"/>
        <v>0.99960347640531977</v>
      </c>
      <c r="AD189"/>
      <c r="AG189" s="3">
        <f t="shared" si="116"/>
        <v>13.833322121512344</v>
      </c>
      <c r="AH189" s="36">
        <f t="shared" si="121"/>
        <v>0.82557028644119035</v>
      </c>
      <c r="AI189" s="36">
        <f t="shared" si="121"/>
        <v>0.99029424602772542</v>
      </c>
      <c r="AJ189" s="36">
        <f t="shared" si="121"/>
        <v>0.76211111356023786</v>
      </c>
      <c r="AK189" s="36">
        <f t="shared" si="121"/>
        <v>0.98968525838271948</v>
      </c>
      <c r="AL189" s="36">
        <f t="shared" si="121"/>
        <v>0</v>
      </c>
      <c r="AM189" s="37">
        <f t="shared" si="117"/>
        <v>0</v>
      </c>
      <c r="AN189" s="38">
        <f t="shared" si="113"/>
        <v>0</v>
      </c>
      <c r="AO189" s="39"/>
      <c r="AP189" s="39"/>
      <c r="AQ189" s="40"/>
      <c r="AR189" s="40"/>
      <c r="AS189" s="40"/>
      <c r="AT189" s="41"/>
      <c r="AU189" s="41"/>
      <c r="AV189" s="42">
        <f t="shared" si="122"/>
        <v>0.97672803284326537</v>
      </c>
      <c r="AW189" s="42">
        <f t="shared" si="122"/>
        <v>0.9739507714381217</v>
      </c>
      <c r="AX189" s="43">
        <f t="shared" si="122"/>
        <v>0.99997011085863974</v>
      </c>
      <c r="AY189" s="43">
        <f t="shared" si="122"/>
        <v>0.99572040309867327</v>
      </c>
    </row>
    <row r="190" spans="6:51" x14ac:dyDescent="0.25">
      <c r="F190" s="3">
        <v>20</v>
      </c>
      <c r="G190" s="36">
        <f t="shared" si="118"/>
        <v>0.99107409363407295</v>
      </c>
      <c r="H190" s="36">
        <f t="shared" si="118"/>
        <v>0.99929402432925563</v>
      </c>
      <c r="I190" s="36">
        <f t="shared" si="118"/>
        <v>0.98586311550634753</v>
      </c>
      <c r="J190" s="36">
        <f t="shared" si="118"/>
        <v>0.99927686405011285</v>
      </c>
      <c r="K190" s="36">
        <f t="shared" si="118"/>
        <v>0</v>
      </c>
      <c r="L190" s="37">
        <f t="shared" si="115"/>
        <v>0</v>
      </c>
      <c r="M190" s="38">
        <f t="shared" si="119"/>
        <v>0.58556040062257186</v>
      </c>
      <c r="N190" s="39"/>
      <c r="O190" s="39"/>
      <c r="P190" s="40"/>
      <c r="Q190" s="40"/>
      <c r="R190" s="40"/>
      <c r="S190" s="41"/>
      <c r="T190" s="41"/>
      <c r="U190" s="42">
        <f t="shared" si="120"/>
        <v>0.99787005254101957</v>
      </c>
      <c r="V190" s="42">
        <f t="shared" si="120"/>
        <v>0.99744305676042933</v>
      </c>
      <c r="W190" s="43">
        <f t="shared" si="120"/>
        <v>0.99999945671559709</v>
      </c>
      <c r="X190" s="43">
        <f t="shared" si="120"/>
        <v>0.99974229012221549</v>
      </c>
      <c r="AD190"/>
      <c r="AG190" s="3">
        <f t="shared" si="116"/>
        <v>14.548244422279508</v>
      </c>
      <c r="AH190" s="36">
        <f t="shared" si="121"/>
        <v>0.86972206317631129</v>
      </c>
      <c r="AI190" s="36">
        <f t="shared" si="121"/>
        <v>0.99285812783645622</v>
      </c>
      <c r="AJ190" s="36">
        <f t="shared" si="121"/>
        <v>0.82232013992489683</v>
      </c>
      <c r="AK190" s="36">
        <f t="shared" si="121"/>
        <v>0.9924511606330092</v>
      </c>
      <c r="AL190" s="36">
        <f t="shared" si="121"/>
        <v>0</v>
      </c>
      <c r="AM190" s="37">
        <f t="shared" si="117"/>
        <v>0</v>
      </c>
      <c r="AN190" s="38">
        <f t="shared" si="113"/>
        <v>7.462376896914269E-2</v>
      </c>
      <c r="AO190" s="39"/>
      <c r="AP190" s="39"/>
      <c r="AQ190" s="40"/>
      <c r="AR190" s="40"/>
      <c r="AS190" s="40"/>
      <c r="AT190" s="41"/>
      <c r="AU190" s="41"/>
      <c r="AV190" s="42">
        <f t="shared" si="122"/>
        <v>0.98240344879724062</v>
      </c>
      <c r="AW190" s="42">
        <f t="shared" si="122"/>
        <v>0.98014642017592646</v>
      </c>
      <c r="AX190" s="43">
        <f t="shared" si="122"/>
        <v>0.99998219395144095</v>
      </c>
      <c r="AY190" s="43">
        <f t="shared" si="122"/>
        <v>0.99696230206049707</v>
      </c>
    </row>
    <row r="191" spans="6:51" x14ac:dyDescent="0.25">
      <c r="F191" s="3">
        <v>21</v>
      </c>
      <c r="G191" s="36">
        <f t="shared" si="118"/>
        <v>0.9948354507007271</v>
      </c>
      <c r="H191" s="36">
        <f t="shared" si="118"/>
        <v>0.9995335164879916</v>
      </c>
      <c r="I191" s="36">
        <f t="shared" si="118"/>
        <v>0.99146022565763769</v>
      </c>
      <c r="J191" s="36">
        <f t="shared" si="118"/>
        <v>0.99952399991046004</v>
      </c>
      <c r="K191" s="36">
        <f t="shared" si="118"/>
        <v>0</v>
      </c>
      <c r="L191" s="37">
        <f t="shared" si="115"/>
        <v>0</v>
      </c>
      <c r="M191" s="38">
        <f t="shared" si="119"/>
        <v>0.64405300876259908</v>
      </c>
      <c r="N191" s="39"/>
      <c r="O191" s="39"/>
      <c r="P191" s="40"/>
      <c r="Q191" s="40"/>
      <c r="R191" s="40"/>
      <c r="S191" s="41"/>
      <c r="T191" s="41"/>
      <c r="U191" s="42">
        <f t="shared" si="120"/>
        <v>0.99854132082233737</v>
      </c>
      <c r="V191" s="42">
        <f t="shared" si="120"/>
        <v>0.9982286653772009</v>
      </c>
      <c r="W191" s="43">
        <f t="shared" si="120"/>
        <v>0.999999687986178</v>
      </c>
      <c r="X191" s="43">
        <f t="shared" si="120"/>
        <v>0.99983074381268688</v>
      </c>
      <c r="AD191"/>
      <c r="AG191" s="3">
        <f t="shared" si="116"/>
        <v>15.300114745484414</v>
      </c>
      <c r="AH191" s="36">
        <f t="shared" si="121"/>
        <v>0.90590687236628153</v>
      </c>
      <c r="AI191" s="36">
        <f t="shared" si="121"/>
        <v>0.99482687851799556</v>
      </c>
      <c r="AJ191" s="36">
        <f t="shared" si="121"/>
        <v>0.87086806950060791</v>
      </c>
      <c r="AK191" s="36">
        <f t="shared" si="121"/>
        <v>0.99456151126129988</v>
      </c>
      <c r="AL191" s="36">
        <f t="shared" si="121"/>
        <v>0</v>
      </c>
      <c r="AM191" s="37">
        <f t="shared" si="117"/>
        <v>0</v>
      </c>
      <c r="AN191" s="38">
        <f t="shared" si="113"/>
        <v>0.16824611982265314</v>
      </c>
      <c r="AO191" s="39"/>
      <c r="AP191" s="39"/>
      <c r="AQ191" s="40"/>
      <c r="AR191" s="40"/>
      <c r="AS191" s="40"/>
      <c r="AT191" s="41"/>
      <c r="AU191" s="41"/>
      <c r="AV191" s="42">
        <f t="shared" si="122"/>
        <v>0.98688564740732387</v>
      </c>
      <c r="AW191" s="42">
        <f t="shared" si="122"/>
        <v>0.98507836194798182</v>
      </c>
      <c r="AX191" s="43">
        <f t="shared" si="122"/>
        <v>0.9999895143228914</v>
      </c>
      <c r="AY191" s="43">
        <f t="shared" si="122"/>
        <v>0.99787274167016704</v>
      </c>
    </row>
    <row r="192" spans="6:51" x14ac:dyDescent="0.25">
      <c r="F192" s="3">
        <v>22</v>
      </c>
      <c r="G192" s="36">
        <f t="shared" si="118"/>
        <v>0.99703355777261049</v>
      </c>
      <c r="H192" s="36">
        <f t="shared" si="118"/>
        <v>0.99969039712415997</v>
      </c>
      <c r="I192" s="36">
        <f t="shared" si="118"/>
        <v>0.99487593574034705</v>
      </c>
      <c r="J192" s="36">
        <f t="shared" si="118"/>
        <v>0.99968510119357257</v>
      </c>
      <c r="K192" s="36">
        <f t="shared" si="118"/>
        <v>0</v>
      </c>
      <c r="L192" s="37">
        <f t="shared" si="115"/>
        <v>0</v>
      </c>
      <c r="M192" s="38">
        <f t="shared" si="119"/>
        <v>0.69445335714258261</v>
      </c>
      <c r="N192" s="39"/>
      <c r="O192" s="39"/>
      <c r="P192" s="40"/>
      <c r="Q192" s="40"/>
      <c r="R192" s="40"/>
      <c r="S192" s="41"/>
      <c r="T192" s="41"/>
      <c r="U192" s="42">
        <f t="shared" si="120"/>
        <v>0.99899712573463906</v>
      </c>
      <c r="V192" s="42">
        <f t="shared" si="120"/>
        <v>0.99876811295918555</v>
      </c>
      <c r="W192" s="43">
        <f t="shared" si="120"/>
        <v>0.99999981627177648</v>
      </c>
      <c r="X192" s="43">
        <f t="shared" si="120"/>
        <v>0.99988764537477148</v>
      </c>
      <c r="AD192"/>
      <c r="AG192" s="3">
        <f t="shared" si="116"/>
        <v>16.090842608232069</v>
      </c>
      <c r="AH192" s="36">
        <f t="shared" si="121"/>
        <v>0.93440677445661802</v>
      </c>
      <c r="AI192" s="36">
        <f t="shared" si="121"/>
        <v>0.9963128502743086</v>
      </c>
      <c r="AJ192" s="36">
        <f t="shared" si="121"/>
        <v>0.90881930717948411</v>
      </c>
      <c r="AK192" s="36">
        <f t="shared" si="121"/>
        <v>0.99614423545642983</v>
      </c>
      <c r="AL192" s="36">
        <f t="shared" si="121"/>
        <v>0</v>
      </c>
      <c r="AM192" s="37">
        <f t="shared" si="117"/>
        <v>0</v>
      </c>
      <c r="AN192" s="38">
        <f t="shared" si="113"/>
        <v>0.25785138810325547</v>
      </c>
      <c r="AO192" s="39"/>
      <c r="AP192" s="39"/>
      <c r="AQ192" s="40"/>
      <c r="AR192" s="40"/>
      <c r="AS192" s="40"/>
      <c r="AT192" s="41"/>
      <c r="AU192" s="41"/>
      <c r="AV192" s="42">
        <f t="shared" si="122"/>
        <v>0.9903697035160387</v>
      </c>
      <c r="AW192" s="42">
        <f t="shared" si="122"/>
        <v>0.98894433445645347</v>
      </c>
      <c r="AX192" s="43">
        <f t="shared" si="122"/>
        <v>0.99999388977298231</v>
      </c>
      <c r="AY192" s="43">
        <f t="shared" si="122"/>
        <v>0.99853008963621637</v>
      </c>
    </row>
    <row r="193" spans="6:51" x14ac:dyDescent="0.25">
      <c r="F193" s="3">
        <v>23</v>
      </c>
      <c r="G193" s="36">
        <f t="shared" si="118"/>
        <v>0.99830256912013504</v>
      </c>
      <c r="H193" s="36">
        <f t="shared" si="118"/>
        <v>0.9997935284280195</v>
      </c>
      <c r="I193" s="36">
        <f t="shared" si="118"/>
        <v>0.99694000622947598</v>
      </c>
      <c r="J193" s="36">
        <f t="shared" si="118"/>
        <v>0.99979055424521113</v>
      </c>
      <c r="K193" s="36">
        <f t="shared" si="118"/>
        <v>0</v>
      </c>
      <c r="L193" s="37">
        <f t="shared" si="115"/>
        <v>0</v>
      </c>
      <c r="M193" s="38">
        <f t="shared" si="119"/>
        <v>0.73777387131960115</v>
      </c>
      <c r="N193" s="39"/>
      <c r="O193" s="39"/>
      <c r="P193" s="40"/>
      <c r="Q193" s="40"/>
      <c r="R193" s="40"/>
      <c r="S193" s="41"/>
      <c r="T193" s="41"/>
      <c r="U193" s="42">
        <f t="shared" si="120"/>
        <v>0.99930756107373753</v>
      </c>
      <c r="V193" s="42">
        <f t="shared" si="120"/>
        <v>0.99913964427050828</v>
      </c>
      <c r="W193" s="43">
        <f t="shared" si="120"/>
        <v>0.9999998891583568</v>
      </c>
      <c r="X193" s="43">
        <f t="shared" si="120"/>
        <v>0.99992460860795984</v>
      </c>
      <c r="AD193"/>
      <c r="AG193" s="3">
        <f t="shared" si="116"/>
        <v>16.922436213709528</v>
      </c>
      <c r="AH193" s="36">
        <f t="shared" si="121"/>
        <v>0.9559370399331576</v>
      </c>
      <c r="AI193" s="36">
        <f t="shared" si="121"/>
        <v>0.99741484436106453</v>
      </c>
      <c r="AJ193" s="36">
        <f t="shared" si="121"/>
        <v>0.9375360272249833</v>
      </c>
      <c r="AK193" s="36">
        <f t="shared" si="121"/>
        <v>0.99731058490693059</v>
      </c>
      <c r="AL193" s="36">
        <f t="shared" si="121"/>
        <v>0</v>
      </c>
      <c r="AM193" s="37">
        <f t="shared" si="117"/>
        <v>0</v>
      </c>
      <c r="AN193" s="38">
        <f t="shared" si="113"/>
        <v>0.34282746601104885</v>
      </c>
      <c r="AO193" s="39"/>
      <c r="AP193" s="39"/>
      <c r="AQ193" s="40"/>
      <c r="AR193" s="40"/>
      <c r="AS193" s="40"/>
      <c r="AT193" s="41"/>
      <c r="AU193" s="41"/>
      <c r="AV193" s="42">
        <f t="shared" si="122"/>
        <v>0.99303416675513323</v>
      </c>
      <c r="AW193" s="42">
        <f t="shared" si="122"/>
        <v>0.99192729261765511</v>
      </c>
      <c r="AX193" s="43">
        <f t="shared" si="122"/>
        <v>0.99999647250476964</v>
      </c>
      <c r="AY193" s="43">
        <f t="shared" si="122"/>
        <v>0.99899756500237613</v>
      </c>
    </row>
    <row r="194" spans="6:51" x14ac:dyDescent="0.25">
      <c r="F194" s="3">
        <v>24</v>
      </c>
      <c r="G194" s="36">
        <f t="shared" si="118"/>
        <v>0.99902925619690108</v>
      </c>
      <c r="H194" s="36">
        <f t="shared" si="118"/>
        <v>0.99986159749731263</v>
      </c>
      <c r="I194" s="36">
        <f t="shared" si="118"/>
        <v>0.99817792295101782</v>
      </c>
      <c r="J194" s="36">
        <f t="shared" si="118"/>
        <v>0.9998598978020482</v>
      </c>
      <c r="K194" s="36">
        <f t="shared" si="118"/>
        <v>0</v>
      </c>
      <c r="L194" s="37">
        <f t="shared" si="115"/>
        <v>0</v>
      </c>
      <c r="M194" s="38">
        <f t="shared" si="119"/>
        <v>0.77493554949607191</v>
      </c>
      <c r="N194" s="39"/>
      <c r="O194" s="39"/>
      <c r="P194" s="40"/>
      <c r="Q194" s="40"/>
      <c r="R194" s="40"/>
      <c r="S194" s="41"/>
      <c r="T194" s="41"/>
      <c r="U194" s="42">
        <f t="shared" si="120"/>
        <v>0.99951971773450632</v>
      </c>
      <c r="V194" s="42">
        <f t="shared" si="120"/>
        <v>0.99939640143836739</v>
      </c>
      <c r="W194" s="43">
        <f t="shared" si="120"/>
        <v>0.99999993154441269</v>
      </c>
      <c r="X194" s="43">
        <f t="shared" si="120"/>
        <v>0.99994885974886294</v>
      </c>
      <c r="AD194"/>
      <c r="AG194" s="3">
        <f t="shared" si="116"/>
        <v>17.797007551398305</v>
      </c>
      <c r="AH194" s="36">
        <f t="shared" si="121"/>
        <v>0.97151211836230045</v>
      </c>
      <c r="AI194" s="36">
        <f t="shared" si="121"/>
        <v>0.99821751882532794</v>
      </c>
      <c r="AJ194" s="36">
        <f t="shared" si="121"/>
        <v>0.9585375722348497</v>
      </c>
      <c r="AK194" s="36">
        <f t="shared" si="121"/>
        <v>0.99815486771197237</v>
      </c>
      <c r="AL194" s="36">
        <f t="shared" si="121"/>
        <v>0</v>
      </c>
      <c r="AM194" s="37">
        <f t="shared" si="117"/>
        <v>0</v>
      </c>
      <c r="AN194" s="38">
        <f t="shared" si="113"/>
        <v>0.42264706511025618</v>
      </c>
      <c r="AO194" s="39"/>
      <c r="AP194" s="39"/>
      <c r="AQ194" s="40"/>
      <c r="AR194" s="40"/>
      <c r="AS194" s="40"/>
      <c r="AT194" s="41"/>
      <c r="AU194" s="41"/>
      <c r="AV194" s="42">
        <f t="shared" si="122"/>
        <v>0.99503823866262009</v>
      </c>
      <c r="AW194" s="42">
        <f t="shared" si="122"/>
        <v>0.99419214183971516</v>
      </c>
      <c r="AX194" s="43">
        <f t="shared" si="122"/>
        <v>0.99999797977829308</v>
      </c>
      <c r="AY194" s="43">
        <f t="shared" si="122"/>
        <v>0.99932507117164926</v>
      </c>
    </row>
    <row r="195" spans="6:51" x14ac:dyDescent="0.25">
      <c r="F195" s="3">
        <v>25</v>
      </c>
      <c r="G195" s="36">
        <f t="shared" si="118"/>
        <v>0.99944352661974367</v>
      </c>
      <c r="H195" s="36">
        <f t="shared" si="118"/>
        <v>0.99990672233256583</v>
      </c>
      <c r="I195" s="36">
        <f t="shared" si="118"/>
        <v>0.99891633463946594</v>
      </c>
      <c r="J195" s="36">
        <f t="shared" si="118"/>
        <v>0.9999057227993291</v>
      </c>
      <c r="K195" s="36">
        <f t="shared" si="118"/>
        <v>0</v>
      </c>
      <c r="L195" s="37">
        <f t="shared" si="115"/>
        <v>0</v>
      </c>
      <c r="M195" s="38">
        <f t="shared" si="119"/>
        <v>0.80676514160618562</v>
      </c>
      <c r="N195" s="39"/>
      <c r="O195" s="39"/>
      <c r="P195" s="40"/>
      <c r="Q195" s="40"/>
      <c r="R195" s="40"/>
      <c r="S195" s="41"/>
      <c r="T195" s="41"/>
      <c r="U195" s="42">
        <f t="shared" si="120"/>
        <v>0.99966526192062644</v>
      </c>
      <c r="V195" s="42">
        <f t="shared" si="120"/>
        <v>0.99957450982696916</v>
      </c>
      <c r="W195" s="43">
        <f t="shared" si="120"/>
        <v>0.99999995675485442</v>
      </c>
      <c r="X195" s="43">
        <f t="shared" si="120"/>
        <v>0.99996493141512399</v>
      </c>
      <c r="AD195"/>
      <c r="AG195" s="3">
        <f t="shared" si="116"/>
        <v>18.716777760871693</v>
      </c>
      <c r="AH195" s="36">
        <f t="shared" si="121"/>
        <v>0.98228778582273091</v>
      </c>
      <c r="AI195" s="36">
        <f t="shared" si="121"/>
        <v>0.99879157985120071</v>
      </c>
      <c r="AJ195" s="36">
        <f t="shared" si="121"/>
        <v>0.97336247130940812</v>
      </c>
      <c r="AK195" s="36">
        <f t="shared" si="121"/>
        <v>0.99875503535619936</v>
      </c>
      <c r="AL195" s="36">
        <f t="shared" si="121"/>
        <v>0</v>
      </c>
      <c r="AM195" s="37">
        <f t="shared" si="117"/>
        <v>0</v>
      </c>
      <c r="AN195" s="38">
        <f t="shared" si="113"/>
        <v>0.49688402902317386</v>
      </c>
      <c r="AO195" s="39"/>
      <c r="AP195" s="39"/>
      <c r="AQ195" s="40"/>
      <c r="AR195" s="40"/>
      <c r="AS195" s="40"/>
      <c r="AT195" s="41"/>
      <c r="AU195" s="41"/>
      <c r="AV195" s="42">
        <f t="shared" si="122"/>
        <v>0.99652029942264519</v>
      </c>
      <c r="AW195" s="42">
        <f t="shared" si="122"/>
        <v>0.99588380025607581</v>
      </c>
      <c r="AX195" s="43">
        <f t="shared" si="122"/>
        <v>0.99999885055453985</v>
      </c>
      <c r="AY195" s="43">
        <f t="shared" si="122"/>
        <v>0.99955116925248422</v>
      </c>
    </row>
    <row r="196" spans="6:51" x14ac:dyDescent="0.25">
      <c r="F196" s="3">
        <v>26</v>
      </c>
      <c r="G196" s="36">
        <f t="shared" si="118"/>
        <v>0.99967941208077649</v>
      </c>
      <c r="H196" s="36">
        <f t="shared" si="118"/>
        <v>0.99993677844915962</v>
      </c>
      <c r="I196" s="36">
        <f t="shared" si="118"/>
        <v>0.99935525500121292</v>
      </c>
      <c r="J196" s="36">
        <f t="shared" si="118"/>
        <v>0.99993616574593369</v>
      </c>
      <c r="K196" s="36">
        <f t="shared" si="118"/>
        <v>0</v>
      </c>
      <c r="L196" s="37">
        <f t="shared" si="115"/>
        <v>0</v>
      </c>
      <c r="M196" s="38">
        <f t="shared" si="119"/>
        <v>0.83399679041323238</v>
      </c>
      <c r="N196" s="39"/>
      <c r="O196" s="39"/>
      <c r="P196" s="40"/>
      <c r="Q196" s="40"/>
      <c r="R196" s="40"/>
      <c r="S196" s="41"/>
      <c r="T196" s="41"/>
      <c r="U196" s="42">
        <f t="shared" si="120"/>
        <v>0.99976552088555726</v>
      </c>
      <c r="V196" s="42">
        <f t="shared" si="120"/>
        <v>0.99969856451905847</v>
      </c>
      <c r="W196" s="43">
        <f t="shared" si="120"/>
        <v>0.9999999720792957</v>
      </c>
      <c r="X196" s="43">
        <f t="shared" si="120"/>
        <v>0.99997569065531144</v>
      </c>
      <c r="AD196"/>
      <c r="AG196" s="3">
        <f t="shared" si="116"/>
        <v>19.684082772799449</v>
      </c>
      <c r="AH196" s="36">
        <f t="shared" si="121"/>
        <v>0.98941235326130095</v>
      </c>
      <c r="AI196" s="36">
        <f t="shared" si="121"/>
        <v>0.99919460314309549</v>
      </c>
      <c r="AJ196" s="36">
        <f t="shared" si="121"/>
        <v>0.98345159113824965</v>
      </c>
      <c r="AK196" s="36">
        <f t="shared" si="121"/>
        <v>0.99917392777965897</v>
      </c>
      <c r="AL196" s="36">
        <f t="shared" si="121"/>
        <v>0</v>
      </c>
      <c r="AM196" s="37">
        <f t="shared" si="117"/>
        <v>0</v>
      </c>
      <c r="AN196" s="38">
        <f t="shared" si="113"/>
        <v>0.56522585097523426</v>
      </c>
      <c r="AO196" s="39"/>
      <c r="AP196" s="39"/>
      <c r="AQ196" s="40"/>
      <c r="AR196" s="40"/>
      <c r="AS196" s="40"/>
      <c r="AT196" s="41"/>
      <c r="AU196" s="41"/>
      <c r="AV196" s="42">
        <f t="shared" si="122"/>
        <v>0.99759766514833159</v>
      </c>
      <c r="AW196" s="42">
        <f t="shared" si="122"/>
        <v>0.99712650929935565</v>
      </c>
      <c r="AX196" s="43">
        <f t="shared" si="122"/>
        <v>0.99999934923595712</v>
      </c>
      <c r="AY196" s="43">
        <f t="shared" si="122"/>
        <v>0.99970503931771182</v>
      </c>
    </row>
    <row r="197" spans="6:51" x14ac:dyDescent="0.25">
      <c r="F197" s="3">
        <v>27</v>
      </c>
      <c r="G197" s="36">
        <f t="shared" si="118"/>
        <v>0.99981395650196281</v>
      </c>
      <c r="H197" s="36">
        <f t="shared" si="118"/>
        <v>0.99995689834306345</v>
      </c>
      <c r="I197" s="36">
        <f t="shared" si="118"/>
        <v>0.99961570178628967</v>
      </c>
      <c r="J197" s="36">
        <f t="shared" si="118"/>
        <v>0.99995650224361299</v>
      </c>
      <c r="K197" s="36">
        <f t="shared" si="118"/>
        <v>0</v>
      </c>
      <c r="L197" s="37">
        <f t="shared" si="115"/>
        <v>0</v>
      </c>
      <c r="M197" s="38">
        <f t="shared" si="119"/>
        <v>0.85727661610336536</v>
      </c>
      <c r="N197" s="39"/>
      <c r="O197" s="39"/>
      <c r="P197" s="40"/>
      <c r="Q197" s="40"/>
      <c r="R197" s="40"/>
      <c r="S197" s="41"/>
      <c r="T197" s="41"/>
      <c r="U197" s="42">
        <f t="shared" si="120"/>
        <v>0.99983488900805839</v>
      </c>
      <c r="V197" s="42">
        <f t="shared" si="120"/>
        <v>0.99978534511510719</v>
      </c>
      <c r="W197" s="43">
        <f t="shared" si="120"/>
        <v>0.99999998159177084</v>
      </c>
      <c r="X197" s="43">
        <f t="shared" si="120"/>
        <v>0.99998296675756504</v>
      </c>
      <c r="AD197"/>
      <c r="AG197" s="3">
        <f t="shared" si="116"/>
        <v>20.701379241486222</v>
      </c>
      <c r="AH197" s="36">
        <f t="shared" si="121"/>
        <v>0.99391310579677894</v>
      </c>
      <c r="AI197" s="36">
        <f t="shared" si="121"/>
        <v>0.99947230748761151</v>
      </c>
      <c r="AJ197" s="36">
        <f t="shared" si="121"/>
        <v>0.99006509870238701</v>
      </c>
      <c r="AK197" s="36">
        <f t="shared" si="121"/>
        <v>0.99946096080186009</v>
      </c>
      <c r="AL197" s="36">
        <f t="shared" si="121"/>
        <v>0</v>
      </c>
      <c r="AM197" s="37">
        <f t="shared" si="117"/>
        <v>0</v>
      </c>
      <c r="AN197" s="38">
        <f t="shared" si="113"/>
        <v>0.62748150541560466</v>
      </c>
      <c r="AO197" s="39"/>
      <c r="AP197" s="39"/>
      <c r="AQ197" s="40"/>
      <c r="AR197" s="40"/>
      <c r="AS197" s="40"/>
      <c r="AT197" s="41"/>
      <c r="AU197" s="41"/>
      <c r="AV197" s="42">
        <f t="shared" si="122"/>
        <v>0.99836737794776309</v>
      </c>
      <c r="AW197" s="42">
        <f t="shared" si="122"/>
        <v>0.99802422719414996</v>
      </c>
      <c r="AX197" s="43">
        <f t="shared" si="122"/>
        <v>0.99999963276303816</v>
      </c>
      <c r="AY197" s="43">
        <f t="shared" si="122"/>
        <v>0.99980831568575934</v>
      </c>
    </row>
    <row r="198" spans="6:51" x14ac:dyDescent="0.25">
      <c r="F198" s="3">
        <v>28</v>
      </c>
      <c r="G198" s="36">
        <f t="shared" si="118"/>
        <v>0.99989102733802782</v>
      </c>
      <c r="H198" s="36">
        <f t="shared" si="118"/>
        <v>0.99997043775660366</v>
      </c>
      <c r="I198" s="36">
        <f t="shared" si="118"/>
        <v>0.99977022516480529</v>
      </c>
      <c r="J198" s="36">
        <f t="shared" si="118"/>
        <v>0.99997016597931032</v>
      </c>
      <c r="K198" s="36">
        <f t="shared" si="118"/>
        <v>0</v>
      </c>
      <c r="L198" s="37">
        <f t="shared" si="115"/>
        <v>0</v>
      </c>
      <c r="M198" s="38">
        <f t="shared" si="119"/>
        <v>0.87716908843106411</v>
      </c>
      <c r="N198" s="39"/>
      <c r="O198" s="39"/>
      <c r="P198" s="40"/>
      <c r="Q198" s="40"/>
      <c r="R198" s="40"/>
      <c r="S198" s="41"/>
      <c r="T198" s="41"/>
      <c r="U198" s="42">
        <f t="shared" si="120"/>
        <v>0.99988310666883107</v>
      </c>
      <c r="V198" s="42">
        <f t="shared" si="120"/>
        <v>0.99984632823179354</v>
      </c>
      <c r="W198" s="43">
        <f t="shared" si="120"/>
        <v>0.99999998761684084</v>
      </c>
      <c r="X198" s="43">
        <f t="shared" si="120"/>
        <v>0.99998793724754342</v>
      </c>
      <c r="AD198"/>
      <c r="AG198" s="3">
        <f t="shared" si="116"/>
        <v>21.771250784010444</v>
      </c>
      <c r="AH198" s="36">
        <f t="shared" si="121"/>
        <v>0.99663087959241625</v>
      </c>
      <c r="AI198" s="36">
        <f t="shared" si="121"/>
        <v>0.99966010012223694</v>
      </c>
      <c r="AJ198" s="36">
        <f t="shared" si="121"/>
        <v>0.99423803603105509</v>
      </c>
      <c r="AK198" s="36">
        <f t="shared" si="121"/>
        <v>0.9996540477770427</v>
      </c>
      <c r="AL198" s="36">
        <f t="shared" si="121"/>
        <v>0</v>
      </c>
      <c r="AM198" s="37">
        <f t="shared" si="117"/>
        <v>0</v>
      </c>
      <c r="AN198" s="38">
        <f t="shared" si="113"/>
        <v>0.6835839973195782</v>
      </c>
      <c r="AO198" s="39"/>
      <c r="AP198" s="39"/>
      <c r="AQ198" s="40"/>
      <c r="AR198" s="40"/>
      <c r="AS198" s="40"/>
      <c r="AT198" s="41"/>
      <c r="AU198" s="41"/>
      <c r="AV198" s="42">
        <f t="shared" si="122"/>
        <v>0.99890778245906198</v>
      </c>
      <c r="AW198" s="42">
        <f t="shared" si="122"/>
        <v>0.99866188221026952</v>
      </c>
      <c r="AX198" s="43">
        <f t="shared" si="122"/>
        <v>0.99999979305875153</v>
      </c>
      <c r="AY198" s="43">
        <f t="shared" si="122"/>
        <v>0.99987672190775945</v>
      </c>
    </row>
    <row r="199" spans="6:51" x14ac:dyDescent="0.25">
      <c r="F199" s="3">
        <v>29</v>
      </c>
      <c r="G199" s="36">
        <f t="shared" si="118"/>
        <v>0.99993546389865773</v>
      </c>
      <c r="H199" s="36">
        <f t="shared" si="118"/>
        <v>0.99997959879662623</v>
      </c>
      <c r="I199" s="36">
        <f t="shared" si="118"/>
        <v>0.99986202469397134</v>
      </c>
      <c r="J199" s="36">
        <f t="shared" si="118"/>
        <v>0.99997940122615081</v>
      </c>
      <c r="K199" s="36">
        <f t="shared" si="118"/>
        <v>0</v>
      </c>
      <c r="L199" s="37">
        <f t="shared" si="115"/>
        <v>0</v>
      </c>
      <c r="M199" s="38">
        <f t="shared" si="119"/>
        <v>0.89416433359281622</v>
      </c>
      <c r="N199" s="39"/>
      <c r="O199" s="39"/>
      <c r="P199" s="40"/>
      <c r="Q199" s="40"/>
      <c r="R199" s="40"/>
      <c r="S199" s="41"/>
      <c r="T199" s="41"/>
      <c r="U199" s="42">
        <f t="shared" si="120"/>
        <v>0.99991678477883783</v>
      </c>
      <c r="V199" s="42">
        <f t="shared" si="120"/>
        <v>0.99988938647515091</v>
      </c>
      <c r="W199" s="43">
        <f t="shared" si="120"/>
        <v>0.99999999150769969</v>
      </c>
      <c r="X199" s="43">
        <f t="shared" si="120"/>
        <v>0.99999136693417312</v>
      </c>
      <c r="AD199"/>
      <c r="AG199" s="3">
        <f t="shared" si="116"/>
        <v>22.896414541809357</v>
      </c>
      <c r="AH199" s="36">
        <f t="shared" si="121"/>
        <v>0.99820137768702466</v>
      </c>
      <c r="AI199" s="36">
        <f t="shared" si="121"/>
        <v>0.99978472957406916</v>
      </c>
      <c r="AJ199" s="36">
        <f t="shared" si="121"/>
        <v>0.99677162175662026</v>
      </c>
      <c r="AK199" s="36">
        <f t="shared" si="121"/>
        <v>0.99978157425152236</v>
      </c>
      <c r="AL199" s="36">
        <f t="shared" si="121"/>
        <v>0</v>
      </c>
      <c r="AM199" s="37">
        <f t="shared" si="117"/>
        <v>0</v>
      </c>
      <c r="AN199" s="38">
        <f t="shared" si="113"/>
        <v>0.7335874045371632</v>
      </c>
      <c r="AO199" s="39"/>
      <c r="AP199" s="39"/>
      <c r="AQ199" s="40"/>
      <c r="AR199" s="40"/>
      <c r="AS199" s="40"/>
      <c r="AT199" s="41"/>
      <c r="AU199" s="41"/>
      <c r="AV199" s="42">
        <f t="shared" si="122"/>
        <v>0.99928062570705067</v>
      </c>
      <c r="AW199" s="42">
        <f t="shared" si="122"/>
        <v>0.99910723501017995</v>
      </c>
      <c r="AX199" s="43">
        <f t="shared" si="122"/>
        <v>0.99999988333017009</v>
      </c>
      <c r="AY199" s="43">
        <f t="shared" si="122"/>
        <v>0.99992146712512731</v>
      </c>
    </row>
    <row r="200" spans="6:51" x14ac:dyDescent="0.25">
      <c r="F200" s="3">
        <v>30</v>
      </c>
      <c r="G200" s="36">
        <f t="shared" si="118"/>
        <v>0.99996130108704673</v>
      </c>
      <c r="H200" s="36">
        <f t="shared" si="118"/>
        <v>0.99998583234470417</v>
      </c>
      <c r="I200" s="36">
        <f t="shared" si="118"/>
        <v>0.99991670411479472</v>
      </c>
      <c r="J200" s="36">
        <f t="shared" si="118"/>
        <v>0.99998568152776812</v>
      </c>
      <c r="K200" s="36">
        <f t="shared" si="118"/>
        <v>0</v>
      </c>
      <c r="L200" s="37">
        <f t="shared" si="115"/>
        <v>0</v>
      </c>
      <c r="M200" s="38">
        <f t="shared" si="119"/>
        <v>0.90868576779499111</v>
      </c>
      <c r="N200" s="39"/>
      <c r="O200" s="39"/>
      <c r="P200" s="40"/>
      <c r="Q200" s="40"/>
      <c r="R200" s="40"/>
      <c r="S200" s="41"/>
      <c r="T200" s="41"/>
      <c r="U200" s="42">
        <f t="shared" si="120"/>
        <v>0.99994042529863503</v>
      </c>
      <c r="V200" s="42">
        <f t="shared" si="120"/>
        <v>0.99991993791521083</v>
      </c>
      <c r="W200" s="43">
        <f t="shared" si="120"/>
        <v>0.99999999406747275</v>
      </c>
      <c r="X200" s="43">
        <f t="shared" si="120"/>
        <v>0.99999375707409355</v>
      </c>
      <c r="AD200"/>
      <c r="AG200" s="3">
        <f t="shared" si="116"/>
        <v>24.079728081374313</v>
      </c>
      <c r="AH200" s="36">
        <f t="shared" si="121"/>
        <v>0.9990714955681077</v>
      </c>
      <c r="AI200" s="36">
        <f t="shared" si="121"/>
        <v>0.99986591087748378</v>
      </c>
      <c r="AJ200" s="36">
        <f t="shared" si="121"/>
        <v>0.99825182869086926</v>
      </c>
      <c r="AK200" s="36">
        <f t="shared" si="121"/>
        <v>0.99986428360362323</v>
      </c>
      <c r="AL200" s="36">
        <f t="shared" si="121"/>
        <v>0</v>
      </c>
      <c r="AM200" s="37">
        <f t="shared" si="117"/>
        <v>0</v>
      </c>
      <c r="AN200" s="38">
        <f t="shared" si="113"/>
        <v>0.77765860218791882</v>
      </c>
      <c r="AO200" s="39"/>
      <c r="AP200" s="39"/>
      <c r="AQ200" s="40"/>
      <c r="AR200" s="40"/>
      <c r="AS200" s="40"/>
      <c r="AT200" s="41"/>
      <c r="AU200" s="41"/>
      <c r="AV200" s="42">
        <f t="shared" si="122"/>
        <v>0.99953342905584075</v>
      </c>
      <c r="AW200" s="42">
        <f t="shared" si="122"/>
        <v>0.99941310082624335</v>
      </c>
      <c r="AX200" s="43">
        <f t="shared" si="122"/>
        <v>0.99999993405986587</v>
      </c>
      <c r="AY200" s="43">
        <f t="shared" si="122"/>
        <v>0.99995039482622261</v>
      </c>
    </row>
    <row r="201" spans="6:51" x14ac:dyDescent="0.25">
      <c r="F201" s="3">
        <v>31</v>
      </c>
      <c r="G201" s="36">
        <f t="shared" si="118"/>
        <v>0.99997647525483657</v>
      </c>
      <c r="H201" s="36">
        <f t="shared" si="118"/>
        <v>0.99999009846697995</v>
      </c>
      <c r="I201" s="36">
        <f t="shared" si="118"/>
        <v>0.9999493968571882</v>
      </c>
      <c r="J201" s="36">
        <f t="shared" si="118"/>
        <v>0.99998997906319687</v>
      </c>
      <c r="K201" s="36">
        <f t="shared" si="118"/>
        <v>0</v>
      </c>
      <c r="L201" s="37">
        <f t="shared" si="115"/>
        <v>0</v>
      </c>
      <c r="M201" s="38">
        <f t="shared" si="119"/>
        <v>0.92109764131861893</v>
      </c>
      <c r="N201" s="39"/>
      <c r="O201" s="39"/>
      <c r="P201" s="40"/>
      <c r="Q201" s="40"/>
      <c r="R201" s="40"/>
      <c r="S201" s="41"/>
      <c r="T201" s="41"/>
      <c r="U201" s="42">
        <f t="shared" si="120"/>
        <v>0.99995710523301551</v>
      </c>
      <c r="V201" s="42">
        <f t="shared" si="120"/>
        <v>0.99994172469209275</v>
      </c>
      <c r="W201" s="43">
        <f t="shared" si="120"/>
        <v>0.99999999578179544</v>
      </c>
      <c r="X201" s="43">
        <f t="shared" si="120"/>
        <v>0.99999543918214362</v>
      </c>
      <c r="AD201"/>
      <c r="AG201" s="3">
        <f t="shared" si="116"/>
        <v>25.324196651582223</v>
      </c>
      <c r="AH201" s="36">
        <f t="shared" si="121"/>
        <v>0.99953493664704585</v>
      </c>
      <c r="AI201" s="36">
        <f t="shared" si="121"/>
        <v>0.99991782429163356</v>
      </c>
      <c r="AJ201" s="36">
        <f t="shared" si="121"/>
        <v>0.9990843337816252</v>
      </c>
      <c r="AK201" s="36">
        <f t="shared" si="121"/>
        <v>0.99991697580901506</v>
      </c>
      <c r="AL201" s="36">
        <f t="shared" si="121"/>
        <v>0</v>
      </c>
      <c r="AM201" s="37">
        <f t="shared" si="117"/>
        <v>0</v>
      </c>
      <c r="AN201" s="38">
        <f t="shared" si="113"/>
        <v>0.81606426895504536</v>
      </c>
      <c r="AO201" s="39"/>
      <c r="AP201" s="39"/>
      <c r="AQ201" s="40"/>
      <c r="AR201" s="40"/>
      <c r="AS201" s="40"/>
      <c r="AT201" s="41"/>
      <c r="AU201" s="41"/>
      <c r="AV201" s="42">
        <f t="shared" si="122"/>
        <v>0.99970191523002827</v>
      </c>
      <c r="AW201" s="42">
        <f t="shared" si="122"/>
        <v>0.99961970745574646</v>
      </c>
      <c r="AX201" s="43">
        <f t="shared" si="122"/>
        <v>0.99999996256156787</v>
      </c>
      <c r="AY201" s="43">
        <f t="shared" si="122"/>
        <v>0.99996889642420439</v>
      </c>
    </row>
    <row r="202" spans="6:51" x14ac:dyDescent="0.25">
      <c r="F202" s="3">
        <v>32</v>
      </c>
      <c r="G202" s="36">
        <f t="shared" ref="G202:K217" si="123">IF(1-EXP(-0.23*(G118-G$165))&lt;0, 0, 1-EXP(-0.23*(G118-G$165)))</f>
        <v>0.99998548892520589</v>
      </c>
      <c r="H202" s="36">
        <f t="shared" si="123"/>
        <v>0.99999303536569406</v>
      </c>
      <c r="I202" s="36">
        <f t="shared" si="123"/>
        <v>0.99996903832521367</v>
      </c>
      <c r="J202" s="36">
        <f t="shared" si="123"/>
        <v>0.99999293849083293</v>
      </c>
      <c r="K202" s="36">
        <f t="shared" si="123"/>
        <v>0</v>
      </c>
      <c r="L202" s="37">
        <f t="shared" si="115"/>
        <v>0</v>
      </c>
      <c r="M202" s="38">
        <f t="shared" si="119"/>
        <v>0.93171222311761204</v>
      </c>
      <c r="N202" s="39"/>
      <c r="O202" s="39"/>
      <c r="P202" s="40"/>
      <c r="Q202" s="40"/>
      <c r="R202" s="40"/>
      <c r="S202" s="41"/>
      <c r="T202" s="41"/>
      <c r="U202" s="42">
        <f t="shared" ref="U202:X217" si="124">IF(1-EXP(-0.23*(U118-U$165))&lt;0, 0, 1-EXP(-0.23*(U118-U$165)))</f>
        <v>0.9999689358970979</v>
      </c>
      <c r="V202" s="42">
        <f t="shared" si="124"/>
        <v>0.99995734130884051</v>
      </c>
      <c r="W202" s="43">
        <f t="shared" si="124"/>
        <v>0.99999999694964636</v>
      </c>
      <c r="X202" s="43">
        <f t="shared" si="124"/>
        <v>0.99999663450469911</v>
      </c>
      <c r="AD202"/>
      <c r="AG202" s="3">
        <f t="shared" si="116"/>
        <v>26.632980816094239</v>
      </c>
      <c r="AH202" s="36">
        <f t="shared" ref="AH202:AL217" si="125">IF(1-EXP(-0.23*(AH118-AH$165))&lt;0, 0, 1-EXP(-0.23*(AH118-AH$165)))</f>
        <v>0.99977305130935401</v>
      </c>
      <c r="AI202" s="36">
        <f t="shared" si="125"/>
        <v>0.9999504258521652</v>
      </c>
      <c r="AJ202" s="36">
        <f t="shared" si="125"/>
        <v>0.99953546730753251</v>
      </c>
      <c r="AK202" s="36">
        <f t="shared" si="125"/>
        <v>0.99994996410155623</v>
      </c>
      <c r="AL202" s="36">
        <f t="shared" si="125"/>
        <v>0</v>
      </c>
      <c r="AM202" s="37">
        <f t="shared" si="117"/>
        <v>0</v>
      </c>
      <c r="AN202" s="38">
        <f t="shared" si="113"/>
        <v>0.84915413551720753</v>
      </c>
      <c r="AO202" s="39"/>
      <c r="AP202" s="39"/>
      <c r="AQ202" s="40"/>
      <c r="AR202" s="40"/>
      <c r="AS202" s="40"/>
      <c r="AT202" s="41"/>
      <c r="AU202" s="41"/>
      <c r="AV202" s="42">
        <f t="shared" ref="AV202:AY217" si="126">IF(1-EXP(-0.23*(AV118-AV$165))&lt;0, 0, 1-EXP(-0.23*(AV118-AV$165)))</f>
        <v>0.99981232141998411</v>
      </c>
      <c r="AW202" s="42">
        <f t="shared" si="126"/>
        <v>0.99975700669553447</v>
      </c>
      <c r="AX202" s="43">
        <f t="shared" si="126"/>
        <v>0.99999997860179235</v>
      </c>
      <c r="AY202" s="43">
        <f t="shared" si="126"/>
        <v>0.99998061556600315</v>
      </c>
    </row>
    <row r="203" spans="6:51" x14ac:dyDescent="0.25">
      <c r="F203" s="3">
        <v>33</v>
      </c>
      <c r="G203" s="36">
        <f t="shared" si="123"/>
        <v>0.99999091030926379</v>
      </c>
      <c r="H203" s="36">
        <f t="shared" si="123"/>
        <v>0.99999506932455895</v>
      </c>
      <c r="I203" s="36">
        <f t="shared" si="123"/>
        <v>0.99998090668805439</v>
      </c>
      <c r="J203" s="36">
        <f t="shared" si="123"/>
        <v>0.99999498954518884</v>
      </c>
      <c r="K203" s="36">
        <f t="shared" si="123"/>
        <v>0.1345231872632483</v>
      </c>
      <c r="L203" s="37">
        <f t="shared" si="115"/>
        <v>0</v>
      </c>
      <c r="M203" s="38">
        <f t="shared" si="119"/>
        <v>0.94079646446711229</v>
      </c>
      <c r="N203" s="39"/>
      <c r="O203" s="39"/>
      <c r="P203" s="40"/>
      <c r="Q203" s="40"/>
      <c r="R203" s="40"/>
      <c r="S203" s="41"/>
      <c r="T203" s="41"/>
      <c r="U203" s="42">
        <f t="shared" si="124"/>
        <v>0.99997737198640513</v>
      </c>
      <c r="V203" s="42">
        <f t="shared" si="124"/>
        <v>0.99996859385871018</v>
      </c>
      <c r="W203" s="43">
        <f t="shared" si="124"/>
        <v>0.9999999977582994</v>
      </c>
      <c r="X203" s="43">
        <f t="shared" si="124"/>
        <v>0.99999749203297128</v>
      </c>
      <c r="AD203"/>
      <c r="AG203" s="3">
        <f t="shared" si="116"/>
        <v>28.009404480205966</v>
      </c>
      <c r="AH203" s="36">
        <f t="shared" si="125"/>
        <v>0.99989156872830076</v>
      </c>
      <c r="AI203" s="36">
        <f t="shared" si="125"/>
        <v>0.99997054154577081</v>
      </c>
      <c r="AJ203" s="36">
        <f t="shared" si="125"/>
        <v>0.99977132961892978</v>
      </c>
      <c r="AK203" s="36">
        <f t="shared" si="125"/>
        <v>0.99997027065272992</v>
      </c>
      <c r="AL203" s="36">
        <f t="shared" si="125"/>
        <v>0</v>
      </c>
      <c r="AM203" s="37">
        <f t="shared" si="117"/>
        <v>0</v>
      </c>
      <c r="AN203" s="38">
        <f t="shared" si="113"/>
        <v>0.87734170197492822</v>
      </c>
      <c r="AO203" s="39"/>
      <c r="AP203" s="39"/>
      <c r="AQ203" s="40"/>
      <c r="AR203" s="40"/>
      <c r="AS203" s="40"/>
      <c r="AT203" s="41"/>
      <c r="AU203" s="41"/>
      <c r="AV203" s="42">
        <f t="shared" si="126"/>
        <v>0.99988348267667615</v>
      </c>
      <c r="AW203" s="42">
        <f t="shared" si="126"/>
        <v>0.99984680655283231</v>
      </c>
      <c r="AX203" s="43">
        <f t="shared" si="126"/>
        <v>0.99999998766178044</v>
      </c>
      <c r="AY203" s="43">
        <f t="shared" si="126"/>
        <v>0.99998797572417752</v>
      </c>
    </row>
    <row r="204" spans="6:51" x14ac:dyDescent="0.25">
      <c r="F204" s="3">
        <v>34</v>
      </c>
      <c r="G204" s="36">
        <f t="shared" si="123"/>
        <v>0.99999421482113771</v>
      </c>
      <c r="H204" s="36">
        <f t="shared" si="123"/>
        <v>0.99999648649938411</v>
      </c>
      <c r="I204" s="36">
        <f t="shared" si="123"/>
        <v>0.99998812528249625</v>
      </c>
      <c r="J204" s="36">
        <f t="shared" si="123"/>
        <v>0.99999642025114377</v>
      </c>
      <c r="K204" s="36">
        <f t="shared" si="123"/>
        <v>0.25083858216128063</v>
      </c>
      <c r="L204" s="37">
        <f t="shared" si="115"/>
        <v>0</v>
      </c>
      <c r="M204" s="38">
        <f t="shared" si="119"/>
        <v>0.94857805838308307</v>
      </c>
      <c r="N204" s="39"/>
      <c r="O204" s="39"/>
      <c r="P204" s="40"/>
      <c r="Q204" s="40"/>
      <c r="R204" s="40"/>
      <c r="S204" s="41"/>
      <c r="T204" s="41"/>
      <c r="U204" s="42">
        <f t="shared" si="124"/>
        <v>0.99998342012313801</v>
      </c>
      <c r="V204" s="42">
        <f t="shared" si="124"/>
        <v>0.99997674491572586</v>
      </c>
      <c r="W204" s="43">
        <f t="shared" si="124"/>
        <v>0.99999999832702358</v>
      </c>
      <c r="X204" s="43">
        <f t="shared" si="124"/>
        <v>0.99999811300081276</v>
      </c>
      <c r="AD204"/>
      <c r="AG204" s="3">
        <f t="shared" si="116"/>
        <v>29.456963332534478</v>
      </c>
      <c r="AH204" s="36">
        <f t="shared" si="125"/>
        <v>0.99994899599560105</v>
      </c>
      <c r="AI204" s="36">
        <f t="shared" si="125"/>
        <v>0.99998274354523808</v>
      </c>
      <c r="AJ204" s="36">
        <f t="shared" si="125"/>
        <v>0.99989052092066166</v>
      </c>
      <c r="AK204" s="36">
        <f t="shared" si="125"/>
        <v>0.99998256984064005</v>
      </c>
      <c r="AL204" s="36">
        <f t="shared" si="125"/>
        <v>0</v>
      </c>
      <c r="AM204" s="37">
        <f t="shared" si="117"/>
        <v>0</v>
      </c>
      <c r="AN204" s="38">
        <f t="shared" si="113"/>
        <v>0.90108379233384717</v>
      </c>
      <c r="AO204" s="39"/>
      <c r="AP204" s="39"/>
      <c r="AQ204" s="40"/>
      <c r="AR204" s="40"/>
      <c r="AS204" s="40"/>
      <c r="AT204" s="41"/>
      <c r="AU204" s="41"/>
      <c r="AV204" s="42">
        <f t="shared" si="126"/>
        <v>0.99992862062266274</v>
      </c>
      <c r="AW204" s="42">
        <f t="shared" si="126"/>
        <v>0.99990464170245597</v>
      </c>
      <c r="AX204" s="43">
        <f t="shared" si="126"/>
        <v>0.99999999280777963</v>
      </c>
      <c r="AY204" s="43">
        <f t="shared" si="126"/>
        <v>0.99999256500762512</v>
      </c>
    </row>
    <row r="205" spans="6:51" x14ac:dyDescent="0.25">
      <c r="F205" s="3">
        <v>35</v>
      </c>
      <c r="G205" s="36">
        <f t="shared" si="123"/>
        <v>0.99999625741635778</v>
      </c>
      <c r="H205" s="36">
        <f t="shared" si="123"/>
        <v>0.99999747996987121</v>
      </c>
      <c r="I205" s="36">
        <f t="shared" si="123"/>
        <v>0.99999254775473234</v>
      </c>
      <c r="J205" s="36">
        <f t="shared" si="123"/>
        <v>0.99999742473197561</v>
      </c>
      <c r="K205" s="36">
        <f t="shared" si="123"/>
        <v>0.34711035160320225</v>
      </c>
      <c r="L205" s="37">
        <f t="shared" si="115"/>
        <v>0</v>
      </c>
      <c r="M205" s="38">
        <f t="shared" si="119"/>
        <v>0.95525086611519272</v>
      </c>
      <c r="N205" s="39"/>
      <c r="O205" s="39"/>
      <c r="P205" s="40"/>
      <c r="Q205" s="40"/>
      <c r="R205" s="40"/>
      <c r="S205" s="41"/>
      <c r="T205" s="41"/>
      <c r="U205" s="42">
        <f t="shared" si="124"/>
        <v>0.99998777999556143</v>
      </c>
      <c r="V205" s="42">
        <f t="shared" si="124"/>
        <v>0.99998268096295839</v>
      </c>
      <c r="W205" s="43">
        <f t="shared" si="124"/>
        <v>0.99999999873299883</v>
      </c>
      <c r="X205" s="43">
        <f t="shared" si="124"/>
        <v>0.99999856680368837</v>
      </c>
      <c r="AD205"/>
      <c r="AG205" s="3">
        <f t="shared" si="116"/>
        <v>30.979333722981732</v>
      </c>
      <c r="AH205" s="36">
        <f t="shared" si="125"/>
        <v>0.99997623545687475</v>
      </c>
      <c r="AI205" s="36">
        <f t="shared" si="125"/>
        <v>0.99999002552931704</v>
      </c>
      <c r="AJ205" s="36">
        <f t="shared" si="125"/>
        <v>0.99994887651035225</v>
      </c>
      <c r="AK205" s="36">
        <f t="shared" si="125"/>
        <v>0.99998990558205558</v>
      </c>
      <c r="AL205" s="36">
        <f t="shared" si="125"/>
        <v>0</v>
      </c>
      <c r="AM205" s="37">
        <f t="shared" si="117"/>
        <v>0</v>
      </c>
      <c r="AN205" s="38">
        <f t="shared" si="113"/>
        <v>0.92086031547744418</v>
      </c>
      <c r="AO205" s="39"/>
      <c r="AP205" s="39"/>
      <c r="AQ205" s="40"/>
      <c r="AR205" s="40"/>
      <c r="AS205" s="40"/>
      <c r="AT205" s="41"/>
      <c r="AU205" s="41"/>
      <c r="AV205" s="42">
        <f t="shared" si="126"/>
        <v>0.99995681557137139</v>
      </c>
      <c r="AW205" s="42">
        <f t="shared" si="126"/>
        <v>0.99994134426776538</v>
      </c>
      <c r="AX205" s="43">
        <f t="shared" si="126"/>
        <v>0.99999999575269749</v>
      </c>
      <c r="AY205" s="43">
        <f t="shared" si="126"/>
        <v>0.99999540996328695</v>
      </c>
    </row>
    <row r="206" spans="6:51" x14ac:dyDescent="0.25">
      <c r="F206" s="3">
        <v>36</v>
      </c>
      <c r="G206" s="36">
        <f t="shared" si="123"/>
        <v>0.99999753840763539</v>
      </c>
      <c r="H206" s="36">
        <f t="shared" si="123"/>
        <v>0.99999818070120394</v>
      </c>
      <c r="I206" s="36">
        <f t="shared" si="123"/>
        <v>0.99999527856974002</v>
      </c>
      <c r="J206" s="36">
        <f t="shared" si="123"/>
        <v>0.99999813456770847</v>
      </c>
      <c r="K206" s="36">
        <f t="shared" si="123"/>
        <v>0.42720287257663425</v>
      </c>
      <c r="L206" s="37">
        <f t="shared" si="115"/>
        <v>0</v>
      </c>
      <c r="M206" s="38">
        <f t="shared" si="119"/>
        <v>0.96097971861643927</v>
      </c>
      <c r="N206" s="39"/>
      <c r="O206" s="39"/>
      <c r="P206" s="40"/>
      <c r="Q206" s="40"/>
      <c r="R206" s="40"/>
      <c r="S206" s="41"/>
      <c r="T206" s="41"/>
      <c r="U206" s="42">
        <f t="shared" si="124"/>
        <v>0.99999094019221535</v>
      </c>
      <c r="V206" s="42">
        <f t="shared" si="124"/>
        <v>0.99998702722494248</v>
      </c>
      <c r="W206" s="43">
        <f t="shared" si="124"/>
        <v>0.99999999902693926</v>
      </c>
      <c r="X206" s="43">
        <f t="shared" si="124"/>
        <v>0.99999890142909287</v>
      </c>
      <c r="AD206"/>
      <c r="AG206" s="3">
        <f t="shared" si="116"/>
        <v>32.580381999521578</v>
      </c>
      <c r="AH206" s="36">
        <f t="shared" si="125"/>
        <v>0.99998896011592231</v>
      </c>
      <c r="AI206" s="36">
        <f t="shared" si="125"/>
        <v>0.99999430488810637</v>
      </c>
      <c r="AJ206" s="36">
        <f t="shared" si="125"/>
        <v>0.99997663620359667</v>
      </c>
      <c r="AK206" s="36">
        <f t="shared" si="125"/>
        <v>0.99999421845199365</v>
      </c>
      <c r="AL206" s="36">
        <f t="shared" si="125"/>
        <v>7.8612597899312076E-2</v>
      </c>
      <c r="AM206" s="37">
        <f t="shared" si="117"/>
        <v>0</v>
      </c>
      <c r="AN206" s="38">
        <f t="shared" si="113"/>
        <v>0.93715546896048374</v>
      </c>
      <c r="AO206" s="39"/>
      <c r="AP206" s="39"/>
      <c r="AQ206" s="40"/>
      <c r="AR206" s="40"/>
      <c r="AS206" s="40"/>
      <c r="AT206" s="41"/>
      <c r="AU206" s="41"/>
      <c r="AV206" s="42">
        <f t="shared" si="126"/>
        <v>0.9999741725485628</v>
      </c>
      <c r="AW206" s="42">
        <f t="shared" si="126"/>
        <v>0.9999643123951103</v>
      </c>
      <c r="AX206" s="43">
        <f t="shared" si="126"/>
        <v>0.99999999745388057</v>
      </c>
      <c r="AY206" s="43">
        <f t="shared" si="126"/>
        <v>0.99999716596926003</v>
      </c>
    </row>
    <row r="207" spans="6:51" x14ac:dyDescent="0.25">
      <c r="F207" s="3">
        <v>37</v>
      </c>
      <c r="G207" s="36">
        <f t="shared" si="123"/>
        <v>0.99999835375137502</v>
      </c>
      <c r="H207" s="36">
        <f t="shared" si="123"/>
        <v>0.99999867800433517</v>
      </c>
      <c r="I207" s="36">
        <f t="shared" si="123"/>
        <v>0.99999697900370599</v>
      </c>
      <c r="J207" s="36">
        <f t="shared" si="123"/>
        <v>0.99999863946062684</v>
      </c>
      <c r="K207" s="36">
        <f t="shared" si="123"/>
        <v>0.49417851321236417</v>
      </c>
      <c r="L207" s="37">
        <f t="shared" si="115"/>
        <v>0</v>
      </c>
      <c r="M207" s="38">
        <f t="shared" si="119"/>
        <v>0.96590462413547429</v>
      </c>
      <c r="N207" s="39"/>
      <c r="O207" s="39"/>
      <c r="P207" s="40"/>
      <c r="Q207" s="40"/>
      <c r="R207" s="40"/>
      <c r="S207" s="41"/>
      <c r="T207" s="41"/>
      <c r="U207" s="42">
        <f t="shared" si="124"/>
        <v>0.9999932435040525</v>
      </c>
      <c r="V207" s="42">
        <f t="shared" si="124"/>
        <v>0.99999022669653748</v>
      </c>
      <c r="W207" s="43">
        <f t="shared" si="124"/>
        <v>0.99999999924266125</v>
      </c>
      <c r="X207" s="43">
        <f t="shared" si="124"/>
        <v>0.99999915034746467</v>
      </c>
      <c r="AD207"/>
      <c r="AG207" s="3">
        <f t="shared" si="116"/>
        <v>34.264174327522724</v>
      </c>
      <c r="AH207" s="36">
        <f t="shared" si="125"/>
        <v>0.99999485180092096</v>
      </c>
      <c r="AI207" s="36">
        <f t="shared" si="125"/>
        <v>0.99999678385785706</v>
      </c>
      <c r="AJ207" s="36">
        <f t="shared" si="125"/>
        <v>0.99998950986063095</v>
      </c>
      <c r="AK207" s="36">
        <f t="shared" si="125"/>
        <v>0.99999672073262291</v>
      </c>
      <c r="AL207" s="36">
        <f t="shared" si="125"/>
        <v>0.27804471994534219</v>
      </c>
      <c r="AM207" s="37">
        <f t="shared" si="117"/>
        <v>0</v>
      </c>
      <c r="AN207" s="38">
        <f t="shared" si="113"/>
        <v>0.95044137841089837</v>
      </c>
      <c r="AO207" s="39"/>
      <c r="AP207" s="39"/>
      <c r="AQ207" s="40"/>
      <c r="AR207" s="40"/>
      <c r="AS207" s="40"/>
      <c r="AT207" s="41"/>
      <c r="AU207" s="41"/>
      <c r="AV207" s="42">
        <f t="shared" si="126"/>
        <v>0.99998471283197943</v>
      </c>
      <c r="AW207" s="42">
        <f t="shared" si="126"/>
        <v>0.99997849884486323</v>
      </c>
      <c r="AX207" s="43">
        <f t="shared" si="126"/>
        <v>0.99999999844763643</v>
      </c>
      <c r="AY207" s="43">
        <f t="shared" si="126"/>
        <v>0.99999824685117111</v>
      </c>
    </row>
    <row r="208" spans="6:51" x14ac:dyDescent="0.25">
      <c r="F208" s="3">
        <v>38</v>
      </c>
      <c r="G208" s="36">
        <f t="shared" si="123"/>
        <v>0.99999888055304609</v>
      </c>
      <c r="H208" s="36">
        <f t="shared" si="123"/>
        <v>0.99999903311688243</v>
      </c>
      <c r="I208" s="36">
        <f t="shared" si="123"/>
        <v>0.99999804721676078</v>
      </c>
      <c r="J208" s="36">
        <f t="shared" si="123"/>
        <v>0.99999900092069172</v>
      </c>
      <c r="K208" s="36">
        <f t="shared" si="123"/>
        <v>0.55047186179705809</v>
      </c>
      <c r="L208" s="37">
        <f t="shared" si="115"/>
        <v>0</v>
      </c>
      <c r="M208" s="38">
        <f t="shared" si="119"/>
        <v>0.97014442663600264</v>
      </c>
      <c r="N208" s="39"/>
      <c r="O208" s="39"/>
      <c r="P208" s="40"/>
      <c r="Q208" s="40"/>
      <c r="R208" s="40"/>
      <c r="S208" s="41"/>
      <c r="T208" s="41"/>
      <c r="U208" s="42">
        <f t="shared" si="124"/>
        <v>0.99999493158874775</v>
      </c>
      <c r="V208" s="42">
        <f t="shared" si="124"/>
        <v>0.99999259472917035</v>
      </c>
      <c r="W208" s="43">
        <f t="shared" si="124"/>
        <v>0.9999999994030333</v>
      </c>
      <c r="X208" s="43">
        <f t="shared" si="124"/>
        <v>0.9999993371022593</v>
      </c>
      <c r="AD208"/>
      <c r="AG208" s="3">
        <f t="shared" si="116"/>
        <v>36.034987016545941</v>
      </c>
      <c r="AH208" s="36">
        <f t="shared" si="125"/>
        <v>0.99999757349636853</v>
      </c>
      <c r="AI208" s="36">
        <f t="shared" si="125"/>
        <v>0.99999820111023685</v>
      </c>
      <c r="AJ208" s="36">
        <f t="shared" si="125"/>
        <v>0.9999953525420241</v>
      </c>
      <c r="AK208" s="36">
        <f t="shared" si="125"/>
        <v>0.99999815526601021</v>
      </c>
      <c r="AL208" s="36">
        <f t="shared" si="125"/>
        <v>0.42975178502175948</v>
      </c>
      <c r="AM208" s="37">
        <f t="shared" si="117"/>
        <v>0</v>
      </c>
      <c r="AN208" s="38">
        <f t="shared" si="113"/>
        <v>0.96116484941822444</v>
      </c>
      <c r="AO208" s="39"/>
      <c r="AP208" s="39"/>
      <c r="AQ208" s="40"/>
      <c r="AR208" s="40"/>
      <c r="AS208" s="40"/>
      <c r="AT208" s="41"/>
      <c r="AU208" s="41"/>
      <c r="AV208" s="42">
        <f t="shared" si="126"/>
        <v>0.99999103358935171</v>
      </c>
      <c r="AW208" s="42">
        <f t="shared" si="126"/>
        <v>0.99998715637473823</v>
      </c>
      <c r="AX208" s="43">
        <f t="shared" si="126"/>
        <v>0.99999999903564807</v>
      </c>
      <c r="AY208" s="43">
        <f t="shared" si="126"/>
        <v>0.99999891142364583</v>
      </c>
    </row>
    <row r="209" spans="6:51" x14ac:dyDescent="0.25">
      <c r="F209" s="3">
        <v>39</v>
      </c>
      <c r="G209" s="36">
        <f t="shared" si="123"/>
        <v>0.99999922608932901</v>
      </c>
      <c r="H209" s="36">
        <f t="shared" si="123"/>
        <v>0.99999928825933704</v>
      </c>
      <c r="I209" s="36">
        <f t="shared" si="123"/>
        <v>0.99999872445972571</v>
      </c>
      <c r="J209" s="36">
        <f t="shared" si="123"/>
        <v>0.99999926137416828</v>
      </c>
      <c r="K209" s="36">
        <f t="shared" si="123"/>
        <v>0.59802527353555135</v>
      </c>
      <c r="L209" s="37">
        <f t="shared" si="115"/>
        <v>0</v>
      </c>
      <c r="M209" s="38">
        <f t="shared" si="119"/>
        <v>0.973799966473055</v>
      </c>
      <c r="N209" s="39"/>
      <c r="O209" s="39"/>
      <c r="P209" s="40"/>
      <c r="Q209" s="40"/>
      <c r="R209" s="40"/>
      <c r="S209" s="41"/>
      <c r="T209" s="41"/>
      <c r="U209" s="42">
        <f t="shared" si="124"/>
        <v>0.99999617563959631</v>
      </c>
      <c r="V209" s="42">
        <f t="shared" si="124"/>
        <v>0.99999435687804239</v>
      </c>
      <c r="W209" s="43">
        <f t="shared" si="124"/>
        <v>0.99999999952373042</v>
      </c>
      <c r="X209" s="43">
        <f t="shared" si="124"/>
        <v>0.9999994783924232</v>
      </c>
      <c r="AD209"/>
      <c r="AG209" s="3">
        <f t="shared" si="116"/>
        <v>37.897317380842225</v>
      </c>
      <c r="AH209" s="36">
        <f t="shared" si="125"/>
        <v>0.99999883622205232</v>
      </c>
      <c r="AI209" s="36">
        <f t="shared" si="125"/>
        <v>0.99999900185280799</v>
      </c>
      <c r="AJ209" s="36">
        <f t="shared" si="125"/>
        <v>0.99999795871027719</v>
      </c>
      <c r="AK209" s="36">
        <f t="shared" si="125"/>
        <v>0.99999896905568708</v>
      </c>
      <c r="AL209" s="36">
        <f t="shared" si="125"/>
        <v>0.54512362740553344</v>
      </c>
      <c r="AM209" s="37">
        <f t="shared" si="117"/>
        <v>0</v>
      </c>
      <c r="AN209" s="38">
        <f t="shared" si="113"/>
        <v>0.96973756554698254</v>
      </c>
      <c r="AO209" s="39"/>
      <c r="AP209" s="39"/>
      <c r="AQ209" s="40"/>
      <c r="AR209" s="40"/>
      <c r="AS209" s="40"/>
      <c r="AT209" s="41"/>
      <c r="AU209" s="41"/>
      <c r="AV209" s="42">
        <f t="shared" si="126"/>
        <v>0.99999478115188978</v>
      </c>
      <c r="AW209" s="42">
        <f t="shared" si="126"/>
        <v>0.99999238272193525</v>
      </c>
      <c r="AX209" s="43">
        <f t="shared" si="126"/>
        <v>0.99999999938861417</v>
      </c>
      <c r="AY209" s="43">
        <f t="shared" si="126"/>
        <v>0.99999932025909777</v>
      </c>
    </row>
    <row r="210" spans="6:51" x14ac:dyDescent="0.25">
      <c r="F210" s="3">
        <v>40</v>
      </c>
      <c r="G210" s="36">
        <f t="shared" si="123"/>
        <v>0.99999945616089181</v>
      </c>
      <c r="H210" s="36">
        <f t="shared" si="123"/>
        <v>0.99999947270279699</v>
      </c>
      <c r="I210" s="36">
        <f t="shared" si="123"/>
        <v>0.99999915791860572</v>
      </c>
      <c r="J210" s="36">
        <f t="shared" si="123"/>
        <v>0.99999945025736059</v>
      </c>
      <c r="K210" s="36">
        <f t="shared" si="123"/>
        <v>0.63839428181327762</v>
      </c>
      <c r="L210" s="37">
        <f t="shared" si="115"/>
        <v>0</v>
      </c>
      <c r="M210" s="38">
        <f t="shared" si="119"/>
        <v>0.97695679681125069</v>
      </c>
      <c r="N210" s="39"/>
      <c r="O210" s="39"/>
      <c r="P210" s="40"/>
      <c r="Q210" s="40"/>
      <c r="R210" s="40"/>
      <c r="S210" s="41"/>
      <c r="T210" s="41"/>
      <c r="U210" s="42">
        <f t="shared" si="124"/>
        <v>0.99999709753041821</v>
      </c>
      <c r="V210" s="42">
        <f t="shared" si="124"/>
        <v>0.99999567524737809</v>
      </c>
      <c r="W210" s="43">
        <f t="shared" si="124"/>
        <v>0.99999999961563601</v>
      </c>
      <c r="X210" s="43">
        <f t="shared" si="124"/>
        <v>0.99999958615918372</v>
      </c>
      <c r="AD210"/>
      <c r="AG210" s="3">
        <f t="shared" si="116"/>
        <v>39.855895161134171</v>
      </c>
      <c r="AH210" s="36">
        <f t="shared" si="125"/>
        <v>0.99999942836729283</v>
      </c>
      <c r="AI210" s="36">
        <f t="shared" si="125"/>
        <v>0.99999944962784748</v>
      </c>
      <c r="AJ210" s="36">
        <f t="shared" si="125"/>
        <v>0.99999910658236646</v>
      </c>
      <c r="AK210" s="36">
        <f t="shared" si="125"/>
        <v>0.99999942659085617</v>
      </c>
      <c r="AL210" s="36">
        <f t="shared" si="125"/>
        <v>0.63296936062334175</v>
      </c>
      <c r="AM210" s="37">
        <f t="shared" si="117"/>
        <v>0</v>
      </c>
      <c r="AN210" s="38">
        <f t="shared" si="113"/>
        <v>0.97652973959505351</v>
      </c>
      <c r="AO210" s="39"/>
      <c r="AP210" s="39"/>
      <c r="AQ210" s="40"/>
      <c r="AR210" s="40"/>
      <c r="AS210" s="40"/>
      <c r="AT210" s="41"/>
      <c r="AU210" s="41"/>
      <c r="AV210" s="42">
        <f t="shared" si="126"/>
        <v>0.99999698091536593</v>
      </c>
      <c r="AW210" s="42">
        <f t="shared" si="126"/>
        <v>0.99999550776436097</v>
      </c>
      <c r="AX210" s="43">
        <f t="shared" si="126"/>
        <v>0.99999999960384767</v>
      </c>
      <c r="AY210" s="43">
        <f t="shared" si="126"/>
        <v>0.99999957233896786</v>
      </c>
    </row>
    <row r="211" spans="6:51" x14ac:dyDescent="0.25">
      <c r="F211" s="3">
        <v>41</v>
      </c>
      <c r="G211" s="36">
        <f t="shared" si="123"/>
        <v>0.99999961164953233</v>
      </c>
      <c r="H211" s="36">
        <f t="shared" si="123"/>
        <v>0.99999960685421385</v>
      </c>
      <c r="I211" s="36">
        <f t="shared" si="123"/>
        <v>0.99999943805488833</v>
      </c>
      <c r="J211" s="36">
        <f t="shared" si="123"/>
        <v>0.99999958811479461</v>
      </c>
      <c r="K211" s="36">
        <f t="shared" si="123"/>
        <v>0.67282961494206561</v>
      </c>
      <c r="L211" s="37">
        <f t="shared" si="115"/>
        <v>0</v>
      </c>
      <c r="M211" s="38">
        <f t="shared" si="119"/>
        <v>0.97968750826146378</v>
      </c>
      <c r="N211" s="39"/>
      <c r="O211" s="39"/>
      <c r="P211" s="40"/>
      <c r="Q211" s="40"/>
      <c r="R211" s="40"/>
      <c r="S211" s="41"/>
      <c r="T211" s="41"/>
      <c r="U211" s="42">
        <f t="shared" si="124"/>
        <v>0.99999778445545839</v>
      </c>
      <c r="V211" s="42">
        <f t="shared" si="124"/>
        <v>0.99999666690419198</v>
      </c>
      <c r="W211" s="43">
        <f t="shared" si="124"/>
        <v>0.99999999968640141</v>
      </c>
      <c r="X211" s="43">
        <f t="shared" si="124"/>
        <v>0.99999966901006032</v>
      </c>
      <c r="AD211"/>
      <c r="AG211" s="3">
        <f t="shared" si="116"/>
        <v>41.722042020690559</v>
      </c>
      <c r="AH211" s="36">
        <f t="shared" si="125"/>
        <v>0.99999969247358456</v>
      </c>
      <c r="AI211" s="36">
        <f t="shared" si="125"/>
        <v>0.99999968070149514</v>
      </c>
      <c r="AJ211" s="36">
        <f t="shared" si="125"/>
        <v>0.99999957753363244</v>
      </c>
      <c r="AK211" s="36">
        <f t="shared" si="125"/>
        <v>0.99999966424831099</v>
      </c>
      <c r="AL211" s="36">
        <f t="shared" si="125"/>
        <v>0.69458199027629275</v>
      </c>
      <c r="AM211" s="37">
        <f t="shared" si="117"/>
        <v>0</v>
      </c>
      <c r="AN211" s="38">
        <f t="shared" si="113"/>
        <v>0.98142941491164148</v>
      </c>
      <c r="AO211" s="39"/>
      <c r="AP211" s="39"/>
      <c r="AQ211" s="40"/>
      <c r="AR211" s="40"/>
      <c r="AS211" s="40"/>
      <c r="AT211" s="41"/>
      <c r="AU211" s="41"/>
      <c r="AV211" s="42">
        <f t="shared" si="126"/>
        <v>0.99999817047118666</v>
      </c>
      <c r="AW211" s="42">
        <f t="shared" si="126"/>
        <v>0.99999722870344399</v>
      </c>
      <c r="AX211" s="43">
        <f t="shared" si="126"/>
        <v>0.99999999972748954</v>
      </c>
      <c r="AY211" s="43">
        <f t="shared" si="126"/>
        <v>0.99999971694026801</v>
      </c>
    </row>
    <row r="212" spans="6:51" x14ac:dyDescent="0.25">
      <c r="F212" s="3">
        <v>42</v>
      </c>
      <c r="G212" s="36">
        <f t="shared" si="123"/>
        <v>0.99999971828741285</v>
      </c>
      <c r="H212" s="36">
        <f t="shared" si="123"/>
        <v>0.99999970502054925</v>
      </c>
      <c r="I212" s="36">
        <f t="shared" si="123"/>
        <v>0.99999962090095484</v>
      </c>
      <c r="J212" s="36">
        <f t="shared" si="123"/>
        <v>0.99999968937004247</v>
      </c>
      <c r="K212" s="36">
        <f t="shared" si="123"/>
        <v>0.70234108861364419</v>
      </c>
      <c r="L212" s="37">
        <f t="shared" si="115"/>
        <v>0</v>
      </c>
      <c r="M212" s="38">
        <f t="shared" si="119"/>
        <v>0.98205371130664398</v>
      </c>
      <c r="N212" s="39"/>
      <c r="O212" s="39"/>
      <c r="P212" s="40"/>
      <c r="Q212" s="40"/>
      <c r="R212" s="40"/>
      <c r="S212" s="41"/>
      <c r="T212" s="41"/>
      <c r="U212" s="42">
        <f t="shared" si="124"/>
        <v>0.99999829910921845</v>
      </c>
      <c r="V212" s="42">
        <f t="shared" si="124"/>
        <v>0.99999741680236343</v>
      </c>
      <c r="W212" s="43">
        <f t="shared" si="124"/>
        <v>0.99999999974146925</v>
      </c>
      <c r="X212" s="43">
        <f t="shared" si="124"/>
        <v>0.99999973319825031</v>
      </c>
      <c r="AD212"/>
      <c r="AG212" s="3">
        <f t="shared" si="116"/>
        <v>43.450237396356343</v>
      </c>
      <c r="AH212" s="36">
        <f t="shared" si="125"/>
        <v>0.9999998182782458</v>
      </c>
      <c r="AI212" s="36">
        <f t="shared" si="125"/>
        <v>0.9999998033610954</v>
      </c>
      <c r="AJ212" s="36">
        <f t="shared" si="125"/>
        <v>0.99999978159209235</v>
      </c>
      <c r="AK212" s="36">
        <f t="shared" si="125"/>
        <v>0.99999979129353334</v>
      </c>
      <c r="AL212" s="36">
        <f t="shared" si="125"/>
        <v>0.7380286909916326</v>
      </c>
      <c r="AM212" s="37">
        <f t="shared" si="117"/>
        <v>0</v>
      </c>
      <c r="AN212" s="38">
        <f t="shared" si="113"/>
        <v>0.9849427007958268</v>
      </c>
      <c r="AO212" s="39"/>
      <c r="AP212" s="39"/>
      <c r="AQ212" s="40"/>
      <c r="AR212" s="40"/>
      <c r="AS212" s="40"/>
      <c r="AT212" s="41"/>
      <c r="AU212" s="41"/>
      <c r="AV212" s="42">
        <f t="shared" si="126"/>
        <v>0.99999882902704107</v>
      </c>
      <c r="AW212" s="42">
        <f t="shared" si="126"/>
        <v>0.99999819745127205</v>
      </c>
      <c r="AX212" s="43">
        <f t="shared" si="126"/>
        <v>0.9999999998011877</v>
      </c>
      <c r="AY212" s="43">
        <f t="shared" si="126"/>
        <v>0.99999980219649687</v>
      </c>
    </row>
    <row r="213" spans="6:51" x14ac:dyDescent="0.25">
      <c r="F213" s="3">
        <v>43</v>
      </c>
      <c r="G213" s="36">
        <f t="shared" si="123"/>
        <v>0.99999979248410686</v>
      </c>
      <c r="H213" s="36">
        <f t="shared" si="123"/>
        <v>0.99999977728848499</v>
      </c>
      <c r="I213" s="36">
        <f t="shared" si="123"/>
        <v>0.99999974144651738</v>
      </c>
      <c r="J213" s="36">
        <f t="shared" si="123"/>
        <v>0.99999976420920189</v>
      </c>
      <c r="K213" s="36">
        <f t="shared" si="123"/>
        <v>0.72774746927747369</v>
      </c>
      <c r="L213" s="37">
        <f t="shared" si="115"/>
        <v>0</v>
      </c>
      <c r="M213" s="38">
        <f t="shared" si="119"/>
        <v>0.98410772211358688</v>
      </c>
      <c r="N213" s="39"/>
      <c r="O213" s="39"/>
      <c r="P213" s="40"/>
      <c r="Q213" s="40"/>
      <c r="R213" s="40"/>
      <c r="S213" s="41"/>
      <c r="T213" s="41"/>
      <c r="U213" s="42">
        <f t="shared" si="124"/>
        <v>0.99999868679613657</v>
      </c>
      <c r="V213" s="42">
        <f t="shared" si="124"/>
        <v>0.99999798689243713</v>
      </c>
      <c r="W213" s="43">
        <f t="shared" si="124"/>
        <v>0.99999999978475518</v>
      </c>
      <c r="X213" s="43">
        <f t="shared" si="124"/>
        <v>0.99999978330143591</v>
      </c>
      <c r="AD213"/>
      <c r="AG213" s="3">
        <f t="shared" si="116"/>
        <v>45.042693794538543</v>
      </c>
      <c r="AH213" s="36">
        <f t="shared" si="125"/>
        <v>0.99999988364228609</v>
      </c>
      <c r="AI213" s="36">
        <f t="shared" si="125"/>
        <v>0.99999987213909192</v>
      </c>
      <c r="AJ213" s="36">
        <f t="shared" si="125"/>
        <v>0.99999987760277187</v>
      </c>
      <c r="AK213" s="36">
        <f t="shared" si="125"/>
        <v>0.99999986304394695</v>
      </c>
      <c r="AL213" s="36">
        <f t="shared" si="125"/>
        <v>0.7695474587466975</v>
      </c>
      <c r="AM213" s="37">
        <f t="shared" si="117"/>
        <v>0</v>
      </c>
      <c r="AN213" s="38">
        <f t="shared" si="113"/>
        <v>0.98751215665345005</v>
      </c>
      <c r="AO213" s="39"/>
      <c r="AP213" s="39"/>
      <c r="AQ213" s="40"/>
      <c r="AR213" s="40"/>
      <c r="AS213" s="40"/>
      <c r="AT213" s="41"/>
      <c r="AU213" s="41"/>
      <c r="AV213" s="42">
        <f t="shared" si="126"/>
        <v>0.99999921226169408</v>
      </c>
      <c r="AW213" s="42">
        <f t="shared" si="126"/>
        <v>0.99999876970723645</v>
      </c>
      <c r="AX213" s="43">
        <f t="shared" si="126"/>
        <v>0.99999999984766663</v>
      </c>
      <c r="AY213" s="43">
        <f t="shared" si="126"/>
        <v>0.99999985506938749</v>
      </c>
    </row>
    <row r="214" spans="6:51" x14ac:dyDescent="0.25">
      <c r="F214" s="3">
        <v>44</v>
      </c>
      <c r="G214" s="36">
        <f t="shared" si="123"/>
        <v>0.99999984484152149</v>
      </c>
      <c r="H214" s="36">
        <f t="shared" si="123"/>
        <v>0.99999983080919996</v>
      </c>
      <c r="I214" s="36">
        <f t="shared" si="123"/>
        <v>0.99999982172528212</v>
      </c>
      <c r="J214" s="36">
        <f t="shared" si="123"/>
        <v>0.99999981986814679</v>
      </c>
      <c r="K214" s="36">
        <f t="shared" si="123"/>
        <v>0.74971547761667601</v>
      </c>
      <c r="L214" s="37">
        <f t="shared" si="115"/>
        <v>0</v>
      </c>
      <c r="M214" s="38">
        <f t="shared" si="119"/>
        <v>0.98589399285816737</v>
      </c>
      <c r="N214" s="39"/>
      <c r="O214" s="39"/>
      <c r="P214" s="40"/>
      <c r="Q214" s="40"/>
      <c r="R214" s="40"/>
      <c r="S214" s="41"/>
      <c r="T214" s="41"/>
      <c r="U214" s="42">
        <f t="shared" si="124"/>
        <v>0.99999898041823487</v>
      </c>
      <c r="V214" s="42">
        <f t="shared" si="124"/>
        <v>0.99999842257073446</v>
      </c>
      <c r="W214" s="43">
        <f t="shared" si="124"/>
        <v>0.99999999981910748</v>
      </c>
      <c r="X214" s="43">
        <f t="shared" si="124"/>
        <v>0.99999982269584631</v>
      </c>
      <c r="AD214"/>
      <c r="AG214" s="3">
        <f t="shared" si="116"/>
        <v>46.510072666059088</v>
      </c>
      <c r="AH214" s="36">
        <f t="shared" si="125"/>
        <v>0.99999992037951868</v>
      </c>
      <c r="AI214" s="36">
        <f t="shared" si="125"/>
        <v>0.99999991283041267</v>
      </c>
      <c r="AJ214" s="36">
        <f t="shared" si="125"/>
        <v>0.99999992645003843</v>
      </c>
      <c r="AK214" s="36">
        <f t="shared" si="125"/>
        <v>0.99999990579750087</v>
      </c>
      <c r="AL214" s="36">
        <f t="shared" si="125"/>
        <v>0.79308237038021656</v>
      </c>
      <c r="AM214" s="37">
        <f t="shared" si="117"/>
        <v>0</v>
      </c>
      <c r="AN214" s="38">
        <f t="shared" si="113"/>
        <v>0.98943468277076929</v>
      </c>
      <c r="AO214" s="39"/>
      <c r="AP214" s="39"/>
      <c r="AQ214" s="40"/>
      <c r="AR214" s="40"/>
      <c r="AS214" s="40"/>
      <c r="AT214" s="41"/>
      <c r="AU214" s="41"/>
      <c r="AV214" s="42">
        <f t="shared" si="126"/>
        <v>0.99999944655304207</v>
      </c>
      <c r="AW214" s="42">
        <f t="shared" si="126"/>
        <v>0.99999912429428717</v>
      </c>
      <c r="AX214" s="43">
        <f t="shared" si="126"/>
        <v>0.99999999987853117</v>
      </c>
      <c r="AY214" s="43">
        <f t="shared" si="126"/>
        <v>0.99999988948072049</v>
      </c>
    </row>
    <row r="215" spans="6:51" x14ac:dyDescent="0.25">
      <c r="F215" s="3">
        <v>45</v>
      </c>
      <c r="G215" s="36">
        <f t="shared" si="123"/>
        <v>0.99999988229864234</v>
      </c>
      <c r="H215" s="36">
        <f t="shared" si="123"/>
        <v>0.99999987068102458</v>
      </c>
      <c r="I215" s="36">
        <f t="shared" si="123"/>
        <v>0.9999998757323334</v>
      </c>
      <c r="J215" s="36">
        <f t="shared" si="123"/>
        <v>0.99999986151708831</v>
      </c>
      <c r="K215" s="36">
        <f t="shared" si="123"/>
        <v>0.76879037846810006</v>
      </c>
      <c r="L215" s="37">
        <f t="shared" si="115"/>
        <v>0</v>
      </c>
      <c r="M215" s="38">
        <f t="shared" si="119"/>
        <v>0.98745032311042091</v>
      </c>
      <c r="N215" s="39"/>
      <c r="O215" s="39"/>
      <c r="P215" s="40"/>
      <c r="Q215" s="40"/>
      <c r="R215" s="40"/>
      <c r="S215" s="41"/>
      <c r="T215" s="41"/>
      <c r="U215" s="42">
        <f t="shared" si="124"/>
        <v>0.99999920398991782</v>
      </c>
      <c r="V215" s="42">
        <f t="shared" si="124"/>
        <v>0.99999875726493648</v>
      </c>
      <c r="W215" s="43">
        <f t="shared" si="124"/>
        <v>0.99999999984661914</v>
      </c>
      <c r="X215" s="43">
        <f t="shared" si="124"/>
        <v>0.99999985388980384</v>
      </c>
      <c r="AD215"/>
      <c r="AG215" s="3">
        <f t="shared" si="116"/>
        <v>47.862198071214792</v>
      </c>
      <c r="AH215" s="36">
        <f t="shared" si="125"/>
        <v>0.99999994243373092</v>
      </c>
      <c r="AI215" s="36">
        <f t="shared" si="125"/>
        <v>0.99999993806302612</v>
      </c>
      <c r="AJ215" s="36">
        <f t="shared" si="125"/>
        <v>0.99999995305241551</v>
      </c>
      <c r="AK215" s="36">
        <f t="shared" si="125"/>
        <v>0.99999993249395058</v>
      </c>
      <c r="AL215" s="36">
        <f t="shared" si="125"/>
        <v>0.81109172767621396</v>
      </c>
      <c r="AM215" s="37">
        <f t="shared" si="117"/>
        <v>0</v>
      </c>
      <c r="AN215" s="38">
        <f t="shared" si="113"/>
        <v>0.9909027857753081</v>
      </c>
      <c r="AO215" s="39"/>
      <c r="AP215" s="39"/>
      <c r="AQ215" s="40"/>
      <c r="AR215" s="40"/>
      <c r="AS215" s="40"/>
      <c r="AT215" s="41"/>
      <c r="AU215" s="41"/>
      <c r="AV215" s="42">
        <f t="shared" si="126"/>
        <v>0.99999959611741662</v>
      </c>
      <c r="AW215" s="42">
        <f t="shared" si="126"/>
        <v>0.9999993534049586</v>
      </c>
      <c r="AX215" s="43">
        <f t="shared" si="126"/>
        <v>0.9999999998999235</v>
      </c>
      <c r="AY215" s="43">
        <f t="shared" si="126"/>
        <v>0.99999991281833489</v>
      </c>
    </row>
    <row r="216" spans="6:51" x14ac:dyDescent="0.25">
      <c r="F216" s="3">
        <v>46</v>
      </c>
      <c r="G216" s="36">
        <f t="shared" si="123"/>
        <v>0.99999990945556438</v>
      </c>
      <c r="H216" s="36">
        <f t="shared" si="123"/>
        <v>0.99999990055896537</v>
      </c>
      <c r="I216" s="36">
        <f t="shared" si="123"/>
        <v>0.99999991243527908</v>
      </c>
      <c r="J216" s="36">
        <f t="shared" si="123"/>
        <v>0.99999989287173785</v>
      </c>
      <c r="K216" s="36">
        <f t="shared" si="123"/>
        <v>0.78542004312661839</v>
      </c>
      <c r="L216" s="37">
        <f t="shared" si="115"/>
        <v>0</v>
      </c>
      <c r="M216" s="38">
        <f t="shared" si="119"/>
        <v>0.98880888437855807</v>
      </c>
      <c r="N216" s="39"/>
      <c r="O216" s="39"/>
      <c r="P216" s="40"/>
      <c r="Q216" s="40"/>
      <c r="R216" s="40"/>
      <c r="S216" s="41"/>
      <c r="T216" s="41"/>
      <c r="U216" s="42">
        <f t="shared" si="124"/>
        <v>0.99999937512614534</v>
      </c>
      <c r="V216" s="42">
        <f t="shared" si="124"/>
        <v>0.99999901570907013</v>
      </c>
      <c r="W216" s="43">
        <f t="shared" si="124"/>
        <v>0.9999999998688438</v>
      </c>
      <c r="X216" s="43">
        <f t="shared" si="124"/>
        <v>0.99999987876012775</v>
      </c>
      <c r="AD216"/>
      <c r="AG216" s="3">
        <f t="shared" si="116"/>
        <v>49.108122451584919</v>
      </c>
      <c r="AH216" s="36">
        <f t="shared" si="125"/>
        <v>0.99999995642820416</v>
      </c>
      <c r="AI216" s="36">
        <f t="shared" si="125"/>
        <v>0.99999995436874634</v>
      </c>
      <c r="AJ216" s="36">
        <f t="shared" si="125"/>
        <v>0.99999996842465499</v>
      </c>
      <c r="AK216" s="36">
        <f t="shared" si="125"/>
        <v>0.99999994986166818</v>
      </c>
      <c r="AL216" s="36">
        <f t="shared" si="125"/>
        <v>0.82516437077959415</v>
      </c>
      <c r="AM216" s="37">
        <f t="shared" si="117"/>
        <v>0</v>
      </c>
      <c r="AN216" s="38">
        <f t="shared" si="113"/>
        <v>0.99204448321081096</v>
      </c>
      <c r="AO216" s="39"/>
      <c r="AP216" s="39"/>
      <c r="AQ216" s="40"/>
      <c r="AR216" s="40"/>
      <c r="AS216" s="40"/>
      <c r="AT216" s="41"/>
      <c r="AU216" s="41"/>
      <c r="AV216" s="42">
        <f t="shared" si="126"/>
        <v>0.99999969529348698</v>
      </c>
      <c r="AW216" s="42">
        <f t="shared" si="126"/>
        <v>0.99999950699062556</v>
      </c>
      <c r="AX216" s="43">
        <f t="shared" si="126"/>
        <v>0.99999999991529143</v>
      </c>
      <c r="AY216" s="43">
        <f t="shared" si="126"/>
        <v>0.99999992921488789</v>
      </c>
    </row>
    <row r="217" spans="6:51" x14ac:dyDescent="0.25">
      <c r="F217" s="3">
        <v>47</v>
      </c>
      <c r="G217" s="36">
        <f t="shared" si="123"/>
        <v>0.99999992940050986</v>
      </c>
      <c r="H217" s="36">
        <f t="shared" si="123"/>
        <v>0.99999992307779939</v>
      </c>
      <c r="I217" s="36">
        <f t="shared" si="123"/>
        <v>0.99999993763164974</v>
      </c>
      <c r="J217" s="36">
        <f t="shared" si="123"/>
        <v>0.99999991661788201</v>
      </c>
      <c r="K217" s="36">
        <f t="shared" si="123"/>
        <v>0.79997393748888856</v>
      </c>
      <c r="L217" s="37">
        <f t="shared" si="115"/>
        <v>0</v>
      </c>
      <c r="M217" s="38">
        <f t="shared" si="119"/>
        <v>0.98999708574504064</v>
      </c>
      <c r="N217" s="39"/>
      <c r="O217" s="39"/>
      <c r="P217" s="40"/>
      <c r="Q217" s="40"/>
      <c r="R217" s="40"/>
      <c r="S217" s="41"/>
      <c r="T217" s="41"/>
      <c r="U217" s="42">
        <f t="shared" si="124"/>
        <v>0.99999950681192273</v>
      </c>
      <c r="V217" s="42">
        <f t="shared" si="124"/>
        <v>0.99999921629290311</v>
      </c>
      <c r="W217" s="43">
        <f t="shared" si="124"/>
        <v>0.99999999988694566</v>
      </c>
      <c r="X217" s="43">
        <f t="shared" si="124"/>
        <v>0.99999989872089012</v>
      </c>
      <c r="AD217"/>
      <c r="AG217" s="3">
        <f t="shared" si="116"/>
        <v>50.256187235873128</v>
      </c>
      <c r="AH217" s="36">
        <f t="shared" si="125"/>
        <v>0.99999996573433569</v>
      </c>
      <c r="AI217" s="36">
        <f t="shared" si="125"/>
        <v>0.9999999652954632</v>
      </c>
      <c r="AJ217" s="36">
        <f t="shared" si="125"/>
        <v>0.99999997777844696</v>
      </c>
      <c r="AK217" s="36">
        <f t="shared" si="125"/>
        <v>0.99999996157478988</v>
      </c>
      <c r="AL217" s="36">
        <f t="shared" si="125"/>
        <v>0.83636050348823998</v>
      </c>
      <c r="AM217" s="37">
        <f t="shared" si="117"/>
        <v>0</v>
      </c>
      <c r="AN217" s="38">
        <f t="shared" si="113"/>
        <v>0.99294691591142614</v>
      </c>
      <c r="AO217" s="39"/>
      <c r="AP217" s="39"/>
      <c r="AQ217" s="40"/>
      <c r="AR217" s="40"/>
      <c r="AS217" s="40"/>
      <c r="AT217" s="41"/>
      <c r="AU217" s="41"/>
      <c r="AV217" s="42">
        <f t="shared" si="126"/>
        <v>0.99999976329696627</v>
      </c>
      <c r="AW217" s="42">
        <f t="shared" si="126"/>
        <v>0.99999961334028376</v>
      </c>
      <c r="AX217" s="43">
        <f t="shared" si="126"/>
        <v>0.99999999992667032</v>
      </c>
      <c r="AY217" s="43">
        <f t="shared" si="126"/>
        <v>0.9999999410909316</v>
      </c>
    </row>
    <row r="218" spans="6:51" x14ac:dyDescent="0.25">
      <c r="F218" s="3">
        <v>48</v>
      </c>
      <c r="G218" s="36">
        <f t="shared" ref="G218:K233" si="127">IF(1-EXP(-0.23*(G134-G$165))&lt;0, 0, 1-EXP(-0.23*(G134-G$165)))</f>
        <v>0.99999994423249361</v>
      </c>
      <c r="H218" s="36">
        <f t="shared" si="127"/>
        <v>0.99999994014728144</v>
      </c>
      <c r="I218" s="36">
        <f t="shared" si="127"/>
        <v>0.99999995510333639</v>
      </c>
      <c r="J218" s="36">
        <f t="shared" si="127"/>
        <v>0.99999993470794057</v>
      </c>
      <c r="K218" s="36">
        <f t="shared" si="127"/>
        <v>0.81275815671217422</v>
      </c>
      <c r="L218" s="37">
        <f t="shared" si="115"/>
        <v>0</v>
      </c>
      <c r="M218" s="38">
        <f t="shared" si="119"/>
        <v>0.9910383047223531</v>
      </c>
      <c r="N218" s="39"/>
      <c r="O218" s="39"/>
      <c r="P218" s="40"/>
      <c r="Q218" s="40"/>
      <c r="R218" s="40"/>
      <c r="S218" s="41"/>
      <c r="T218" s="41"/>
      <c r="U218" s="42">
        <f t="shared" ref="U218:X233" si="128">IF(1-EXP(-0.23*(U134-U$165))&lt;0, 0, 1-EXP(-0.23*(U134-U$165)))</f>
        <v>0.99999960866648185</v>
      </c>
      <c r="V218" s="42">
        <f t="shared" si="128"/>
        <v>0.99999937275487905</v>
      </c>
      <c r="W218" s="43">
        <f t="shared" si="128"/>
        <v>0.9999999999018051</v>
      </c>
      <c r="X218" s="43">
        <f t="shared" si="128"/>
        <v>0.9999999148447295</v>
      </c>
      <c r="AD218"/>
      <c r="AG218" s="3">
        <f t="shared" si="116"/>
        <v>51.314078685538149</v>
      </c>
      <c r="AH218" s="36">
        <f t="shared" ref="AH218:AL233" si="129">IF(1-EXP(-0.23*(AH134-AH$165))&lt;0, 0, 1-EXP(-0.23*(AH134-AH$165)))</f>
        <v>0.9999999721739018</v>
      </c>
      <c r="AI218" s="36">
        <f t="shared" si="129"/>
        <v>0.99999997285612408</v>
      </c>
      <c r="AJ218" s="36">
        <f t="shared" si="129"/>
        <v>0.99999998373271559</v>
      </c>
      <c r="AK218" s="36">
        <f t="shared" si="129"/>
        <v>0.99999996972894412</v>
      </c>
      <c r="AL218" s="36">
        <f t="shared" si="129"/>
        <v>0.84540779282386613</v>
      </c>
      <c r="AM218" s="37">
        <f t="shared" si="117"/>
        <v>0</v>
      </c>
      <c r="AN218" s="38">
        <f t="shared" si="113"/>
        <v>0.9936706865756757</v>
      </c>
      <c r="AO218" s="39"/>
      <c r="AP218" s="39"/>
      <c r="AQ218" s="40"/>
      <c r="AR218" s="40"/>
      <c r="AS218" s="40"/>
      <c r="AT218" s="41"/>
      <c r="AU218" s="41"/>
      <c r="AV218" s="42">
        <f t="shared" ref="AV218:AY233" si="130">IF(1-EXP(-0.23*(AV134-AV$165))&lt;0, 0, 1-EXP(-0.23*(AV134-AV$165)))</f>
        <v>0.99999981132620308</v>
      </c>
      <c r="AW218" s="42">
        <f t="shared" si="130"/>
        <v>0.99999968912081116</v>
      </c>
      <c r="AX218" s="43">
        <f t="shared" si="130"/>
        <v>0.99999999993531496</v>
      </c>
      <c r="AY218" s="43">
        <f t="shared" si="130"/>
        <v>0.99999994992259289</v>
      </c>
    </row>
    <row r="219" spans="6:51" x14ac:dyDescent="0.25">
      <c r="F219" s="3">
        <v>49</v>
      </c>
      <c r="G219" s="36">
        <f t="shared" si="127"/>
        <v>0.99999995539552033</v>
      </c>
      <c r="H219" s="36">
        <f t="shared" si="127"/>
        <v>0.99999995315918788</v>
      </c>
      <c r="I219" s="36">
        <f t="shared" si="127"/>
        <v>0.99999996733972596</v>
      </c>
      <c r="J219" s="36">
        <f t="shared" si="127"/>
        <v>0.99999994856923413</v>
      </c>
      <c r="K219" s="36">
        <f t="shared" si="127"/>
        <v>0.82402737142936133</v>
      </c>
      <c r="L219" s="37">
        <f t="shared" si="115"/>
        <v>0</v>
      </c>
      <c r="M219" s="38">
        <f t="shared" si="119"/>
        <v>0.99195250404382218</v>
      </c>
      <c r="N219" s="39"/>
      <c r="O219" s="39"/>
      <c r="P219" s="40"/>
      <c r="Q219" s="40"/>
      <c r="R219" s="40"/>
      <c r="S219" s="41"/>
      <c r="T219" s="41"/>
      <c r="U219" s="42">
        <f t="shared" si="128"/>
        <v>0.99999968785061499</v>
      </c>
      <c r="V219" s="42">
        <f t="shared" si="128"/>
        <v>0.99999949540748345</v>
      </c>
      <c r="W219" s="43">
        <f t="shared" si="128"/>
        <v>0.99999999991409372</v>
      </c>
      <c r="X219" s="43">
        <f t="shared" si="128"/>
        <v>0.99999992795065962</v>
      </c>
      <c r="AD219"/>
      <c r="AG219" s="3">
        <f t="shared" si="116"/>
        <v>52.288879354098157</v>
      </c>
      <c r="AH219" s="36">
        <f t="shared" si="129"/>
        <v>0.99999997678370212</v>
      </c>
      <c r="AI219" s="36">
        <f t="shared" si="129"/>
        <v>0.9999999782381811</v>
      </c>
      <c r="AJ219" s="36">
        <f t="shared" si="129"/>
        <v>0.99999998767559695</v>
      </c>
      <c r="AK219" s="36">
        <f t="shared" si="129"/>
        <v>0.99999997556680154</v>
      </c>
      <c r="AL219" s="36">
        <f t="shared" si="129"/>
        <v>0.85281828544750848</v>
      </c>
      <c r="AM219" s="37">
        <f t="shared" si="117"/>
        <v>0</v>
      </c>
      <c r="AN219" s="38">
        <f t="shared" si="113"/>
        <v>0.99425878142545121</v>
      </c>
      <c r="AO219" s="39"/>
      <c r="AP219" s="39"/>
      <c r="AQ219" s="40"/>
      <c r="AR219" s="40"/>
      <c r="AS219" s="40"/>
      <c r="AT219" s="41"/>
      <c r="AU219" s="41"/>
      <c r="AV219" s="42">
        <f t="shared" si="130"/>
        <v>0.99999984614886461</v>
      </c>
      <c r="AW219" s="42">
        <f t="shared" si="130"/>
        <v>0.99999974450574769</v>
      </c>
      <c r="AX219" s="43">
        <f t="shared" si="130"/>
        <v>0.99999999994202826</v>
      </c>
      <c r="AY219" s="43">
        <f t="shared" si="130"/>
        <v>0.99999995664267272</v>
      </c>
    </row>
    <row r="220" spans="6:51" x14ac:dyDescent="0.25">
      <c r="F220" s="3">
        <v>50</v>
      </c>
      <c r="G220" s="36">
        <f t="shared" si="127"/>
        <v>0.99999996389475421</v>
      </c>
      <c r="H220" s="36">
        <f t="shared" si="127"/>
        <v>0.99999996313327733</v>
      </c>
      <c r="I220" s="36">
        <f t="shared" si="127"/>
        <v>0.99999997599429225</v>
      </c>
      <c r="J220" s="36">
        <f t="shared" si="127"/>
        <v>0.99999995925103502</v>
      </c>
      <c r="K220" s="36">
        <f t="shared" si="127"/>
        <v>0.83399435431559166</v>
      </c>
      <c r="L220" s="37">
        <f t="shared" si="115"/>
        <v>0</v>
      </c>
      <c r="M220" s="38">
        <f t="shared" si="119"/>
        <v>0.99275675208815839</v>
      </c>
      <c r="N220" s="39"/>
      <c r="O220" s="39"/>
      <c r="P220" s="40"/>
      <c r="Q220" s="40"/>
      <c r="R220" s="40"/>
      <c r="S220" s="41"/>
      <c r="T220" s="41"/>
      <c r="U220" s="42">
        <f t="shared" si="128"/>
        <v>0.99999974972088967</v>
      </c>
      <c r="V220" s="42">
        <f t="shared" si="128"/>
        <v>0.99999959202814603</v>
      </c>
      <c r="W220" s="43">
        <f t="shared" si="128"/>
        <v>0.99999999992432831</v>
      </c>
      <c r="X220" s="43">
        <f t="shared" si="128"/>
        <v>0.99999993866805514</v>
      </c>
      <c r="AD220"/>
      <c r="AG220" s="3">
        <f t="shared" si="116"/>
        <v>53.187115504627528</v>
      </c>
      <c r="AH220" s="36">
        <f t="shared" si="129"/>
        <v>0.99999998018107994</v>
      </c>
      <c r="AI220" s="36">
        <f t="shared" si="129"/>
        <v>0.99999998216703234</v>
      </c>
      <c r="AJ220" s="36">
        <f t="shared" si="129"/>
        <v>0.99999999037855858</v>
      </c>
      <c r="AK220" s="36">
        <f t="shared" si="129"/>
        <v>0.99999997985135158</v>
      </c>
      <c r="AL220" s="36">
        <f t="shared" si="129"/>
        <v>0.85896037894767807</v>
      </c>
      <c r="AM220" s="37">
        <f t="shared" si="117"/>
        <v>0</v>
      </c>
      <c r="AN220" s="38">
        <f t="shared" si="113"/>
        <v>0.99474224925710542</v>
      </c>
      <c r="AO220" s="39"/>
      <c r="AP220" s="39"/>
      <c r="AQ220" s="40"/>
      <c r="AR220" s="40"/>
      <c r="AS220" s="40"/>
      <c r="AT220" s="41"/>
      <c r="AU220" s="41"/>
      <c r="AV220" s="42">
        <f t="shared" si="130"/>
        <v>0.99999987199076079</v>
      </c>
      <c r="AW220" s="42">
        <f t="shared" si="130"/>
        <v>0.99999978590592009</v>
      </c>
      <c r="AX220" s="43">
        <f t="shared" si="130"/>
        <v>0.99999999994734134</v>
      </c>
      <c r="AY220" s="43">
        <f t="shared" si="130"/>
        <v>0.99999996185952167</v>
      </c>
    </row>
    <row r="221" spans="6:51" x14ac:dyDescent="0.25">
      <c r="F221" s="3">
        <v>51</v>
      </c>
      <c r="G221" s="36">
        <f t="shared" si="127"/>
        <v>0.99999997043794986</v>
      </c>
      <c r="H221" s="36">
        <f t="shared" si="127"/>
        <v>0.99999997082071712</v>
      </c>
      <c r="I221" s="36">
        <f t="shared" si="127"/>
        <v>0.99999998217522656</v>
      </c>
      <c r="J221" s="36">
        <f t="shared" si="127"/>
        <v>0.99999996752895415</v>
      </c>
      <c r="K221" s="36">
        <f t="shared" si="127"/>
        <v>0.84283760512331729</v>
      </c>
      <c r="L221" s="37">
        <f t="shared" si="115"/>
        <v>0</v>
      </c>
      <c r="M221" s="38">
        <f t="shared" si="119"/>
        <v>0.99346566199878827</v>
      </c>
      <c r="N221" s="39"/>
      <c r="O221" s="39"/>
      <c r="P221" s="40"/>
      <c r="Q221" s="40"/>
      <c r="R221" s="40"/>
      <c r="S221" s="41"/>
      <c r="T221" s="41"/>
      <c r="U221" s="42">
        <f t="shared" si="128"/>
        <v>0.99999979830352403</v>
      </c>
      <c r="V221" s="42">
        <f t="shared" si="128"/>
        <v>0.99999966850986644</v>
      </c>
      <c r="W221" s="43">
        <f t="shared" si="128"/>
        <v>0.99999999993290933</v>
      </c>
      <c r="X221" s="43">
        <f t="shared" si="128"/>
        <v>0.99999994748358334</v>
      </c>
      <c r="AD221"/>
      <c r="AG221" s="3">
        <f t="shared" si="116"/>
        <v>54.014800802904645</v>
      </c>
      <c r="AH221" s="36">
        <f t="shared" si="129"/>
        <v>0.99999998274847346</v>
      </c>
      <c r="AI221" s="36">
        <f t="shared" si="129"/>
        <v>0.99999998509996935</v>
      </c>
      <c r="AJ221" s="36">
        <f t="shared" si="129"/>
        <v>0.99999999228883119</v>
      </c>
      <c r="AK221" s="36">
        <f t="shared" si="129"/>
        <v>0.99999998306595195</v>
      </c>
      <c r="AL221" s="36">
        <f t="shared" si="129"/>
        <v>0.86410441924359138</v>
      </c>
      <c r="AM221" s="37">
        <f t="shared" si="117"/>
        <v>0</v>
      </c>
      <c r="AN221" s="38">
        <f t="shared" si="113"/>
        <v>0.99514389404006964</v>
      </c>
      <c r="AO221" s="39"/>
      <c r="AP221" s="39"/>
      <c r="AQ221" s="40"/>
      <c r="AR221" s="40"/>
      <c r="AS221" s="40"/>
      <c r="AT221" s="41"/>
      <c r="AU221" s="41"/>
      <c r="AV221" s="42">
        <f t="shared" si="130"/>
        <v>0.99999989156937441</v>
      </c>
      <c r="AW221" s="42">
        <f t="shared" si="130"/>
        <v>0.99999981747870303</v>
      </c>
      <c r="AX221" s="43">
        <f t="shared" si="130"/>
        <v>0.99999999995161559</v>
      </c>
      <c r="AY221" s="43">
        <f t="shared" si="130"/>
        <v>0.99999996598119612</v>
      </c>
    </row>
    <row r="222" spans="6:51" x14ac:dyDescent="0.25">
      <c r="F222" s="3">
        <v>52</v>
      </c>
      <c r="G222" s="36">
        <f t="shared" si="127"/>
        <v>0.99999997552902586</v>
      </c>
      <c r="H222" s="36">
        <f t="shared" si="127"/>
        <v>0.99999997677774688</v>
      </c>
      <c r="I222" s="36">
        <f t="shared" si="127"/>
        <v>0.999999986631948</v>
      </c>
      <c r="J222" s="36">
        <f t="shared" si="127"/>
        <v>0.9999999739794353</v>
      </c>
      <c r="K222" s="36">
        <f t="shared" si="127"/>
        <v>0.85070747651673717</v>
      </c>
      <c r="L222" s="37">
        <f t="shared" si="115"/>
        <v>0</v>
      </c>
      <c r="M222" s="38">
        <f t="shared" si="119"/>
        <v>0.99409176227301566</v>
      </c>
      <c r="N222" s="39"/>
      <c r="O222" s="39"/>
      <c r="P222" s="40"/>
      <c r="Q222" s="40"/>
      <c r="R222" s="40"/>
      <c r="S222" s="41"/>
      <c r="T222" s="41"/>
      <c r="U222" s="42">
        <f t="shared" si="128"/>
        <v>0.99999983663920655</v>
      </c>
      <c r="V222" s="42">
        <f t="shared" si="128"/>
        <v>0.99999972933847714</v>
      </c>
      <c r="W222" s="43">
        <f t="shared" si="128"/>
        <v>0.99999999994014976</v>
      </c>
      <c r="X222" s="43">
        <f t="shared" si="128"/>
        <v>0.99999995477584958</v>
      </c>
      <c r="AD222"/>
      <c r="AG222" s="3">
        <f t="shared" si="116"/>
        <v>54.777476578735246</v>
      </c>
      <c r="AH222" s="36">
        <f t="shared" si="129"/>
        <v>0.99999998473121066</v>
      </c>
      <c r="AI222" s="36">
        <f t="shared" si="129"/>
        <v>0.99999998733356665</v>
      </c>
      <c r="AJ222" s="36">
        <f t="shared" si="129"/>
        <v>0.99999999367564141</v>
      </c>
      <c r="AK222" s="36">
        <f t="shared" si="129"/>
        <v>0.99999998552557212</v>
      </c>
      <c r="AL222" s="36">
        <f t="shared" si="129"/>
        <v>0.86845234852270037</v>
      </c>
      <c r="AM222" s="37">
        <f t="shared" si="117"/>
        <v>0</v>
      </c>
      <c r="AN222" s="38">
        <f t="shared" si="113"/>
        <v>0.99548072388129405</v>
      </c>
      <c r="AO222" s="39"/>
      <c r="AP222" s="39"/>
      <c r="AQ222" s="40"/>
      <c r="AR222" s="40"/>
      <c r="AS222" s="40"/>
      <c r="AT222" s="41"/>
      <c r="AU222" s="41"/>
      <c r="AV222" s="42">
        <f t="shared" si="130"/>
        <v>0.99999990667936745</v>
      </c>
      <c r="AW222" s="42">
        <f t="shared" si="130"/>
        <v>0.99999984199100411</v>
      </c>
      <c r="AX222" s="43">
        <f t="shared" si="130"/>
        <v>0.99999999995510369</v>
      </c>
      <c r="AY222" s="43">
        <f t="shared" si="130"/>
        <v>0.99999996928836854</v>
      </c>
    </row>
    <row r="223" spans="6:51" x14ac:dyDescent="0.25">
      <c r="F223" s="3">
        <v>53</v>
      </c>
      <c r="G223" s="36">
        <f t="shared" si="127"/>
        <v>0.999999979530661</v>
      </c>
      <c r="H223" s="36">
        <f t="shared" si="127"/>
        <v>0.99999998141840929</v>
      </c>
      <c r="I223" s="36">
        <f t="shared" si="127"/>
        <v>0.99999998987578209</v>
      </c>
      <c r="J223" s="36">
        <f t="shared" si="127"/>
        <v>0.9999999790331987</v>
      </c>
      <c r="K223" s="36">
        <f t="shared" si="127"/>
        <v>0.85773111394424539</v>
      </c>
      <c r="L223" s="37">
        <f t="shared" si="115"/>
        <v>0</v>
      </c>
      <c r="M223" s="38">
        <f t="shared" si="119"/>
        <v>0.99464580962865667</v>
      </c>
      <c r="N223" s="39"/>
      <c r="O223" s="39"/>
      <c r="P223" s="40"/>
      <c r="Q223" s="40"/>
      <c r="R223" s="40"/>
      <c r="S223" s="41"/>
      <c r="T223" s="41"/>
      <c r="U223" s="42">
        <f t="shared" si="128"/>
        <v>0.99999986703514987</v>
      </c>
      <c r="V223" s="42">
        <f t="shared" si="128"/>
        <v>0.99999977794428963</v>
      </c>
      <c r="W223" s="43">
        <f t="shared" si="128"/>
        <v>0.99999999994629618</v>
      </c>
      <c r="X223" s="43">
        <f t="shared" si="128"/>
        <v>0.99999996084113196</v>
      </c>
      <c r="AD223"/>
      <c r="AG223" s="3">
        <f t="shared" si="116"/>
        <v>55.4802489249997</v>
      </c>
      <c r="AH223" s="36">
        <f t="shared" si="129"/>
        <v>0.9999999862915987</v>
      </c>
      <c r="AI223" s="36">
        <f t="shared" si="129"/>
        <v>0.99999998906517273</v>
      </c>
      <c r="AJ223" s="36">
        <f t="shared" si="129"/>
        <v>0.99999999470662904</v>
      </c>
      <c r="AK223" s="36">
        <f t="shared" si="129"/>
        <v>0.99999998744075858</v>
      </c>
      <c r="AL223" s="36">
        <f t="shared" si="129"/>
        <v>0.87215744058913769</v>
      </c>
      <c r="AM223" s="37">
        <f t="shared" si="117"/>
        <v>0</v>
      </c>
      <c r="AN223" s="38">
        <f t="shared" si="113"/>
        <v>0.99576560539907988</v>
      </c>
      <c r="AO223" s="39"/>
      <c r="AP223" s="39"/>
      <c r="AQ223" s="40"/>
      <c r="AR223" s="40"/>
      <c r="AS223" s="40"/>
      <c r="AT223" s="41"/>
      <c r="AU223" s="41"/>
      <c r="AV223" s="42">
        <f t="shared" si="130"/>
        <v>0.99999991853490988</v>
      </c>
      <c r="AW223" s="42">
        <f t="shared" si="130"/>
        <v>0.99999986132817476</v>
      </c>
      <c r="AX223" s="43">
        <f t="shared" si="130"/>
        <v>0.99999999995798583</v>
      </c>
      <c r="AY223" s="43">
        <f t="shared" si="130"/>
        <v>0.99999997197850155</v>
      </c>
    </row>
    <row r="224" spans="6:51" x14ac:dyDescent="0.25">
      <c r="F224" s="3">
        <v>54</v>
      </c>
      <c r="G224" s="36">
        <f t="shared" si="127"/>
        <v>0.99999998270661994</v>
      </c>
      <c r="H224" s="36">
        <f t="shared" si="127"/>
        <v>0.99999998505248744</v>
      </c>
      <c r="I224" s="36">
        <f t="shared" si="127"/>
        <v>0.99999999225869052</v>
      </c>
      <c r="J224" s="36">
        <f t="shared" si="127"/>
        <v>0.99999998301378179</v>
      </c>
      <c r="K224" s="36">
        <f t="shared" si="127"/>
        <v>0.86401645411396744</v>
      </c>
      <c r="L224" s="37">
        <f t="shared" si="115"/>
        <v>0</v>
      </c>
      <c r="M224" s="38">
        <f t="shared" si="119"/>
        <v>0.99513705327225443</v>
      </c>
      <c r="N224" s="39"/>
      <c r="O224" s="39"/>
      <c r="P224" s="40"/>
      <c r="Q224" s="40"/>
      <c r="R224" s="40"/>
      <c r="S224" s="41"/>
      <c r="T224" s="41"/>
      <c r="U224" s="42">
        <f t="shared" si="128"/>
        <v>0.99999989125016886</v>
      </c>
      <c r="V224" s="42">
        <f t="shared" si="128"/>
        <v>0.99999981696232432</v>
      </c>
      <c r="W224" s="43">
        <f t="shared" si="128"/>
        <v>0.99999999995154387</v>
      </c>
      <c r="X224" s="43">
        <f t="shared" si="128"/>
        <v>0.9999999659126152</v>
      </c>
      <c r="AD224"/>
      <c r="AG224" s="3">
        <f t="shared" si="116"/>
        <v>56.127822882801333</v>
      </c>
      <c r="AH224" s="36">
        <f t="shared" si="129"/>
        <v>0.99999998754000641</v>
      </c>
      <c r="AI224" s="36">
        <f t="shared" si="129"/>
        <v>0.99999999042920784</v>
      </c>
      <c r="AJ224" s="36">
        <f t="shared" si="129"/>
        <v>0.99999999548939666</v>
      </c>
      <c r="AK224" s="36">
        <f t="shared" si="129"/>
        <v>0.99999998895554909</v>
      </c>
      <c r="AL224" s="36">
        <f t="shared" si="129"/>
        <v>0.87533772052239989</v>
      </c>
      <c r="AM224" s="37">
        <f t="shared" si="117"/>
        <v>0</v>
      </c>
      <c r="AN224" s="38">
        <f t="shared" si="113"/>
        <v>0.99600840065301999</v>
      </c>
      <c r="AO224" s="39"/>
      <c r="AP224" s="39"/>
      <c r="AQ224" s="40"/>
      <c r="AR224" s="40"/>
      <c r="AS224" s="40"/>
      <c r="AT224" s="41"/>
      <c r="AU224" s="41"/>
      <c r="AV224" s="42">
        <f t="shared" si="130"/>
        <v>0.99999992797566817</v>
      </c>
      <c r="AW224" s="42">
        <f t="shared" si="130"/>
        <v>0.99999987680268076</v>
      </c>
      <c r="AX224" s="43">
        <f t="shared" si="130"/>
        <v>0.99999999996039357</v>
      </c>
      <c r="AY224" s="43">
        <f t="shared" si="130"/>
        <v>0.99999997419337405</v>
      </c>
    </row>
    <row r="225" spans="6:51" x14ac:dyDescent="0.25">
      <c r="F225" s="3">
        <v>55</v>
      </c>
      <c r="G225" s="36">
        <f t="shared" si="127"/>
        <v>0.99999998525067502</v>
      </c>
      <c r="H225" s="36">
        <f t="shared" si="127"/>
        <v>0.99999998791293521</v>
      </c>
      <c r="I225" s="36">
        <f t="shared" si="127"/>
        <v>0.99999999402505679</v>
      </c>
      <c r="J225" s="36">
        <f t="shared" si="127"/>
        <v>0.99999998616547725</v>
      </c>
      <c r="K225" s="36">
        <f t="shared" si="127"/>
        <v>0.86965547359169049</v>
      </c>
      <c r="L225" s="37">
        <f t="shared" si="115"/>
        <v>0</v>
      </c>
      <c r="M225" s="38">
        <f t="shared" si="119"/>
        <v>0.99557345825898813</v>
      </c>
      <c r="N225" s="39"/>
      <c r="O225" s="39"/>
      <c r="P225" s="40"/>
      <c r="Q225" s="40"/>
      <c r="R225" s="40"/>
      <c r="S225" s="41"/>
      <c r="T225" s="41"/>
      <c r="U225" s="42">
        <f t="shared" si="128"/>
        <v>0.99999991063119165</v>
      </c>
      <c r="V225" s="42">
        <f t="shared" si="128"/>
        <v>0.99999984842573142</v>
      </c>
      <c r="W225" s="43">
        <f t="shared" si="128"/>
        <v>0.99999999995604871</v>
      </c>
      <c r="X225" s="43">
        <f t="shared" si="128"/>
        <v>0.99999997017485087</v>
      </c>
      <c r="AD225"/>
      <c r="AG225" s="3">
        <f t="shared" si="116"/>
        <v>56.724533941584319</v>
      </c>
      <c r="AH225" s="36">
        <f t="shared" si="129"/>
        <v>0.99999998855334638</v>
      </c>
      <c r="AI225" s="36">
        <f t="shared" si="129"/>
        <v>0.99999999151919516</v>
      </c>
      <c r="AJ225" s="36">
        <f t="shared" si="129"/>
        <v>0.99999999609492829</v>
      </c>
      <c r="AK225" s="36">
        <f t="shared" si="129"/>
        <v>0.99999999017057883</v>
      </c>
      <c r="AL225" s="36">
        <f t="shared" si="129"/>
        <v>0.87808526818310562</v>
      </c>
      <c r="AM225" s="37">
        <f t="shared" si="117"/>
        <v>0</v>
      </c>
      <c r="AN225" s="38">
        <f t="shared" si="113"/>
        <v>0.99621676105541712</v>
      </c>
      <c r="AO225" s="39"/>
      <c r="AP225" s="39"/>
      <c r="AQ225" s="40"/>
      <c r="AR225" s="40"/>
      <c r="AS225" s="40"/>
      <c r="AT225" s="41"/>
      <c r="AU225" s="41"/>
      <c r="AV225" s="42">
        <f t="shared" si="130"/>
        <v>0.9999999355940562</v>
      </c>
      <c r="AW225" s="42">
        <f t="shared" si="130"/>
        <v>0.99999988934619932</v>
      </c>
      <c r="AX225" s="43">
        <f t="shared" si="130"/>
        <v>0.99999999996242461</v>
      </c>
      <c r="AY225" s="43">
        <f t="shared" si="130"/>
        <v>0.99999997603667856</v>
      </c>
    </row>
    <row r="226" spans="6:51" x14ac:dyDescent="0.25">
      <c r="F226" s="3">
        <v>56</v>
      </c>
      <c r="G226" s="36">
        <f t="shared" si="127"/>
        <v>0.99999998730657225</v>
      </c>
      <c r="H226" s="36">
        <f t="shared" si="127"/>
        <v>0.99999999017580798</v>
      </c>
      <c r="I226" s="36">
        <f t="shared" si="127"/>
        <v>0.99999999534603046</v>
      </c>
      <c r="J226" s="36">
        <f t="shared" si="127"/>
        <v>0.99999998867368822</v>
      </c>
      <c r="K226" s="36">
        <f t="shared" si="127"/>
        <v>0.87472683796850625</v>
      </c>
      <c r="L226" s="37">
        <f>IF(1-EXP(-0.23*(Z142-L$165))&lt;0, 0, 1-EXP(-0.23*(Z142-L$165)))</f>
        <v>0</v>
      </c>
      <c r="M226" s="38">
        <f t="shared" si="119"/>
        <v>0.99596189441756988</v>
      </c>
      <c r="N226" s="39"/>
      <c r="O226" s="39"/>
      <c r="P226" s="40"/>
      <c r="Q226" s="40"/>
      <c r="R226" s="40"/>
      <c r="S226" s="41"/>
      <c r="T226" s="41"/>
      <c r="U226" s="42">
        <f t="shared" si="128"/>
        <v>0.99999992621439437</v>
      </c>
      <c r="V226" s="42">
        <f t="shared" si="128"/>
        <v>0.99999987391017642</v>
      </c>
      <c r="W226" s="43">
        <f t="shared" si="128"/>
        <v>0.99999999995993583</v>
      </c>
      <c r="X226" s="43">
        <f t="shared" si="128"/>
        <v>0.99999997377469252</v>
      </c>
      <c r="AD226"/>
      <c r="AG226" s="3">
        <f t="shared" si="116"/>
        <v>57.274377065113654</v>
      </c>
      <c r="AH226" s="36">
        <f t="shared" si="129"/>
        <v>0.99999998938640733</v>
      </c>
      <c r="AI226" s="36">
        <f t="shared" si="129"/>
        <v>0.99999999240147852</v>
      </c>
      <c r="AJ226" s="36">
        <f t="shared" si="129"/>
        <v>0.99999999657122485</v>
      </c>
      <c r="AK226" s="36">
        <f t="shared" si="129"/>
        <v>0.99999999115752314</v>
      </c>
      <c r="AL226" s="36">
        <f t="shared" si="129"/>
        <v>0.88047278298485909</v>
      </c>
      <c r="AM226" s="37">
        <f>IF(1-EXP(-0.23*(BA142-AM$165))&lt;0, 0, 1-EXP(-0.23*(BA142-AM$165)))</f>
        <v>0</v>
      </c>
      <c r="AN226" s="38">
        <f t="shared" si="113"/>
        <v>0.99639669007270848</v>
      </c>
      <c r="AO226" s="39"/>
      <c r="AP226" s="39"/>
      <c r="AQ226" s="40"/>
      <c r="AR226" s="40"/>
      <c r="AS226" s="40"/>
      <c r="AT226" s="41"/>
      <c r="AU226" s="41"/>
      <c r="AV226" s="42">
        <f t="shared" si="130"/>
        <v>0.9999999418157608</v>
      </c>
      <c r="AW226" s="42">
        <f t="shared" si="130"/>
        <v>0.99999989963201763</v>
      </c>
      <c r="AX226" s="43">
        <f t="shared" si="130"/>
        <v>0.99999999996415245</v>
      </c>
      <c r="AY226" s="43">
        <f t="shared" si="130"/>
        <v>0.9999999775855325</v>
      </c>
    </row>
    <row r="227" spans="6:51" x14ac:dyDescent="0.25">
      <c r="F227" s="3">
        <v>57</v>
      </c>
      <c r="G227" s="36">
        <f t="shared" si="127"/>
        <v>0.99999998898195341</v>
      </c>
      <c r="H227" s="36">
        <f t="shared" si="127"/>
        <v>0.9999999919748167</v>
      </c>
      <c r="I227" s="36">
        <f t="shared" si="127"/>
        <v>0.99999999634249015</v>
      </c>
      <c r="J227" s="36">
        <f t="shared" si="127"/>
        <v>0.99999999067983458</v>
      </c>
      <c r="K227" s="36">
        <f t="shared" si="127"/>
        <v>0.8792980701619546</v>
      </c>
      <c r="L227" s="37">
        <f t="shared" ref="L227:L240" si="131">IF(1-EXP(-0.23*(Z143-L$165))&lt;0, 0, 1-EXP(-0.23*(Z143-L$165)))</f>
        <v>0</v>
      </c>
      <c r="M227" s="38">
        <f t="shared" si="119"/>
        <v>0.99630829628401851</v>
      </c>
      <c r="N227" s="39"/>
      <c r="O227" s="39"/>
      <c r="P227" s="40"/>
      <c r="Q227" s="40"/>
      <c r="R227" s="40"/>
      <c r="S227" s="41"/>
      <c r="T227" s="41"/>
      <c r="U227" s="42">
        <f t="shared" si="128"/>
        <v>0.99999993880046156</v>
      </c>
      <c r="V227" s="42">
        <f t="shared" si="128"/>
        <v>0.99999989464208427</v>
      </c>
      <c r="W227" s="43">
        <f t="shared" si="128"/>
        <v>0.99999999996330657</v>
      </c>
      <c r="X227" s="43">
        <f t="shared" si="128"/>
        <v>0.99999997682961184</v>
      </c>
      <c r="AD227"/>
      <c r="AG227" s="3">
        <f t="shared" si="116"/>
        <v>57.78103343764532</v>
      </c>
      <c r="AH227" s="36">
        <f t="shared" si="129"/>
        <v>0.99999999007899798</v>
      </c>
      <c r="AI227" s="36">
        <f t="shared" si="129"/>
        <v>0.9999999931239637</v>
      </c>
      <c r="AJ227" s="36">
        <f t="shared" si="129"/>
        <v>0.99999999695148301</v>
      </c>
      <c r="AK227" s="36">
        <f t="shared" si="129"/>
        <v>0.99999999196833578</v>
      </c>
      <c r="AL227" s="36">
        <f t="shared" si="129"/>
        <v>0.88255829154720145</v>
      </c>
      <c r="AM227" s="37">
        <f t="shared" ref="AM227:AM240" si="132">IF(1-EXP(-0.23*(BA143-AM$165))&lt;0, 0, 1-EXP(-0.23*(BA143-AM$165)))</f>
        <v>0</v>
      </c>
      <c r="AN227" s="38">
        <f t="shared" si="113"/>
        <v>0.99655294763246693</v>
      </c>
      <c r="AO227" s="39"/>
      <c r="AP227" s="39"/>
      <c r="AQ227" s="40"/>
      <c r="AR227" s="40"/>
      <c r="AS227" s="40"/>
      <c r="AT227" s="41"/>
      <c r="AU227" s="41"/>
      <c r="AV227" s="42">
        <f t="shared" si="130"/>
        <v>0.99999994695183925</v>
      </c>
      <c r="AW227" s="42">
        <f t="shared" si="130"/>
        <v>0.99999990815473072</v>
      </c>
      <c r="AX227" s="43">
        <f t="shared" si="130"/>
        <v>0.9999999999656336</v>
      </c>
      <c r="AY227" s="43">
        <f t="shared" si="130"/>
        <v>0.99999997889817227</v>
      </c>
    </row>
    <row r="228" spans="6:51" x14ac:dyDescent="0.25">
      <c r="F228" s="3">
        <v>58</v>
      </c>
      <c r="G228" s="36">
        <f t="shared" si="127"/>
        <v>0.99999999035815612</v>
      </c>
      <c r="H228" s="36">
        <f t="shared" si="127"/>
        <v>0.99999999341200563</v>
      </c>
      <c r="I228" s="36">
        <f t="shared" si="127"/>
        <v>0.99999999710052156</v>
      </c>
      <c r="J228" s="36">
        <f t="shared" si="127"/>
        <v>0.9999999922923215</v>
      </c>
      <c r="K228" s="36">
        <f t="shared" si="127"/>
        <v>0.88342733159496722</v>
      </c>
      <c r="L228" s="37">
        <f t="shared" si="131"/>
        <v>0</v>
      </c>
      <c r="M228" s="38">
        <f t="shared" si="119"/>
        <v>0.99661779861950039</v>
      </c>
      <c r="N228" s="39"/>
      <c r="O228" s="39"/>
      <c r="P228" s="40"/>
      <c r="Q228" s="40"/>
      <c r="R228" s="40"/>
      <c r="S228" s="41"/>
      <c r="T228" s="41"/>
      <c r="U228" s="42">
        <f t="shared" si="128"/>
        <v>0.99999994901083278</v>
      </c>
      <c r="V228" s="42">
        <f t="shared" si="128"/>
        <v>0.99999991158013368</v>
      </c>
      <c r="W228" s="43">
        <f t="shared" si="128"/>
        <v>0.99999999996624311</v>
      </c>
      <c r="X228" s="43">
        <f t="shared" si="128"/>
        <v>0.99999997943405805</v>
      </c>
      <c r="AD228"/>
      <c r="AG228" s="3">
        <f t="shared" si="116"/>
        <v>58.247895109351262</v>
      </c>
      <c r="AH228" s="36">
        <f t="shared" si="129"/>
        <v>0.99999999066056489</v>
      </c>
      <c r="AI228" s="36">
        <f t="shared" si="129"/>
        <v>0.9999999937218117</v>
      </c>
      <c r="AJ228" s="36">
        <f t="shared" si="129"/>
        <v>0.99999999725913524</v>
      </c>
      <c r="AK228" s="36">
        <f t="shared" si="129"/>
        <v>0.99999999264128847</v>
      </c>
      <c r="AL228" s="36">
        <f t="shared" si="129"/>
        <v>0.88438857394233406</v>
      </c>
      <c r="AM228" s="37">
        <f t="shared" si="132"/>
        <v>0</v>
      </c>
      <c r="AN228" s="38">
        <f t="shared" si="113"/>
        <v>0.99668934456303626</v>
      </c>
      <c r="AO228" s="39"/>
      <c r="AP228" s="39"/>
      <c r="AQ228" s="40"/>
      <c r="AR228" s="40"/>
      <c r="AS228" s="40"/>
      <c r="AT228" s="41"/>
      <c r="AU228" s="41"/>
      <c r="AV228" s="42">
        <f t="shared" si="130"/>
        <v>0.99999995123311858</v>
      </c>
      <c r="AW228" s="42">
        <f t="shared" si="130"/>
        <v>0.99999991528318</v>
      </c>
      <c r="AX228" s="43">
        <f t="shared" si="130"/>
        <v>0.99999999996691202</v>
      </c>
      <c r="AY228" s="43">
        <f t="shared" si="130"/>
        <v>0.99999998001919388</v>
      </c>
    </row>
    <row r="229" spans="6:51" x14ac:dyDescent="0.25">
      <c r="F229" s="3">
        <v>59</v>
      </c>
      <c r="G229" s="36">
        <f t="shared" si="127"/>
        <v>0.99999999149718055</v>
      </c>
      <c r="H229" s="36">
        <f t="shared" si="127"/>
        <v>0.99999999456562394</v>
      </c>
      <c r="I229" s="36">
        <f t="shared" si="127"/>
        <v>0.99999999768193404</v>
      </c>
      <c r="J229" s="36">
        <f t="shared" si="127"/>
        <v>0.99999999359465219</v>
      </c>
      <c r="K229" s="36">
        <f t="shared" si="127"/>
        <v>0.88716489062016102</v>
      </c>
      <c r="L229" s="37">
        <f t="shared" si="131"/>
        <v>0</v>
      </c>
      <c r="M229" s="38">
        <f t="shared" si="119"/>
        <v>0.99689485135578715</v>
      </c>
      <c r="N229" s="39"/>
      <c r="O229" s="39"/>
      <c r="P229" s="40"/>
      <c r="Q229" s="40"/>
      <c r="R229" s="40"/>
      <c r="S229" s="41"/>
      <c r="T229" s="41"/>
      <c r="U229" s="42">
        <f t="shared" si="128"/>
        <v>0.99999995732992442</v>
      </c>
      <c r="V229" s="42">
        <f t="shared" si="128"/>
        <v>0.99999992547686967</v>
      </c>
      <c r="W229" s="43">
        <f t="shared" si="128"/>
        <v>0.99999999996881284</v>
      </c>
      <c r="X229" s="43">
        <f t="shared" si="128"/>
        <v>0.99999998166434767</v>
      </c>
      <c r="AD229"/>
      <c r="AG229" s="3">
        <f t="shared" si="116"/>
        <v>58.678087706000106</v>
      </c>
      <c r="AH229" s="36">
        <f t="shared" si="129"/>
        <v>0.99999999115324578</v>
      </c>
      <c r="AI229" s="36">
        <f t="shared" si="129"/>
        <v>0.99999999422121888</v>
      </c>
      <c r="AJ229" s="36">
        <f t="shared" si="129"/>
        <v>0.99999999751103241</v>
      </c>
      <c r="AK229" s="36">
        <f t="shared" si="129"/>
        <v>0.99999999320499477</v>
      </c>
      <c r="AL229" s="36">
        <f t="shared" si="129"/>
        <v>0.88600169150292163</v>
      </c>
      <c r="AM229" s="37">
        <f t="shared" si="132"/>
        <v>0</v>
      </c>
      <c r="AN229" s="38">
        <f t="shared" si="113"/>
        <v>0.99680895958649052</v>
      </c>
      <c r="AO229" s="39"/>
      <c r="AP229" s="39"/>
      <c r="AQ229" s="40"/>
      <c r="AR229" s="40"/>
      <c r="AS229" s="40"/>
      <c r="AT229" s="41"/>
      <c r="AU229" s="41"/>
      <c r="AV229" s="42">
        <f t="shared" si="130"/>
        <v>0.99999995483333926</v>
      </c>
      <c r="AW229" s="42">
        <f t="shared" si="130"/>
        <v>0.99999992129627147</v>
      </c>
      <c r="AX229" s="43">
        <f t="shared" si="130"/>
        <v>0.99999999996802202</v>
      </c>
      <c r="AY229" s="43">
        <f t="shared" si="130"/>
        <v>0.99999998098318876</v>
      </c>
    </row>
    <row r="230" spans="6:51" x14ac:dyDescent="0.25">
      <c r="F230" s="3">
        <v>60</v>
      </c>
      <c r="G230" s="36">
        <f t="shared" si="127"/>
        <v>0.99999999244668403</v>
      </c>
      <c r="H230" s="36">
        <f t="shared" si="127"/>
        <v>0.99999999549595675</v>
      </c>
      <c r="I230" s="36">
        <f t="shared" si="127"/>
        <v>0.99999999813146312</v>
      </c>
      <c r="J230" s="36">
        <f t="shared" si="127"/>
        <v>0.99999999465145595</v>
      </c>
      <c r="K230" s="36">
        <f t="shared" si="127"/>
        <v>0.89055433738376366</v>
      </c>
      <c r="L230" s="37">
        <f t="shared" si="131"/>
        <v>0</v>
      </c>
      <c r="M230" s="38">
        <f t="shared" si="119"/>
        <v>0.99714331719661864</v>
      </c>
      <c r="N230" s="39"/>
      <c r="O230" s="39"/>
      <c r="P230" s="40"/>
      <c r="Q230" s="40"/>
      <c r="R230" s="40"/>
      <c r="S230" s="41"/>
      <c r="T230" s="41"/>
      <c r="U230" s="42">
        <f t="shared" si="128"/>
        <v>0.99999996413695635</v>
      </c>
      <c r="V230" s="42">
        <f t="shared" si="128"/>
        <v>0.99999993692547751</v>
      </c>
      <c r="W230" s="43">
        <f t="shared" si="128"/>
        <v>0.99999999997107092</v>
      </c>
      <c r="X230" s="43">
        <f t="shared" si="128"/>
        <v>0.99999998358244246</v>
      </c>
      <c r="AD230"/>
      <c r="AG230" s="3">
        <f t="shared" si="116"/>
        <v>59.074491354933706</v>
      </c>
      <c r="AH230" s="36">
        <f t="shared" si="129"/>
        <v>0.99999999157393116</v>
      </c>
      <c r="AI230" s="36">
        <f t="shared" si="129"/>
        <v>0.99999999464197464</v>
      </c>
      <c r="AJ230" s="36">
        <f t="shared" si="129"/>
        <v>0.99999999771950143</v>
      </c>
      <c r="AK230" s="36">
        <f t="shared" si="129"/>
        <v>0.99999999368114212</v>
      </c>
      <c r="AL230" s="36">
        <f t="shared" si="129"/>
        <v>0.88742887532926029</v>
      </c>
      <c r="AM230" s="37">
        <f t="shared" si="132"/>
        <v>0</v>
      </c>
      <c r="AN230" s="38">
        <f t="shared" si="113"/>
        <v>0.99691430106388179</v>
      </c>
      <c r="AO230" s="39"/>
      <c r="AP230" s="39"/>
      <c r="AQ230" s="40"/>
      <c r="AR230" s="40"/>
      <c r="AS230" s="40"/>
      <c r="AT230" s="41"/>
      <c r="AU230" s="41"/>
      <c r="AV230" s="42">
        <f t="shared" si="130"/>
        <v>0.99999995788500051</v>
      </c>
      <c r="AW230" s="42">
        <f t="shared" si="130"/>
        <v>0.99999992640762636</v>
      </c>
      <c r="AX230" s="43">
        <f t="shared" si="130"/>
        <v>0.99999999996899114</v>
      </c>
      <c r="AY230" s="43">
        <f t="shared" si="130"/>
        <v>0.99999998181730532</v>
      </c>
    </row>
    <row r="231" spans="6:51" x14ac:dyDescent="0.25">
      <c r="F231" s="3">
        <v>61</v>
      </c>
      <c r="G231" s="36">
        <f t="shared" si="127"/>
        <v>0.99999999324359623</v>
      </c>
      <c r="H231" s="36">
        <f t="shared" si="127"/>
        <v>0.99999999624966418</v>
      </c>
      <c r="I231" s="36">
        <f t="shared" si="127"/>
        <v>0.99999999848174126</v>
      </c>
      <c r="J231" s="36">
        <f t="shared" si="127"/>
        <v>0.99999999551298946</v>
      </c>
      <c r="K231" s="36">
        <f t="shared" si="127"/>
        <v>0.8936335924050105</v>
      </c>
      <c r="L231" s="37">
        <f t="shared" si="131"/>
        <v>0</v>
      </c>
      <c r="M231" s="38">
        <f t="shared" si="119"/>
        <v>0.99736655458649282</v>
      </c>
      <c r="N231" s="39"/>
      <c r="O231" s="39"/>
      <c r="P231" s="40"/>
      <c r="Q231" s="40"/>
      <c r="R231" s="40"/>
      <c r="S231" s="41"/>
      <c r="T231" s="41"/>
      <c r="U231" s="42">
        <f t="shared" si="128"/>
        <v>0.99999996973004635</v>
      </c>
      <c r="V231" s="42">
        <f t="shared" si="128"/>
        <v>0.99999994639543888</v>
      </c>
      <c r="W231" s="43">
        <f t="shared" si="128"/>
        <v>0.99999999997306332</v>
      </c>
      <c r="X231" s="43">
        <f t="shared" si="128"/>
        <v>0.99999998523888622</v>
      </c>
      <c r="AD231"/>
      <c r="AG231" s="3">
        <f t="shared" si="116"/>
        <v>59.439759967438754</v>
      </c>
      <c r="AH231" s="36">
        <f t="shared" si="129"/>
        <v>0.99999999193568334</v>
      </c>
      <c r="AI231" s="36">
        <f t="shared" si="129"/>
        <v>0.99999999499922088</v>
      </c>
      <c r="AJ231" s="36">
        <f t="shared" si="129"/>
        <v>0.99999999789370164</v>
      </c>
      <c r="AK231" s="36">
        <f t="shared" si="129"/>
        <v>0.99999999408637763</v>
      </c>
      <c r="AL231" s="36">
        <f t="shared" si="129"/>
        <v>0.88869595363605147</v>
      </c>
      <c r="AM231" s="37">
        <f t="shared" si="132"/>
        <v>0</v>
      </c>
      <c r="AN231" s="38">
        <f t="shared" si="113"/>
        <v>0.99700742885101934</v>
      </c>
      <c r="AO231" s="39"/>
      <c r="AP231" s="39"/>
      <c r="AQ231" s="40"/>
      <c r="AR231" s="40"/>
      <c r="AS231" s="40"/>
      <c r="AT231" s="41"/>
      <c r="AU231" s="41"/>
      <c r="AV231" s="42">
        <f t="shared" si="130"/>
        <v>0.99999996049038375</v>
      </c>
      <c r="AW231" s="42">
        <f t="shared" si="130"/>
        <v>0.9999999307828169</v>
      </c>
      <c r="AX231" s="43">
        <f t="shared" si="130"/>
        <v>0.99999999996984135</v>
      </c>
      <c r="AY231" s="43">
        <f t="shared" si="130"/>
        <v>0.99999998254308387</v>
      </c>
    </row>
    <row r="232" spans="6:51" x14ac:dyDescent="0.25">
      <c r="F232" s="3">
        <v>62</v>
      </c>
      <c r="G232" s="36">
        <f t="shared" si="127"/>
        <v>0.99999999391675665</v>
      </c>
      <c r="H232" s="36">
        <f t="shared" si="127"/>
        <v>0.99999999686302488</v>
      </c>
      <c r="I232" s="36">
        <f t="shared" si="127"/>
        <v>0.9999999987567556</v>
      </c>
      <c r="J232" s="36">
        <f t="shared" si="127"/>
        <v>0.99999999621851343</v>
      </c>
      <c r="K232" s="36">
        <f t="shared" si="127"/>
        <v>0.89643574675546001</v>
      </c>
      <c r="L232" s="37">
        <f t="shared" si="131"/>
        <v>0</v>
      </c>
      <c r="M232" s="38">
        <f t="shared" si="119"/>
        <v>0.99756748832472975</v>
      </c>
      <c r="N232" s="39"/>
      <c r="O232" s="39"/>
      <c r="P232" s="40"/>
      <c r="Q232" s="40"/>
      <c r="R232" s="40"/>
      <c r="S232" s="41"/>
      <c r="T232" s="41"/>
      <c r="U232" s="42">
        <f t="shared" si="128"/>
        <v>0.99999997434452459</v>
      </c>
      <c r="V232" s="42">
        <f t="shared" si="128"/>
        <v>0.99999995425982202</v>
      </c>
      <c r="W232" s="43">
        <f t="shared" si="128"/>
        <v>0.9999999999748278</v>
      </c>
      <c r="X232" s="43">
        <f t="shared" si="128"/>
        <v>0.9999999866750956</v>
      </c>
      <c r="AD232"/>
      <c r="AG232" s="3">
        <f t="shared" si="116"/>
        <v>59.776339006608282</v>
      </c>
      <c r="AH232" s="36">
        <f t="shared" si="129"/>
        <v>0.99999999224872949</v>
      </c>
      <c r="AI232" s="36">
        <f t="shared" si="129"/>
        <v>0.99999999530468131</v>
      </c>
      <c r="AJ232" s="36">
        <f t="shared" si="129"/>
        <v>0.99999999804053719</v>
      </c>
      <c r="AK232" s="36">
        <f t="shared" si="129"/>
        <v>0.99999999443362941</v>
      </c>
      <c r="AL232" s="36">
        <f t="shared" si="129"/>
        <v>0.8898244422052225</v>
      </c>
      <c r="AM232" s="37">
        <f t="shared" si="132"/>
        <v>0</v>
      </c>
      <c r="AN232" s="38">
        <f t="shared" si="113"/>
        <v>0.9970900470255768</v>
      </c>
      <c r="AO232" s="39"/>
      <c r="AP232" s="39"/>
      <c r="AQ232" s="40"/>
      <c r="AR232" s="40"/>
      <c r="AS232" s="40"/>
      <c r="AT232" s="41"/>
      <c r="AU232" s="41"/>
      <c r="AV232" s="42">
        <f t="shared" si="130"/>
        <v>0.99999996272933867</v>
      </c>
      <c r="AW232" s="42">
        <f t="shared" si="130"/>
        <v>0.99999993455159475</v>
      </c>
      <c r="AX232" s="43">
        <f t="shared" si="130"/>
        <v>0.99999999997059041</v>
      </c>
      <c r="AY232" s="43">
        <f t="shared" si="130"/>
        <v>0.99999998317778771</v>
      </c>
    </row>
    <row r="233" spans="6:51" x14ac:dyDescent="0.25">
      <c r="F233" s="3">
        <v>63</v>
      </c>
      <c r="G233" s="36">
        <f t="shared" si="127"/>
        <v>0.99999999448885524</v>
      </c>
      <c r="H233" s="36">
        <f t="shared" si="127"/>
        <v>0.9999999973643714</v>
      </c>
      <c r="I233" s="36">
        <f t="shared" si="127"/>
        <v>0.99999999897427083</v>
      </c>
      <c r="J233" s="36">
        <f t="shared" si="127"/>
        <v>0.99999999679883722</v>
      </c>
      <c r="K233" s="36">
        <f t="shared" si="127"/>
        <v>0.8989897642989334</v>
      </c>
      <c r="L233" s="37">
        <f t="shared" si="131"/>
        <v>0</v>
      </c>
      <c r="M233" s="38">
        <f t="shared" si="119"/>
        <v>0.99774866973894727</v>
      </c>
      <c r="N233" s="39"/>
      <c r="O233" s="39"/>
      <c r="P233" s="40"/>
      <c r="Q233" s="40"/>
      <c r="R233" s="40"/>
      <c r="S233" s="41"/>
      <c r="T233" s="41"/>
      <c r="U233" s="42">
        <f t="shared" si="128"/>
        <v>0.99999997816691411</v>
      </c>
      <c r="V233" s="42">
        <f t="shared" si="128"/>
        <v>0.99999996081625186</v>
      </c>
      <c r="W233" s="43">
        <f t="shared" si="128"/>
        <v>0.99999999997639621</v>
      </c>
      <c r="X233" s="43">
        <f t="shared" si="128"/>
        <v>0.99999998792515843</v>
      </c>
      <c r="AD233"/>
      <c r="AG233" s="3">
        <f t="shared" si="116"/>
        <v>60.086481859648281</v>
      </c>
      <c r="AH233" s="36">
        <f t="shared" si="129"/>
        <v>0.99999999252116845</v>
      </c>
      <c r="AI233" s="36">
        <f t="shared" si="129"/>
        <v>0.99999999556753361</v>
      </c>
      <c r="AJ233" s="36">
        <f t="shared" si="129"/>
        <v>0.99999999816528218</v>
      </c>
      <c r="AK233" s="36">
        <f t="shared" si="129"/>
        <v>0.99999999473304779</v>
      </c>
      <c r="AL233" s="36">
        <f t="shared" si="129"/>
        <v>0.89083238581789348</v>
      </c>
      <c r="AM233" s="37">
        <f t="shared" si="132"/>
        <v>0</v>
      </c>
      <c r="AN233" s="38">
        <f t="shared" si="113"/>
        <v>0.99716357511554399</v>
      </c>
      <c r="AO233" s="39"/>
      <c r="AP233" s="39"/>
      <c r="AQ233" s="40"/>
      <c r="AR233" s="40"/>
      <c r="AS233" s="40"/>
      <c r="AT233" s="41"/>
      <c r="AU233" s="41"/>
      <c r="AV233" s="42">
        <f t="shared" si="130"/>
        <v>0.99999996466485852</v>
      </c>
      <c r="AW233" s="42">
        <f t="shared" si="130"/>
        <v>0.99999993781668728</v>
      </c>
      <c r="AX233" s="43">
        <f t="shared" si="130"/>
        <v>0.99999999997125311</v>
      </c>
      <c r="AY233" s="43">
        <f t="shared" si="130"/>
        <v>0.99999998373538113</v>
      </c>
    </row>
    <row r="234" spans="6:51" x14ac:dyDescent="0.25">
      <c r="F234" s="3">
        <v>64</v>
      </c>
      <c r="G234" s="36">
        <f t="shared" ref="G234:K240" si="133">IF(1-EXP(-0.23*(G150-G$165))&lt;0, 0, 1-EXP(-0.23*(G150-G$165)))</f>
        <v>0.9999999949778724</v>
      </c>
      <c r="H234" s="36">
        <f t="shared" si="133"/>
        <v>0.99999999777592863</v>
      </c>
      <c r="I234" s="36">
        <f t="shared" si="133"/>
        <v>0.9999999991475399</v>
      </c>
      <c r="J234" s="36">
        <f t="shared" si="133"/>
        <v>0.99999999727824584</v>
      </c>
      <c r="K234" s="36">
        <f t="shared" si="133"/>
        <v>0.90132107056555399</v>
      </c>
      <c r="L234" s="37">
        <f t="shared" si="131"/>
        <v>0</v>
      </c>
      <c r="M234" s="38">
        <f t="shared" si="119"/>
        <v>0.99791232802715801</v>
      </c>
      <c r="N234" s="39"/>
      <c r="O234" s="39"/>
      <c r="P234" s="40"/>
      <c r="Q234" s="40"/>
      <c r="R234" s="40"/>
      <c r="S234" s="41"/>
      <c r="T234" s="41"/>
      <c r="U234" s="42">
        <f t="shared" ref="U234:X240" si="134">IF(1-EXP(-0.23*(U150-U$165))&lt;0, 0, 1-EXP(-0.23*(U150-U$165)))</f>
        <v>0.99999998134564505</v>
      </c>
      <c r="V234" s="42">
        <f t="shared" si="134"/>
        <v>0.99999996630308863</v>
      </c>
      <c r="W234" s="43">
        <f t="shared" si="134"/>
        <v>0.99999999997779498</v>
      </c>
      <c r="X234" s="43">
        <f t="shared" si="134"/>
        <v>0.99999998901725118</v>
      </c>
      <c r="AD234"/>
      <c r="AG234" s="3">
        <f t="shared" si="116"/>
        <v>60.372264924241762</v>
      </c>
      <c r="AH234" s="36">
        <f t="shared" ref="AH234:AL240" si="135">IF(1-EXP(-0.23*(AH150-AH$165))&lt;0, 0, 1-EXP(-0.23*(AH150-AH$165)))</f>
        <v>0.99999999275948093</v>
      </c>
      <c r="AI234" s="36">
        <f t="shared" si="135"/>
        <v>0.9999999957950364</v>
      </c>
      <c r="AJ234" s="36">
        <f t="shared" si="135"/>
        <v>0.99999999827201491</v>
      </c>
      <c r="AK234" s="36">
        <f t="shared" si="135"/>
        <v>0.99999999499268244</v>
      </c>
      <c r="AL234" s="36">
        <f t="shared" si="135"/>
        <v>0.89173501359578611</v>
      </c>
      <c r="AM234" s="37">
        <f t="shared" si="132"/>
        <v>0</v>
      </c>
      <c r="AN234" s="38">
        <f t="shared" ref="AN234:AN240" si="136">IF(1-EXP(-0.23*(AN150-AN$165))&lt;0, 0, 1-EXP(-0.23*(AN150-AN$165)))</f>
        <v>0.99722920330032017</v>
      </c>
      <c r="AO234" s="39"/>
      <c r="AP234" s="39"/>
      <c r="AQ234" s="40"/>
      <c r="AR234" s="40"/>
      <c r="AS234" s="40"/>
      <c r="AT234" s="41"/>
      <c r="AU234" s="41"/>
      <c r="AV234" s="42">
        <f t="shared" ref="AV234:AY240" si="137">IF(1-EXP(-0.23*(AV150-AV$165))&lt;0, 0, 1-EXP(-0.23*(AV150-AV$165)))</f>
        <v>0.99999996634712507</v>
      </c>
      <c r="AW234" s="42">
        <f t="shared" si="137"/>
        <v>0.99999994066020603</v>
      </c>
      <c r="AX234" s="43">
        <f t="shared" si="137"/>
        <v>0.99999999997184152</v>
      </c>
      <c r="AY234" s="43">
        <f t="shared" si="137"/>
        <v>0.99999998422725866</v>
      </c>
    </row>
    <row r="235" spans="6:51" x14ac:dyDescent="0.25">
      <c r="F235" s="3">
        <v>65</v>
      </c>
      <c r="G235" s="36">
        <f t="shared" si="133"/>
        <v>0.99999999539815443</v>
      </c>
      <c r="H235" s="36">
        <f t="shared" si="133"/>
        <v>0.99999999811520457</v>
      </c>
      <c r="I235" s="36">
        <f t="shared" si="133"/>
        <v>0.99999999928652117</v>
      </c>
      <c r="J235" s="36">
        <f t="shared" si="133"/>
        <v>0.99999999767596481</v>
      </c>
      <c r="K235" s="36">
        <f t="shared" si="133"/>
        <v>0.9034520481495516</v>
      </c>
      <c r="L235" s="37">
        <f t="shared" si="131"/>
        <v>0</v>
      </c>
      <c r="M235" s="38">
        <f t="shared" si="119"/>
        <v>0.99806041412210611</v>
      </c>
      <c r="N235" s="39"/>
      <c r="O235" s="39"/>
      <c r="P235" s="40"/>
      <c r="Q235" s="40"/>
      <c r="R235" s="40"/>
      <c r="S235" s="41"/>
      <c r="T235" s="41"/>
      <c r="U235" s="42">
        <f t="shared" si="134"/>
        <v>0.99999998399929813</v>
      </c>
      <c r="V235" s="42">
        <f t="shared" si="134"/>
        <v>0.99999997091195714</v>
      </c>
      <c r="W235" s="43">
        <f t="shared" si="134"/>
        <v>0.99999999997904676</v>
      </c>
      <c r="X235" s="43">
        <f t="shared" si="134"/>
        <v>0.99999998997476047</v>
      </c>
      <c r="AD235"/>
      <c r="AG235" s="3">
        <f t="shared" ref="AG235:AG240" si="138">AE79</f>
        <v>60.635601509972815</v>
      </c>
      <c r="AH235" s="36">
        <f t="shared" si="135"/>
        <v>0.99999999296890318</v>
      </c>
      <c r="AI235" s="36">
        <f t="shared" si="135"/>
        <v>0.99999999599298528</v>
      </c>
      <c r="AJ235" s="36">
        <f t="shared" si="135"/>
        <v>0.99999999836392495</v>
      </c>
      <c r="AK235" s="36">
        <f t="shared" si="135"/>
        <v>0.99999999521897787</v>
      </c>
      <c r="AL235" s="36">
        <f t="shared" si="135"/>
        <v>0.8925452538551728</v>
      </c>
      <c r="AM235" s="37">
        <f t="shared" si="132"/>
        <v>0</v>
      </c>
      <c r="AN235" s="38">
        <f t="shared" si="136"/>
        <v>0.997287935549662</v>
      </c>
      <c r="AO235" s="39"/>
      <c r="AP235" s="39"/>
      <c r="AQ235" s="40"/>
      <c r="AR235" s="40"/>
      <c r="AS235" s="40"/>
      <c r="AT235" s="41"/>
      <c r="AU235" s="41"/>
      <c r="AV235" s="42">
        <f t="shared" si="137"/>
        <v>0.9999999678164796</v>
      </c>
      <c r="AW235" s="42">
        <f t="shared" si="137"/>
        <v>0.99999994314837004</v>
      </c>
      <c r="AX235" s="43">
        <f t="shared" si="137"/>
        <v>0.99999999997236555</v>
      </c>
      <c r="AY235" s="43">
        <f t="shared" si="137"/>
        <v>0.99999998466279227</v>
      </c>
    </row>
    <row r="236" spans="6:51" x14ac:dyDescent="0.25">
      <c r="F236" s="3">
        <v>66</v>
      </c>
      <c r="G236" s="36">
        <f t="shared" si="133"/>
        <v>0.99999999576122445</v>
      </c>
      <c r="H236" s="36">
        <f t="shared" si="133"/>
        <v>0.99999999839605069</v>
      </c>
      <c r="I236" s="36">
        <f t="shared" si="133"/>
        <v>0.99999999939874917</v>
      </c>
      <c r="J236" s="36">
        <f t="shared" si="133"/>
        <v>0.9999999980072789</v>
      </c>
      <c r="K236" s="36">
        <f t="shared" si="133"/>
        <v>0.90540245478214176</v>
      </c>
      <c r="L236" s="37">
        <f t="shared" si="131"/>
        <v>0</v>
      </c>
      <c r="M236" s="38">
        <f t="shared" si="119"/>
        <v>0.99819463821720722</v>
      </c>
      <c r="N236" s="39"/>
      <c r="O236" s="39"/>
      <c r="P236" s="40"/>
      <c r="Q236" s="40"/>
      <c r="R236" s="40"/>
      <c r="S236" s="41"/>
      <c r="T236" s="41"/>
      <c r="U236" s="42">
        <f t="shared" si="134"/>
        <v>0.99999998622297415</v>
      </c>
      <c r="V236" s="42">
        <f t="shared" si="134"/>
        <v>0.99999997479748715</v>
      </c>
      <c r="W236" s="43">
        <f t="shared" si="134"/>
        <v>0.99999999998017042</v>
      </c>
      <c r="X236" s="43">
        <f t="shared" si="134"/>
        <v>0.99999999081717628</v>
      </c>
      <c r="AD236"/>
      <c r="AG236" s="3">
        <f t="shared" si="138"/>
        <v>60.87825464788051</v>
      </c>
      <c r="AH236" s="36">
        <f t="shared" si="135"/>
        <v>0.99999999315370403</v>
      </c>
      <c r="AI236" s="36">
        <f t="shared" si="135"/>
        <v>0.99999999616604929</v>
      </c>
      <c r="AJ236" s="36">
        <f t="shared" si="135"/>
        <v>0.99999999844353327</v>
      </c>
      <c r="AK236" s="36">
        <f t="shared" si="135"/>
        <v>0.99999999541713902</v>
      </c>
      <c r="AL236" s="36">
        <f t="shared" si="135"/>
        <v>0.89327414188690701</v>
      </c>
      <c r="AM236" s="37">
        <f t="shared" si="132"/>
        <v>0</v>
      </c>
      <c r="AN236" s="38">
        <f t="shared" si="136"/>
        <v>0.99734062360318265</v>
      </c>
      <c r="AO236" s="39"/>
      <c r="AP236" s="39"/>
      <c r="AQ236" s="40"/>
      <c r="AR236" s="40"/>
      <c r="AS236" s="40"/>
      <c r="AT236" s="41"/>
      <c r="AU236" s="41"/>
      <c r="AV236" s="42">
        <f t="shared" si="137"/>
        <v>0.99999996910562938</v>
      </c>
      <c r="AW236" s="42">
        <f t="shared" si="137"/>
        <v>0.99999994533502834</v>
      </c>
      <c r="AX236" s="43">
        <f t="shared" si="137"/>
        <v>0.99999999997283362</v>
      </c>
      <c r="AY236" s="43">
        <f t="shared" si="137"/>
        <v>0.99999998504974874</v>
      </c>
    </row>
    <row r="237" spans="6:51" x14ac:dyDescent="0.25">
      <c r="F237" s="3">
        <v>67</v>
      </c>
      <c r="G237" s="36">
        <f t="shared" si="133"/>
        <v>0.99999999607639667</v>
      </c>
      <c r="H237" s="36">
        <f t="shared" si="133"/>
        <v>0.99999999862947042</v>
      </c>
      <c r="I237" s="36">
        <f t="shared" si="133"/>
        <v>0.99999999948996365</v>
      </c>
      <c r="J237" s="36">
        <f t="shared" si="133"/>
        <v>0.99999999828439146</v>
      </c>
      <c r="K237" s="36">
        <f t="shared" si="133"/>
        <v>0.90718977723742777</v>
      </c>
      <c r="L237" s="37">
        <f t="shared" si="131"/>
        <v>0</v>
      </c>
      <c r="M237" s="38">
        <f t="shared" si="119"/>
        <v>0.99831650191383747</v>
      </c>
      <c r="N237" s="39"/>
      <c r="O237" s="39"/>
      <c r="P237" s="40"/>
      <c r="Q237" s="40"/>
      <c r="R237" s="40"/>
      <c r="S237" s="41"/>
      <c r="T237" s="41"/>
      <c r="U237" s="42">
        <f t="shared" si="134"/>
        <v>0.99999998809323187</v>
      </c>
      <c r="V237" s="42">
        <f t="shared" si="134"/>
        <v>0.99999997808491503</v>
      </c>
      <c r="W237" s="43">
        <f t="shared" si="134"/>
        <v>0.99999999998118205</v>
      </c>
      <c r="X237" s="43">
        <f t="shared" si="134"/>
        <v>0.99999999156080455</v>
      </c>
      <c r="AD237"/>
      <c r="AG237" s="3">
        <f t="shared" si="138"/>
        <v>61.101848893902165</v>
      </c>
      <c r="AH237" s="36">
        <f t="shared" si="135"/>
        <v>0.99999999331739242</v>
      </c>
      <c r="AI237" s="36">
        <f t="shared" si="135"/>
        <v>0.99999999631802117</v>
      </c>
      <c r="AJ237" s="36">
        <f t="shared" si="135"/>
        <v>0.99999999851285226</v>
      </c>
      <c r="AK237" s="36">
        <f t="shared" si="135"/>
        <v>0.99999999559140418</v>
      </c>
      <c r="AL237" s="36">
        <f t="shared" si="135"/>
        <v>0.89393114539891971</v>
      </c>
      <c r="AM237" s="37">
        <f t="shared" si="132"/>
        <v>0</v>
      </c>
      <c r="AN237" s="38">
        <f t="shared" si="136"/>
        <v>0.99738799393555733</v>
      </c>
      <c r="AO237" s="39"/>
      <c r="AP237" s="39"/>
      <c r="AQ237" s="40"/>
      <c r="AR237" s="40"/>
      <c r="AS237" s="40"/>
      <c r="AT237" s="41"/>
      <c r="AU237" s="41"/>
      <c r="AV237" s="42">
        <f t="shared" si="137"/>
        <v>0.9999999702413036</v>
      </c>
      <c r="AW237" s="42">
        <f t="shared" si="137"/>
        <v>0.99999994726431329</v>
      </c>
      <c r="AX237" s="43">
        <f t="shared" si="137"/>
        <v>0.99999999997325284</v>
      </c>
      <c r="AY237" s="43">
        <f t="shared" si="137"/>
        <v>0.99999998539460977</v>
      </c>
    </row>
    <row r="238" spans="6:51" x14ac:dyDescent="0.25">
      <c r="F238" s="3">
        <v>68</v>
      </c>
      <c r="G238" s="36">
        <f t="shared" si="133"/>
        <v>0.99999999635124603</v>
      </c>
      <c r="H238" s="36">
        <f t="shared" si="133"/>
        <v>0.99999999882424062</v>
      </c>
      <c r="I238" s="36">
        <f t="shared" si="133"/>
        <v>0.99999999956456598</v>
      </c>
      <c r="J238" s="36">
        <f t="shared" si="133"/>
        <v>0.99999999851708521</v>
      </c>
      <c r="K238" s="36">
        <f t="shared" si="133"/>
        <v>0.90882953182481607</v>
      </c>
      <c r="L238" s="37">
        <f t="shared" si="131"/>
        <v>0</v>
      </c>
      <c r="M238" s="38">
        <f t="shared" si="119"/>
        <v>0.99842732579908366</v>
      </c>
      <c r="N238" s="39"/>
      <c r="O238" s="39"/>
      <c r="P238" s="40"/>
      <c r="Q238" s="40"/>
      <c r="R238" s="40"/>
      <c r="S238" s="41"/>
      <c r="T238" s="41"/>
      <c r="U238" s="42">
        <f t="shared" si="134"/>
        <v>0.99999998967193315</v>
      </c>
      <c r="V238" s="42">
        <f t="shared" si="134"/>
        <v>0.99999998087603736</v>
      </c>
      <c r="W238" s="43">
        <f t="shared" si="134"/>
        <v>0.99999999998209532</v>
      </c>
      <c r="X238" s="43">
        <f t="shared" si="134"/>
        <v>0.99999999221933955</v>
      </c>
      <c r="AD238"/>
      <c r="AG238" s="3">
        <f t="shared" si="138"/>
        <v>61.307881205229648</v>
      </c>
      <c r="AH238" s="36">
        <f t="shared" si="135"/>
        <v>0.99999999346287483</v>
      </c>
      <c r="AI238" s="36">
        <f t="shared" si="135"/>
        <v>0.99999999645200632</v>
      </c>
      <c r="AJ238" s="36">
        <f t="shared" si="135"/>
        <v>0.99999999857350252</v>
      </c>
      <c r="AK238" s="36">
        <f t="shared" si="135"/>
        <v>0.99999999574525156</v>
      </c>
      <c r="AL238" s="36">
        <f t="shared" si="135"/>
        <v>0.89452442611197569</v>
      </c>
      <c r="AM238" s="37">
        <f t="shared" si="132"/>
        <v>0</v>
      </c>
      <c r="AN238" s="38">
        <f t="shared" si="136"/>
        <v>0.99743066930707514</v>
      </c>
      <c r="AO238" s="39"/>
      <c r="AP238" s="39"/>
      <c r="AQ238" s="40"/>
      <c r="AR238" s="40"/>
      <c r="AS238" s="40"/>
      <c r="AT238" s="41"/>
      <c r="AU238" s="41"/>
      <c r="AV238" s="42">
        <f t="shared" si="137"/>
        <v>0.99999997124550966</v>
      </c>
      <c r="AW238" s="42">
        <f t="shared" si="137"/>
        <v>0.99999994897265809</v>
      </c>
      <c r="AX238" s="43">
        <f t="shared" si="137"/>
        <v>0.99999999997362921</v>
      </c>
      <c r="AY238" s="43">
        <f t="shared" si="137"/>
        <v>0.99999998570281978</v>
      </c>
    </row>
    <row r="239" spans="6:51" x14ac:dyDescent="0.25">
      <c r="F239" s="3">
        <v>69</v>
      </c>
      <c r="G239" s="36">
        <f t="shared" si="133"/>
        <v>0.99999999659196925</v>
      </c>
      <c r="H239" s="36">
        <f t="shared" si="133"/>
        <v>0.99999999898739023</v>
      </c>
      <c r="I239" s="36">
        <f t="shared" si="133"/>
        <v>0.99999999962595332</v>
      </c>
      <c r="J239" s="36">
        <f t="shared" si="133"/>
        <v>0.99999999871323375</v>
      </c>
      <c r="K239" s="36">
        <f t="shared" si="133"/>
        <v>0.91033552028390397</v>
      </c>
      <c r="L239" s="37">
        <f t="shared" si="131"/>
        <v>0</v>
      </c>
      <c r="M239" s="38">
        <f t="shared" si="119"/>
        <v>0.99852827313668013</v>
      </c>
      <c r="N239" s="39"/>
      <c r="O239" s="39"/>
      <c r="P239" s="40"/>
      <c r="Q239" s="40"/>
      <c r="R239" s="40"/>
      <c r="S239" s="41"/>
      <c r="T239" s="41"/>
      <c r="U239" s="42">
        <f t="shared" si="134"/>
        <v>0.99999999100924708</v>
      </c>
      <c r="V239" s="42">
        <f t="shared" si="134"/>
        <v>0.99999998325389139</v>
      </c>
      <c r="W239" s="43">
        <f t="shared" si="134"/>
        <v>0.99999999998292199</v>
      </c>
      <c r="X239" s="43">
        <f t="shared" si="134"/>
        <v>0.99999999280432472</v>
      </c>
      <c r="AD239"/>
      <c r="AG239" s="3">
        <f t="shared" si="138"/>
        <v>61.497730962395757</v>
      </c>
      <c r="AH239" s="36">
        <f t="shared" si="135"/>
        <v>0.99999999359257652</v>
      </c>
      <c r="AI239" s="36">
        <f t="shared" si="135"/>
        <v>0.99999999657056549</v>
      </c>
      <c r="AJ239" s="36">
        <f t="shared" si="135"/>
        <v>0.99999999862680067</v>
      </c>
      <c r="AK239" s="36">
        <f t="shared" si="135"/>
        <v>0.99999999588155575</v>
      </c>
      <c r="AL239" s="36">
        <f t="shared" si="135"/>
        <v>0.89506105145702275</v>
      </c>
      <c r="AM239" s="37">
        <f t="shared" si="132"/>
        <v>0</v>
      </c>
      <c r="AN239" s="38">
        <f t="shared" si="136"/>
        <v>0.99746918610258783</v>
      </c>
      <c r="AO239" s="39"/>
      <c r="AP239" s="39"/>
      <c r="AQ239" s="40"/>
      <c r="AR239" s="40"/>
      <c r="AS239" s="40"/>
      <c r="AT239" s="41"/>
      <c r="AU239" s="41"/>
      <c r="AV239" s="42">
        <f t="shared" si="137"/>
        <v>0.9999999721364945</v>
      </c>
      <c r="AW239" s="42">
        <f t="shared" si="137"/>
        <v>0.99999995049034751</v>
      </c>
      <c r="AX239" s="43">
        <f t="shared" si="137"/>
        <v>0.99999999997396793</v>
      </c>
      <c r="AY239" s="43">
        <f t="shared" si="137"/>
        <v>0.99999998597897999</v>
      </c>
    </row>
    <row r="240" spans="6:51" x14ac:dyDescent="0.25">
      <c r="F240" s="3">
        <v>70</v>
      </c>
      <c r="G240" s="36">
        <f t="shared" si="133"/>
        <v>0.99999999680366403</v>
      </c>
      <c r="H240" s="36">
        <f t="shared" si="133"/>
        <v>0.99999999912457027</v>
      </c>
      <c r="I240" s="36">
        <f t="shared" si="133"/>
        <v>0.99999999967676378</v>
      </c>
      <c r="J240" s="36">
        <f t="shared" si="133"/>
        <v>0.99999999887919955</v>
      </c>
      <c r="K240" s="36">
        <f t="shared" si="133"/>
        <v>0.9117200483316229</v>
      </c>
      <c r="L240" s="37">
        <f t="shared" si="131"/>
        <v>0</v>
      </c>
      <c r="M240" s="38">
        <f t="shared" si="119"/>
        <v>0.99862037024777717</v>
      </c>
      <c r="N240" s="39"/>
      <c r="O240" s="39"/>
      <c r="P240" s="40"/>
      <c r="Q240" s="40"/>
      <c r="R240" s="40"/>
      <c r="S240" s="41"/>
      <c r="T240" s="41"/>
      <c r="U240" s="42">
        <f t="shared" si="134"/>
        <v>0.99999999214600588</v>
      </c>
      <c r="V240" s="42">
        <f t="shared" si="134"/>
        <v>0.99999998528644773</v>
      </c>
      <c r="W240" s="43">
        <f t="shared" si="134"/>
        <v>0.99999999998367239</v>
      </c>
      <c r="X240" s="43">
        <f t="shared" si="134"/>
        <v>0.99999999332552525</v>
      </c>
      <c r="AD240"/>
      <c r="AG240" s="3">
        <f t="shared" si="138"/>
        <v>61.672669204188026</v>
      </c>
      <c r="AH240" s="36">
        <f t="shared" si="135"/>
        <v>0.9999999937085341</v>
      </c>
      <c r="AI240" s="36">
        <f t="shared" si="135"/>
        <v>0.9999999966758254</v>
      </c>
      <c r="AJ240" s="36">
        <f t="shared" si="135"/>
        <v>0.99999999867382483</v>
      </c>
      <c r="AK240" s="36">
        <f t="shared" si="135"/>
        <v>0.99999999600270906</v>
      </c>
      <c r="AL240" s="36">
        <f t="shared" si="135"/>
        <v>0.8955471669862427</v>
      </c>
      <c r="AM240" s="37">
        <f t="shared" si="132"/>
        <v>0</v>
      </c>
      <c r="AN240" s="38">
        <f t="shared" si="136"/>
        <v>0.99750400837099051</v>
      </c>
      <c r="AO240" s="39"/>
      <c r="AP240" s="39"/>
      <c r="AQ240" s="40"/>
      <c r="AR240" s="40"/>
      <c r="AS240" s="40"/>
      <c r="AT240" s="41"/>
      <c r="AU240" s="41"/>
      <c r="AV240" s="42">
        <f t="shared" si="137"/>
        <v>0.99999997292948672</v>
      </c>
      <c r="AW240" s="42">
        <f t="shared" si="137"/>
        <v>0.99999995184271739</v>
      </c>
      <c r="AX240" s="43">
        <f t="shared" si="137"/>
        <v>0.99999999997427325</v>
      </c>
      <c r="AY240" s="43">
        <f t="shared" si="137"/>
        <v>0.99999998622700137</v>
      </c>
    </row>
    <row r="241" spans="5:51" x14ac:dyDescent="0.25">
      <c r="AD241"/>
    </row>
    <row r="242" spans="5:51" x14ac:dyDescent="0.25">
      <c r="E242" s="3" t="s">
        <v>88</v>
      </c>
      <c r="F242" s="3">
        <v>0</v>
      </c>
      <c r="G242" s="36">
        <f>G170*G$163</f>
        <v>0</v>
      </c>
      <c r="H242" s="36">
        <f t="shared" ref="H242:X242" si="139">H170*H$163</f>
        <v>0</v>
      </c>
      <c r="I242" s="36">
        <f t="shared" si="139"/>
        <v>0</v>
      </c>
      <c r="J242" s="36">
        <f t="shared" si="139"/>
        <v>0</v>
      </c>
      <c r="K242" s="36">
        <f t="shared" si="139"/>
        <v>0</v>
      </c>
      <c r="L242" s="37">
        <f t="shared" si="139"/>
        <v>0</v>
      </c>
      <c r="M242" s="38">
        <f t="shared" si="139"/>
        <v>0</v>
      </c>
      <c r="N242" s="39">
        <f t="shared" si="139"/>
        <v>0</v>
      </c>
      <c r="O242" s="39">
        <f t="shared" si="139"/>
        <v>0</v>
      </c>
      <c r="P242" s="40">
        <f t="shared" si="139"/>
        <v>0</v>
      </c>
      <c r="Q242" s="40">
        <f t="shared" si="139"/>
        <v>0</v>
      </c>
      <c r="R242" s="40">
        <f t="shared" si="139"/>
        <v>0</v>
      </c>
      <c r="S242" s="41">
        <f t="shared" si="139"/>
        <v>0</v>
      </c>
      <c r="T242" s="41">
        <f t="shared" si="139"/>
        <v>0</v>
      </c>
      <c r="U242" s="42">
        <f t="shared" ref="U242:V257" si="140">$C$5/100*U$163*U170</f>
        <v>0</v>
      </c>
      <c r="V242" s="42">
        <f t="shared" si="140"/>
        <v>0</v>
      </c>
      <c r="W242" s="43">
        <f t="shared" si="139"/>
        <v>0</v>
      </c>
      <c r="X242" s="43">
        <f t="shared" si="139"/>
        <v>0</v>
      </c>
      <c r="AD242"/>
      <c r="AF242" s="3" t="s">
        <v>88</v>
      </c>
      <c r="AG242" s="3">
        <f>AE14</f>
        <v>5.3104168132392244</v>
      </c>
      <c r="AH242" s="36">
        <f>AH170*AH$163</f>
        <v>0</v>
      </c>
      <c r="AI242" s="36">
        <f t="shared" ref="AI242:AU242" si="141">AI170*AI$163</f>
        <v>0.55013928749360019</v>
      </c>
      <c r="AJ242" s="36">
        <f t="shared" si="141"/>
        <v>0</v>
      </c>
      <c r="AK242" s="36">
        <f t="shared" si="141"/>
        <v>0.76722035884636841</v>
      </c>
      <c r="AL242" s="36">
        <f t="shared" si="141"/>
        <v>0</v>
      </c>
      <c r="AM242" s="37">
        <f t="shared" si="141"/>
        <v>0</v>
      </c>
      <c r="AN242" s="38">
        <f t="shared" si="141"/>
        <v>0</v>
      </c>
      <c r="AO242" s="39">
        <f t="shared" si="141"/>
        <v>0</v>
      </c>
      <c r="AP242" s="39">
        <f t="shared" si="141"/>
        <v>0</v>
      </c>
      <c r="AQ242" s="40">
        <f t="shared" si="141"/>
        <v>0</v>
      </c>
      <c r="AR242" s="40">
        <f t="shared" si="141"/>
        <v>0</v>
      </c>
      <c r="AS242" s="40">
        <f t="shared" si="141"/>
        <v>0</v>
      </c>
      <c r="AT242" s="41">
        <f t="shared" si="141"/>
        <v>0</v>
      </c>
      <c r="AU242" s="41">
        <f t="shared" si="141"/>
        <v>0</v>
      </c>
      <c r="AV242" s="42">
        <f t="shared" ref="AV242:AW257" si="142">$C$5/100*AV$163*AV170</f>
        <v>0.30824813757805314</v>
      </c>
      <c r="AW242" s="42">
        <f t="shared" si="142"/>
        <v>0.29754811876311371</v>
      </c>
      <c r="AX242" s="43">
        <f t="shared" ref="AX242:AY257" si="143">AX170*AX$163</f>
        <v>0.77149329666609479</v>
      </c>
      <c r="AY242" s="43">
        <f t="shared" si="143"/>
        <v>0.57727918132150646</v>
      </c>
    </row>
    <row r="243" spans="5:51" x14ac:dyDescent="0.25">
      <c r="F243" s="3">
        <v>1</v>
      </c>
      <c r="G243" s="36">
        <f t="shared" ref="G243:X258" si="144">G171*G$163</f>
        <v>0</v>
      </c>
      <c r="H243" s="36">
        <f t="shared" si="144"/>
        <v>0</v>
      </c>
      <c r="I243" s="36">
        <f t="shared" si="144"/>
        <v>0</v>
      </c>
      <c r="J243" s="36">
        <f t="shared" si="144"/>
        <v>0</v>
      </c>
      <c r="K243" s="36">
        <f t="shared" si="144"/>
        <v>0</v>
      </c>
      <c r="L243" s="37">
        <f t="shared" si="144"/>
        <v>0</v>
      </c>
      <c r="M243" s="38">
        <f t="shared" si="144"/>
        <v>0</v>
      </c>
      <c r="N243" s="39">
        <f t="shared" si="144"/>
        <v>0</v>
      </c>
      <c r="O243" s="39">
        <f t="shared" si="144"/>
        <v>0</v>
      </c>
      <c r="P243" s="40">
        <f t="shared" si="144"/>
        <v>0</v>
      </c>
      <c r="Q243" s="40">
        <f t="shared" si="144"/>
        <v>0</v>
      </c>
      <c r="R243" s="40">
        <f t="shared" si="144"/>
        <v>0</v>
      </c>
      <c r="S243" s="41">
        <f t="shared" si="144"/>
        <v>0</v>
      </c>
      <c r="T243" s="41">
        <f t="shared" si="144"/>
        <v>0</v>
      </c>
      <c r="U243" s="42">
        <f t="shared" si="140"/>
        <v>0</v>
      </c>
      <c r="V243" s="42">
        <f t="shared" si="140"/>
        <v>0</v>
      </c>
      <c r="W243" s="43">
        <f t="shared" si="144"/>
        <v>0</v>
      </c>
      <c r="X243" s="43">
        <f t="shared" si="144"/>
        <v>0</v>
      </c>
      <c r="AD243"/>
      <c r="AG243" s="3">
        <f t="shared" ref="AG243:AG306" si="145">AE15</f>
        <v>5.5848653782914033</v>
      </c>
      <c r="AH243" s="36">
        <f t="shared" ref="AH243:AU258" si="146">AH171*AH$163</f>
        <v>0</v>
      </c>
      <c r="AI243" s="36">
        <f t="shared" si="146"/>
        <v>0.57369369596562148</v>
      </c>
      <c r="AJ243" s="36">
        <f t="shared" si="146"/>
        <v>0</v>
      </c>
      <c r="AK243" s="36">
        <f t="shared" si="146"/>
        <v>0.80917339182778447</v>
      </c>
      <c r="AL243" s="36">
        <f t="shared" si="146"/>
        <v>0</v>
      </c>
      <c r="AM243" s="37">
        <f t="shared" si="146"/>
        <v>0</v>
      </c>
      <c r="AN243" s="38">
        <f t="shared" si="146"/>
        <v>0</v>
      </c>
      <c r="AO243" s="39">
        <f t="shared" si="146"/>
        <v>0</v>
      </c>
      <c r="AP243" s="39">
        <f t="shared" si="146"/>
        <v>0</v>
      </c>
      <c r="AQ243" s="40">
        <f t="shared" si="146"/>
        <v>0</v>
      </c>
      <c r="AR243" s="40">
        <f t="shared" si="146"/>
        <v>0</v>
      </c>
      <c r="AS243" s="40">
        <f t="shared" si="146"/>
        <v>0</v>
      </c>
      <c r="AT243" s="41">
        <f t="shared" si="146"/>
        <v>0</v>
      </c>
      <c r="AU243" s="41">
        <f t="shared" si="146"/>
        <v>0</v>
      </c>
      <c r="AV243" s="42">
        <f t="shared" si="142"/>
        <v>0.34018229257415644</v>
      </c>
      <c r="AW243" s="42">
        <f t="shared" si="142"/>
        <v>0.32962110229321234</v>
      </c>
      <c r="AX243" s="43">
        <f t="shared" si="143"/>
        <v>0.77763993386988739</v>
      </c>
      <c r="AY243" s="43">
        <f t="shared" si="143"/>
        <v>0.60401316331531674</v>
      </c>
    </row>
    <row r="244" spans="5:51" x14ac:dyDescent="0.25">
      <c r="F244" s="3">
        <v>2</v>
      </c>
      <c r="G244" s="36">
        <f t="shared" si="144"/>
        <v>0</v>
      </c>
      <c r="H244" s="36">
        <f t="shared" si="144"/>
        <v>0.10114636687242218</v>
      </c>
      <c r="I244" s="36">
        <f t="shared" si="144"/>
        <v>0</v>
      </c>
      <c r="J244" s="36">
        <f t="shared" si="144"/>
        <v>0</v>
      </c>
      <c r="K244" s="36">
        <f t="shared" si="144"/>
        <v>0</v>
      </c>
      <c r="L244" s="37">
        <f t="shared" si="144"/>
        <v>0</v>
      </c>
      <c r="M244" s="38">
        <f t="shared" si="144"/>
        <v>0</v>
      </c>
      <c r="N244" s="39">
        <f t="shared" si="144"/>
        <v>0</v>
      </c>
      <c r="O244" s="39">
        <f t="shared" si="144"/>
        <v>0</v>
      </c>
      <c r="P244" s="40">
        <f t="shared" si="144"/>
        <v>0</v>
      </c>
      <c r="Q244" s="40">
        <f t="shared" si="144"/>
        <v>0</v>
      </c>
      <c r="R244" s="40">
        <f t="shared" si="144"/>
        <v>0</v>
      </c>
      <c r="S244" s="41">
        <f t="shared" si="144"/>
        <v>0</v>
      </c>
      <c r="T244" s="41">
        <f t="shared" si="144"/>
        <v>0</v>
      </c>
      <c r="U244" s="42">
        <f t="shared" si="140"/>
        <v>0</v>
      </c>
      <c r="V244" s="42">
        <f t="shared" si="140"/>
        <v>0</v>
      </c>
      <c r="W244" s="43">
        <f t="shared" si="144"/>
        <v>0.34069010272802125</v>
      </c>
      <c r="X244" s="43">
        <f t="shared" si="144"/>
        <v>0</v>
      </c>
      <c r="AD244"/>
      <c r="AG244" s="3">
        <f t="shared" si="145"/>
        <v>5.8734977668565307</v>
      </c>
      <c r="AH244" s="36">
        <f t="shared" si="146"/>
        <v>0</v>
      </c>
      <c r="AI244" s="36">
        <f t="shared" si="146"/>
        <v>0.59640143652583477</v>
      </c>
      <c r="AJ244" s="36">
        <f t="shared" si="146"/>
        <v>0</v>
      </c>
      <c r="AK244" s="36">
        <f t="shared" si="146"/>
        <v>0.84948074329933321</v>
      </c>
      <c r="AL244" s="36">
        <f t="shared" si="146"/>
        <v>0</v>
      </c>
      <c r="AM244" s="37">
        <f t="shared" si="146"/>
        <v>0</v>
      </c>
      <c r="AN244" s="38">
        <f t="shared" si="146"/>
        <v>0</v>
      </c>
      <c r="AO244" s="39">
        <f t="shared" si="146"/>
        <v>0</v>
      </c>
      <c r="AP244" s="39">
        <f t="shared" si="146"/>
        <v>0</v>
      </c>
      <c r="AQ244" s="40">
        <f t="shared" si="146"/>
        <v>0</v>
      </c>
      <c r="AR244" s="40">
        <f t="shared" si="146"/>
        <v>0</v>
      </c>
      <c r="AS244" s="40">
        <f t="shared" si="146"/>
        <v>0</v>
      </c>
      <c r="AT244" s="41">
        <f t="shared" si="146"/>
        <v>0</v>
      </c>
      <c r="AU244" s="41">
        <f t="shared" si="146"/>
        <v>0</v>
      </c>
      <c r="AV244" s="42">
        <f t="shared" si="142"/>
        <v>0.37126836010388903</v>
      </c>
      <c r="AW244" s="42">
        <f t="shared" si="142"/>
        <v>0.36090953030008871</v>
      </c>
      <c r="AX244" s="43">
        <f t="shared" si="143"/>
        <v>0.78268549179250257</v>
      </c>
      <c r="AY244" s="43">
        <f t="shared" si="143"/>
        <v>0.62891101972501473</v>
      </c>
    </row>
    <row r="245" spans="5:51" x14ac:dyDescent="0.25">
      <c r="F245" s="3">
        <v>3</v>
      </c>
      <c r="G245" s="36">
        <f t="shared" si="144"/>
        <v>0</v>
      </c>
      <c r="H245" s="36">
        <f t="shared" si="144"/>
        <v>0.26675864505644614</v>
      </c>
      <c r="I245" s="36">
        <f t="shared" si="144"/>
        <v>0</v>
      </c>
      <c r="J245" s="36">
        <f t="shared" si="144"/>
        <v>0.25401717046531769</v>
      </c>
      <c r="K245" s="36">
        <f t="shared" si="144"/>
        <v>0</v>
      </c>
      <c r="L245" s="37">
        <f t="shared" si="144"/>
        <v>0</v>
      </c>
      <c r="M245" s="38">
        <f t="shared" si="144"/>
        <v>0</v>
      </c>
      <c r="N245" s="39">
        <f t="shared" si="144"/>
        <v>0</v>
      </c>
      <c r="O245" s="39">
        <f t="shared" si="144"/>
        <v>0</v>
      </c>
      <c r="P245" s="40">
        <f t="shared" si="144"/>
        <v>0</v>
      </c>
      <c r="Q245" s="40">
        <f t="shared" si="144"/>
        <v>0</v>
      </c>
      <c r="R245" s="40">
        <f t="shared" si="144"/>
        <v>0</v>
      </c>
      <c r="S245" s="41">
        <f t="shared" si="144"/>
        <v>0</v>
      </c>
      <c r="T245" s="41">
        <f t="shared" si="144"/>
        <v>0</v>
      </c>
      <c r="U245" s="42">
        <f t="shared" si="140"/>
        <v>0</v>
      </c>
      <c r="V245" s="42">
        <f t="shared" si="140"/>
        <v>0</v>
      </c>
      <c r="W245" s="43">
        <f t="shared" si="144"/>
        <v>0.59120782539332672</v>
      </c>
      <c r="X245" s="43">
        <f t="shared" si="144"/>
        <v>0.1930359984441605</v>
      </c>
      <c r="AD245"/>
      <c r="AG245" s="3">
        <f t="shared" si="145"/>
        <v>6.1770470155581005</v>
      </c>
      <c r="AH245" s="36">
        <f t="shared" si="146"/>
        <v>0</v>
      </c>
      <c r="AI245" s="36">
        <f t="shared" si="146"/>
        <v>0.61813100938267351</v>
      </c>
      <c r="AJ245" s="36">
        <f t="shared" si="146"/>
        <v>0</v>
      </c>
      <c r="AK245" s="36">
        <f t="shared" si="146"/>
        <v>0.8879135899053241</v>
      </c>
      <c r="AL245" s="36">
        <f t="shared" si="146"/>
        <v>0</v>
      </c>
      <c r="AM245" s="37">
        <f t="shared" si="146"/>
        <v>0</v>
      </c>
      <c r="AN245" s="38">
        <f t="shared" si="146"/>
        <v>0</v>
      </c>
      <c r="AO245" s="39">
        <f t="shared" si="146"/>
        <v>0</v>
      </c>
      <c r="AP245" s="39">
        <f t="shared" si="146"/>
        <v>0</v>
      </c>
      <c r="AQ245" s="40">
        <f t="shared" si="146"/>
        <v>0</v>
      </c>
      <c r="AR245" s="40">
        <f t="shared" si="146"/>
        <v>0</v>
      </c>
      <c r="AS245" s="40">
        <f t="shared" si="146"/>
        <v>0</v>
      </c>
      <c r="AT245" s="41">
        <f t="shared" si="146"/>
        <v>0</v>
      </c>
      <c r="AU245" s="41">
        <f t="shared" si="146"/>
        <v>0</v>
      </c>
      <c r="AV245" s="42">
        <f t="shared" si="142"/>
        <v>0.40132379309216348</v>
      </c>
      <c r="AW245" s="42">
        <f t="shared" si="142"/>
        <v>0.3912308805722241</v>
      </c>
      <c r="AX245" s="43">
        <f t="shared" si="143"/>
        <v>0.786769528094864</v>
      </c>
      <c r="AY245" s="43">
        <f t="shared" si="143"/>
        <v>0.65189348578902528</v>
      </c>
    </row>
    <row r="246" spans="5:51" x14ac:dyDescent="0.25">
      <c r="F246" s="3">
        <v>4</v>
      </c>
      <c r="G246" s="36">
        <f t="shared" si="144"/>
        <v>0</v>
      </c>
      <c r="H246" s="36">
        <f t="shared" si="144"/>
        <v>0.4086123224017808</v>
      </c>
      <c r="I246" s="36">
        <f t="shared" si="144"/>
        <v>0</v>
      </c>
      <c r="J246" s="36">
        <f t="shared" si="144"/>
        <v>0.51261821384016093</v>
      </c>
      <c r="K246" s="36">
        <f t="shared" si="144"/>
        <v>0</v>
      </c>
      <c r="L246" s="37">
        <f t="shared" si="144"/>
        <v>0</v>
      </c>
      <c r="M246" s="38">
        <f t="shared" si="144"/>
        <v>0</v>
      </c>
      <c r="N246" s="39">
        <f t="shared" si="144"/>
        <v>0</v>
      </c>
      <c r="O246" s="39">
        <f t="shared" si="144"/>
        <v>0</v>
      </c>
      <c r="P246" s="40">
        <f t="shared" si="144"/>
        <v>0</v>
      </c>
      <c r="Q246" s="40">
        <f t="shared" si="144"/>
        <v>0</v>
      </c>
      <c r="R246" s="40">
        <f t="shared" si="144"/>
        <v>0</v>
      </c>
      <c r="S246" s="41">
        <f t="shared" si="144"/>
        <v>0</v>
      </c>
      <c r="T246" s="41">
        <f t="shared" si="144"/>
        <v>0</v>
      </c>
      <c r="U246" s="42">
        <f t="shared" si="140"/>
        <v>0.12159280158889356</v>
      </c>
      <c r="V246" s="42">
        <f t="shared" si="140"/>
        <v>0.11118437292803002</v>
      </c>
      <c r="W246" s="43">
        <f t="shared" si="144"/>
        <v>0.71023327415307791</v>
      </c>
      <c r="X246" s="43">
        <f t="shared" si="144"/>
        <v>0.39898524316145373</v>
      </c>
      <c r="AD246"/>
      <c r="AG246" s="3">
        <f t="shared" si="145"/>
        <v>6.4962840452114623</v>
      </c>
      <c r="AH246" s="36">
        <f t="shared" si="146"/>
        <v>0</v>
      </c>
      <c r="AI246" s="36">
        <f t="shared" si="146"/>
        <v>0.6387618102510455</v>
      </c>
      <c r="AJ246" s="36">
        <f t="shared" si="146"/>
        <v>0</v>
      </c>
      <c r="AK246" s="36">
        <f t="shared" si="146"/>
        <v>0.92426558726443986</v>
      </c>
      <c r="AL246" s="36">
        <f t="shared" si="146"/>
        <v>0</v>
      </c>
      <c r="AM246" s="37">
        <f t="shared" si="146"/>
        <v>0</v>
      </c>
      <c r="AN246" s="38">
        <f t="shared" si="146"/>
        <v>0</v>
      </c>
      <c r="AO246" s="39">
        <f t="shared" si="146"/>
        <v>0</v>
      </c>
      <c r="AP246" s="39">
        <f t="shared" si="146"/>
        <v>0</v>
      </c>
      <c r="AQ246" s="40">
        <f t="shared" si="146"/>
        <v>0</v>
      </c>
      <c r="AR246" s="40">
        <f t="shared" si="146"/>
        <v>0</v>
      </c>
      <c r="AS246" s="40">
        <f t="shared" si="146"/>
        <v>0</v>
      </c>
      <c r="AT246" s="41">
        <f t="shared" si="146"/>
        <v>0</v>
      </c>
      <c r="AU246" s="41">
        <f t="shared" si="146"/>
        <v>0</v>
      </c>
      <c r="AV246" s="42">
        <f t="shared" si="142"/>
        <v>0.43017435132633147</v>
      </c>
      <c r="AW246" s="42">
        <f t="shared" si="142"/>
        <v>0.42040957943266227</v>
      </c>
      <c r="AX246" s="43">
        <f t="shared" si="143"/>
        <v>0.79002773808121374</v>
      </c>
      <c r="AY246" s="43">
        <f t="shared" si="143"/>
        <v>0.67291087553227724</v>
      </c>
    </row>
    <row r="247" spans="5:51" x14ac:dyDescent="0.25">
      <c r="F247" s="3">
        <v>5</v>
      </c>
      <c r="G247" s="36">
        <f t="shared" si="144"/>
        <v>0</v>
      </c>
      <c r="H247" s="36">
        <f t="shared" si="144"/>
        <v>0.52106795007371021</v>
      </c>
      <c r="I247" s="36">
        <f t="shared" si="144"/>
        <v>0</v>
      </c>
      <c r="J247" s="36">
        <f t="shared" si="144"/>
        <v>0.71525734499732074</v>
      </c>
      <c r="K247" s="36">
        <f t="shared" si="144"/>
        <v>0</v>
      </c>
      <c r="L247" s="37">
        <f t="shared" si="144"/>
        <v>0</v>
      </c>
      <c r="M247" s="38">
        <f t="shared" si="144"/>
        <v>0</v>
      </c>
      <c r="N247" s="39">
        <f t="shared" si="144"/>
        <v>0</v>
      </c>
      <c r="O247" s="39">
        <f t="shared" si="144"/>
        <v>0</v>
      </c>
      <c r="P247" s="40">
        <f t="shared" si="144"/>
        <v>0</v>
      </c>
      <c r="Q247" s="40">
        <f t="shared" si="144"/>
        <v>0</v>
      </c>
      <c r="R247" s="40">
        <f t="shared" si="144"/>
        <v>0</v>
      </c>
      <c r="S247" s="41">
        <f t="shared" si="144"/>
        <v>0</v>
      </c>
      <c r="T247" s="41">
        <f t="shared" si="144"/>
        <v>0</v>
      </c>
      <c r="U247" s="42">
        <f t="shared" si="140"/>
        <v>0.2692247429452771</v>
      </c>
      <c r="V247" s="42">
        <f t="shared" si="140"/>
        <v>0.25844031021685254</v>
      </c>
      <c r="W247" s="43">
        <f t="shared" si="144"/>
        <v>0.76250669397582238</v>
      </c>
      <c r="X247" s="43">
        <f t="shared" si="144"/>
        <v>0.54306511838184324</v>
      </c>
      <c r="AD247"/>
      <c r="AG247" s="3">
        <f t="shared" si="145"/>
        <v>6.8320196187232742</v>
      </c>
      <c r="AH247" s="36">
        <f t="shared" si="146"/>
        <v>0</v>
      </c>
      <c r="AI247" s="36">
        <f t="shared" si="146"/>
        <v>0.65818735283990892</v>
      </c>
      <c r="AJ247" s="36">
        <f t="shared" si="146"/>
        <v>0</v>
      </c>
      <c r="AK247" s="36">
        <f t="shared" si="146"/>
        <v>0.95835850669993394</v>
      </c>
      <c r="AL247" s="36">
        <f t="shared" si="146"/>
        <v>0</v>
      </c>
      <c r="AM247" s="37">
        <f t="shared" si="146"/>
        <v>0</v>
      </c>
      <c r="AN247" s="38">
        <f t="shared" si="146"/>
        <v>0</v>
      </c>
      <c r="AO247" s="39">
        <f t="shared" si="146"/>
        <v>0</v>
      </c>
      <c r="AP247" s="39">
        <f t="shared" si="146"/>
        <v>0</v>
      </c>
      <c r="AQ247" s="40">
        <f t="shared" si="146"/>
        <v>0</v>
      </c>
      <c r="AR247" s="40">
        <f t="shared" si="146"/>
        <v>0</v>
      </c>
      <c r="AS247" s="40">
        <f t="shared" si="146"/>
        <v>0</v>
      </c>
      <c r="AT247" s="41">
        <f t="shared" si="146"/>
        <v>0</v>
      </c>
      <c r="AU247" s="41">
        <f t="shared" si="146"/>
        <v>0</v>
      </c>
      <c r="AV247" s="42">
        <f t="shared" si="142"/>
        <v>0.45765833133559558</v>
      </c>
      <c r="AW247" s="42">
        <f t="shared" si="142"/>
        <v>0.44828114116799828</v>
      </c>
      <c r="AX247" s="43">
        <f t="shared" si="143"/>
        <v>0.7925885981541767</v>
      </c>
      <c r="AY247" s="43">
        <f t="shared" si="143"/>
        <v>0.69194427300215666</v>
      </c>
    </row>
    <row r="248" spans="5:51" x14ac:dyDescent="0.25">
      <c r="F248" s="3">
        <v>6</v>
      </c>
      <c r="G248" s="36">
        <f t="shared" si="144"/>
        <v>0</v>
      </c>
      <c r="H248" s="36">
        <f t="shared" si="144"/>
        <v>0.60571715989048958</v>
      </c>
      <c r="I248" s="36">
        <f t="shared" si="144"/>
        <v>0</v>
      </c>
      <c r="J248" s="36">
        <f t="shared" si="144"/>
        <v>0.8659746508602908</v>
      </c>
      <c r="K248" s="36">
        <f t="shared" si="144"/>
        <v>0</v>
      </c>
      <c r="L248" s="37">
        <f t="shared" si="144"/>
        <v>0</v>
      </c>
      <c r="M248" s="38">
        <f t="shared" si="144"/>
        <v>0</v>
      </c>
      <c r="N248" s="39">
        <f t="shared" si="144"/>
        <v>0</v>
      </c>
      <c r="O248" s="39">
        <f t="shared" si="144"/>
        <v>0</v>
      </c>
      <c r="P248" s="40">
        <f t="shared" si="144"/>
        <v>0</v>
      </c>
      <c r="Q248" s="40">
        <f t="shared" si="144"/>
        <v>0</v>
      </c>
      <c r="R248" s="40">
        <f t="shared" si="144"/>
        <v>0</v>
      </c>
      <c r="S248" s="41">
        <f t="shared" si="144"/>
        <v>0</v>
      </c>
      <c r="T248" s="41">
        <f t="shared" si="144"/>
        <v>0</v>
      </c>
      <c r="U248" s="42">
        <f t="shared" si="140"/>
        <v>0.38411441696176329</v>
      </c>
      <c r="V248" s="42">
        <f t="shared" si="140"/>
        <v>0.37386032875511566</v>
      </c>
      <c r="W248" s="43">
        <f t="shared" si="144"/>
        <v>0.78452191602512</v>
      </c>
      <c r="X248" s="43">
        <f t="shared" si="144"/>
        <v>0.63886724148948237</v>
      </c>
      <c r="AD248"/>
      <c r="AG248" s="3">
        <f t="shared" si="145"/>
        <v>7.185106400177478</v>
      </c>
      <c r="AH248" s="36">
        <f t="shared" si="146"/>
        <v>1.5518141301875843E-2</v>
      </c>
      <c r="AI248" s="36">
        <f t="shared" si="146"/>
        <v>0.6763182611016294</v>
      </c>
      <c r="AJ248" s="36">
        <f t="shared" si="146"/>
        <v>0</v>
      </c>
      <c r="AK248" s="36">
        <f t="shared" si="146"/>
        <v>0.99004732007217289</v>
      </c>
      <c r="AL248" s="36">
        <f t="shared" si="146"/>
        <v>0</v>
      </c>
      <c r="AM248" s="37">
        <f t="shared" si="146"/>
        <v>0</v>
      </c>
      <c r="AN248" s="38">
        <f t="shared" si="146"/>
        <v>0</v>
      </c>
      <c r="AO248" s="39">
        <f t="shared" si="146"/>
        <v>0</v>
      </c>
      <c r="AP248" s="39">
        <f t="shared" si="146"/>
        <v>0</v>
      </c>
      <c r="AQ248" s="40">
        <f t="shared" si="146"/>
        <v>0</v>
      </c>
      <c r="AR248" s="40">
        <f t="shared" si="146"/>
        <v>0</v>
      </c>
      <c r="AS248" s="40">
        <f t="shared" si="146"/>
        <v>0</v>
      </c>
      <c r="AT248" s="41">
        <f t="shared" si="146"/>
        <v>0</v>
      </c>
      <c r="AU248" s="41">
        <f t="shared" si="146"/>
        <v>0</v>
      </c>
      <c r="AV248" s="42">
        <f t="shared" si="142"/>
        <v>0.48363075234936537</v>
      </c>
      <c r="AW248" s="42">
        <f t="shared" si="142"/>
        <v>0.47469631410617902</v>
      </c>
      <c r="AX248" s="43">
        <f t="shared" si="143"/>
        <v>0.79457071042336125</v>
      </c>
      <c r="AY248" s="43">
        <f t="shared" si="143"/>
        <v>0.70900567624151534</v>
      </c>
    </row>
    <row r="249" spans="5:51" x14ac:dyDescent="0.25">
      <c r="F249" s="3">
        <v>7</v>
      </c>
      <c r="G249" s="36">
        <f t="shared" si="144"/>
        <v>0</v>
      </c>
      <c r="H249" s="36">
        <f t="shared" si="144"/>
        <v>0.66709351795219629</v>
      </c>
      <c r="I249" s="36">
        <f t="shared" si="144"/>
        <v>0</v>
      </c>
      <c r="J249" s="36">
        <f t="shared" si="144"/>
        <v>0.97394135141927818</v>
      </c>
      <c r="K249" s="36">
        <f t="shared" si="144"/>
        <v>0</v>
      </c>
      <c r="L249" s="37">
        <f t="shared" si="144"/>
        <v>0</v>
      </c>
      <c r="M249" s="38">
        <f t="shared" si="144"/>
        <v>0</v>
      </c>
      <c r="N249" s="39">
        <f t="shared" si="144"/>
        <v>0</v>
      </c>
      <c r="O249" s="39">
        <f t="shared" si="144"/>
        <v>0</v>
      </c>
      <c r="P249" s="40">
        <f t="shared" si="144"/>
        <v>0</v>
      </c>
      <c r="Q249" s="40">
        <f t="shared" si="144"/>
        <v>0</v>
      </c>
      <c r="R249" s="40">
        <f t="shared" si="144"/>
        <v>0</v>
      </c>
      <c r="S249" s="41">
        <f t="shared" si="144"/>
        <v>0</v>
      </c>
      <c r="T249" s="41">
        <f t="shared" si="144"/>
        <v>0</v>
      </c>
      <c r="U249" s="42">
        <f t="shared" si="140"/>
        <v>0.47037488160860697</v>
      </c>
      <c r="V249" s="42">
        <f t="shared" si="140"/>
        <v>0.46120454692779816</v>
      </c>
      <c r="W249" s="43">
        <f t="shared" si="144"/>
        <v>0.79360941776162297</v>
      </c>
      <c r="X249" s="43">
        <f t="shared" si="144"/>
        <v>0.70041276887231663</v>
      </c>
      <c r="AD249"/>
      <c r="AG249" s="3">
        <f t="shared" si="145"/>
        <v>7.5564411203372481</v>
      </c>
      <c r="AH249" s="36">
        <f t="shared" si="146"/>
        <v>4.9448918536916547E-2</v>
      </c>
      <c r="AI249" s="36">
        <f t="shared" si="146"/>
        <v>0.69308487311018563</v>
      </c>
      <c r="AJ249" s="36">
        <f t="shared" si="146"/>
        <v>0</v>
      </c>
      <c r="AK249" s="36">
        <f t="shared" si="146"/>
        <v>1.0192244487513564</v>
      </c>
      <c r="AL249" s="36">
        <f t="shared" si="146"/>
        <v>0</v>
      </c>
      <c r="AM249" s="37">
        <f t="shared" si="146"/>
        <v>0</v>
      </c>
      <c r="AN249" s="38">
        <f t="shared" si="146"/>
        <v>0</v>
      </c>
      <c r="AO249" s="39">
        <f t="shared" si="146"/>
        <v>0</v>
      </c>
      <c r="AP249" s="39">
        <f t="shared" si="146"/>
        <v>0</v>
      </c>
      <c r="AQ249" s="40">
        <f t="shared" si="146"/>
        <v>0</v>
      </c>
      <c r="AR249" s="40">
        <f t="shared" si="146"/>
        <v>0</v>
      </c>
      <c r="AS249" s="40">
        <f t="shared" si="146"/>
        <v>0</v>
      </c>
      <c r="AT249" s="41">
        <f t="shared" si="146"/>
        <v>0</v>
      </c>
      <c r="AU249" s="41">
        <f t="shared" si="146"/>
        <v>0</v>
      </c>
      <c r="AV249" s="42">
        <f t="shared" si="142"/>
        <v>0.50796731228030523</v>
      </c>
      <c r="AW249" s="42">
        <f t="shared" si="142"/>
        <v>0.49952505723262286</v>
      </c>
      <c r="AX249" s="43">
        <f t="shared" si="143"/>
        <v>0.79608091941011327</v>
      </c>
      <c r="AY249" s="43">
        <f t="shared" si="143"/>
        <v>0.72413704108771149</v>
      </c>
    </row>
    <row r="250" spans="5:51" x14ac:dyDescent="0.25">
      <c r="F250" s="3">
        <v>8</v>
      </c>
      <c r="G250" s="36">
        <f t="shared" si="144"/>
        <v>9.2657096075935808E-2</v>
      </c>
      <c r="H250" s="36">
        <f t="shared" si="144"/>
        <v>0.71035891582948851</v>
      </c>
      <c r="I250" s="36">
        <f t="shared" si="144"/>
        <v>0</v>
      </c>
      <c r="J250" s="36">
        <f t="shared" si="144"/>
        <v>1.0491393153456285</v>
      </c>
      <c r="K250" s="36">
        <f t="shared" si="144"/>
        <v>0</v>
      </c>
      <c r="L250" s="37">
        <f t="shared" si="144"/>
        <v>0</v>
      </c>
      <c r="M250" s="38">
        <f t="shared" si="144"/>
        <v>0</v>
      </c>
      <c r="N250" s="39">
        <f t="shared" si="144"/>
        <v>0</v>
      </c>
      <c r="O250" s="39">
        <f t="shared" si="144"/>
        <v>0</v>
      </c>
      <c r="P250" s="40">
        <f t="shared" si="144"/>
        <v>0</v>
      </c>
      <c r="Q250" s="40">
        <f t="shared" si="144"/>
        <v>0</v>
      </c>
      <c r="R250" s="40">
        <f t="shared" si="144"/>
        <v>0</v>
      </c>
      <c r="S250" s="41">
        <f t="shared" si="144"/>
        <v>0</v>
      </c>
      <c r="T250" s="41">
        <f t="shared" si="144"/>
        <v>0</v>
      </c>
      <c r="U250" s="42">
        <f t="shared" si="140"/>
        <v>0.53341717923427168</v>
      </c>
      <c r="V250" s="42">
        <f t="shared" si="140"/>
        <v>0.52558270202989532</v>
      </c>
      <c r="W250" s="43">
        <f t="shared" si="144"/>
        <v>0.79733887240014101</v>
      </c>
      <c r="X250" s="43">
        <f t="shared" si="144"/>
        <v>0.73902576230302486</v>
      </c>
      <c r="AD250"/>
      <c r="AG250" s="3">
        <f t="shared" si="145"/>
        <v>7.9469668540626248</v>
      </c>
      <c r="AH250" s="36">
        <f t="shared" si="146"/>
        <v>8.7356792141460804E-2</v>
      </c>
      <c r="AI250" s="36">
        <f t="shared" si="146"/>
        <v>0.70843930109745124</v>
      </c>
      <c r="AJ250" s="36">
        <f t="shared" si="146"/>
        <v>0</v>
      </c>
      <c r="AK250" s="36">
        <f t="shared" si="146"/>
        <v>1.0458229077688646</v>
      </c>
      <c r="AL250" s="36">
        <f t="shared" si="146"/>
        <v>0</v>
      </c>
      <c r="AM250" s="37">
        <f t="shared" si="146"/>
        <v>0</v>
      </c>
      <c r="AN250" s="38">
        <f t="shared" si="146"/>
        <v>0</v>
      </c>
      <c r="AO250" s="39">
        <f t="shared" si="146"/>
        <v>0</v>
      </c>
      <c r="AP250" s="39">
        <f t="shared" si="146"/>
        <v>0</v>
      </c>
      <c r="AQ250" s="40">
        <f t="shared" si="146"/>
        <v>0</v>
      </c>
      <c r="AR250" s="40">
        <f t="shared" si="146"/>
        <v>0</v>
      </c>
      <c r="AS250" s="40">
        <f t="shared" si="146"/>
        <v>0</v>
      </c>
      <c r="AT250" s="41">
        <f t="shared" si="146"/>
        <v>0</v>
      </c>
      <c r="AU250" s="41">
        <f t="shared" si="146"/>
        <v>0</v>
      </c>
      <c r="AV250" s="42">
        <f t="shared" si="142"/>
        <v>0.53056791491357691</v>
      </c>
      <c r="AW250" s="42">
        <f t="shared" si="142"/>
        <v>0.52266015601753335</v>
      </c>
      <c r="AX250" s="43">
        <f t="shared" si="143"/>
        <v>0.79721321034170489</v>
      </c>
      <c r="AY250" s="43">
        <f t="shared" si="143"/>
        <v>0.73740823603134142</v>
      </c>
    </row>
    <row r="251" spans="5:51" x14ac:dyDescent="0.25">
      <c r="F251" s="3">
        <v>9</v>
      </c>
      <c r="G251" s="36">
        <f t="shared" si="144"/>
        <v>0.19732210156289401</v>
      </c>
      <c r="H251" s="36">
        <f t="shared" si="144"/>
        <v>0.74020415923544503</v>
      </c>
      <c r="I251" s="36">
        <f t="shared" si="144"/>
        <v>0</v>
      </c>
      <c r="J251" s="36">
        <f t="shared" si="144"/>
        <v>1.1004023853316134</v>
      </c>
      <c r="K251" s="36">
        <f t="shared" si="144"/>
        <v>0</v>
      </c>
      <c r="L251" s="37">
        <f t="shared" si="144"/>
        <v>0</v>
      </c>
      <c r="M251" s="38">
        <f t="shared" si="144"/>
        <v>0</v>
      </c>
      <c r="N251" s="39">
        <f t="shared" si="144"/>
        <v>0</v>
      </c>
      <c r="O251" s="39">
        <f t="shared" si="144"/>
        <v>0</v>
      </c>
      <c r="P251" s="40">
        <f t="shared" si="144"/>
        <v>0</v>
      </c>
      <c r="Q251" s="40">
        <f t="shared" si="144"/>
        <v>0</v>
      </c>
      <c r="R251" s="40">
        <f t="shared" si="144"/>
        <v>0</v>
      </c>
      <c r="S251" s="41">
        <f t="shared" si="144"/>
        <v>0</v>
      </c>
      <c r="T251" s="41">
        <f t="shared" si="144"/>
        <v>0</v>
      </c>
      <c r="U251" s="42">
        <f t="shared" si="140"/>
        <v>0.57854485869806072</v>
      </c>
      <c r="V251" s="42">
        <f t="shared" si="140"/>
        <v>0.57208279708896981</v>
      </c>
      <c r="W251" s="43">
        <f t="shared" si="144"/>
        <v>0.79887560197521945</v>
      </c>
      <c r="X251" s="43">
        <f t="shared" si="144"/>
        <v>0.76286460168649595</v>
      </c>
      <c r="AD251"/>
      <c r="AG251" s="3">
        <f t="shared" si="145"/>
        <v>8.3576754154277619</v>
      </c>
      <c r="AH251" s="36">
        <f t="shared" si="146"/>
        <v>0.12919884494004466</v>
      </c>
      <c r="AI251" s="36">
        <f t="shared" si="146"/>
        <v>0.7223568067554732</v>
      </c>
      <c r="AJ251" s="36">
        <f t="shared" si="146"/>
        <v>0</v>
      </c>
      <c r="AK251" s="36">
        <f t="shared" si="146"/>
        <v>1.0698181134631775</v>
      </c>
      <c r="AL251" s="36">
        <f t="shared" si="146"/>
        <v>0</v>
      </c>
      <c r="AM251" s="37">
        <f t="shared" si="146"/>
        <v>0</v>
      </c>
      <c r="AN251" s="38">
        <f t="shared" si="146"/>
        <v>0</v>
      </c>
      <c r="AO251" s="39">
        <f t="shared" si="146"/>
        <v>0</v>
      </c>
      <c r="AP251" s="39">
        <f t="shared" si="146"/>
        <v>0</v>
      </c>
      <c r="AQ251" s="40">
        <f t="shared" si="146"/>
        <v>0</v>
      </c>
      <c r="AR251" s="40">
        <f t="shared" si="146"/>
        <v>0</v>
      </c>
      <c r="AS251" s="40">
        <f t="shared" si="146"/>
        <v>0</v>
      </c>
      <c r="AT251" s="41">
        <f t="shared" si="146"/>
        <v>0</v>
      </c>
      <c r="AU251" s="41">
        <f t="shared" si="146"/>
        <v>0</v>
      </c>
      <c r="AV251" s="42">
        <f t="shared" si="142"/>
        <v>0.55135956875486647</v>
      </c>
      <c r="AW251" s="42">
        <f t="shared" si="142"/>
        <v>0.54402028179262274</v>
      </c>
      <c r="AX251" s="43">
        <f t="shared" si="143"/>
        <v>0.79804834150278603</v>
      </c>
      <c r="AY251" s="43">
        <f t="shared" si="143"/>
        <v>0.74891398812959853</v>
      </c>
    </row>
    <row r="252" spans="5:51" x14ac:dyDescent="0.25">
      <c r="F252" s="3">
        <v>10</v>
      </c>
      <c r="G252" s="36">
        <f t="shared" si="144"/>
        <v>0.30487348093477895</v>
      </c>
      <c r="H252" s="36">
        <f t="shared" si="144"/>
        <v>0.76044915705252103</v>
      </c>
      <c r="I252" s="36">
        <f t="shared" si="144"/>
        <v>0.1136963372347109</v>
      </c>
      <c r="J252" s="36">
        <f t="shared" si="144"/>
        <v>1.1347775350347622</v>
      </c>
      <c r="K252" s="36">
        <f t="shared" si="144"/>
        <v>0</v>
      </c>
      <c r="L252" s="37">
        <f t="shared" si="144"/>
        <v>0</v>
      </c>
      <c r="M252" s="38">
        <f t="shared" si="144"/>
        <v>0</v>
      </c>
      <c r="N252" s="39">
        <f t="shared" si="144"/>
        <v>0</v>
      </c>
      <c r="O252" s="39">
        <f t="shared" si="144"/>
        <v>0</v>
      </c>
      <c r="P252" s="40">
        <f t="shared" si="144"/>
        <v>0</v>
      </c>
      <c r="Q252" s="40">
        <f t="shared" si="144"/>
        <v>0</v>
      </c>
      <c r="R252" s="40">
        <f t="shared" si="144"/>
        <v>0</v>
      </c>
      <c r="S252" s="41">
        <f t="shared" si="144"/>
        <v>0</v>
      </c>
      <c r="T252" s="41">
        <f t="shared" si="144"/>
        <v>0</v>
      </c>
      <c r="U252" s="42">
        <f t="shared" si="140"/>
        <v>0.61033190992098041</v>
      </c>
      <c r="V252" s="42">
        <f t="shared" si="140"/>
        <v>0.60514649711781798</v>
      </c>
      <c r="W252" s="43">
        <f t="shared" si="144"/>
        <v>0.79951581981852082</v>
      </c>
      <c r="X252" s="43">
        <f t="shared" si="144"/>
        <v>0.77742924780022016</v>
      </c>
      <c r="AD252"/>
      <c r="AG252" s="3">
        <f t="shared" si="145"/>
        <v>8.7896098766206254</v>
      </c>
      <c r="AH252" s="36">
        <f t="shared" si="146"/>
        <v>0.17476110019422245</v>
      </c>
      <c r="AI252" s="36">
        <f t="shared" si="146"/>
        <v>0.73483637822874825</v>
      </c>
      <c r="AJ252" s="36">
        <f t="shared" si="146"/>
        <v>0</v>
      </c>
      <c r="AK252" s="36">
        <f t="shared" si="146"/>
        <v>1.0912281829312831</v>
      </c>
      <c r="AL252" s="36">
        <f t="shared" si="146"/>
        <v>0</v>
      </c>
      <c r="AM252" s="37">
        <f t="shared" si="146"/>
        <v>0</v>
      </c>
      <c r="AN252" s="38">
        <f t="shared" si="146"/>
        <v>0</v>
      </c>
      <c r="AO252" s="39">
        <f t="shared" si="146"/>
        <v>0</v>
      </c>
      <c r="AP252" s="39">
        <f t="shared" si="146"/>
        <v>0</v>
      </c>
      <c r="AQ252" s="40">
        <f t="shared" si="146"/>
        <v>0</v>
      </c>
      <c r="AR252" s="40">
        <f t="shared" si="146"/>
        <v>0</v>
      </c>
      <c r="AS252" s="40">
        <f t="shared" si="146"/>
        <v>0</v>
      </c>
      <c r="AT252" s="41">
        <f t="shared" si="146"/>
        <v>0</v>
      </c>
      <c r="AU252" s="41">
        <f t="shared" si="146"/>
        <v>0</v>
      </c>
      <c r="AV252" s="42">
        <f t="shared" si="142"/>
        <v>0.57029847166919545</v>
      </c>
      <c r="AW252" s="42">
        <f t="shared" si="142"/>
        <v>0.56355230804034417</v>
      </c>
      <c r="AX252" s="43">
        <f t="shared" si="143"/>
        <v>0.79865411622243077</v>
      </c>
      <c r="AY252" s="43">
        <f t="shared" si="143"/>
        <v>0.75876996736004243</v>
      </c>
    </row>
    <row r="253" spans="5:51" x14ac:dyDescent="0.25">
      <c r="F253" s="3">
        <v>11</v>
      </c>
      <c r="G253" s="36">
        <f t="shared" si="144"/>
        <v>0.40681241129091728</v>
      </c>
      <c r="H253" s="36">
        <f t="shared" si="144"/>
        <v>0.77400447171745113</v>
      </c>
      <c r="I253" s="36">
        <f t="shared" si="144"/>
        <v>0.38650665450997218</v>
      </c>
      <c r="J253" s="36">
        <f t="shared" si="144"/>
        <v>1.1575391330032381</v>
      </c>
      <c r="K253" s="36">
        <f t="shared" si="144"/>
        <v>0</v>
      </c>
      <c r="L253" s="37">
        <f t="shared" si="144"/>
        <v>0</v>
      </c>
      <c r="M253" s="38">
        <f t="shared" si="144"/>
        <v>0</v>
      </c>
      <c r="N253" s="39">
        <f t="shared" si="144"/>
        <v>0</v>
      </c>
      <c r="O253" s="39">
        <f t="shared" si="144"/>
        <v>0</v>
      </c>
      <c r="P253" s="40">
        <f t="shared" si="144"/>
        <v>0</v>
      </c>
      <c r="Q253" s="40">
        <f t="shared" si="144"/>
        <v>0</v>
      </c>
      <c r="R253" s="40">
        <f t="shared" si="144"/>
        <v>0</v>
      </c>
      <c r="S253" s="41">
        <f t="shared" si="144"/>
        <v>0</v>
      </c>
      <c r="T253" s="41">
        <f t="shared" si="144"/>
        <v>0</v>
      </c>
      <c r="U253" s="42">
        <f t="shared" si="140"/>
        <v>0.63244276356737517</v>
      </c>
      <c r="V253" s="42">
        <f t="shared" si="140"/>
        <v>0.62837142474411101</v>
      </c>
      <c r="W253" s="43">
        <f t="shared" si="144"/>
        <v>0.7997868441633762</v>
      </c>
      <c r="X253" s="43">
        <f t="shared" si="144"/>
        <v>0.78627337283067111</v>
      </c>
      <c r="AD253"/>
      <c r="AG253" s="3">
        <f t="shared" si="145"/>
        <v>9.2438672170224123</v>
      </c>
      <c r="AH253" s="36">
        <f t="shared" si="146"/>
        <v>0.22362663391113632</v>
      </c>
      <c r="AI253" s="36">
        <f t="shared" si="146"/>
        <v>0.74590043486999558</v>
      </c>
      <c r="AJ253" s="36">
        <f t="shared" si="146"/>
        <v>0</v>
      </c>
      <c r="AK253" s="36">
        <f t="shared" si="146"/>
        <v>1.1101126343341399</v>
      </c>
      <c r="AL253" s="36">
        <f t="shared" si="146"/>
        <v>0</v>
      </c>
      <c r="AM253" s="37">
        <f t="shared" si="146"/>
        <v>0</v>
      </c>
      <c r="AN253" s="38">
        <f t="shared" si="146"/>
        <v>0</v>
      </c>
      <c r="AO253" s="39">
        <f t="shared" si="146"/>
        <v>0</v>
      </c>
      <c r="AP253" s="39">
        <f t="shared" si="146"/>
        <v>0</v>
      </c>
      <c r="AQ253" s="40">
        <f t="shared" si="146"/>
        <v>0</v>
      </c>
      <c r="AR253" s="40">
        <f t="shared" si="146"/>
        <v>0</v>
      </c>
      <c r="AS253" s="40">
        <f t="shared" si="146"/>
        <v>0</v>
      </c>
      <c r="AT253" s="41">
        <f t="shared" si="146"/>
        <v>0</v>
      </c>
      <c r="AU253" s="41">
        <f t="shared" si="146"/>
        <v>0</v>
      </c>
      <c r="AV253" s="42">
        <f t="shared" si="142"/>
        <v>0.58737112490237442</v>
      </c>
      <c r="AW253" s="42">
        <f t="shared" si="142"/>
        <v>0.58123272097615553</v>
      </c>
      <c r="AX253" s="43">
        <f t="shared" si="143"/>
        <v>0.79908616737680871</v>
      </c>
      <c r="AY253" s="43">
        <f t="shared" si="143"/>
        <v>0.76710821624598768</v>
      </c>
    </row>
    <row r="254" spans="5:51" x14ac:dyDescent="0.25">
      <c r="F254" s="3">
        <v>12</v>
      </c>
      <c r="G254" s="36">
        <f t="shared" si="144"/>
        <v>0.49655663767939273</v>
      </c>
      <c r="H254" s="36">
        <f t="shared" si="144"/>
        <v>0.78299039349238364</v>
      </c>
      <c r="I254" s="36">
        <f t="shared" si="144"/>
        <v>0.60468582038529828</v>
      </c>
      <c r="J254" s="36">
        <f t="shared" si="144"/>
        <v>1.1724677174018332</v>
      </c>
      <c r="K254" s="36">
        <f t="shared" si="144"/>
        <v>0</v>
      </c>
      <c r="L254" s="37">
        <f t="shared" si="144"/>
        <v>0</v>
      </c>
      <c r="M254" s="38">
        <f t="shared" si="144"/>
        <v>0</v>
      </c>
      <c r="N254" s="39">
        <f t="shared" si="144"/>
        <v>0</v>
      </c>
      <c r="O254" s="39">
        <f t="shared" si="144"/>
        <v>0</v>
      </c>
      <c r="P254" s="40">
        <f t="shared" si="144"/>
        <v>0</v>
      </c>
      <c r="Q254" s="40">
        <f t="shared" si="144"/>
        <v>0</v>
      </c>
      <c r="R254" s="40">
        <f t="shared" si="144"/>
        <v>0</v>
      </c>
      <c r="S254" s="41">
        <f t="shared" si="144"/>
        <v>0</v>
      </c>
      <c r="T254" s="41">
        <f t="shared" si="144"/>
        <v>0</v>
      </c>
      <c r="U254" s="42">
        <f t="shared" si="140"/>
        <v>0.64767437530030325</v>
      </c>
      <c r="V254" s="42">
        <f t="shared" si="140"/>
        <v>0.64453267830395999</v>
      </c>
      <c r="W254" s="43">
        <f t="shared" si="144"/>
        <v>0.79990384759772681</v>
      </c>
      <c r="X254" s="43">
        <f t="shared" si="144"/>
        <v>0.79162912634810945</v>
      </c>
      <c r="AD254"/>
      <c r="AG254" s="3">
        <f t="shared" si="145"/>
        <v>9.7216011091944612</v>
      </c>
      <c r="AH254" s="36">
        <f t="shared" si="146"/>
        <v>0.27515384509401253</v>
      </c>
      <c r="AI254" s="36">
        <f t="shared" si="146"/>
        <v>0.75559363595683338</v>
      </c>
      <c r="AJ254" s="36">
        <f t="shared" si="146"/>
        <v>2.8231427027857761E-2</v>
      </c>
      <c r="AK254" s="36">
        <f t="shared" si="146"/>
        <v>1.1265694939150042</v>
      </c>
      <c r="AL254" s="36">
        <f t="shared" si="146"/>
        <v>0</v>
      </c>
      <c r="AM254" s="37">
        <f t="shared" si="146"/>
        <v>0</v>
      </c>
      <c r="AN254" s="38">
        <f t="shared" si="146"/>
        <v>0</v>
      </c>
      <c r="AO254" s="39">
        <f t="shared" si="146"/>
        <v>0</v>
      </c>
      <c r="AP254" s="39">
        <f t="shared" si="146"/>
        <v>0</v>
      </c>
      <c r="AQ254" s="40">
        <f t="shared" si="146"/>
        <v>0</v>
      </c>
      <c r="AR254" s="40">
        <f t="shared" si="146"/>
        <v>0</v>
      </c>
      <c r="AS254" s="40">
        <f t="shared" si="146"/>
        <v>0</v>
      </c>
      <c r="AT254" s="41">
        <f t="shared" si="146"/>
        <v>0</v>
      </c>
      <c r="AU254" s="41">
        <f t="shared" si="146"/>
        <v>0</v>
      </c>
      <c r="AV254" s="42">
        <f t="shared" si="142"/>
        <v>0.60259436527343524</v>
      </c>
      <c r="AW254" s="42">
        <f t="shared" si="142"/>
        <v>0.59706800119460657</v>
      </c>
      <c r="AX254" s="43">
        <f t="shared" si="143"/>
        <v>0.79938911068206975</v>
      </c>
      <c r="AY254" s="43">
        <f t="shared" si="143"/>
        <v>0.77407217671185191</v>
      </c>
    </row>
    <row r="255" spans="5:51" x14ac:dyDescent="0.25">
      <c r="F255" s="3">
        <v>13</v>
      </c>
      <c r="G255" s="36">
        <f t="shared" si="144"/>
        <v>0.57041445423262194</v>
      </c>
      <c r="H255" s="36">
        <f t="shared" si="144"/>
        <v>0.78890258267184188</v>
      </c>
      <c r="I255" s="36">
        <f t="shared" si="144"/>
        <v>0.77154390549188856</v>
      </c>
      <c r="J255" s="36">
        <f t="shared" si="144"/>
        <v>1.1821903761889869</v>
      </c>
      <c r="K255" s="36">
        <f t="shared" si="144"/>
        <v>0</v>
      </c>
      <c r="L255" s="37">
        <f t="shared" si="144"/>
        <v>0</v>
      </c>
      <c r="M255" s="38">
        <f t="shared" si="144"/>
        <v>0</v>
      </c>
      <c r="N255" s="39">
        <f t="shared" si="144"/>
        <v>0</v>
      </c>
      <c r="O255" s="39">
        <f t="shared" si="144"/>
        <v>0</v>
      </c>
      <c r="P255" s="40">
        <f t="shared" si="144"/>
        <v>0</v>
      </c>
      <c r="Q255" s="40">
        <f t="shared" si="144"/>
        <v>0</v>
      </c>
      <c r="R255" s="40">
        <f t="shared" si="144"/>
        <v>0</v>
      </c>
      <c r="S255" s="41">
        <f t="shared" si="144"/>
        <v>0</v>
      </c>
      <c r="T255" s="41">
        <f t="shared" si="144"/>
        <v>0</v>
      </c>
      <c r="U255" s="42">
        <f t="shared" si="140"/>
        <v>0.65808986129771563</v>
      </c>
      <c r="V255" s="42">
        <f t="shared" si="140"/>
        <v>0.65569874951844775</v>
      </c>
      <c r="W255" s="43">
        <f t="shared" si="144"/>
        <v>0.79995548997588672</v>
      </c>
      <c r="X255" s="43">
        <f t="shared" si="144"/>
        <v>0.79487227398163407</v>
      </c>
      <c r="AD255"/>
      <c r="AG255" s="3">
        <f t="shared" si="145"/>
        <v>10.224024848848265</v>
      </c>
      <c r="AH255" s="36">
        <f t="shared" si="146"/>
        <v>0.32847185313240523</v>
      </c>
      <c r="AI255" s="36">
        <f t="shared" si="146"/>
        <v>0.76398082678211143</v>
      </c>
      <c r="AJ255" s="36">
        <f t="shared" si="146"/>
        <v>0.17952925475385681</v>
      </c>
      <c r="AK255" s="36">
        <f t="shared" si="146"/>
        <v>1.1407309211687124</v>
      </c>
      <c r="AL255" s="36">
        <f t="shared" si="146"/>
        <v>0</v>
      </c>
      <c r="AM255" s="37">
        <f t="shared" si="146"/>
        <v>0</v>
      </c>
      <c r="AN255" s="38">
        <f t="shared" si="146"/>
        <v>0</v>
      </c>
      <c r="AO255" s="39">
        <f t="shared" si="146"/>
        <v>0</v>
      </c>
      <c r="AP255" s="39">
        <f t="shared" si="146"/>
        <v>0</v>
      </c>
      <c r="AQ255" s="40">
        <f t="shared" si="146"/>
        <v>0</v>
      </c>
      <c r="AR255" s="40">
        <f t="shared" si="146"/>
        <v>0</v>
      </c>
      <c r="AS255" s="40">
        <f t="shared" si="146"/>
        <v>0</v>
      </c>
      <c r="AT255" s="41">
        <f t="shared" si="146"/>
        <v>0</v>
      </c>
      <c r="AU255" s="41">
        <f t="shared" si="146"/>
        <v>0</v>
      </c>
      <c r="AV255" s="42">
        <f t="shared" si="142"/>
        <v>0.61601426347963928</v>
      </c>
      <c r="AW255" s="42">
        <f t="shared" si="142"/>
        <v>0.61109390670301356</v>
      </c>
      <c r="AX255" s="43">
        <f t="shared" si="143"/>
        <v>0.79959792218042969</v>
      </c>
      <c r="AY255" s="43">
        <f t="shared" si="143"/>
        <v>0.77981159165018221</v>
      </c>
    </row>
    <row r="256" spans="5:51" x14ac:dyDescent="0.25">
      <c r="F256" s="3">
        <v>14</v>
      </c>
      <c r="G256" s="36">
        <f t="shared" si="144"/>
        <v>0.62758709710999638</v>
      </c>
      <c r="H256" s="36">
        <f t="shared" si="144"/>
        <v>0.79277120241193255</v>
      </c>
      <c r="I256" s="36">
        <f t="shared" si="144"/>
        <v>0.89414861989966099</v>
      </c>
      <c r="J256" s="36">
        <f t="shared" si="144"/>
        <v>1.1884913479398773</v>
      </c>
      <c r="K256" s="36">
        <f t="shared" si="144"/>
        <v>0</v>
      </c>
      <c r="L256" s="37">
        <f t="shared" si="144"/>
        <v>0</v>
      </c>
      <c r="M256" s="38">
        <f t="shared" si="144"/>
        <v>4.8661478141065473E-4</v>
      </c>
      <c r="N256" s="39">
        <f t="shared" si="144"/>
        <v>0</v>
      </c>
      <c r="O256" s="39">
        <f t="shared" si="144"/>
        <v>0</v>
      </c>
      <c r="P256" s="40">
        <f t="shared" si="144"/>
        <v>0</v>
      </c>
      <c r="Q256" s="40">
        <f t="shared" si="144"/>
        <v>0</v>
      </c>
      <c r="R256" s="40">
        <f t="shared" si="144"/>
        <v>0</v>
      </c>
      <c r="S256" s="41">
        <f t="shared" si="144"/>
        <v>0</v>
      </c>
      <c r="T256" s="41">
        <f t="shared" si="144"/>
        <v>0</v>
      </c>
      <c r="U256" s="42">
        <f t="shared" si="140"/>
        <v>0.66517326732361237</v>
      </c>
      <c r="V256" s="42">
        <f t="shared" si="140"/>
        <v>0.66337320079054618</v>
      </c>
      <c r="W256" s="43">
        <f t="shared" si="144"/>
        <v>0.7999788351912529</v>
      </c>
      <c r="X256" s="43">
        <f t="shared" si="144"/>
        <v>0.79684030860957289</v>
      </c>
      <c r="AD256"/>
      <c r="AG256" s="3">
        <f t="shared" si="145"/>
        <v>10.752414436239738</v>
      </c>
      <c r="AH256" s="36">
        <f t="shared" si="146"/>
        <v>0.38249987527331752</v>
      </c>
      <c r="AI256" s="36">
        <f t="shared" si="146"/>
        <v>0.77114421508005226</v>
      </c>
      <c r="AJ256" s="36">
        <f t="shared" si="146"/>
        <v>0.32406209193252206</v>
      </c>
      <c r="AK256" s="36">
        <f t="shared" si="146"/>
        <v>1.1527575684958511</v>
      </c>
      <c r="AL256" s="36">
        <f t="shared" si="146"/>
        <v>0</v>
      </c>
      <c r="AM256" s="37">
        <f t="shared" si="146"/>
        <v>0</v>
      </c>
      <c r="AN256" s="38">
        <f t="shared" si="146"/>
        <v>0</v>
      </c>
      <c r="AO256" s="39">
        <f t="shared" si="146"/>
        <v>0</v>
      </c>
      <c r="AP256" s="39">
        <f t="shared" si="146"/>
        <v>0</v>
      </c>
      <c r="AQ256" s="40">
        <f t="shared" si="146"/>
        <v>0</v>
      </c>
      <c r="AR256" s="40">
        <f t="shared" si="146"/>
        <v>0</v>
      </c>
      <c r="AS256" s="40">
        <f t="shared" si="146"/>
        <v>0</v>
      </c>
      <c r="AT256" s="41">
        <f t="shared" si="146"/>
        <v>0</v>
      </c>
      <c r="AU256" s="41">
        <f t="shared" si="146"/>
        <v>0</v>
      </c>
      <c r="AV256" s="42">
        <f t="shared" si="142"/>
        <v>0.62770390590667713</v>
      </c>
      <c r="AW256" s="42">
        <f t="shared" si="142"/>
        <v>0.62337365239052023</v>
      </c>
      <c r="AX256" s="43">
        <f t="shared" si="143"/>
        <v>0.7997394078497545</v>
      </c>
      <c r="AY256" s="43">
        <f t="shared" si="143"/>
        <v>0.78447756124267132</v>
      </c>
    </row>
    <row r="257" spans="6:51" x14ac:dyDescent="0.25">
      <c r="F257" s="3">
        <v>15</v>
      </c>
      <c r="G257" s="36">
        <f t="shared" si="144"/>
        <v>0.66946835757631784</v>
      </c>
      <c r="H257" s="36">
        <f t="shared" si="144"/>
        <v>0.79529313288514103</v>
      </c>
      <c r="I257" s="36">
        <f t="shared" si="144"/>
        <v>0.98108021621397767</v>
      </c>
      <c r="J257" s="36">
        <f t="shared" si="144"/>
        <v>1.1925618252577224</v>
      </c>
      <c r="K257" s="36">
        <f t="shared" si="144"/>
        <v>0</v>
      </c>
      <c r="L257" s="37">
        <f t="shared" si="144"/>
        <v>0</v>
      </c>
      <c r="M257" s="38">
        <f t="shared" si="144"/>
        <v>6.5941345302459597E-2</v>
      </c>
      <c r="N257" s="39">
        <f t="shared" si="144"/>
        <v>0</v>
      </c>
      <c r="O257" s="39">
        <f t="shared" si="144"/>
        <v>0</v>
      </c>
      <c r="P257" s="40">
        <f t="shared" si="144"/>
        <v>0</v>
      </c>
      <c r="Q257" s="40">
        <f t="shared" si="144"/>
        <v>0</v>
      </c>
      <c r="R257" s="40">
        <f t="shared" si="144"/>
        <v>0</v>
      </c>
      <c r="S257" s="41">
        <f t="shared" si="144"/>
        <v>0</v>
      </c>
      <c r="T257" s="41">
        <f t="shared" si="144"/>
        <v>0</v>
      </c>
      <c r="U257" s="42">
        <f t="shared" si="140"/>
        <v>0.66997209363178378</v>
      </c>
      <c r="V257" s="42">
        <f t="shared" si="140"/>
        <v>0.66862854015996143</v>
      </c>
      <c r="W257" s="43">
        <f t="shared" si="144"/>
        <v>0.79998965648965792</v>
      </c>
      <c r="X257" s="43">
        <f t="shared" si="144"/>
        <v>0.79803919395526135</v>
      </c>
      <c r="AD257"/>
      <c r="AG257" s="3">
        <f t="shared" si="145"/>
        <v>11.308111816813577</v>
      </c>
      <c r="AH257" s="36">
        <f t="shared" si="146"/>
        <v>0.43599563398145325</v>
      </c>
      <c r="AI257" s="36">
        <f t="shared" si="146"/>
        <v>0.7771799269012174</v>
      </c>
      <c r="AJ257" s="36">
        <f t="shared" si="146"/>
        <v>0.45949992458317807</v>
      </c>
      <c r="AK257" s="36">
        <f t="shared" si="146"/>
        <v>1.1628319852138893</v>
      </c>
      <c r="AL257" s="36">
        <f t="shared" si="146"/>
        <v>0</v>
      </c>
      <c r="AM257" s="37">
        <f t="shared" si="146"/>
        <v>0</v>
      </c>
      <c r="AN257" s="38">
        <f t="shared" si="146"/>
        <v>0</v>
      </c>
      <c r="AO257" s="39">
        <f t="shared" si="146"/>
        <v>0</v>
      </c>
      <c r="AP257" s="39">
        <f t="shared" si="146"/>
        <v>0</v>
      </c>
      <c r="AQ257" s="40">
        <f t="shared" si="146"/>
        <v>0</v>
      </c>
      <c r="AR257" s="40">
        <f t="shared" si="146"/>
        <v>0</v>
      </c>
      <c r="AS257" s="40">
        <f t="shared" si="146"/>
        <v>0</v>
      </c>
      <c r="AT257" s="41">
        <f t="shared" si="146"/>
        <v>0</v>
      </c>
      <c r="AU257" s="41">
        <f t="shared" si="146"/>
        <v>0</v>
      </c>
      <c r="AV257" s="42">
        <f t="shared" si="142"/>
        <v>0.63776015165536903</v>
      </c>
      <c r="AW257" s="42">
        <f t="shared" si="142"/>
        <v>0.63399505213248275</v>
      </c>
      <c r="AX257" s="43">
        <f t="shared" si="143"/>
        <v>0.79983365547672136</v>
      </c>
      <c r="AY257" s="43">
        <f t="shared" si="143"/>
        <v>0.78821801287800675</v>
      </c>
    </row>
    <row r="258" spans="6:51" x14ac:dyDescent="0.25">
      <c r="F258" s="3">
        <v>16</v>
      </c>
      <c r="G258" s="36">
        <f t="shared" si="144"/>
        <v>0.69867644461043577</v>
      </c>
      <c r="H258" s="36">
        <f t="shared" si="144"/>
        <v>0.79693339544443997</v>
      </c>
      <c r="I258" s="36">
        <f t="shared" si="144"/>
        <v>1.0407992695210231</v>
      </c>
      <c r="J258" s="36">
        <f t="shared" si="144"/>
        <v>1.1951868944635917</v>
      </c>
      <c r="K258" s="36">
        <f t="shared" si="144"/>
        <v>0</v>
      </c>
      <c r="L258" s="37">
        <f t="shared" si="144"/>
        <v>0</v>
      </c>
      <c r="M258" s="38">
        <f t="shared" si="144"/>
        <v>0.12400195850181844</v>
      </c>
      <c r="N258" s="39">
        <f t="shared" si="144"/>
        <v>0</v>
      </c>
      <c r="O258" s="39">
        <f t="shared" si="144"/>
        <v>0</v>
      </c>
      <c r="P258" s="40">
        <f t="shared" si="144"/>
        <v>0</v>
      </c>
      <c r="Q258" s="40">
        <f t="shared" si="144"/>
        <v>0</v>
      </c>
      <c r="R258" s="40">
        <f t="shared" si="144"/>
        <v>0</v>
      </c>
      <c r="S258" s="41">
        <f t="shared" si="144"/>
        <v>0</v>
      </c>
      <c r="T258" s="41">
        <f t="shared" si="144"/>
        <v>0</v>
      </c>
      <c r="U258" s="42">
        <f t="shared" ref="U258:V273" si="147">$C$5/100*U$163*U186</f>
        <v>0.67321513682461109</v>
      </c>
      <c r="V258" s="42">
        <f t="shared" si="147"/>
        <v>0.67221892152483387</v>
      </c>
      <c r="W258" s="43">
        <f t="shared" si="144"/>
        <v>0.79999480349606922</v>
      </c>
      <c r="X258" s="43">
        <f>X186*X$163</f>
        <v>0.79877339725221819</v>
      </c>
      <c r="AD258"/>
      <c r="AG258" s="3">
        <f t="shared" si="145"/>
        <v>11.892528289327906</v>
      </c>
      <c r="AH258" s="36">
        <f t="shared" si="146"/>
        <v>0.4876339668771803</v>
      </c>
      <c r="AI258" s="36">
        <f t="shared" si="146"/>
        <v>0.78219413773064073</v>
      </c>
      <c r="AJ258" s="36">
        <f t="shared" si="146"/>
        <v>0.58379799467045979</v>
      </c>
      <c r="AK258" s="36">
        <f t="shared" si="146"/>
        <v>1.1711514473865909</v>
      </c>
      <c r="AL258" s="36">
        <f t="shared" si="146"/>
        <v>0</v>
      </c>
      <c r="AM258" s="37">
        <f t="shared" si="146"/>
        <v>0</v>
      </c>
      <c r="AN258" s="38">
        <f t="shared" si="146"/>
        <v>0</v>
      </c>
      <c r="AO258" s="39">
        <f t="shared" si="146"/>
        <v>0</v>
      </c>
      <c r="AP258" s="39">
        <f t="shared" si="146"/>
        <v>0</v>
      </c>
      <c r="AQ258" s="40">
        <f t="shared" si="146"/>
        <v>0</v>
      </c>
      <c r="AR258" s="40">
        <f t="shared" si="146"/>
        <v>0</v>
      </c>
      <c r="AS258" s="40">
        <f t="shared" si="146"/>
        <v>0</v>
      </c>
      <c r="AT258" s="41">
        <f t="shared" si="146"/>
        <v>0</v>
      </c>
      <c r="AU258" s="41">
        <f t="shared" si="146"/>
        <v>0</v>
      </c>
      <c r="AV258" s="42">
        <f t="shared" ref="AV258:AW273" si="148">$C$5/100*AV$163*AV186</f>
        <v>0.64629952888629472</v>
      </c>
      <c r="AW258" s="42">
        <f t="shared" si="148"/>
        <v>0.64306676111898498</v>
      </c>
      <c r="AX258" s="43">
        <f t="shared" ref="AX258:AY273" si="149">AX186*AX$163</f>
        <v>0.79989538648751357</v>
      </c>
      <c r="AY258" s="43">
        <f t="shared" si="149"/>
        <v>0.7911738006020399</v>
      </c>
    </row>
    <row r="259" spans="6:51" x14ac:dyDescent="0.25">
      <c r="F259" s="3">
        <v>17</v>
      </c>
      <c r="G259" s="36">
        <f t="shared" ref="G259:X274" si="150">G187*G$163</f>
        <v>0.71818455930888137</v>
      </c>
      <c r="H259" s="36">
        <f t="shared" si="150"/>
        <v>0.79799910362954407</v>
      </c>
      <c r="I259" s="36">
        <f t="shared" si="150"/>
        <v>1.0806974931171403</v>
      </c>
      <c r="J259" s="36">
        <f t="shared" si="150"/>
        <v>1.1968790519934664</v>
      </c>
      <c r="K259" s="36">
        <f t="shared" si="150"/>
        <v>0</v>
      </c>
      <c r="L259" s="37">
        <f t="shared" si="150"/>
        <v>0</v>
      </c>
      <c r="M259" s="38">
        <f t="shared" si="150"/>
        <v>0.17514559891116538</v>
      </c>
      <c r="N259" s="39">
        <f t="shared" si="150"/>
        <v>0</v>
      </c>
      <c r="O259" s="39">
        <f t="shared" si="150"/>
        <v>0</v>
      </c>
      <c r="P259" s="40">
        <f t="shared" si="150"/>
        <v>0</v>
      </c>
      <c r="Q259" s="40">
        <f t="shared" si="150"/>
        <v>0</v>
      </c>
      <c r="R259" s="40">
        <f t="shared" si="150"/>
        <v>0</v>
      </c>
      <c r="S259" s="41">
        <f t="shared" si="150"/>
        <v>0</v>
      </c>
      <c r="T259" s="41">
        <f t="shared" si="150"/>
        <v>0</v>
      </c>
      <c r="U259" s="42">
        <f t="shared" si="147"/>
        <v>0.67540392110994496</v>
      </c>
      <c r="V259" s="42">
        <f t="shared" si="147"/>
        <v>0.67466889542807862</v>
      </c>
      <c r="W259" s="43">
        <f t="shared" si="150"/>
        <v>0.79999731637049931</v>
      </c>
      <c r="X259" s="43">
        <f t="shared" si="150"/>
        <v>0.79922592654762115</v>
      </c>
      <c r="AD259"/>
      <c r="AG259" s="3">
        <f t="shared" si="145"/>
        <v>12.507148090114805</v>
      </c>
      <c r="AH259" s="36">
        <f t="shared" ref="AH259:AU274" si="151">AH187*AH$163</f>
        <v>0.53611098977643123</v>
      </c>
      <c r="AI259" s="36">
        <f t="shared" si="151"/>
        <v>0.78629900625774107</v>
      </c>
      <c r="AJ259" s="36">
        <f t="shared" si="151"/>
        <v>0.69533687625402107</v>
      </c>
      <c r="AK259" s="36">
        <f t="shared" si="151"/>
        <v>1.1779206355873917</v>
      </c>
      <c r="AL259" s="36">
        <f t="shared" si="151"/>
        <v>0</v>
      </c>
      <c r="AM259" s="37">
        <f t="shared" si="151"/>
        <v>0</v>
      </c>
      <c r="AN259" s="38">
        <f t="shared" si="151"/>
        <v>0</v>
      </c>
      <c r="AO259" s="39">
        <f t="shared" si="151"/>
        <v>0</v>
      </c>
      <c r="AP259" s="39">
        <f t="shared" si="151"/>
        <v>0</v>
      </c>
      <c r="AQ259" s="40">
        <f t="shared" si="151"/>
        <v>0</v>
      </c>
      <c r="AR259" s="40">
        <f t="shared" si="151"/>
        <v>0</v>
      </c>
      <c r="AS259" s="40">
        <f t="shared" si="151"/>
        <v>0</v>
      </c>
      <c r="AT259" s="41">
        <f t="shared" si="151"/>
        <v>0</v>
      </c>
      <c r="AU259" s="41">
        <f t="shared" si="151"/>
        <v>0</v>
      </c>
      <c r="AV259" s="42">
        <f t="shared" si="148"/>
        <v>0.65345349758625593</v>
      </c>
      <c r="AW259" s="42">
        <f t="shared" si="148"/>
        <v>0.65071382057298721</v>
      </c>
      <c r="AX259" s="43">
        <f t="shared" si="149"/>
        <v>0.79993515412537985</v>
      </c>
      <c r="AY259" s="43">
        <f t="shared" si="149"/>
        <v>0.79347559016981861</v>
      </c>
    </row>
    <row r="260" spans="6:51" x14ac:dyDescent="0.25">
      <c r="F260" s="3">
        <v>18</v>
      </c>
      <c r="G260" s="36">
        <f t="shared" si="150"/>
        <v>0.73073551561703931</v>
      </c>
      <c r="H260" s="36">
        <f t="shared" si="150"/>
        <v>0.79869152895559992</v>
      </c>
      <c r="I260" s="36">
        <f t="shared" si="150"/>
        <v>1.1067132470660581</v>
      </c>
      <c r="J260" s="36">
        <f t="shared" si="150"/>
        <v>1.1979705264739779</v>
      </c>
      <c r="K260" s="36">
        <f t="shared" si="150"/>
        <v>0</v>
      </c>
      <c r="L260" s="37">
        <f t="shared" si="150"/>
        <v>0</v>
      </c>
      <c r="M260" s="38">
        <f t="shared" si="150"/>
        <v>0.21992782384405862</v>
      </c>
      <c r="N260" s="39">
        <f t="shared" si="150"/>
        <v>0</v>
      </c>
      <c r="O260" s="39">
        <f t="shared" si="150"/>
        <v>0</v>
      </c>
      <c r="P260" s="40">
        <f t="shared" si="150"/>
        <v>0</v>
      </c>
      <c r="Q260" s="40">
        <f t="shared" si="150"/>
        <v>0</v>
      </c>
      <c r="R260" s="40">
        <f t="shared" si="150"/>
        <v>0</v>
      </c>
      <c r="S260" s="41">
        <f t="shared" si="150"/>
        <v>0</v>
      </c>
      <c r="T260" s="41">
        <f t="shared" si="150"/>
        <v>0</v>
      </c>
      <c r="U260" s="42">
        <f t="shared" si="147"/>
        <v>0.67688072149638545</v>
      </c>
      <c r="V260" s="42">
        <f t="shared" si="147"/>
        <v>0.67634032394187726</v>
      </c>
      <c r="W260" s="43">
        <f t="shared" si="150"/>
        <v>0.79999857573594513</v>
      </c>
      <c r="X260" s="43">
        <f t="shared" si="150"/>
        <v>0.79950690348948006</v>
      </c>
      <c r="AD260"/>
      <c r="AG260" s="3">
        <f t="shared" si="145"/>
        <v>13.1535321625796</v>
      </c>
      <c r="AH260" s="36">
        <f t="shared" si="151"/>
        <v>0.58026231443766374</v>
      </c>
      <c r="AI260" s="36">
        <f t="shared" si="151"/>
        <v>0.78960865050019291</v>
      </c>
      <c r="AJ260" s="36">
        <f t="shared" si="151"/>
        <v>0.79303656040560677</v>
      </c>
      <c r="AK260" s="36">
        <f t="shared" si="151"/>
        <v>1.1833445865479866</v>
      </c>
      <c r="AL260" s="36">
        <f t="shared" si="151"/>
        <v>0</v>
      </c>
      <c r="AM260" s="37">
        <f t="shared" si="151"/>
        <v>0</v>
      </c>
      <c r="AN260" s="38">
        <f t="shared" si="151"/>
        <v>0</v>
      </c>
      <c r="AO260" s="39">
        <f t="shared" si="151"/>
        <v>0</v>
      </c>
      <c r="AP260" s="39">
        <f t="shared" si="151"/>
        <v>0</v>
      </c>
      <c r="AQ260" s="40">
        <f t="shared" si="151"/>
        <v>0</v>
      </c>
      <c r="AR260" s="40">
        <f t="shared" si="151"/>
        <v>0</v>
      </c>
      <c r="AS260" s="40">
        <f t="shared" si="151"/>
        <v>0</v>
      </c>
      <c r="AT260" s="41">
        <f t="shared" si="151"/>
        <v>0</v>
      </c>
      <c r="AU260" s="41">
        <f t="shared" si="151"/>
        <v>0</v>
      </c>
      <c r="AV260" s="42">
        <f t="shared" si="148"/>
        <v>0.6593633522936152</v>
      </c>
      <c r="AW260" s="42">
        <f t="shared" si="148"/>
        <v>0.65707275771941243</v>
      </c>
      <c r="AX260" s="43">
        <f t="shared" si="149"/>
        <v>0.79996036074269117</v>
      </c>
      <c r="AY260" s="43">
        <f t="shared" si="149"/>
        <v>0.79524161578605135</v>
      </c>
    </row>
    <row r="261" spans="6:51" x14ac:dyDescent="0.25">
      <c r="F261" s="3">
        <v>19</v>
      </c>
      <c r="G261" s="36">
        <f t="shared" si="150"/>
        <v>0.73855768227451191</v>
      </c>
      <c r="H261" s="36">
        <f t="shared" si="150"/>
        <v>0.79914184589162729</v>
      </c>
      <c r="I261" s="36">
        <f t="shared" si="150"/>
        <v>1.1233244269383129</v>
      </c>
      <c r="J261" s="36">
        <f t="shared" si="150"/>
        <v>1.1986756434736976</v>
      </c>
      <c r="K261" s="36">
        <f t="shared" si="150"/>
        <v>0</v>
      </c>
      <c r="L261" s="37">
        <f t="shared" si="150"/>
        <v>0</v>
      </c>
      <c r="M261" s="38">
        <f t="shared" si="150"/>
        <v>0.2589404483868013</v>
      </c>
      <c r="N261" s="39">
        <f t="shared" si="150"/>
        <v>0</v>
      </c>
      <c r="O261" s="39">
        <f t="shared" si="150"/>
        <v>0</v>
      </c>
      <c r="P261" s="40">
        <f t="shared" si="150"/>
        <v>0</v>
      </c>
      <c r="Q261" s="40">
        <f t="shared" si="150"/>
        <v>0</v>
      </c>
      <c r="R261" s="40">
        <f t="shared" si="150"/>
        <v>0</v>
      </c>
      <c r="S261" s="41">
        <f t="shared" si="150"/>
        <v>0</v>
      </c>
      <c r="T261" s="41">
        <f t="shared" si="150"/>
        <v>0</v>
      </c>
      <c r="U261" s="42">
        <f t="shared" si="147"/>
        <v>0.67787769903683281</v>
      </c>
      <c r="V261" s="42">
        <f t="shared" si="147"/>
        <v>0.67748132300093056</v>
      </c>
      <c r="W261" s="43">
        <f t="shared" si="150"/>
        <v>0.79999922351357611</v>
      </c>
      <c r="X261" s="43">
        <f t="shared" si="150"/>
        <v>0.79968278112425584</v>
      </c>
      <c r="AD261"/>
      <c r="AG261" s="3">
        <f t="shared" si="145"/>
        <v>13.833322121512344</v>
      </c>
      <c r="AH261" s="36">
        <f t="shared" si="151"/>
        <v>0.61917771483089279</v>
      </c>
      <c r="AI261" s="36">
        <f t="shared" si="151"/>
        <v>0.79223539682218036</v>
      </c>
      <c r="AJ261" s="36">
        <f t="shared" si="151"/>
        <v>0.87642778059427351</v>
      </c>
      <c r="AK261" s="36">
        <f t="shared" si="151"/>
        <v>1.1876223100592633</v>
      </c>
      <c r="AL261" s="36">
        <f t="shared" si="151"/>
        <v>0</v>
      </c>
      <c r="AM261" s="37">
        <f t="shared" si="151"/>
        <v>0</v>
      </c>
      <c r="AN261" s="38">
        <f t="shared" si="151"/>
        <v>0</v>
      </c>
      <c r="AO261" s="39">
        <f t="shared" si="151"/>
        <v>0</v>
      </c>
      <c r="AP261" s="39">
        <f t="shared" si="151"/>
        <v>0</v>
      </c>
      <c r="AQ261" s="40">
        <f t="shared" si="151"/>
        <v>0</v>
      </c>
      <c r="AR261" s="40">
        <f t="shared" si="151"/>
        <v>0</v>
      </c>
      <c r="AS261" s="40">
        <f t="shared" si="151"/>
        <v>0</v>
      </c>
      <c r="AT261" s="41">
        <f t="shared" si="151"/>
        <v>0</v>
      </c>
      <c r="AU261" s="41">
        <f t="shared" si="151"/>
        <v>0</v>
      </c>
      <c r="AV261" s="42">
        <f t="shared" si="148"/>
        <v>0.6641750623334205</v>
      </c>
      <c r="AW261" s="42">
        <f t="shared" si="148"/>
        <v>0.66228652457792281</v>
      </c>
      <c r="AX261" s="43">
        <f t="shared" si="149"/>
        <v>0.79997608868691183</v>
      </c>
      <c r="AY261" s="43">
        <f t="shared" si="149"/>
        <v>0.79657632247893861</v>
      </c>
    </row>
    <row r="262" spans="6:51" x14ac:dyDescent="0.25">
      <c r="F262" s="3">
        <v>20</v>
      </c>
      <c r="G262" s="36">
        <f t="shared" si="150"/>
        <v>0.74330557022555466</v>
      </c>
      <c r="H262" s="36">
        <f t="shared" si="150"/>
        <v>0.79943521946340457</v>
      </c>
      <c r="I262" s="36">
        <f t="shared" si="150"/>
        <v>1.1337425828322996</v>
      </c>
      <c r="J262" s="36">
        <f t="shared" si="150"/>
        <v>1.1991322368601354</v>
      </c>
      <c r="K262" s="36">
        <f t="shared" si="150"/>
        <v>0</v>
      </c>
      <c r="L262" s="37">
        <f t="shared" si="150"/>
        <v>0</v>
      </c>
      <c r="M262" s="38">
        <f t="shared" si="150"/>
        <v>0.29278020031128593</v>
      </c>
      <c r="N262" s="39">
        <f t="shared" si="150"/>
        <v>0</v>
      </c>
      <c r="O262" s="39">
        <f t="shared" si="150"/>
        <v>0</v>
      </c>
      <c r="P262" s="40">
        <f t="shared" si="150"/>
        <v>0</v>
      </c>
      <c r="Q262" s="40">
        <f t="shared" si="150"/>
        <v>0</v>
      </c>
      <c r="R262" s="40">
        <f t="shared" si="150"/>
        <v>0</v>
      </c>
      <c r="S262" s="41">
        <f t="shared" si="150"/>
        <v>0</v>
      </c>
      <c r="T262" s="41">
        <f t="shared" si="150"/>
        <v>0</v>
      </c>
      <c r="U262" s="42">
        <f t="shared" si="147"/>
        <v>0.67855163572789334</v>
      </c>
      <c r="V262" s="42">
        <f t="shared" si="147"/>
        <v>0.67826127859709195</v>
      </c>
      <c r="W262" s="43">
        <f t="shared" si="150"/>
        <v>0.79999956537247774</v>
      </c>
      <c r="X262" s="43">
        <f t="shared" si="150"/>
        <v>0.79979383209777244</v>
      </c>
      <c r="AD262"/>
      <c r="AG262" s="3">
        <f t="shared" si="145"/>
        <v>14.548244422279508</v>
      </c>
      <c r="AH262" s="36">
        <f t="shared" si="151"/>
        <v>0.65229154738223349</v>
      </c>
      <c r="AI262" s="36">
        <f t="shared" si="151"/>
        <v>0.79428650226916497</v>
      </c>
      <c r="AJ262" s="36">
        <f t="shared" si="151"/>
        <v>0.94566816091363126</v>
      </c>
      <c r="AK262" s="36">
        <f t="shared" si="151"/>
        <v>1.1909413927596111</v>
      </c>
      <c r="AL262" s="36">
        <f t="shared" si="151"/>
        <v>0</v>
      </c>
      <c r="AM262" s="37">
        <f t="shared" si="151"/>
        <v>0</v>
      </c>
      <c r="AN262" s="38">
        <f t="shared" si="151"/>
        <v>3.7311884484571345E-2</v>
      </c>
      <c r="AO262" s="39">
        <f t="shared" si="151"/>
        <v>0</v>
      </c>
      <c r="AP262" s="39">
        <f t="shared" si="151"/>
        <v>0</v>
      </c>
      <c r="AQ262" s="40">
        <f t="shared" si="151"/>
        <v>0</v>
      </c>
      <c r="AR262" s="40">
        <f t="shared" si="151"/>
        <v>0</v>
      </c>
      <c r="AS262" s="40">
        <f t="shared" si="151"/>
        <v>0</v>
      </c>
      <c r="AT262" s="41">
        <f t="shared" si="151"/>
        <v>0</v>
      </c>
      <c r="AU262" s="41">
        <f t="shared" si="151"/>
        <v>0</v>
      </c>
      <c r="AV262" s="42">
        <f t="shared" si="148"/>
        <v>0.66803434518212368</v>
      </c>
      <c r="AW262" s="42">
        <f t="shared" si="148"/>
        <v>0.66649956571963009</v>
      </c>
      <c r="AX262" s="43">
        <f t="shared" si="149"/>
        <v>0.79998575516115278</v>
      </c>
      <c r="AY262" s="43">
        <f t="shared" si="149"/>
        <v>0.79756984164839773</v>
      </c>
    </row>
    <row r="263" spans="6:51" x14ac:dyDescent="0.25">
      <c r="F263" s="3">
        <v>21</v>
      </c>
      <c r="G263" s="36">
        <f t="shared" si="150"/>
        <v>0.74612658802554532</v>
      </c>
      <c r="H263" s="36">
        <f t="shared" si="150"/>
        <v>0.7996268131903933</v>
      </c>
      <c r="I263" s="36">
        <f t="shared" si="150"/>
        <v>1.1401792595062832</v>
      </c>
      <c r="J263" s="36">
        <f t="shared" si="150"/>
        <v>1.1994287998925519</v>
      </c>
      <c r="K263" s="36">
        <f t="shared" si="150"/>
        <v>0</v>
      </c>
      <c r="L263" s="37">
        <f t="shared" si="150"/>
        <v>0</v>
      </c>
      <c r="M263" s="38">
        <f t="shared" si="150"/>
        <v>0.32202650438129954</v>
      </c>
      <c r="N263" s="39">
        <f t="shared" si="150"/>
        <v>0</v>
      </c>
      <c r="O263" s="39">
        <f t="shared" si="150"/>
        <v>0</v>
      </c>
      <c r="P263" s="40">
        <f t="shared" si="150"/>
        <v>0</v>
      </c>
      <c r="Q263" s="40">
        <f t="shared" si="150"/>
        <v>0</v>
      </c>
      <c r="R263" s="40">
        <f t="shared" si="150"/>
        <v>0</v>
      </c>
      <c r="S263" s="41">
        <f t="shared" si="150"/>
        <v>0</v>
      </c>
      <c r="T263" s="41">
        <f t="shared" si="150"/>
        <v>0</v>
      </c>
      <c r="U263" s="42">
        <f t="shared" si="147"/>
        <v>0.6790080981591895</v>
      </c>
      <c r="V263" s="42">
        <f t="shared" si="147"/>
        <v>0.67879549245649662</v>
      </c>
      <c r="W263" s="43">
        <f t="shared" si="150"/>
        <v>0.79999975038894244</v>
      </c>
      <c r="X263" s="43">
        <f t="shared" si="150"/>
        <v>0.79986459505014951</v>
      </c>
      <c r="AD263"/>
      <c r="AG263" s="3">
        <f t="shared" si="145"/>
        <v>15.300114745484414</v>
      </c>
      <c r="AH263" s="36">
        <f t="shared" si="151"/>
        <v>0.67943015427471121</v>
      </c>
      <c r="AI263" s="36">
        <f t="shared" si="151"/>
        <v>0.79586150281439649</v>
      </c>
      <c r="AJ263" s="36">
        <f t="shared" si="151"/>
        <v>1.0014982799256991</v>
      </c>
      <c r="AK263" s="36">
        <f t="shared" si="151"/>
        <v>1.1934738135135599</v>
      </c>
      <c r="AL263" s="36">
        <f t="shared" si="151"/>
        <v>0</v>
      </c>
      <c r="AM263" s="37">
        <f t="shared" si="151"/>
        <v>0</v>
      </c>
      <c r="AN263" s="38">
        <f t="shared" si="151"/>
        <v>8.412305991132657E-2</v>
      </c>
      <c r="AO263" s="39">
        <f t="shared" si="151"/>
        <v>0</v>
      </c>
      <c r="AP263" s="39">
        <f t="shared" si="151"/>
        <v>0</v>
      </c>
      <c r="AQ263" s="40">
        <f t="shared" si="151"/>
        <v>0</v>
      </c>
      <c r="AR263" s="40">
        <f t="shared" si="151"/>
        <v>0</v>
      </c>
      <c r="AS263" s="40">
        <f t="shared" si="151"/>
        <v>0</v>
      </c>
      <c r="AT263" s="41">
        <f t="shared" si="151"/>
        <v>0</v>
      </c>
      <c r="AU263" s="41">
        <f t="shared" si="151"/>
        <v>0</v>
      </c>
      <c r="AV263" s="42">
        <f t="shared" si="148"/>
        <v>0.67108224023698027</v>
      </c>
      <c r="AW263" s="42">
        <f t="shared" si="148"/>
        <v>0.66985328612462769</v>
      </c>
      <c r="AX263" s="43">
        <f t="shared" si="149"/>
        <v>0.79999161145831321</v>
      </c>
      <c r="AY263" s="43">
        <f t="shared" si="149"/>
        <v>0.79829819333613372</v>
      </c>
    </row>
    <row r="264" spans="6:51" x14ac:dyDescent="0.25">
      <c r="F264" s="3">
        <v>22</v>
      </c>
      <c r="G264" s="36">
        <f t="shared" si="150"/>
        <v>0.7477751683294579</v>
      </c>
      <c r="H264" s="36">
        <f t="shared" si="150"/>
        <v>0.79975231769932797</v>
      </c>
      <c r="I264" s="36">
        <f t="shared" si="150"/>
        <v>1.144107326101399</v>
      </c>
      <c r="J264" s="36">
        <f t="shared" si="150"/>
        <v>1.1996221214322871</v>
      </c>
      <c r="K264" s="36">
        <f t="shared" si="150"/>
        <v>0</v>
      </c>
      <c r="L264" s="37">
        <f t="shared" si="150"/>
        <v>0</v>
      </c>
      <c r="M264" s="38">
        <f t="shared" si="150"/>
        <v>0.3472266785712913</v>
      </c>
      <c r="N264" s="39">
        <f t="shared" si="150"/>
        <v>0</v>
      </c>
      <c r="O264" s="39">
        <f t="shared" si="150"/>
        <v>0</v>
      </c>
      <c r="P264" s="40">
        <f t="shared" si="150"/>
        <v>0</v>
      </c>
      <c r="Q264" s="40">
        <f t="shared" si="150"/>
        <v>0</v>
      </c>
      <c r="R264" s="40">
        <f t="shared" si="150"/>
        <v>0</v>
      </c>
      <c r="S264" s="41">
        <f t="shared" si="150"/>
        <v>0</v>
      </c>
      <c r="T264" s="41">
        <f t="shared" si="150"/>
        <v>0</v>
      </c>
      <c r="U264" s="42">
        <f t="shared" si="147"/>
        <v>0.67931804549955466</v>
      </c>
      <c r="V264" s="42">
        <f t="shared" si="147"/>
        <v>0.67916231681224626</v>
      </c>
      <c r="W264" s="43">
        <f t="shared" si="150"/>
        <v>0.79999985301742127</v>
      </c>
      <c r="X264" s="43">
        <f t="shared" si="150"/>
        <v>0.79991011629981723</v>
      </c>
      <c r="AD264"/>
      <c r="AG264" s="3">
        <f t="shared" si="145"/>
        <v>16.090842608232069</v>
      </c>
      <c r="AH264" s="36">
        <f t="shared" si="151"/>
        <v>0.70080508084246351</v>
      </c>
      <c r="AI264" s="36">
        <f t="shared" si="151"/>
        <v>0.7970502802194469</v>
      </c>
      <c r="AJ264" s="36">
        <f t="shared" si="151"/>
        <v>1.0451422032564066</v>
      </c>
      <c r="AK264" s="36">
        <f t="shared" si="151"/>
        <v>1.1953730825477158</v>
      </c>
      <c r="AL264" s="36">
        <f t="shared" si="151"/>
        <v>0</v>
      </c>
      <c r="AM264" s="37">
        <f t="shared" si="151"/>
        <v>0</v>
      </c>
      <c r="AN264" s="38">
        <f t="shared" si="151"/>
        <v>0.12892569405162774</v>
      </c>
      <c r="AO264" s="39">
        <f t="shared" si="151"/>
        <v>0</v>
      </c>
      <c r="AP264" s="39">
        <f t="shared" si="151"/>
        <v>0</v>
      </c>
      <c r="AQ264" s="40">
        <f t="shared" si="151"/>
        <v>0</v>
      </c>
      <c r="AR264" s="40">
        <f t="shared" si="151"/>
        <v>0</v>
      </c>
      <c r="AS264" s="40">
        <f t="shared" si="151"/>
        <v>0</v>
      </c>
      <c r="AT264" s="41">
        <f t="shared" si="151"/>
        <v>0</v>
      </c>
      <c r="AU264" s="41">
        <f t="shared" si="151"/>
        <v>0</v>
      </c>
      <c r="AV264" s="42">
        <f t="shared" si="148"/>
        <v>0.6734513983909064</v>
      </c>
      <c r="AW264" s="42">
        <f t="shared" si="148"/>
        <v>0.67248214743038837</v>
      </c>
      <c r="AX264" s="43">
        <f t="shared" si="149"/>
        <v>0.7999951118183859</v>
      </c>
      <c r="AY264" s="43">
        <f t="shared" si="149"/>
        <v>0.79882407170897318</v>
      </c>
    </row>
    <row r="265" spans="6:51" x14ac:dyDescent="0.25">
      <c r="F265" s="3">
        <v>23</v>
      </c>
      <c r="G265" s="36">
        <f t="shared" si="150"/>
        <v>0.74872692684010134</v>
      </c>
      <c r="H265" s="36">
        <f t="shared" si="150"/>
        <v>0.79983482274241569</v>
      </c>
      <c r="I265" s="36">
        <f t="shared" si="150"/>
        <v>1.1464810071638973</v>
      </c>
      <c r="J265" s="36">
        <f t="shared" si="150"/>
        <v>1.1997486650942533</v>
      </c>
      <c r="K265" s="36">
        <f t="shared" si="150"/>
        <v>0</v>
      </c>
      <c r="L265" s="37">
        <f t="shared" si="150"/>
        <v>0</v>
      </c>
      <c r="M265" s="38">
        <f t="shared" si="150"/>
        <v>0.36888693565980057</v>
      </c>
      <c r="N265" s="39">
        <f t="shared" si="150"/>
        <v>0</v>
      </c>
      <c r="O265" s="39">
        <f t="shared" si="150"/>
        <v>0</v>
      </c>
      <c r="P265" s="40">
        <f t="shared" si="150"/>
        <v>0</v>
      </c>
      <c r="Q265" s="40">
        <f t="shared" si="150"/>
        <v>0</v>
      </c>
      <c r="R265" s="40">
        <f t="shared" si="150"/>
        <v>0</v>
      </c>
      <c r="S265" s="41">
        <f t="shared" si="150"/>
        <v>0</v>
      </c>
      <c r="T265" s="41">
        <f t="shared" si="150"/>
        <v>0</v>
      </c>
      <c r="U265" s="42">
        <f t="shared" si="147"/>
        <v>0.67952914153014154</v>
      </c>
      <c r="V265" s="42">
        <f t="shared" si="147"/>
        <v>0.6794149581039457</v>
      </c>
      <c r="W265" s="43">
        <f t="shared" si="150"/>
        <v>0.79999991132668546</v>
      </c>
      <c r="X265" s="43">
        <f t="shared" si="150"/>
        <v>0.79993968688636796</v>
      </c>
      <c r="AD265"/>
      <c r="AG265" s="3">
        <f t="shared" si="145"/>
        <v>16.922436213709528</v>
      </c>
      <c r="AH265" s="36">
        <f t="shared" si="151"/>
        <v>0.71695277994986817</v>
      </c>
      <c r="AI265" s="36">
        <f t="shared" si="151"/>
        <v>0.79793187548885169</v>
      </c>
      <c r="AJ265" s="36">
        <f t="shared" si="151"/>
        <v>1.0781664313087307</v>
      </c>
      <c r="AK265" s="36">
        <f t="shared" si="151"/>
        <v>1.1967727018883167</v>
      </c>
      <c r="AL265" s="36">
        <f t="shared" si="151"/>
        <v>0</v>
      </c>
      <c r="AM265" s="37">
        <f t="shared" si="151"/>
        <v>0</v>
      </c>
      <c r="AN265" s="38">
        <f t="shared" si="151"/>
        <v>0.17141373300552443</v>
      </c>
      <c r="AO265" s="39">
        <f t="shared" si="151"/>
        <v>0</v>
      </c>
      <c r="AP265" s="39">
        <f t="shared" si="151"/>
        <v>0</v>
      </c>
      <c r="AQ265" s="40">
        <f t="shared" si="151"/>
        <v>0</v>
      </c>
      <c r="AR265" s="40">
        <f t="shared" si="151"/>
        <v>0</v>
      </c>
      <c r="AS265" s="40">
        <f t="shared" si="151"/>
        <v>0</v>
      </c>
      <c r="AT265" s="41">
        <f t="shared" si="151"/>
        <v>0</v>
      </c>
      <c r="AU265" s="41">
        <f t="shared" si="151"/>
        <v>0</v>
      </c>
      <c r="AV265" s="42">
        <f t="shared" si="148"/>
        <v>0.67526323339349059</v>
      </c>
      <c r="AW265" s="42">
        <f t="shared" si="148"/>
        <v>0.67451055898000556</v>
      </c>
      <c r="AX265" s="43">
        <f t="shared" si="149"/>
        <v>0.79999717800381576</v>
      </c>
      <c r="AY265" s="43">
        <f t="shared" si="149"/>
        <v>0.79919805200190097</v>
      </c>
    </row>
    <row r="266" spans="6:51" x14ac:dyDescent="0.25">
      <c r="F266" s="3">
        <v>24</v>
      </c>
      <c r="G266" s="36">
        <f t="shared" si="150"/>
        <v>0.74927194214767578</v>
      </c>
      <c r="H266" s="36">
        <f t="shared" si="150"/>
        <v>0.79988927799785015</v>
      </c>
      <c r="I266" s="36">
        <f t="shared" si="150"/>
        <v>1.1479046113936704</v>
      </c>
      <c r="J266" s="36">
        <f t="shared" si="150"/>
        <v>1.1998318773624579</v>
      </c>
      <c r="K266" s="36">
        <f t="shared" si="150"/>
        <v>0</v>
      </c>
      <c r="L266" s="37">
        <f t="shared" si="150"/>
        <v>0</v>
      </c>
      <c r="M266" s="38">
        <f t="shared" si="150"/>
        <v>0.38746777474803595</v>
      </c>
      <c r="N266" s="39">
        <f t="shared" si="150"/>
        <v>0</v>
      </c>
      <c r="O266" s="39">
        <f t="shared" si="150"/>
        <v>0</v>
      </c>
      <c r="P266" s="40">
        <f t="shared" si="150"/>
        <v>0</v>
      </c>
      <c r="Q266" s="40">
        <f t="shared" si="150"/>
        <v>0</v>
      </c>
      <c r="R266" s="40">
        <f t="shared" si="150"/>
        <v>0</v>
      </c>
      <c r="S266" s="41">
        <f t="shared" si="150"/>
        <v>0</v>
      </c>
      <c r="T266" s="41">
        <f t="shared" si="150"/>
        <v>0</v>
      </c>
      <c r="U266" s="42">
        <f t="shared" si="147"/>
        <v>0.6796734080594643</v>
      </c>
      <c r="V266" s="42">
        <f t="shared" si="147"/>
        <v>0.67958955297808987</v>
      </c>
      <c r="W266" s="43">
        <f t="shared" si="150"/>
        <v>0.7999999452355302</v>
      </c>
      <c r="X266" s="43">
        <f t="shared" si="150"/>
        <v>0.79995908779909042</v>
      </c>
      <c r="AD266"/>
      <c r="AG266" s="3">
        <f t="shared" si="145"/>
        <v>17.797007551398305</v>
      </c>
      <c r="AH266" s="36">
        <f t="shared" si="151"/>
        <v>0.72863408877172531</v>
      </c>
      <c r="AI266" s="36">
        <f t="shared" si="151"/>
        <v>0.79857401506026238</v>
      </c>
      <c r="AJ266" s="36">
        <f t="shared" si="151"/>
        <v>1.1023182080700771</v>
      </c>
      <c r="AK266" s="36">
        <f t="shared" si="151"/>
        <v>1.1977858412543667</v>
      </c>
      <c r="AL266" s="36">
        <f t="shared" si="151"/>
        <v>0</v>
      </c>
      <c r="AM266" s="37">
        <f t="shared" si="151"/>
        <v>0</v>
      </c>
      <c r="AN266" s="38">
        <f t="shared" si="151"/>
        <v>0.21132353255512809</v>
      </c>
      <c r="AO266" s="39">
        <f t="shared" si="151"/>
        <v>0</v>
      </c>
      <c r="AP266" s="39">
        <f t="shared" si="151"/>
        <v>0</v>
      </c>
      <c r="AQ266" s="40">
        <f t="shared" si="151"/>
        <v>0</v>
      </c>
      <c r="AR266" s="40">
        <f t="shared" si="151"/>
        <v>0</v>
      </c>
      <c r="AS266" s="40">
        <f t="shared" si="151"/>
        <v>0</v>
      </c>
      <c r="AT266" s="41">
        <f t="shared" si="151"/>
        <v>0</v>
      </c>
      <c r="AU266" s="41">
        <f t="shared" si="151"/>
        <v>0</v>
      </c>
      <c r="AV266" s="42">
        <f t="shared" si="148"/>
        <v>0.67662600229058167</v>
      </c>
      <c r="AW266" s="42">
        <f t="shared" si="148"/>
        <v>0.67605065645100637</v>
      </c>
      <c r="AX266" s="43">
        <f t="shared" si="149"/>
        <v>0.79999838382263455</v>
      </c>
      <c r="AY266" s="43">
        <f t="shared" si="149"/>
        <v>0.79946005693731947</v>
      </c>
    </row>
    <row r="267" spans="6:51" x14ac:dyDescent="0.25">
      <c r="F267" s="3">
        <v>25</v>
      </c>
      <c r="G267" s="36">
        <f t="shared" si="150"/>
        <v>0.74958264496480775</v>
      </c>
      <c r="H267" s="36">
        <f t="shared" si="150"/>
        <v>0.79992537786605267</v>
      </c>
      <c r="I267" s="36">
        <f t="shared" si="150"/>
        <v>1.1487537848353857</v>
      </c>
      <c r="J267" s="36">
        <f t="shared" si="150"/>
        <v>1.1998868673591949</v>
      </c>
      <c r="K267" s="36">
        <f t="shared" si="150"/>
        <v>0</v>
      </c>
      <c r="L267" s="37">
        <f t="shared" si="150"/>
        <v>0</v>
      </c>
      <c r="M267" s="38">
        <f t="shared" si="150"/>
        <v>0.40338257080309281</v>
      </c>
      <c r="N267" s="39">
        <f t="shared" si="150"/>
        <v>0</v>
      </c>
      <c r="O267" s="39">
        <f t="shared" si="150"/>
        <v>0</v>
      </c>
      <c r="P267" s="40">
        <f t="shared" si="150"/>
        <v>0</v>
      </c>
      <c r="Q267" s="40">
        <f t="shared" si="150"/>
        <v>0</v>
      </c>
      <c r="R267" s="40">
        <f t="shared" si="150"/>
        <v>0</v>
      </c>
      <c r="S267" s="41">
        <f t="shared" si="150"/>
        <v>0</v>
      </c>
      <c r="T267" s="41">
        <f t="shared" si="150"/>
        <v>0</v>
      </c>
      <c r="U267" s="42">
        <f t="shared" si="147"/>
        <v>0.67977237810602598</v>
      </c>
      <c r="V267" s="42">
        <f t="shared" si="147"/>
        <v>0.67971066668233904</v>
      </c>
      <c r="W267" s="43">
        <f t="shared" si="150"/>
        <v>0.79999996540388363</v>
      </c>
      <c r="X267" s="43">
        <f t="shared" si="150"/>
        <v>0.79997194513209924</v>
      </c>
      <c r="AD267"/>
      <c r="AG267" s="3">
        <f t="shared" si="145"/>
        <v>18.716777760871693</v>
      </c>
      <c r="AH267" s="36">
        <f t="shared" si="151"/>
        <v>0.73671583936704821</v>
      </c>
      <c r="AI267" s="36">
        <f t="shared" si="151"/>
        <v>0.79903326388096063</v>
      </c>
      <c r="AJ267" s="36">
        <f t="shared" si="151"/>
        <v>1.1193668420058192</v>
      </c>
      <c r="AK267" s="36">
        <f t="shared" si="151"/>
        <v>1.1985060424274392</v>
      </c>
      <c r="AL267" s="36">
        <f t="shared" si="151"/>
        <v>0</v>
      </c>
      <c r="AM267" s="37">
        <f t="shared" si="151"/>
        <v>0</v>
      </c>
      <c r="AN267" s="38">
        <f t="shared" si="151"/>
        <v>0.24844201451158693</v>
      </c>
      <c r="AO267" s="39">
        <f t="shared" si="151"/>
        <v>0</v>
      </c>
      <c r="AP267" s="39">
        <f t="shared" si="151"/>
        <v>0</v>
      </c>
      <c r="AQ267" s="40">
        <f t="shared" si="151"/>
        <v>0</v>
      </c>
      <c r="AR267" s="40">
        <f t="shared" si="151"/>
        <v>0</v>
      </c>
      <c r="AS267" s="40">
        <f t="shared" si="151"/>
        <v>0</v>
      </c>
      <c r="AT267" s="41">
        <f t="shared" si="151"/>
        <v>0</v>
      </c>
      <c r="AU267" s="41">
        <f t="shared" si="151"/>
        <v>0</v>
      </c>
      <c r="AV267" s="42">
        <f t="shared" si="148"/>
        <v>0.67763380360739878</v>
      </c>
      <c r="AW267" s="42">
        <f t="shared" si="148"/>
        <v>0.67720098417413155</v>
      </c>
      <c r="AX267" s="43">
        <f t="shared" si="149"/>
        <v>0.79999908044363188</v>
      </c>
      <c r="AY267" s="43">
        <f t="shared" si="149"/>
        <v>0.79964093540198744</v>
      </c>
    </row>
    <row r="268" spans="6:51" x14ac:dyDescent="0.25">
      <c r="F268" s="3">
        <v>26</v>
      </c>
      <c r="G268" s="36">
        <f t="shared" si="150"/>
        <v>0.74975955906058234</v>
      </c>
      <c r="H268" s="36">
        <f t="shared" si="150"/>
        <v>0.79994942275932779</v>
      </c>
      <c r="I268" s="36">
        <f t="shared" si="150"/>
        <v>1.1492585432513949</v>
      </c>
      <c r="J268" s="36">
        <f t="shared" si="150"/>
        <v>1.1999233988951203</v>
      </c>
      <c r="K268" s="36">
        <f t="shared" si="150"/>
        <v>0</v>
      </c>
      <c r="L268" s="37">
        <f t="shared" si="150"/>
        <v>0</v>
      </c>
      <c r="M268" s="38">
        <f t="shared" si="150"/>
        <v>0.41699839520661619</v>
      </c>
      <c r="N268" s="39">
        <f t="shared" si="150"/>
        <v>0</v>
      </c>
      <c r="O268" s="39">
        <f t="shared" si="150"/>
        <v>0</v>
      </c>
      <c r="P268" s="40">
        <f t="shared" si="150"/>
        <v>0</v>
      </c>
      <c r="Q268" s="40">
        <f t="shared" si="150"/>
        <v>0</v>
      </c>
      <c r="R268" s="40">
        <f t="shared" si="150"/>
        <v>0</v>
      </c>
      <c r="S268" s="41">
        <f t="shared" si="150"/>
        <v>0</v>
      </c>
      <c r="T268" s="41">
        <f t="shared" si="150"/>
        <v>0</v>
      </c>
      <c r="U268" s="42">
        <f t="shared" si="147"/>
        <v>0.67984055420217904</v>
      </c>
      <c r="V268" s="42">
        <f t="shared" si="147"/>
        <v>0.67979502387295976</v>
      </c>
      <c r="W268" s="43">
        <f t="shared" si="150"/>
        <v>0.79999997766343656</v>
      </c>
      <c r="X268" s="43">
        <f t="shared" si="150"/>
        <v>0.79998055252424916</v>
      </c>
      <c r="AD268"/>
      <c r="AG268" s="3">
        <f t="shared" si="145"/>
        <v>19.684082772799449</v>
      </c>
      <c r="AH268" s="36">
        <f t="shared" si="151"/>
        <v>0.74205926494597574</v>
      </c>
      <c r="AI268" s="36">
        <f t="shared" si="151"/>
        <v>0.79935568251447642</v>
      </c>
      <c r="AJ268" s="36">
        <f t="shared" si="151"/>
        <v>1.1309693298089869</v>
      </c>
      <c r="AK268" s="36">
        <f t="shared" si="151"/>
        <v>1.1990087133355907</v>
      </c>
      <c r="AL268" s="36">
        <f t="shared" si="151"/>
        <v>0</v>
      </c>
      <c r="AM268" s="37">
        <f t="shared" si="151"/>
        <v>0</v>
      </c>
      <c r="AN268" s="38">
        <f t="shared" si="151"/>
        <v>0.28261292548761713</v>
      </c>
      <c r="AO268" s="39">
        <f t="shared" si="151"/>
        <v>0</v>
      </c>
      <c r="AP268" s="39">
        <f t="shared" si="151"/>
        <v>0</v>
      </c>
      <c r="AQ268" s="40">
        <f t="shared" si="151"/>
        <v>0</v>
      </c>
      <c r="AR268" s="40">
        <f t="shared" si="151"/>
        <v>0</v>
      </c>
      <c r="AS268" s="40">
        <f t="shared" si="151"/>
        <v>0</v>
      </c>
      <c r="AT268" s="41">
        <f t="shared" si="151"/>
        <v>0</v>
      </c>
      <c r="AU268" s="41">
        <f t="shared" si="151"/>
        <v>0</v>
      </c>
      <c r="AV268" s="42">
        <f t="shared" si="148"/>
        <v>0.67836641230086558</v>
      </c>
      <c r="AW268" s="42">
        <f t="shared" si="148"/>
        <v>0.67804602632356192</v>
      </c>
      <c r="AX268" s="43">
        <f t="shared" si="149"/>
        <v>0.7999994793887657</v>
      </c>
      <c r="AY268" s="43">
        <f t="shared" si="149"/>
        <v>0.79976403145416952</v>
      </c>
    </row>
    <row r="269" spans="6:51" x14ac:dyDescent="0.25">
      <c r="F269" s="3">
        <v>27</v>
      </c>
      <c r="G269" s="36">
        <f t="shared" si="150"/>
        <v>0.74986046737647216</v>
      </c>
      <c r="H269" s="36">
        <f t="shared" si="150"/>
        <v>0.79996551867445076</v>
      </c>
      <c r="I269" s="36">
        <f t="shared" si="150"/>
        <v>1.149558057054233</v>
      </c>
      <c r="J269" s="36">
        <f t="shared" si="150"/>
        <v>1.1999478026923356</v>
      </c>
      <c r="K269" s="36">
        <f t="shared" si="150"/>
        <v>0</v>
      </c>
      <c r="L269" s="37">
        <f t="shared" si="150"/>
        <v>0</v>
      </c>
      <c r="M269" s="38">
        <f t="shared" si="150"/>
        <v>0.42863830805168268</v>
      </c>
      <c r="N269" s="39">
        <f t="shared" si="150"/>
        <v>0</v>
      </c>
      <c r="O269" s="39">
        <f t="shared" si="150"/>
        <v>0</v>
      </c>
      <c r="P269" s="40">
        <f t="shared" si="150"/>
        <v>0</v>
      </c>
      <c r="Q269" s="40">
        <f t="shared" si="150"/>
        <v>0</v>
      </c>
      <c r="R269" s="40">
        <f t="shared" si="150"/>
        <v>0</v>
      </c>
      <c r="S269" s="41">
        <f t="shared" si="150"/>
        <v>0</v>
      </c>
      <c r="T269" s="41">
        <f t="shared" si="150"/>
        <v>0</v>
      </c>
      <c r="U269" s="42">
        <f t="shared" si="147"/>
        <v>0.67988772452547974</v>
      </c>
      <c r="V269" s="42">
        <f t="shared" si="147"/>
        <v>0.67985403467827299</v>
      </c>
      <c r="W269" s="43">
        <f t="shared" si="150"/>
        <v>0.79999998527341676</v>
      </c>
      <c r="X269" s="43">
        <f t="shared" si="150"/>
        <v>0.79998637340605205</v>
      </c>
      <c r="AD269"/>
      <c r="AG269" s="3">
        <f t="shared" si="145"/>
        <v>20.701379241486222</v>
      </c>
      <c r="AH269" s="36">
        <f t="shared" si="151"/>
        <v>0.7454348293475842</v>
      </c>
      <c r="AI269" s="36">
        <f t="shared" si="151"/>
        <v>0.7995778459900893</v>
      </c>
      <c r="AJ269" s="36">
        <f t="shared" si="151"/>
        <v>1.1385748635077451</v>
      </c>
      <c r="AK269" s="36">
        <f t="shared" si="151"/>
        <v>1.1993531529622321</v>
      </c>
      <c r="AL269" s="36">
        <f t="shared" si="151"/>
        <v>0</v>
      </c>
      <c r="AM269" s="37">
        <f t="shared" si="151"/>
        <v>0</v>
      </c>
      <c r="AN269" s="38">
        <f t="shared" si="151"/>
        <v>0.31374075270780233</v>
      </c>
      <c r="AO269" s="39">
        <f t="shared" si="151"/>
        <v>0</v>
      </c>
      <c r="AP269" s="39">
        <f t="shared" si="151"/>
        <v>0</v>
      </c>
      <c r="AQ269" s="40">
        <f t="shared" si="151"/>
        <v>0</v>
      </c>
      <c r="AR269" s="40">
        <f t="shared" si="151"/>
        <v>0</v>
      </c>
      <c r="AS269" s="40">
        <f t="shared" si="151"/>
        <v>0</v>
      </c>
      <c r="AT269" s="41">
        <f t="shared" si="151"/>
        <v>0</v>
      </c>
      <c r="AU269" s="41">
        <f t="shared" si="151"/>
        <v>0</v>
      </c>
      <c r="AV269" s="42">
        <f t="shared" si="148"/>
        <v>0.67888981700447892</v>
      </c>
      <c r="AW269" s="42">
        <f t="shared" si="148"/>
        <v>0.67865647449202204</v>
      </c>
      <c r="AX269" s="43">
        <f t="shared" si="149"/>
        <v>0.79999970621043059</v>
      </c>
      <c r="AY269" s="43">
        <f t="shared" si="149"/>
        <v>0.79984665254860754</v>
      </c>
    </row>
    <row r="270" spans="6:51" x14ac:dyDescent="0.25">
      <c r="F270" s="3">
        <v>28</v>
      </c>
      <c r="G270" s="36">
        <f t="shared" si="150"/>
        <v>0.74991827050352089</v>
      </c>
      <c r="H270" s="36">
        <f t="shared" si="150"/>
        <v>0.79997635020528302</v>
      </c>
      <c r="I270" s="36">
        <f t="shared" si="150"/>
        <v>1.1497357589395261</v>
      </c>
      <c r="J270" s="36">
        <f t="shared" si="150"/>
        <v>1.1999641991751724</v>
      </c>
      <c r="K270" s="36">
        <f t="shared" si="150"/>
        <v>0</v>
      </c>
      <c r="L270" s="37">
        <f t="shared" si="150"/>
        <v>0</v>
      </c>
      <c r="M270" s="38">
        <f t="shared" si="150"/>
        <v>0.43858454421553206</v>
      </c>
      <c r="N270" s="39">
        <f t="shared" si="150"/>
        <v>0</v>
      </c>
      <c r="O270" s="39">
        <f t="shared" si="150"/>
        <v>0</v>
      </c>
      <c r="P270" s="40">
        <f t="shared" si="150"/>
        <v>0</v>
      </c>
      <c r="Q270" s="40">
        <f t="shared" si="150"/>
        <v>0</v>
      </c>
      <c r="R270" s="40">
        <f t="shared" si="150"/>
        <v>0</v>
      </c>
      <c r="S270" s="41">
        <f t="shared" si="150"/>
        <v>0</v>
      </c>
      <c r="T270" s="41">
        <f t="shared" si="150"/>
        <v>0</v>
      </c>
      <c r="U270" s="42">
        <f t="shared" si="147"/>
        <v>0.67992051253480512</v>
      </c>
      <c r="V270" s="42">
        <f t="shared" si="147"/>
        <v>0.6798955031976196</v>
      </c>
      <c r="W270" s="43">
        <f t="shared" si="150"/>
        <v>0.79999999009347267</v>
      </c>
      <c r="X270" s="43">
        <f t="shared" si="150"/>
        <v>0.79999034979803474</v>
      </c>
      <c r="AD270"/>
      <c r="AG270" s="3">
        <f t="shared" si="145"/>
        <v>21.771250784010444</v>
      </c>
      <c r="AH270" s="36">
        <f t="shared" si="151"/>
        <v>0.74747315969431216</v>
      </c>
      <c r="AI270" s="36">
        <f t="shared" si="151"/>
        <v>0.79972808009778962</v>
      </c>
      <c r="AJ270" s="36">
        <f t="shared" si="151"/>
        <v>1.1433737414357132</v>
      </c>
      <c r="AK270" s="36">
        <f t="shared" si="151"/>
        <v>1.1995848573324512</v>
      </c>
      <c r="AL270" s="36">
        <f t="shared" si="151"/>
        <v>0</v>
      </c>
      <c r="AM270" s="37">
        <f t="shared" si="151"/>
        <v>0</v>
      </c>
      <c r="AN270" s="38">
        <f t="shared" si="151"/>
        <v>0.3417919986597891</v>
      </c>
      <c r="AO270" s="39">
        <f t="shared" si="151"/>
        <v>0</v>
      </c>
      <c r="AP270" s="39">
        <f t="shared" si="151"/>
        <v>0</v>
      </c>
      <c r="AQ270" s="40">
        <f t="shared" si="151"/>
        <v>0</v>
      </c>
      <c r="AR270" s="40">
        <f t="shared" si="151"/>
        <v>0</v>
      </c>
      <c r="AS270" s="40">
        <f t="shared" si="151"/>
        <v>0</v>
      </c>
      <c r="AT270" s="41">
        <f t="shared" si="151"/>
        <v>0</v>
      </c>
      <c r="AU270" s="41">
        <f t="shared" si="151"/>
        <v>0</v>
      </c>
      <c r="AV270" s="42">
        <f t="shared" si="148"/>
        <v>0.67925729207216223</v>
      </c>
      <c r="AW270" s="42">
        <f t="shared" si="148"/>
        <v>0.67909007990298331</v>
      </c>
      <c r="AX270" s="43">
        <f t="shared" si="149"/>
        <v>0.79999983444700129</v>
      </c>
      <c r="AY270" s="43">
        <f t="shared" si="149"/>
        <v>0.7999013775262076</v>
      </c>
    </row>
    <row r="271" spans="6:51" x14ac:dyDescent="0.25">
      <c r="F271" s="3">
        <v>29</v>
      </c>
      <c r="G271" s="36">
        <f t="shared" si="150"/>
        <v>0.74995159792399324</v>
      </c>
      <c r="H271" s="36">
        <f t="shared" si="150"/>
        <v>0.79998367903730105</v>
      </c>
      <c r="I271" s="36">
        <f t="shared" si="150"/>
        <v>1.1498413283980669</v>
      </c>
      <c r="J271" s="36">
        <f t="shared" si="150"/>
        <v>1.1999752814713809</v>
      </c>
      <c r="K271" s="36">
        <f t="shared" si="150"/>
        <v>0</v>
      </c>
      <c r="L271" s="37">
        <f t="shared" si="150"/>
        <v>0</v>
      </c>
      <c r="M271" s="38">
        <f t="shared" si="150"/>
        <v>0.44708216679640811</v>
      </c>
      <c r="N271" s="39">
        <f t="shared" si="150"/>
        <v>0</v>
      </c>
      <c r="O271" s="39">
        <f t="shared" si="150"/>
        <v>0</v>
      </c>
      <c r="P271" s="40">
        <f t="shared" si="150"/>
        <v>0</v>
      </c>
      <c r="Q271" s="40">
        <f t="shared" si="150"/>
        <v>0</v>
      </c>
      <c r="R271" s="40">
        <f t="shared" si="150"/>
        <v>0</v>
      </c>
      <c r="S271" s="41">
        <f t="shared" si="150"/>
        <v>0</v>
      </c>
      <c r="T271" s="41">
        <f t="shared" si="150"/>
        <v>0</v>
      </c>
      <c r="U271" s="42">
        <f t="shared" si="147"/>
        <v>0.67994341364960975</v>
      </c>
      <c r="V271" s="42">
        <f t="shared" si="147"/>
        <v>0.67992478280310265</v>
      </c>
      <c r="W271" s="43">
        <f t="shared" si="150"/>
        <v>0.79999999320615978</v>
      </c>
      <c r="X271" s="43">
        <f t="shared" si="150"/>
        <v>0.7999930935473385</v>
      </c>
      <c r="AD271"/>
      <c r="AG271" s="3">
        <f t="shared" si="145"/>
        <v>22.896414541809357</v>
      </c>
      <c r="AH271" s="36">
        <f t="shared" si="151"/>
        <v>0.7486510332652685</v>
      </c>
      <c r="AI271" s="36">
        <f t="shared" si="151"/>
        <v>0.79982778365925533</v>
      </c>
      <c r="AJ271" s="36">
        <f t="shared" si="151"/>
        <v>1.1462873650201133</v>
      </c>
      <c r="AK271" s="36">
        <f t="shared" si="151"/>
        <v>1.1997378891018269</v>
      </c>
      <c r="AL271" s="36">
        <f t="shared" si="151"/>
        <v>0</v>
      </c>
      <c r="AM271" s="37">
        <f t="shared" si="151"/>
        <v>0</v>
      </c>
      <c r="AN271" s="38">
        <f t="shared" si="151"/>
        <v>0.3667937022685816</v>
      </c>
      <c r="AO271" s="39">
        <f t="shared" si="151"/>
        <v>0</v>
      </c>
      <c r="AP271" s="39">
        <f t="shared" si="151"/>
        <v>0</v>
      </c>
      <c r="AQ271" s="40">
        <f t="shared" si="151"/>
        <v>0</v>
      </c>
      <c r="AR271" s="40">
        <f t="shared" si="151"/>
        <v>0</v>
      </c>
      <c r="AS271" s="40">
        <f t="shared" si="151"/>
        <v>0</v>
      </c>
      <c r="AT271" s="41">
        <f t="shared" si="151"/>
        <v>0</v>
      </c>
      <c r="AU271" s="41">
        <f t="shared" si="151"/>
        <v>0</v>
      </c>
      <c r="AV271" s="42">
        <f t="shared" si="148"/>
        <v>0.67951082548079456</v>
      </c>
      <c r="AW271" s="42">
        <f t="shared" si="148"/>
        <v>0.6793929198069224</v>
      </c>
      <c r="AX271" s="43">
        <f t="shared" si="149"/>
        <v>0.79999990666413612</v>
      </c>
      <c r="AY271" s="43">
        <f t="shared" si="149"/>
        <v>0.79993717370010187</v>
      </c>
    </row>
    <row r="272" spans="6:51" x14ac:dyDescent="0.25">
      <c r="F272" s="3">
        <v>30</v>
      </c>
      <c r="G272" s="36">
        <f t="shared" si="150"/>
        <v>0.74997097581528505</v>
      </c>
      <c r="H272" s="36">
        <f t="shared" si="150"/>
        <v>0.79998866587576334</v>
      </c>
      <c r="I272" s="36">
        <f t="shared" si="150"/>
        <v>1.1499042097320138</v>
      </c>
      <c r="J272" s="36">
        <f t="shared" si="150"/>
        <v>1.1999828178333216</v>
      </c>
      <c r="K272" s="36">
        <f t="shared" si="150"/>
        <v>0</v>
      </c>
      <c r="L272" s="37">
        <f t="shared" si="150"/>
        <v>0</v>
      </c>
      <c r="M272" s="38">
        <f t="shared" si="150"/>
        <v>0.45434288389749555</v>
      </c>
      <c r="N272" s="39">
        <f t="shared" si="150"/>
        <v>0</v>
      </c>
      <c r="O272" s="39">
        <f t="shared" si="150"/>
        <v>0</v>
      </c>
      <c r="P272" s="40">
        <f t="shared" si="150"/>
        <v>0</v>
      </c>
      <c r="Q272" s="40">
        <f t="shared" si="150"/>
        <v>0</v>
      </c>
      <c r="R272" s="40">
        <f t="shared" si="150"/>
        <v>0</v>
      </c>
      <c r="S272" s="41">
        <f t="shared" si="150"/>
        <v>0</v>
      </c>
      <c r="T272" s="41">
        <f t="shared" si="150"/>
        <v>0</v>
      </c>
      <c r="U272" s="42">
        <f t="shared" si="147"/>
        <v>0.67995948920307192</v>
      </c>
      <c r="V272" s="42">
        <f t="shared" si="147"/>
        <v>0.67994555778234345</v>
      </c>
      <c r="W272" s="43">
        <f t="shared" si="150"/>
        <v>0.79999999525397825</v>
      </c>
      <c r="X272" s="43">
        <f t="shared" si="150"/>
        <v>0.79999500565927484</v>
      </c>
      <c r="AD272"/>
      <c r="AG272" s="3">
        <f t="shared" si="145"/>
        <v>24.079728081374313</v>
      </c>
      <c r="AH272" s="36">
        <f t="shared" si="151"/>
        <v>0.74930362167608078</v>
      </c>
      <c r="AI272" s="36">
        <f t="shared" si="151"/>
        <v>0.79989272870198702</v>
      </c>
      <c r="AJ272" s="36">
        <f t="shared" si="151"/>
        <v>1.1479896029944996</v>
      </c>
      <c r="AK272" s="36">
        <f t="shared" si="151"/>
        <v>1.1998371403243477</v>
      </c>
      <c r="AL272" s="36">
        <f t="shared" si="151"/>
        <v>0</v>
      </c>
      <c r="AM272" s="37">
        <f t="shared" si="151"/>
        <v>0</v>
      </c>
      <c r="AN272" s="38">
        <f t="shared" si="151"/>
        <v>0.38882930109395941</v>
      </c>
      <c r="AO272" s="39">
        <f t="shared" si="151"/>
        <v>0</v>
      </c>
      <c r="AP272" s="39">
        <f t="shared" si="151"/>
        <v>0</v>
      </c>
      <c r="AQ272" s="40">
        <f t="shared" si="151"/>
        <v>0</v>
      </c>
      <c r="AR272" s="40">
        <f t="shared" si="151"/>
        <v>0</v>
      </c>
      <c r="AS272" s="40">
        <f t="shared" si="151"/>
        <v>0</v>
      </c>
      <c r="AT272" s="41">
        <f t="shared" si="151"/>
        <v>0</v>
      </c>
      <c r="AU272" s="41">
        <f t="shared" si="151"/>
        <v>0</v>
      </c>
      <c r="AV272" s="42">
        <f t="shared" si="148"/>
        <v>0.67968273175797178</v>
      </c>
      <c r="AW272" s="42">
        <f t="shared" si="148"/>
        <v>0.67960090856184552</v>
      </c>
      <c r="AX272" s="43">
        <f t="shared" si="149"/>
        <v>0.7999999472478927</v>
      </c>
      <c r="AY272" s="43">
        <f t="shared" si="149"/>
        <v>0.79996031586097816</v>
      </c>
    </row>
    <row r="273" spans="6:51" x14ac:dyDescent="0.25">
      <c r="F273" s="3">
        <v>31</v>
      </c>
      <c r="G273" s="36">
        <f t="shared" si="150"/>
        <v>0.74998235644112743</v>
      </c>
      <c r="H273" s="36">
        <f t="shared" si="150"/>
        <v>0.79999207877358403</v>
      </c>
      <c r="I273" s="36">
        <f t="shared" si="150"/>
        <v>1.1499418063857663</v>
      </c>
      <c r="J273" s="36">
        <f t="shared" si="150"/>
        <v>1.1999879748758362</v>
      </c>
      <c r="K273" s="36">
        <f t="shared" si="150"/>
        <v>0</v>
      </c>
      <c r="L273" s="37">
        <f t="shared" si="150"/>
        <v>0</v>
      </c>
      <c r="M273" s="38">
        <f t="shared" si="150"/>
        <v>0.46054882065930947</v>
      </c>
      <c r="N273" s="39">
        <f t="shared" si="150"/>
        <v>0</v>
      </c>
      <c r="O273" s="39">
        <f t="shared" si="150"/>
        <v>0</v>
      </c>
      <c r="P273" s="40">
        <f t="shared" si="150"/>
        <v>0</v>
      </c>
      <c r="Q273" s="40">
        <f t="shared" si="150"/>
        <v>0</v>
      </c>
      <c r="R273" s="40">
        <f t="shared" si="150"/>
        <v>0</v>
      </c>
      <c r="S273" s="41">
        <f t="shared" si="150"/>
        <v>0</v>
      </c>
      <c r="T273" s="41">
        <f t="shared" si="150"/>
        <v>0</v>
      </c>
      <c r="U273" s="42">
        <f t="shared" si="147"/>
        <v>0.67997083155845062</v>
      </c>
      <c r="V273" s="42">
        <f t="shared" si="147"/>
        <v>0.67996037279062316</v>
      </c>
      <c r="W273" s="43">
        <f t="shared" si="150"/>
        <v>0.79999999662543642</v>
      </c>
      <c r="X273" s="43">
        <f t="shared" si="150"/>
        <v>0.7999963513457149</v>
      </c>
      <c r="AD273"/>
      <c r="AG273" s="3">
        <f t="shared" si="145"/>
        <v>25.324196651582223</v>
      </c>
      <c r="AH273" s="36">
        <f t="shared" si="151"/>
        <v>0.74965120248528438</v>
      </c>
      <c r="AI273" s="36">
        <f t="shared" si="151"/>
        <v>0.79993425943330687</v>
      </c>
      <c r="AJ273" s="36">
        <f t="shared" si="151"/>
        <v>1.1489469838488688</v>
      </c>
      <c r="AK273" s="36">
        <f t="shared" si="151"/>
        <v>1.199900370970818</v>
      </c>
      <c r="AL273" s="36">
        <f t="shared" si="151"/>
        <v>0</v>
      </c>
      <c r="AM273" s="37">
        <f t="shared" si="151"/>
        <v>0</v>
      </c>
      <c r="AN273" s="38">
        <f t="shared" si="151"/>
        <v>0.40803213447752268</v>
      </c>
      <c r="AO273" s="39">
        <f t="shared" si="151"/>
        <v>0</v>
      </c>
      <c r="AP273" s="39">
        <f t="shared" si="151"/>
        <v>0</v>
      </c>
      <c r="AQ273" s="40">
        <f t="shared" si="151"/>
        <v>0</v>
      </c>
      <c r="AR273" s="40">
        <f t="shared" si="151"/>
        <v>0</v>
      </c>
      <c r="AS273" s="40">
        <f t="shared" si="151"/>
        <v>0</v>
      </c>
      <c r="AT273" s="41">
        <f t="shared" si="151"/>
        <v>0</v>
      </c>
      <c r="AU273" s="41">
        <f t="shared" si="151"/>
        <v>0</v>
      </c>
      <c r="AV273" s="42">
        <f t="shared" si="148"/>
        <v>0.67979730235641922</v>
      </c>
      <c r="AW273" s="42">
        <f t="shared" si="148"/>
        <v>0.67974140106990766</v>
      </c>
      <c r="AX273" s="43">
        <f t="shared" si="149"/>
        <v>0.79999997004925438</v>
      </c>
      <c r="AY273" s="43">
        <f t="shared" si="149"/>
        <v>0.79997511713936353</v>
      </c>
    </row>
    <row r="274" spans="6:51" x14ac:dyDescent="0.25">
      <c r="F274" s="3">
        <v>32</v>
      </c>
      <c r="G274" s="36">
        <f t="shared" si="150"/>
        <v>0.74998911669390445</v>
      </c>
      <c r="H274" s="36">
        <f t="shared" si="150"/>
        <v>0.79999442829255529</v>
      </c>
      <c r="I274" s="36">
        <f t="shared" si="150"/>
        <v>1.1499643940739956</v>
      </c>
      <c r="J274" s="36">
        <f t="shared" si="150"/>
        <v>1.1999915261889995</v>
      </c>
      <c r="K274" s="36">
        <f t="shared" si="150"/>
        <v>0</v>
      </c>
      <c r="L274" s="37">
        <f t="shared" si="150"/>
        <v>0</v>
      </c>
      <c r="M274" s="38">
        <f t="shared" si="150"/>
        <v>0.46585611155880602</v>
      </c>
      <c r="N274" s="39">
        <f t="shared" si="150"/>
        <v>0</v>
      </c>
      <c r="O274" s="39">
        <f t="shared" si="150"/>
        <v>0</v>
      </c>
      <c r="P274" s="40">
        <f t="shared" si="150"/>
        <v>0</v>
      </c>
      <c r="Q274" s="40">
        <f t="shared" si="150"/>
        <v>0</v>
      </c>
      <c r="R274" s="40">
        <f t="shared" si="150"/>
        <v>0</v>
      </c>
      <c r="S274" s="41">
        <f t="shared" si="150"/>
        <v>0</v>
      </c>
      <c r="T274" s="41">
        <f t="shared" si="150"/>
        <v>0</v>
      </c>
      <c r="U274" s="42">
        <f t="shared" ref="U274:V289" si="152">$C$5/100*U$163*U202</f>
        <v>0.67997887641002663</v>
      </c>
      <c r="V274" s="42">
        <f t="shared" si="152"/>
        <v>0.67997099209001155</v>
      </c>
      <c r="W274" s="43">
        <f t="shared" si="150"/>
        <v>0.79999999755971718</v>
      </c>
      <c r="X274" s="43">
        <f>X202*X$163</f>
        <v>0.79999730760375931</v>
      </c>
      <c r="AD274"/>
      <c r="AG274" s="3">
        <f t="shared" si="145"/>
        <v>26.632980816094239</v>
      </c>
      <c r="AH274" s="36">
        <f t="shared" si="151"/>
        <v>0.74982978848201554</v>
      </c>
      <c r="AI274" s="36">
        <f t="shared" si="151"/>
        <v>0.79996034068173216</v>
      </c>
      <c r="AJ274" s="36">
        <f t="shared" si="151"/>
        <v>1.1494657874036622</v>
      </c>
      <c r="AK274" s="36">
        <f t="shared" si="151"/>
        <v>1.1999399569218674</v>
      </c>
      <c r="AL274" s="36">
        <f t="shared" si="151"/>
        <v>0</v>
      </c>
      <c r="AM274" s="37">
        <f t="shared" si="151"/>
        <v>0</v>
      </c>
      <c r="AN274" s="38">
        <f t="shared" si="151"/>
        <v>0.42457706775860377</v>
      </c>
      <c r="AO274" s="39">
        <f t="shared" si="151"/>
        <v>0</v>
      </c>
      <c r="AP274" s="39">
        <f t="shared" si="151"/>
        <v>0</v>
      </c>
      <c r="AQ274" s="40">
        <f t="shared" si="151"/>
        <v>0</v>
      </c>
      <c r="AR274" s="40">
        <f t="shared" si="151"/>
        <v>0</v>
      </c>
      <c r="AS274" s="40">
        <f t="shared" si="151"/>
        <v>0</v>
      </c>
      <c r="AT274" s="41">
        <f t="shared" si="151"/>
        <v>0</v>
      </c>
      <c r="AU274" s="41">
        <f t="shared" si="151"/>
        <v>0</v>
      </c>
      <c r="AV274" s="42">
        <f t="shared" ref="AV274:AW289" si="153">$C$5/100*AV$163*AV202</f>
        <v>0.67987237856558924</v>
      </c>
      <c r="AW274" s="42">
        <f t="shared" si="153"/>
        <v>0.67983476455296343</v>
      </c>
      <c r="AX274" s="43">
        <f t="shared" ref="AX274:AY289" si="154">AX202*AX$163</f>
        <v>0.79999998288143392</v>
      </c>
      <c r="AY274" s="43">
        <f t="shared" si="154"/>
        <v>0.79998449245280256</v>
      </c>
    </row>
    <row r="275" spans="6:51" x14ac:dyDescent="0.25">
      <c r="F275" s="3">
        <v>33</v>
      </c>
      <c r="G275" s="36">
        <f t="shared" ref="G275:X290" si="155">G203*G$163</f>
        <v>0.74999318273194782</v>
      </c>
      <c r="H275" s="36">
        <f t="shared" si="155"/>
        <v>0.79999605545964725</v>
      </c>
      <c r="I275" s="36">
        <f t="shared" si="155"/>
        <v>1.1499780426912625</v>
      </c>
      <c r="J275" s="36">
        <f t="shared" si="155"/>
        <v>1.1999939874542265</v>
      </c>
      <c r="K275" s="36">
        <f t="shared" si="155"/>
        <v>0.16142782471589795</v>
      </c>
      <c r="L275" s="37">
        <f t="shared" si="155"/>
        <v>0</v>
      </c>
      <c r="M275" s="38">
        <f t="shared" si="155"/>
        <v>0.47039823223355615</v>
      </c>
      <c r="N275" s="39">
        <f t="shared" si="155"/>
        <v>0</v>
      </c>
      <c r="O275" s="39">
        <f t="shared" si="155"/>
        <v>0</v>
      </c>
      <c r="P275" s="40">
        <f t="shared" si="155"/>
        <v>0</v>
      </c>
      <c r="Q275" s="40">
        <f t="shared" si="155"/>
        <v>0</v>
      </c>
      <c r="R275" s="40">
        <f t="shared" si="155"/>
        <v>0</v>
      </c>
      <c r="S275" s="41">
        <f t="shared" si="155"/>
        <v>0</v>
      </c>
      <c r="T275" s="41">
        <f t="shared" si="155"/>
        <v>0</v>
      </c>
      <c r="U275" s="42">
        <f t="shared" si="152"/>
        <v>0.67998461295075552</v>
      </c>
      <c r="V275" s="42">
        <f t="shared" si="152"/>
        <v>0.67997864382392292</v>
      </c>
      <c r="W275" s="43">
        <f t="shared" si="155"/>
        <v>0.79999999820663958</v>
      </c>
      <c r="X275" s="43">
        <f t="shared" si="155"/>
        <v>0.79999799362637702</v>
      </c>
      <c r="AD275"/>
      <c r="AG275" s="3">
        <f t="shared" si="145"/>
        <v>28.009404480205966</v>
      </c>
      <c r="AH275" s="36">
        <f t="shared" ref="AH275:AU290" si="156">AH203*AH$163</f>
        <v>0.74991867654622557</v>
      </c>
      <c r="AI275" s="36">
        <f t="shared" si="156"/>
        <v>0.79997643323661671</v>
      </c>
      <c r="AJ275" s="36">
        <f t="shared" si="156"/>
        <v>1.1497370290617692</v>
      </c>
      <c r="AK275" s="36">
        <f t="shared" si="156"/>
        <v>1.1999643247832759</v>
      </c>
      <c r="AL275" s="36">
        <f t="shared" si="156"/>
        <v>0</v>
      </c>
      <c r="AM275" s="37">
        <f t="shared" si="156"/>
        <v>0</v>
      </c>
      <c r="AN275" s="38">
        <f t="shared" si="156"/>
        <v>0.43867085098746411</v>
      </c>
      <c r="AO275" s="39">
        <f t="shared" si="156"/>
        <v>0</v>
      </c>
      <c r="AP275" s="39">
        <f t="shared" si="156"/>
        <v>0</v>
      </c>
      <c r="AQ275" s="40">
        <f t="shared" si="156"/>
        <v>0</v>
      </c>
      <c r="AR275" s="40">
        <f t="shared" si="156"/>
        <v>0</v>
      </c>
      <c r="AS275" s="40">
        <f t="shared" si="156"/>
        <v>0</v>
      </c>
      <c r="AT275" s="41">
        <f t="shared" si="156"/>
        <v>0</v>
      </c>
      <c r="AU275" s="41">
        <f t="shared" si="156"/>
        <v>0</v>
      </c>
      <c r="AV275" s="42">
        <f t="shared" si="153"/>
        <v>0.6799207682201398</v>
      </c>
      <c r="AW275" s="42">
        <f t="shared" si="153"/>
        <v>0.679895828455926</v>
      </c>
      <c r="AX275" s="43">
        <f t="shared" si="154"/>
        <v>0.79999999012942435</v>
      </c>
      <c r="AY275" s="43">
        <f t="shared" si="154"/>
        <v>0.79999038057934202</v>
      </c>
    </row>
    <row r="276" spans="6:51" x14ac:dyDescent="0.25">
      <c r="F276" s="3">
        <v>34</v>
      </c>
      <c r="G276" s="36">
        <f t="shared" si="155"/>
        <v>0.74999566111585325</v>
      </c>
      <c r="H276" s="36">
        <f t="shared" si="155"/>
        <v>0.79999718919950735</v>
      </c>
      <c r="I276" s="36">
        <f t="shared" si="155"/>
        <v>1.1499863440748705</v>
      </c>
      <c r="J276" s="36">
        <f t="shared" si="155"/>
        <v>1.1999957043013725</v>
      </c>
      <c r="K276" s="36">
        <f t="shared" si="155"/>
        <v>0.30100629859353673</v>
      </c>
      <c r="L276" s="37">
        <f t="shared" si="155"/>
        <v>0</v>
      </c>
      <c r="M276" s="38">
        <f t="shared" si="155"/>
        <v>0.47428902919154153</v>
      </c>
      <c r="N276" s="39">
        <f t="shared" si="155"/>
        <v>0</v>
      </c>
      <c r="O276" s="39">
        <f t="shared" si="155"/>
        <v>0</v>
      </c>
      <c r="P276" s="40">
        <f t="shared" si="155"/>
        <v>0</v>
      </c>
      <c r="Q276" s="40">
        <f t="shared" si="155"/>
        <v>0</v>
      </c>
      <c r="R276" s="40">
        <f t="shared" si="155"/>
        <v>0</v>
      </c>
      <c r="S276" s="41">
        <f t="shared" si="155"/>
        <v>0</v>
      </c>
      <c r="T276" s="41">
        <f t="shared" si="155"/>
        <v>0</v>
      </c>
      <c r="U276" s="42">
        <f t="shared" si="152"/>
        <v>0.67998872568373392</v>
      </c>
      <c r="V276" s="42">
        <f t="shared" si="152"/>
        <v>0.67998418654269366</v>
      </c>
      <c r="W276" s="43">
        <f t="shared" si="155"/>
        <v>0.79999999866161886</v>
      </c>
      <c r="X276" s="43">
        <f t="shared" si="155"/>
        <v>0.7999984904006503</v>
      </c>
      <c r="AD276"/>
      <c r="AG276" s="3">
        <f t="shared" si="145"/>
        <v>29.456963332534478</v>
      </c>
      <c r="AH276" s="36">
        <f t="shared" si="156"/>
        <v>0.74996174699670082</v>
      </c>
      <c r="AI276" s="36">
        <f t="shared" si="156"/>
        <v>0.79998619483619049</v>
      </c>
      <c r="AJ276" s="36">
        <f t="shared" si="156"/>
        <v>1.1498740990587608</v>
      </c>
      <c r="AK276" s="36">
        <f t="shared" si="156"/>
        <v>1.1999790838087681</v>
      </c>
      <c r="AL276" s="36">
        <f t="shared" si="156"/>
        <v>0</v>
      </c>
      <c r="AM276" s="37">
        <f t="shared" si="156"/>
        <v>0</v>
      </c>
      <c r="AN276" s="38">
        <f t="shared" si="156"/>
        <v>0.45054189616692358</v>
      </c>
      <c r="AO276" s="39">
        <f t="shared" si="156"/>
        <v>0</v>
      </c>
      <c r="AP276" s="39">
        <f t="shared" si="156"/>
        <v>0</v>
      </c>
      <c r="AQ276" s="40">
        <f t="shared" si="156"/>
        <v>0</v>
      </c>
      <c r="AR276" s="40">
        <f t="shared" si="156"/>
        <v>0</v>
      </c>
      <c r="AS276" s="40">
        <f t="shared" si="156"/>
        <v>0</v>
      </c>
      <c r="AT276" s="41">
        <f t="shared" si="156"/>
        <v>0</v>
      </c>
      <c r="AU276" s="41">
        <f t="shared" si="156"/>
        <v>0</v>
      </c>
      <c r="AV276" s="42">
        <f t="shared" si="153"/>
        <v>0.67995146202341072</v>
      </c>
      <c r="AW276" s="42">
        <f t="shared" si="153"/>
        <v>0.6799351563576701</v>
      </c>
      <c r="AX276" s="43">
        <f t="shared" si="154"/>
        <v>0.7999999942462237</v>
      </c>
      <c r="AY276" s="43">
        <f t="shared" si="154"/>
        <v>0.79999405200610019</v>
      </c>
    </row>
    <row r="277" spans="6:51" x14ac:dyDescent="0.25">
      <c r="F277" s="3">
        <v>35</v>
      </c>
      <c r="G277" s="36">
        <f t="shared" si="155"/>
        <v>0.74999719306226831</v>
      </c>
      <c r="H277" s="36">
        <f t="shared" si="155"/>
        <v>0.79999798397589705</v>
      </c>
      <c r="I277" s="36">
        <f t="shared" si="155"/>
        <v>1.1499914299179421</v>
      </c>
      <c r="J277" s="36">
        <f t="shared" si="155"/>
        <v>1.1999969096783707</v>
      </c>
      <c r="K277" s="36">
        <f t="shared" si="155"/>
        <v>0.41653242192384271</v>
      </c>
      <c r="L277" s="37">
        <f t="shared" si="155"/>
        <v>0</v>
      </c>
      <c r="M277" s="38">
        <f t="shared" si="155"/>
        <v>0.47762543305759636</v>
      </c>
      <c r="N277" s="39">
        <f t="shared" si="155"/>
        <v>0</v>
      </c>
      <c r="O277" s="39">
        <f t="shared" si="155"/>
        <v>0</v>
      </c>
      <c r="P277" s="40">
        <f t="shared" si="155"/>
        <v>0</v>
      </c>
      <c r="Q277" s="40">
        <f t="shared" si="155"/>
        <v>0</v>
      </c>
      <c r="R277" s="40">
        <f t="shared" si="155"/>
        <v>0</v>
      </c>
      <c r="S277" s="41">
        <f t="shared" si="155"/>
        <v>0</v>
      </c>
      <c r="T277" s="41">
        <f t="shared" si="155"/>
        <v>0</v>
      </c>
      <c r="U277" s="42">
        <f t="shared" si="152"/>
        <v>0.67999169039698182</v>
      </c>
      <c r="V277" s="42">
        <f t="shared" si="152"/>
        <v>0.67998822305481177</v>
      </c>
      <c r="W277" s="43">
        <f t="shared" si="155"/>
        <v>0.79999999898639906</v>
      </c>
      <c r="X277" s="43">
        <f t="shared" si="155"/>
        <v>0.79999885344295074</v>
      </c>
      <c r="AD277"/>
      <c r="AG277" s="3">
        <f t="shared" si="145"/>
        <v>30.979333722981732</v>
      </c>
      <c r="AH277" s="36">
        <f t="shared" si="156"/>
        <v>0.74998217659265609</v>
      </c>
      <c r="AI277" s="36">
        <f t="shared" si="156"/>
        <v>0.79999202042345363</v>
      </c>
      <c r="AJ277" s="36">
        <f t="shared" si="156"/>
        <v>1.1499412079869049</v>
      </c>
      <c r="AK277" s="36">
        <f t="shared" si="156"/>
        <v>1.1999878866984666</v>
      </c>
      <c r="AL277" s="36">
        <f t="shared" si="156"/>
        <v>0</v>
      </c>
      <c r="AM277" s="37">
        <f t="shared" si="156"/>
        <v>0</v>
      </c>
      <c r="AN277" s="38">
        <f t="shared" si="156"/>
        <v>0.46043015773872209</v>
      </c>
      <c r="AO277" s="39">
        <f t="shared" si="156"/>
        <v>0</v>
      </c>
      <c r="AP277" s="39">
        <f t="shared" si="156"/>
        <v>0</v>
      </c>
      <c r="AQ277" s="40">
        <f t="shared" si="156"/>
        <v>0</v>
      </c>
      <c r="AR277" s="40">
        <f t="shared" si="156"/>
        <v>0</v>
      </c>
      <c r="AS277" s="40">
        <f t="shared" si="156"/>
        <v>0</v>
      </c>
      <c r="AT277" s="41">
        <f t="shared" si="156"/>
        <v>0</v>
      </c>
      <c r="AU277" s="41">
        <f t="shared" si="156"/>
        <v>0</v>
      </c>
      <c r="AV277" s="42">
        <f t="shared" si="153"/>
        <v>0.67997063458853257</v>
      </c>
      <c r="AW277" s="42">
        <f t="shared" si="153"/>
        <v>0.67996011410208046</v>
      </c>
      <c r="AX277" s="43">
        <f t="shared" si="154"/>
        <v>0.79999999660215804</v>
      </c>
      <c r="AY277" s="43">
        <f t="shared" si="154"/>
        <v>0.79999632797062958</v>
      </c>
    </row>
    <row r="278" spans="6:51" x14ac:dyDescent="0.25">
      <c r="F278" s="3">
        <v>36</v>
      </c>
      <c r="G278" s="36">
        <f t="shared" si="155"/>
        <v>0.74999815380572654</v>
      </c>
      <c r="H278" s="36">
        <f t="shared" si="155"/>
        <v>0.7999985445609632</v>
      </c>
      <c r="I278" s="36">
        <f t="shared" si="155"/>
        <v>1.149994570355201</v>
      </c>
      <c r="J278" s="36">
        <f t="shared" si="155"/>
        <v>1.19999776148125</v>
      </c>
      <c r="K278" s="36">
        <f t="shared" si="155"/>
        <v>0.51264344709196108</v>
      </c>
      <c r="L278" s="37">
        <f t="shared" si="155"/>
        <v>0</v>
      </c>
      <c r="M278" s="38">
        <f t="shared" si="155"/>
        <v>0.48048985930821964</v>
      </c>
      <c r="N278" s="39">
        <f t="shared" si="155"/>
        <v>0</v>
      </c>
      <c r="O278" s="39">
        <f t="shared" si="155"/>
        <v>0</v>
      </c>
      <c r="P278" s="40">
        <f t="shared" si="155"/>
        <v>0</v>
      </c>
      <c r="Q278" s="40">
        <f t="shared" si="155"/>
        <v>0</v>
      </c>
      <c r="R278" s="40">
        <f t="shared" si="155"/>
        <v>0</v>
      </c>
      <c r="S278" s="41">
        <f t="shared" si="155"/>
        <v>0</v>
      </c>
      <c r="T278" s="41">
        <f t="shared" si="155"/>
        <v>0</v>
      </c>
      <c r="U278" s="42">
        <f t="shared" si="152"/>
        <v>0.67999383933070645</v>
      </c>
      <c r="V278" s="42">
        <f t="shared" si="152"/>
        <v>0.67999117851296098</v>
      </c>
      <c r="W278" s="43">
        <f t="shared" si="155"/>
        <v>0.79999999922155141</v>
      </c>
      <c r="X278" s="43">
        <f t="shared" si="155"/>
        <v>0.79999912114327432</v>
      </c>
      <c r="AD278"/>
      <c r="AG278" s="3">
        <f t="shared" si="145"/>
        <v>32.580381999521578</v>
      </c>
      <c r="AH278" s="36">
        <f t="shared" si="156"/>
        <v>0.7499917200869417</v>
      </c>
      <c r="AI278" s="36">
        <f t="shared" si="156"/>
        <v>0.79999544391048516</v>
      </c>
      <c r="AJ278" s="36">
        <f t="shared" si="156"/>
        <v>1.1499731316341362</v>
      </c>
      <c r="AK278" s="36">
        <f t="shared" si="156"/>
        <v>1.1999930621423924</v>
      </c>
      <c r="AL278" s="36">
        <f t="shared" si="156"/>
        <v>9.4335117479174488E-2</v>
      </c>
      <c r="AM278" s="37">
        <f t="shared" si="156"/>
        <v>0</v>
      </c>
      <c r="AN278" s="38">
        <f t="shared" si="156"/>
        <v>0.46857773448024187</v>
      </c>
      <c r="AO278" s="39">
        <f t="shared" si="156"/>
        <v>0</v>
      </c>
      <c r="AP278" s="39">
        <f t="shared" si="156"/>
        <v>0</v>
      </c>
      <c r="AQ278" s="40">
        <f t="shared" si="156"/>
        <v>0</v>
      </c>
      <c r="AR278" s="40">
        <f t="shared" si="156"/>
        <v>0</v>
      </c>
      <c r="AS278" s="40">
        <f t="shared" si="156"/>
        <v>0</v>
      </c>
      <c r="AT278" s="41">
        <f t="shared" si="156"/>
        <v>0</v>
      </c>
      <c r="AU278" s="41">
        <f t="shared" si="156"/>
        <v>0</v>
      </c>
      <c r="AV278" s="42">
        <f t="shared" si="153"/>
        <v>0.67998243733302277</v>
      </c>
      <c r="AW278" s="42">
        <f t="shared" si="153"/>
        <v>0.67997573242867504</v>
      </c>
      <c r="AX278" s="43">
        <f t="shared" si="154"/>
        <v>0.7999999979631045</v>
      </c>
      <c r="AY278" s="43">
        <f t="shared" si="154"/>
        <v>0.79999773277540809</v>
      </c>
    </row>
    <row r="279" spans="6:51" x14ac:dyDescent="0.25">
      <c r="F279" s="3">
        <v>37</v>
      </c>
      <c r="G279" s="36">
        <f t="shared" si="155"/>
        <v>0.74999876531353127</v>
      </c>
      <c r="H279" s="36">
        <f t="shared" si="155"/>
        <v>0.79999894240346814</v>
      </c>
      <c r="I279" s="36">
        <f t="shared" si="155"/>
        <v>1.1499965258542617</v>
      </c>
      <c r="J279" s="36">
        <f t="shared" si="155"/>
        <v>1.1999983673527521</v>
      </c>
      <c r="K279" s="36">
        <f t="shared" si="155"/>
        <v>0.59301421585483693</v>
      </c>
      <c r="L279" s="37">
        <f t="shared" si="155"/>
        <v>0</v>
      </c>
      <c r="M279" s="38">
        <f t="shared" si="155"/>
        <v>0.48295231206773714</v>
      </c>
      <c r="N279" s="39">
        <f t="shared" si="155"/>
        <v>0</v>
      </c>
      <c r="O279" s="39">
        <f t="shared" si="155"/>
        <v>0</v>
      </c>
      <c r="P279" s="40">
        <f t="shared" si="155"/>
        <v>0</v>
      </c>
      <c r="Q279" s="40">
        <f t="shared" si="155"/>
        <v>0</v>
      </c>
      <c r="R279" s="40">
        <f t="shared" si="155"/>
        <v>0</v>
      </c>
      <c r="S279" s="41">
        <f t="shared" si="155"/>
        <v>0</v>
      </c>
      <c r="T279" s="41">
        <f t="shared" si="155"/>
        <v>0</v>
      </c>
      <c r="U279" s="42">
        <f t="shared" si="152"/>
        <v>0.67999540558275573</v>
      </c>
      <c r="V279" s="42">
        <f t="shared" si="152"/>
        <v>0.67999335415364548</v>
      </c>
      <c r="W279" s="43">
        <f t="shared" si="155"/>
        <v>0.79999999939412902</v>
      </c>
      <c r="X279" s="43">
        <f t="shared" si="155"/>
        <v>0.79999932027797183</v>
      </c>
      <c r="AD279"/>
      <c r="AG279" s="3">
        <f t="shared" si="145"/>
        <v>34.264174327522724</v>
      </c>
      <c r="AH279" s="36">
        <f t="shared" si="156"/>
        <v>0.74999613885069072</v>
      </c>
      <c r="AI279" s="36">
        <f t="shared" si="156"/>
        <v>0.79999742708628574</v>
      </c>
      <c r="AJ279" s="36">
        <f t="shared" si="156"/>
        <v>1.1499879363397254</v>
      </c>
      <c r="AK279" s="36">
        <f t="shared" si="156"/>
        <v>1.1999960648791475</v>
      </c>
      <c r="AL279" s="36">
        <f t="shared" si="156"/>
        <v>0.33365366393441059</v>
      </c>
      <c r="AM279" s="37">
        <f t="shared" si="156"/>
        <v>0</v>
      </c>
      <c r="AN279" s="38">
        <f t="shared" si="156"/>
        <v>0.47522068920544919</v>
      </c>
      <c r="AO279" s="39">
        <f t="shared" si="156"/>
        <v>0</v>
      </c>
      <c r="AP279" s="39">
        <f t="shared" si="156"/>
        <v>0</v>
      </c>
      <c r="AQ279" s="40">
        <f t="shared" si="156"/>
        <v>0</v>
      </c>
      <c r="AR279" s="40">
        <f t="shared" si="156"/>
        <v>0</v>
      </c>
      <c r="AS279" s="40">
        <f t="shared" si="156"/>
        <v>0</v>
      </c>
      <c r="AT279" s="41">
        <f t="shared" si="156"/>
        <v>0</v>
      </c>
      <c r="AU279" s="41">
        <f t="shared" si="156"/>
        <v>0</v>
      </c>
      <c r="AV279" s="42">
        <f t="shared" si="153"/>
        <v>0.6799896047257461</v>
      </c>
      <c r="AW279" s="42">
        <f t="shared" si="153"/>
        <v>0.67998537921450708</v>
      </c>
      <c r="AX279" s="43">
        <f t="shared" si="154"/>
        <v>0.79999999875810923</v>
      </c>
      <c r="AY279" s="43">
        <f t="shared" si="154"/>
        <v>0.79999859748093693</v>
      </c>
    </row>
    <row r="280" spans="6:51" x14ac:dyDescent="0.25">
      <c r="F280" s="3">
        <v>38</v>
      </c>
      <c r="G280" s="36">
        <f t="shared" si="155"/>
        <v>0.74999916041478454</v>
      </c>
      <c r="H280" s="36">
        <f t="shared" si="155"/>
        <v>0.79999922649350597</v>
      </c>
      <c r="I280" s="36">
        <f t="shared" si="155"/>
        <v>1.1499977542992748</v>
      </c>
      <c r="J280" s="36">
        <f t="shared" si="155"/>
        <v>1.1999988011048299</v>
      </c>
      <c r="K280" s="36">
        <f t="shared" si="155"/>
        <v>0.66056623415646964</v>
      </c>
      <c r="L280" s="37">
        <f t="shared" si="155"/>
        <v>0</v>
      </c>
      <c r="M280" s="38">
        <f t="shared" si="155"/>
        <v>0.48507221331800132</v>
      </c>
      <c r="N280" s="39">
        <f t="shared" si="155"/>
        <v>0</v>
      </c>
      <c r="O280" s="39">
        <f t="shared" si="155"/>
        <v>0</v>
      </c>
      <c r="P280" s="40">
        <f t="shared" si="155"/>
        <v>0</v>
      </c>
      <c r="Q280" s="40">
        <f t="shared" si="155"/>
        <v>0</v>
      </c>
      <c r="R280" s="40">
        <f t="shared" si="155"/>
        <v>0</v>
      </c>
      <c r="S280" s="41">
        <f t="shared" si="155"/>
        <v>0</v>
      </c>
      <c r="T280" s="41">
        <f t="shared" si="155"/>
        <v>0</v>
      </c>
      <c r="U280" s="42">
        <f t="shared" si="152"/>
        <v>0.67999655348034849</v>
      </c>
      <c r="V280" s="42">
        <f t="shared" si="152"/>
        <v>0.67999496441583585</v>
      </c>
      <c r="W280" s="43">
        <f t="shared" si="155"/>
        <v>0.79999999952242673</v>
      </c>
      <c r="X280" s="43">
        <f t="shared" si="155"/>
        <v>0.79999946968180746</v>
      </c>
      <c r="AD280"/>
      <c r="AG280" s="3">
        <f t="shared" si="145"/>
        <v>36.034987016545941</v>
      </c>
      <c r="AH280" s="36">
        <f t="shared" si="156"/>
        <v>0.74999818012227637</v>
      </c>
      <c r="AI280" s="36">
        <f t="shared" si="156"/>
        <v>0.79999856088818955</v>
      </c>
      <c r="AJ280" s="36">
        <f t="shared" si="156"/>
        <v>1.1499946554233276</v>
      </c>
      <c r="AK280" s="36">
        <f t="shared" si="156"/>
        <v>1.1999977863192122</v>
      </c>
      <c r="AL280" s="36">
        <f t="shared" si="156"/>
        <v>0.51570214202611131</v>
      </c>
      <c r="AM280" s="37">
        <f t="shared" si="156"/>
        <v>0</v>
      </c>
      <c r="AN280" s="38">
        <f t="shared" si="156"/>
        <v>0.48058242470911222</v>
      </c>
      <c r="AO280" s="39">
        <f t="shared" si="156"/>
        <v>0</v>
      </c>
      <c r="AP280" s="39">
        <f t="shared" si="156"/>
        <v>0</v>
      </c>
      <c r="AQ280" s="40">
        <f t="shared" si="156"/>
        <v>0</v>
      </c>
      <c r="AR280" s="40">
        <f t="shared" si="156"/>
        <v>0</v>
      </c>
      <c r="AS280" s="40">
        <f t="shared" si="156"/>
        <v>0</v>
      </c>
      <c r="AT280" s="41">
        <f t="shared" si="156"/>
        <v>0</v>
      </c>
      <c r="AU280" s="41">
        <f t="shared" si="156"/>
        <v>0</v>
      </c>
      <c r="AV280" s="42">
        <f t="shared" si="153"/>
        <v>0.67999390284075922</v>
      </c>
      <c r="AW280" s="42">
        <f t="shared" si="153"/>
        <v>0.6799912663348221</v>
      </c>
      <c r="AX280" s="43">
        <f t="shared" si="154"/>
        <v>0.7999999992285185</v>
      </c>
      <c r="AY280" s="43">
        <f t="shared" si="154"/>
        <v>0.79999912913891669</v>
      </c>
    </row>
    <row r="281" spans="6:51" x14ac:dyDescent="0.25">
      <c r="F281" s="3">
        <v>39</v>
      </c>
      <c r="G281" s="36">
        <f t="shared" si="155"/>
        <v>0.74999941956699678</v>
      </c>
      <c r="H281" s="36">
        <f t="shared" si="155"/>
        <v>0.7999994306074697</v>
      </c>
      <c r="I281" s="36">
        <f t="shared" si="155"/>
        <v>1.1499985331286844</v>
      </c>
      <c r="J281" s="36">
        <f t="shared" si="155"/>
        <v>1.1999991136490018</v>
      </c>
      <c r="K281" s="36">
        <f t="shared" si="155"/>
        <v>0.7176303282426616</v>
      </c>
      <c r="L281" s="37">
        <f t="shared" si="155"/>
        <v>0</v>
      </c>
      <c r="M281" s="38">
        <f t="shared" si="155"/>
        <v>0.4868999832365275</v>
      </c>
      <c r="N281" s="39">
        <f t="shared" si="155"/>
        <v>0</v>
      </c>
      <c r="O281" s="39">
        <f t="shared" si="155"/>
        <v>0</v>
      </c>
      <c r="P281" s="40">
        <f t="shared" si="155"/>
        <v>0</v>
      </c>
      <c r="Q281" s="40">
        <f t="shared" si="155"/>
        <v>0</v>
      </c>
      <c r="R281" s="40">
        <f t="shared" si="155"/>
        <v>0</v>
      </c>
      <c r="S281" s="41">
        <f t="shared" si="155"/>
        <v>0</v>
      </c>
      <c r="T281" s="41">
        <f t="shared" si="155"/>
        <v>0</v>
      </c>
      <c r="U281" s="42">
        <f t="shared" si="152"/>
        <v>0.67999739943492554</v>
      </c>
      <c r="V281" s="42">
        <f t="shared" si="152"/>
        <v>0.67999616267706886</v>
      </c>
      <c r="W281" s="43">
        <f t="shared" si="155"/>
        <v>0.79999999961898438</v>
      </c>
      <c r="X281" s="43">
        <f t="shared" si="155"/>
        <v>0.79999958271393856</v>
      </c>
      <c r="AD281"/>
      <c r="AG281" s="3">
        <f t="shared" si="145"/>
        <v>37.897317380842225</v>
      </c>
      <c r="AH281" s="36">
        <f t="shared" si="156"/>
        <v>0.74999912716653927</v>
      </c>
      <c r="AI281" s="36">
        <f t="shared" si="156"/>
        <v>0.79999920148224646</v>
      </c>
      <c r="AJ281" s="36">
        <f t="shared" si="156"/>
        <v>1.1499976525168187</v>
      </c>
      <c r="AK281" s="36">
        <f t="shared" si="156"/>
        <v>1.1999987628668245</v>
      </c>
      <c r="AL281" s="36">
        <f t="shared" si="156"/>
        <v>0.65414835288664008</v>
      </c>
      <c r="AM281" s="37">
        <f t="shared" si="156"/>
        <v>0</v>
      </c>
      <c r="AN281" s="38">
        <f t="shared" si="156"/>
        <v>0.48486878277349127</v>
      </c>
      <c r="AO281" s="39">
        <f t="shared" si="156"/>
        <v>0</v>
      </c>
      <c r="AP281" s="39">
        <f t="shared" si="156"/>
        <v>0</v>
      </c>
      <c r="AQ281" s="40">
        <f t="shared" si="156"/>
        <v>0</v>
      </c>
      <c r="AR281" s="40">
        <f t="shared" si="156"/>
        <v>0</v>
      </c>
      <c r="AS281" s="40">
        <f t="shared" si="156"/>
        <v>0</v>
      </c>
      <c r="AT281" s="41">
        <f t="shared" si="156"/>
        <v>0</v>
      </c>
      <c r="AU281" s="41">
        <f t="shared" si="156"/>
        <v>0</v>
      </c>
      <c r="AV281" s="42">
        <f t="shared" si="153"/>
        <v>0.67999645118328511</v>
      </c>
      <c r="AW281" s="42">
        <f t="shared" si="153"/>
        <v>0.67999482025091607</v>
      </c>
      <c r="AX281" s="43">
        <f t="shared" si="154"/>
        <v>0.7999999995108914</v>
      </c>
      <c r="AY281" s="43">
        <f t="shared" si="154"/>
        <v>0.7999994562072783</v>
      </c>
    </row>
    <row r="282" spans="6:51" x14ac:dyDescent="0.25">
      <c r="F282" s="3">
        <v>40</v>
      </c>
      <c r="G282" s="36">
        <f t="shared" si="155"/>
        <v>0.7499995921206688</v>
      </c>
      <c r="H282" s="36">
        <f t="shared" si="155"/>
        <v>0.79999957816223766</v>
      </c>
      <c r="I282" s="36">
        <f t="shared" si="155"/>
        <v>1.1499990316063964</v>
      </c>
      <c r="J282" s="36">
        <f t="shared" si="155"/>
        <v>1.1999993403088327</v>
      </c>
      <c r="K282" s="36">
        <f t="shared" si="155"/>
        <v>0.76607313817593314</v>
      </c>
      <c r="L282" s="37">
        <f t="shared" si="155"/>
        <v>0</v>
      </c>
      <c r="M282" s="38">
        <f t="shared" si="155"/>
        <v>0.48847839840562535</v>
      </c>
      <c r="N282" s="39">
        <f t="shared" si="155"/>
        <v>0</v>
      </c>
      <c r="O282" s="39">
        <f t="shared" si="155"/>
        <v>0</v>
      </c>
      <c r="P282" s="40">
        <f t="shared" si="155"/>
        <v>0</v>
      </c>
      <c r="Q282" s="40">
        <f t="shared" si="155"/>
        <v>0</v>
      </c>
      <c r="R282" s="40">
        <f t="shared" si="155"/>
        <v>0</v>
      </c>
      <c r="S282" s="41">
        <f t="shared" si="155"/>
        <v>0</v>
      </c>
      <c r="T282" s="41">
        <f t="shared" si="155"/>
        <v>0</v>
      </c>
      <c r="U282" s="42">
        <f t="shared" si="152"/>
        <v>0.6799980263206844</v>
      </c>
      <c r="V282" s="42">
        <f t="shared" si="152"/>
        <v>0.67999705916821718</v>
      </c>
      <c r="W282" s="43">
        <f t="shared" si="155"/>
        <v>0.7999999996925089</v>
      </c>
      <c r="X282" s="43">
        <f t="shared" si="155"/>
        <v>0.79999966892734697</v>
      </c>
      <c r="AD282"/>
      <c r="AG282" s="3">
        <f t="shared" si="145"/>
        <v>39.855895161134171</v>
      </c>
      <c r="AH282" s="36">
        <f t="shared" si="156"/>
        <v>0.74999957127546968</v>
      </c>
      <c r="AI282" s="36">
        <f t="shared" si="156"/>
        <v>0.79999955970227798</v>
      </c>
      <c r="AJ282" s="36">
        <f t="shared" si="156"/>
        <v>1.1499989725697213</v>
      </c>
      <c r="AK282" s="36">
        <f t="shared" si="156"/>
        <v>1.1999993119090273</v>
      </c>
      <c r="AL282" s="36">
        <f t="shared" si="156"/>
        <v>0.75956323274801008</v>
      </c>
      <c r="AM282" s="37">
        <f t="shared" si="156"/>
        <v>0</v>
      </c>
      <c r="AN282" s="38">
        <f t="shared" si="156"/>
        <v>0.48826486979752676</v>
      </c>
      <c r="AO282" s="39">
        <f t="shared" si="156"/>
        <v>0</v>
      </c>
      <c r="AP282" s="39">
        <f t="shared" si="156"/>
        <v>0</v>
      </c>
      <c r="AQ282" s="40">
        <f t="shared" si="156"/>
        <v>0</v>
      </c>
      <c r="AR282" s="40">
        <f t="shared" si="156"/>
        <v>0</v>
      </c>
      <c r="AS282" s="40">
        <f t="shared" si="156"/>
        <v>0</v>
      </c>
      <c r="AT282" s="41">
        <f t="shared" si="156"/>
        <v>0</v>
      </c>
      <c r="AU282" s="41">
        <f t="shared" si="156"/>
        <v>0</v>
      </c>
      <c r="AV282" s="42">
        <f t="shared" si="153"/>
        <v>0.67999794702244887</v>
      </c>
      <c r="AW282" s="42">
        <f t="shared" si="153"/>
        <v>0.67999694527976551</v>
      </c>
      <c r="AX282" s="43">
        <f t="shared" si="154"/>
        <v>0.79999999968307822</v>
      </c>
      <c r="AY282" s="43">
        <f t="shared" si="154"/>
        <v>0.79999965787117433</v>
      </c>
    </row>
    <row r="283" spans="6:51" x14ac:dyDescent="0.25">
      <c r="F283" s="3">
        <v>41</v>
      </c>
      <c r="G283" s="36">
        <f t="shared" si="155"/>
        <v>0.74999970873714927</v>
      </c>
      <c r="H283" s="36">
        <f t="shared" si="155"/>
        <v>0.79999968548337108</v>
      </c>
      <c r="I283" s="36">
        <f t="shared" si="155"/>
        <v>1.1499993537631215</v>
      </c>
      <c r="J283" s="36">
        <f t="shared" si="155"/>
        <v>1.1999995057377535</v>
      </c>
      <c r="K283" s="36">
        <f t="shared" si="155"/>
        <v>0.80739553793047869</v>
      </c>
      <c r="L283" s="37">
        <f t="shared" si="155"/>
        <v>0</v>
      </c>
      <c r="M283" s="38">
        <f t="shared" si="155"/>
        <v>0.48984375413073189</v>
      </c>
      <c r="N283" s="39">
        <f t="shared" si="155"/>
        <v>0</v>
      </c>
      <c r="O283" s="39">
        <f t="shared" si="155"/>
        <v>0</v>
      </c>
      <c r="P283" s="40">
        <f t="shared" si="155"/>
        <v>0</v>
      </c>
      <c r="Q283" s="40">
        <f t="shared" si="155"/>
        <v>0</v>
      </c>
      <c r="R283" s="40">
        <f t="shared" si="155"/>
        <v>0</v>
      </c>
      <c r="S283" s="41">
        <f t="shared" si="155"/>
        <v>0</v>
      </c>
      <c r="T283" s="41">
        <f t="shared" si="155"/>
        <v>0</v>
      </c>
      <c r="U283" s="42">
        <f t="shared" si="152"/>
        <v>0.67999849342971175</v>
      </c>
      <c r="V283" s="42">
        <f t="shared" si="152"/>
        <v>0.6799977334948506</v>
      </c>
      <c r="W283" s="43">
        <f t="shared" si="155"/>
        <v>0.79999999974912117</v>
      </c>
      <c r="X283" s="43">
        <f t="shared" si="155"/>
        <v>0.79999973520804835</v>
      </c>
      <c r="AD283"/>
      <c r="AG283" s="3">
        <f t="shared" si="145"/>
        <v>41.722042020690559</v>
      </c>
      <c r="AH283" s="36">
        <f t="shared" si="156"/>
        <v>0.74999976935518842</v>
      </c>
      <c r="AI283" s="36">
        <f t="shared" si="156"/>
        <v>0.79999974456119616</v>
      </c>
      <c r="AJ283" s="36">
        <f t="shared" si="156"/>
        <v>1.1499995141636772</v>
      </c>
      <c r="AK283" s="36">
        <f t="shared" si="156"/>
        <v>1.1999995970979731</v>
      </c>
      <c r="AL283" s="36">
        <f t="shared" si="156"/>
        <v>0.83349838833155132</v>
      </c>
      <c r="AM283" s="37">
        <f t="shared" si="156"/>
        <v>0</v>
      </c>
      <c r="AN283" s="38">
        <f t="shared" si="156"/>
        <v>0.49071470745582074</v>
      </c>
      <c r="AO283" s="39">
        <f t="shared" si="156"/>
        <v>0</v>
      </c>
      <c r="AP283" s="39">
        <f t="shared" si="156"/>
        <v>0</v>
      </c>
      <c r="AQ283" s="40">
        <f t="shared" si="156"/>
        <v>0</v>
      </c>
      <c r="AR283" s="40">
        <f t="shared" si="156"/>
        <v>0</v>
      </c>
      <c r="AS283" s="40">
        <f t="shared" si="156"/>
        <v>0</v>
      </c>
      <c r="AT283" s="41">
        <f t="shared" si="156"/>
        <v>0</v>
      </c>
      <c r="AU283" s="41">
        <f t="shared" si="156"/>
        <v>0</v>
      </c>
      <c r="AV283" s="42">
        <f t="shared" si="153"/>
        <v>0.67999875592040693</v>
      </c>
      <c r="AW283" s="42">
        <f t="shared" si="153"/>
        <v>0.67999811551834199</v>
      </c>
      <c r="AX283" s="43">
        <f t="shared" si="154"/>
        <v>0.79999999978199166</v>
      </c>
      <c r="AY283" s="43">
        <f t="shared" si="154"/>
        <v>0.79999977355221441</v>
      </c>
    </row>
    <row r="284" spans="6:51" x14ac:dyDescent="0.25">
      <c r="F284" s="3">
        <v>42</v>
      </c>
      <c r="G284" s="36">
        <f t="shared" si="155"/>
        <v>0.74999978871555961</v>
      </c>
      <c r="H284" s="36">
        <f t="shared" si="155"/>
        <v>0.79999976401643946</v>
      </c>
      <c r="I284" s="36">
        <f t="shared" si="155"/>
        <v>1.149999564036098</v>
      </c>
      <c r="J284" s="36">
        <f t="shared" si="155"/>
        <v>1.199999627244051</v>
      </c>
      <c r="K284" s="36">
        <f t="shared" si="155"/>
        <v>0.84280930633637297</v>
      </c>
      <c r="L284" s="37">
        <f t="shared" si="155"/>
        <v>0</v>
      </c>
      <c r="M284" s="38">
        <f t="shared" si="155"/>
        <v>0.49102685565332199</v>
      </c>
      <c r="N284" s="39">
        <f t="shared" si="155"/>
        <v>0</v>
      </c>
      <c r="O284" s="39">
        <f t="shared" si="155"/>
        <v>0</v>
      </c>
      <c r="P284" s="40">
        <f t="shared" si="155"/>
        <v>0</v>
      </c>
      <c r="Q284" s="40">
        <f t="shared" si="155"/>
        <v>0</v>
      </c>
      <c r="R284" s="40">
        <f t="shared" si="155"/>
        <v>0</v>
      </c>
      <c r="S284" s="41">
        <f t="shared" si="155"/>
        <v>0</v>
      </c>
      <c r="T284" s="41">
        <f t="shared" si="155"/>
        <v>0</v>
      </c>
      <c r="U284" s="42">
        <f t="shared" si="152"/>
        <v>0.67999884339426864</v>
      </c>
      <c r="V284" s="42">
        <f t="shared" si="152"/>
        <v>0.67999824342560722</v>
      </c>
      <c r="W284" s="43">
        <f t="shared" si="155"/>
        <v>0.79999999979317549</v>
      </c>
      <c r="X284" s="43">
        <f t="shared" si="155"/>
        <v>0.79999978655860027</v>
      </c>
      <c r="AD284"/>
      <c r="AG284" s="3">
        <f t="shared" si="145"/>
        <v>43.450237396356343</v>
      </c>
      <c r="AH284" s="36">
        <f t="shared" si="156"/>
        <v>0.74999986370868432</v>
      </c>
      <c r="AI284" s="36">
        <f t="shared" si="156"/>
        <v>0.79999984268887636</v>
      </c>
      <c r="AJ284" s="36">
        <f t="shared" si="156"/>
        <v>1.1499997488309062</v>
      </c>
      <c r="AK284" s="36">
        <f t="shared" si="156"/>
        <v>1.1999997495522399</v>
      </c>
      <c r="AL284" s="36">
        <f t="shared" si="156"/>
        <v>0.88563442918995905</v>
      </c>
      <c r="AM284" s="37">
        <f t="shared" si="156"/>
        <v>0</v>
      </c>
      <c r="AN284" s="38">
        <f t="shared" si="156"/>
        <v>0.4924713503979134</v>
      </c>
      <c r="AO284" s="39">
        <f t="shared" si="156"/>
        <v>0</v>
      </c>
      <c r="AP284" s="39">
        <f t="shared" si="156"/>
        <v>0</v>
      </c>
      <c r="AQ284" s="40">
        <f t="shared" si="156"/>
        <v>0</v>
      </c>
      <c r="AR284" s="40">
        <f t="shared" si="156"/>
        <v>0</v>
      </c>
      <c r="AS284" s="40">
        <f t="shared" si="156"/>
        <v>0</v>
      </c>
      <c r="AT284" s="41">
        <f t="shared" si="156"/>
        <v>0</v>
      </c>
      <c r="AU284" s="41">
        <f t="shared" si="156"/>
        <v>0</v>
      </c>
      <c r="AV284" s="42">
        <f t="shared" si="153"/>
        <v>0.67999920373838796</v>
      </c>
      <c r="AW284" s="42">
        <f t="shared" si="153"/>
        <v>0.67999877426686506</v>
      </c>
      <c r="AX284" s="43">
        <f t="shared" si="154"/>
        <v>0.79999999984095016</v>
      </c>
      <c r="AY284" s="43">
        <f t="shared" si="154"/>
        <v>0.79999984175719752</v>
      </c>
    </row>
    <row r="285" spans="6:51" x14ac:dyDescent="0.25">
      <c r="F285" s="3">
        <v>43</v>
      </c>
      <c r="G285" s="36">
        <f t="shared" si="155"/>
        <v>0.7499998443630802</v>
      </c>
      <c r="H285" s="36">
        <f t="shared" si="155"/>
        <v>0.79999982183078799</v>
      </c>
      <c r="I285" s="36">
        <f t="shared" si="155"/>
        <v>1.1499997026634949</v>
      </c>
      <c r="J285" s="36">
        <f t="shared" si="155"/>
        <v>1.1999997170510421</v>
      </c>
      <c r="K285" s="36">
        <f t="shared" si="155"/>
        <v>0.87329696313296845</v>
      </c>
      <c r="L285" s="37">
        <f t="shared" si="155"/>
        <v>0</v>
      </c>
      <c r="M285" s="38">
        <f t="shared" si="155"/>
        <v>0.49205386105679344</v>
      </c>
      <c r="N285" s="39">
        <f t="shared" si="155"/>
        <v>0</v>
      </c>
      <c r="O285" s="39">
        <f t="shared" si="155"/>
        <v>0</v>
      </c>
      <c r="P285" s="40">
        <f t="shared" si="155"/>
        <v>0</v>
      </c>
      <c r="Q285" s="40">
        <f t="shared" si="155"/>
        <v>0</v>
      </c>
      <c r="R285" s="40">
        <f t="shared" si="155"/>
        <v>0</v>
      </c>
      <c r="S285" s="41">
        <f t="shared" si="155"/>
        <v>0</v>
      </c>
      <c r="T285" s="41">
        <f t="shared" si="155"/>
        <v>0</v>
      </c>
      <c r="U285" s="42">
        <f t="shared" si="152"/>
        <v>0.67999910702137289</v>
      </c>
      <c r="V285" s="42">
        <f t="shared" si="152"/>
        <v>0.67999863108685732</v>
      </c>
      <c r="W285" s="43">
        <f t="shared" si="155"/>
        <v>0.79999999982780423</v>
      </c>
      <c r="X285" s="43">
        <f t="shared" si="155"/>
        <v>0.79999982664114877</v>
      </c>
      <c r="AD285"/>
      <c r="AG285" s="3">
        <f t="shared" si="145"/>
        <v>45.042693794538543</v>
      </c>
      <c r="AH285" s="36">
        <f t="shared" si="156"/>
        <v>0.74999991273171451</v>
      </c>
      <c r="AI285" s="36">
        <f t="shared" si="156"/>
        <v>0.79999989771127356</v>
      </c>
      <c r="AJ285" s="36">
        <f t="shared" si="156"/>
        <v>1.1499998592431875</v>
      </c>
      <c r="AK285" s="36">
        <f t="shared" si="156"/>
        <v>1.1999998356527364</v>
      </c>
      <c r="AL285" s="36">
        <f t="shared" si="156"/>
        <v>0.92345695049603693</v>
      </c>
      <c r="AM285" s="37">
        <f t="shared" si="156"/>
        <v>0</v>
      </c>
      <c r="AN285" s="38">
        <f t="shared" si="156"/>
        <v>0.49375607832672502</v>
      </c>
      <c r="AO285" s="39">
        <f t="shared" si="156"/>
        <v>0</v>
      </c>
      <c r="AP285" s="39">
        <f t="shared" si="156"/>
        <v>0</v>
      </c>
      <c r="AQ285" s="40">
        <f t="shared" si="156"/>
        <v>0</v>
      </c>
      <c r="AR285" s="40">
        <f t="shared" si="156"/>
        <v>0</v>
      </c>
      <c r="AS285" s="40">
        <f t="shared" si="156"/>
        <v>0</v>
      </c>
      <c r="AT285" s="41">
        <f t="shared" si="156"/>
        <v>0</v>
      </c>
      <c r="AU285" s="41">
        <f t="shared" si="156"/>
        <v>0</v>
      </c>
      <c r="AV285" s="42">
        <f t="shared" si="153"/>
        <v>0.679999464337952</v>
      </c>
      <c r="AW285" s="42">
        <f t="shared" si="153"/>
        <v>0.67999916340092081</v>
      </c>
      <c r="AX285" s="43">
        <f t="shared" si="154"/>
        <v>0.79999999987813331</v>
      </c>
      <c r="AY285" s="43">
        <f t="shared" si="154"/>
        <v>0.79999988405551004</v>
      </c>
    </row>
    <row r="286" spans="6:51" x14ac:dyDescent="0.25">
      <c r="F286" s="3">
        <v>44</v>
      </c>
      <c r="G286" s="36">
        <f t="shared" si="155"/>
        <v>0.74999988363114112</v>
      </c>
      <c r="H286" s="36">
        <f t="shared" si="155"/>
        <v>0.79999986464736006</v>
      </c>
      <c r="I286" s="36">
        <f t="shared" si="155"/>
        <v>1.1499997949840743</v>
      </c>
      <c r="J286" s="36">
        <f t="shared" si="155"/>
        <v>1.1999997838417762</v>
      </c>
      <c r="K286" s="36">
        <f t="shared" si="155"/>
        <v>0.89965857314001119</v>
      </c>
      <c r="L286" s="37">
        <f t="shared" si="155"/>
        <v>0</v>
      </c>
      <c r="M286" s="38">
        <f t="shared" si="155"/>
        <v>0.49294699642908368</v>
      </c>
      <c r="N286" s="39">
        <f t="shared" si="155"/>
        <v>0</v>
      </c>
      <c r="O286" s="39">
        <f t="shared" si="155"/>
        <v>0</v>
      </c>
      <c r="P286" s="40">
        <f t="shared" si="155"/>
        <v>0</v>
      </c>
      <c r="Q286" s="40">
        <f t="shared" si="155"/>
        <v>0</v>
      </c>
      <c r="R286" s="40">
        <f t="shared" si="155"/>
        <v>0</v>
      </c>
      <c r="S286" s="41">
        <f t="shared" si="155"/>
        <v>0</v>
      </c>
      <c r="T286" s="41">
        <f t="shared" si="155"/>
        <v>0</v>
      </c>
      <c r="U286" s="42">
        <f t="shared" si="152"/>
        <v>0.67999930668439978</v>
      </c>
      <c r="V286" s="42">
        <f t="shared" si="152"/>
        <v>0.67999892734809952</v>
      </c>
      <c r="W286" s="43">
        <f t="shared" si="155"/>
        <v>0.79999999985528603</v>
      </c>
      <c r="X286" s="43">
        <f t="shared" si="155"/>
        <v>0.79999985815667707</v>
      </c>
      <c r="AD286"/>
      <c r="AG286" s="3">
        <f t="shared" si="145"/>
        <v>46.510072666059088</v>
      </c>
      <c r="AH286" s="36">
        <f t="shared" si="156"/>
        <v>0.74999994028463901</v>
      </c>
      <c r="AI286" s="36">
        <f t="shared" si="156"/>
        <v>0.79999993026433014</v>
      </c>
      <c r="AJ286" s="36">
        <f t="shared" si="156"/>
        <v>1.1499999154175442</v>
      </c>
      <c r="AK286" s="36">
        <f t="shared" si="156"/>
        <v>1.199999886957001</v>
      </c>
      <c r="AL286" s="36">
        <f t="shared" si="156"/>
        <v>0.95169884445625985</v>
      </c>
      <c r="AM286" s="37">
        <f t="shared" si="156"/>
        <v>0</v>
      </c>
      <c r="AN286" s="38">
        <f t="shared" si="156"/>
        <v>0.49471734138538465</v>
      </c>
      <c r="AO286" s="39">
        <f t="shared" si="156"/>
        <v>0</v>
      </c>
      <c r="AP286" s="39">
        <f t="shared" si="156"/>
        <v>0</v>
      </c>
      <c r="AQ286" s="40">
        <f t="shared" si="156"/>
        <v>0</v>
      </c>
      <c r="AR286" s="40">
        <f t="shared" si="156"/>
        <v>0</v>
      </c>
      <c r="AS286" s="40">
        <f t="shared" si="156"/>
        <v>0</v>
      </c>
      <c r="AT286" s="41">
        <f t="shared" si="156"/>
        <v>0</v>
      </c>
      <c r="AU286" s="41">
        <f t="shared" si="156"/>
        <v>0</v>
      </c>
      <c r="AV286" s="42">
        <f t="shared" si="153"/>
        <v>0.6799996236560687</v>
      </c>
      <c r="AW286" s="42">
        <f t="shared" si="153"/>
        <v>0.67999940452011531</v>
      </c>
      <c r="AX286" s="43">
        <f t="shared" si="154"/>
        <v>0.799999999902825</v>
      </c>
      <c r="AY286" s="43">
        <f t="shared" si="154"/>
        <v>0.7999999115845764</v>
      </c>
    </row>
    <row r="287" spans="6:51" x14ac:dyDescent="0.25">
      <c r="F287" s="3">
        <v>45</v>
      </c>
      <c r="G287" s="36">
        <f t="shared" si="155"/>
        <v>0.74999991172398173</v>
      </c>
      <c r="H287" s="36">
        <f t="shared" si="155"/>
        <v>0.79999989654481973</v>
      </c>
      <c r="I287" s="36">
        <f t="shared" si="155"/>
        <v>1.1499998570921832</v>
      </c>
      <c r="J287" s="36">
        <f t="shared" si="155"/>
        <v>1.199999833820506</v>
      </c>
      <c r="K287" s="36">
        <f t="shared" si="155"/>
        <v>0.92254845416172004</v>
      </c>
      <c r="L287" s="37">
        <f t="shared" si="155"/>
        <v>0</v>
      </c>
      <c r="M287" s="38">
        <f t="shared" si="155"/>
        <v>0.49372516155521046</v>
      </c>
      <c r="N287" s="39">
        <f t="shared" si="155"/>
        <v>0</v>
      </c>
      <c r="O287" s="39">
        <f t="shared" si="155"/>
        <v>0</v>
      </c>
      <c r="P287" s="40">
        <f t="shared" si="155"/>
        <v>0</v>
      </c>
      <c r="Q287" s="40">
        <f t="shared" si="155"/>
        <v>0</v>
      </c>
      <c r="R287" s="40">
        <f t="shared" si="155"/>
        <v>0</v>
      </c>
      <c r="S287" s="41">
        <f t="shared" si="155"/>
        <v>0</v>
      </c>
      <c r="T287" s="41">
        <f t="shared" si="155"/>
        <v>0</v>
      </c>
      <c r="U287" s="42">
        <f t="shared" si="152"/>
        <v>0.67999945871314416</v>
      </c>
      <c r="V287" s="42">
        <f t="shared" si="152"/>
        <v>0.67999915494015684</v>
      </c>
      <c r="W287" s="43">
        <f t="shared" si="155"/>
        <v>0.79999999987729531</v>
      </c>
      <c r="X287" s="43">
        <f t="shared" si="155"/>
        <v>0.79999988311184311</v>
      </c>
      <c r="AD287"/>
      <c r="AG287" s="3">
        <f t="shared" si="145"/>
        <v>47.862198071214792</v>
      </c>
      <c r="AH287" s="36">
        <f t="shared" si="156"/>
        <v>0.74999995682529819</v>
      </c>
      <c r="AI287" s="36">
        <f t="shared" si="156"/>
        <v>0.79999995045042094</v>
      </c>
      <c r="AJ287" s="36">
        <f t="shared" si="156"/>
        <v>1.1499999460102777</v>
      </c>
      <c r="AK287" s="36">
        <f t="shared" si="156"/>
        <v>1.1999999189927406</v>
      </c>
      <c r="AL287" s="36">
        <f t="shared" si="156"/>
        <v>0.97331007321145668</v>
      </c>
      <c r="AM287" s="37">
        <f t="shared" si="156"/>
        <v>0</v>
      </c>
      <c r="AN287" s="38">
        <f t="shared" si="156"/>
        <v>0.49545139288765405</v>
      </c>
      <c r="AO287" s="39">
        <f t="shared" si="156"/>
        <v>0</v>
      </c>
      <c r="AP287" s="39">
        <f t="shared" si="156"/>
        <v>0</v>
      </c>
      <c r="AQ287" s="40">
        <f t="shared" si="156"/>
        <v>0</v>
      </c>
      <c r="AR287" s="40">
        <f t="shared" si="156"/>
        <v>0</v>
      </c>
      <c r="AS287" s="40">
        <f t="shared" si="156"/>
        <v>0</v>
      </c>
      <c r="AT287" s="41">
        <f t="shared" si="156"/>
        <v>0</v>
      </c>
      <c r="AU287" s="41">
        <f t="shared" si="156"/>
        <v>0</v>
      </c>
      <c r="AV287" s="42">
        <f t="shared" si="153"/>
        <v>0.67999972535984332</v>
      </c>
      <c r="AW287" s="42">
        <f t="shared" si="153"/>
        <v>0.6799995603153719</v>
      </c>
      <c r="AX287" s="43">
        <f t="shared" si="154"/>
        <v>0.79999999991993886</v>
      </c>
      <c r="AY287" s="43">
        <f t="shared" si="154"/>
        <v>0.79999993025466798</v>
      </c>
    </row>
    <row r="288" spans="6:51" x14ac:dyDescent="0.25">
      <c r="F288" s="3">
        <v>46</v>
      </c>
      <c r="G288" s="36">
        <f t="shared" si="155"/>
        <v>0.74999993209167326</v>
      </c>
      <c r="H288" s="36">
        <f t="shared" si="155"/>
        <v>0.79999992044717239</v>
      </c>
      <c r="I288" s="36">
        <f t="shared" si="155"/>
        <v>1.1499998993005709</v>
      </c>
      <c r="J288" s="36">
        <f t="shared" si="155"/>
        <v>1.1999998714460853</v>
      </c>
      <c r="K288" s="36">
        <f t="shared" si="155"/>
        <v>0.94250405175194207</v>
      </c>
      <c r="L288" s="37">
        <f t="shared" si="155"/>
        <v>0</v>
      </c>
      <c r="M288" s="38">
        <f t="shared" si="155"/>
        <v>0.49440444218927904</v>
      </c>
      <c r="N288" s="39">
        <f t="shared" si="155"/>
        <v>0</v>
      </c>
      <c r="O288" s="39">
        <f t="shared" si="155"/>
        <v>0</v>
      </c>
      <c r="P288" s="40">
        <f t="shared" si="155"/>
        <v>0</v>
      </c>
      <c r="Q288" s="40">
        <f t="shared" si="155"/>
        <v>0</v>
      </c>
      <c r="R288" s="40">
        <f t="shared" si="155"/>
        <v>0</v>
      </c>
      <c r="S288" s="41">
        <f t="shared" si="155"/>
        <v>0</v>
      </c>
      <c r="T288" s="41">
        <f t="shared" si="155"/>
        <v>0</v>
      </c>
      <c r="U288" s="42">
        <f t="shared" si="152"/>
        <v>0.67999957508577891</v>
      </c>
      <c r="V288" s="42">
        <f t="shared" si="152"/>
        <v>0.67999933068216778</v>
      </c>
      <c r="W288" s="43">
        <f t="shared" si="155"/>
        <v>0.79999999989507509</v>
      </c>
      <c r="X288" s="43">
        <f t="shared" si="155"/>
        <v>0.7999999030081022</v>
      </c>
      <c r="AD288"/>
      <c r="AG288" s="3">
        <f t="shared" si="145"/>
        <v>49.108122451584919</v>
      </c>
      <c r="AH288" s="36">
        <f t="shared" si="156"/>
        <v>0.74999996732115315</v>
      </c>
      <c r="AI288" s="36">
        <f t="shared" si="156"/>
        <v>0.79999996349499713</v>
      </c>
      <c r="AJ288" s="36">
        <f t="shared" si="156"/>
        <v>1.1499999636883531</v>
      </c>
      <c r="AK288" s="36">
        <f t="shared" si="156"/>
        <v>1.1999999398340018</v>
      </c>
      <c r="AL288" s="36">
        <f t="shared" si="156"/>
        <v>0.99019724493551298</v>
      </c>
      <c r="AM288" s="37">
        <f t="shared" si="156"/>
        <v>0</v>
      </c>
      <c r="AN288" s="38">
        <f t="shared" si="156"/>
        <v>0.49602224160540548</v>
      </c>
      <c r="AO288" s="39">
        <f t="shared" si="156"/>
        <v>0</v>
      </c>
      <c r="AP288" s="39">
        <f t="shared" si="156"/>
        <v>0</v>
      </c>
      <c r="AQ288" s="40">
        <f t="shared" si="156"/>
        <v>0</v>
      </c>
      <c r="AR288" s="40">
        <f t="shared" si="156"/>
        <v>0</v>
      </c>
      <c r="AS288" s="40">
        <f t="shared" si="156"/>
        <v>0</v>
      </c>
      <c r="AT288" s="41">
        <f t="shared" si="156"/>
        <v>0</v>
      </c>
      <c r="AU288" s="41">
        <f t="shared" si="156"/>
        <v>0</v>
      </c>
      <c r="AV288" s="42">
        <f t="shared" si="153"/>
        <v>0.67999979279957123</v>
      </c>
      <c r="AW288" s="42">
        <f t="shared" si="153"/>
        <v>0.67999966475362539</v>
      </c>
      <c r="AX288" s="43">
        <f t="shared" si="154"/>
        <v>0.79999999993223314</v>
      </c>
      <c r="AY288" s="43">
        <f t="shared" si="154"/>
        <v>0.79999994337191038</v>
      </c>
    </row>
    <row r="289" spans="6:51" x14ac:dyDescent="0.25">
      <c r="F289" s="3">
        <v>47</v>
      </c>
      <c r="G289" s="36">
        <f t="shared" si="155"/>
        <v>0.74999994705038242</v>
      </c>
      <c r="H289" s="36">
        <f t="shared" si="155"/>
        <v>0.7999999384622396</v>
      </c>
      <c r="I289" s="36">
        <f t="shared" si="155"/>
        <v>1.1499999282763971</v>
      </c>
      <c r="J289" s="36">
        <f t="shared" si="155"/>
        <v>1.1999998999414583</v>
      </c>
      <c r="K289" s="36">
        <f t="shared" si="155"/>
        <v>0.95996872498666619</v>
      </c>
      <c r="L289" s="37">
        <f t="shared" si="155"/>
        <v>0</v>
      </c>
      <c r="M289" s="38">
        <f t="shared" si="155"/>
        <v>0.49499854287252032</v>
      </c>
      <c r="N289" s="39">
        <f t="shared" si="155"/>
        <v>0</v>
      </c>
      <c r="O289" s="39">
        <f t="shared" si="155"/>
        <v>0</v>
      </c>
      <c r="P289" s="40">
        <f t="shared" si="155"/>
        <v>0</v>
      </c>
      <c r="Q289" s="40">
        <f t="shared" si="155"/>
        <v>0</v>
      </c>
      <c r="R289" s="40">
        <f t="shared" si="155"/>
        <v>0</v>
      </c>
      <c r="S289" s="41">
        <f t="shared" si="155"/>
        <v>0</v>
      </c>
      <c r="T289" s="41">
        <f t="shared" si="155"/>
        <v>0</v>
      </c>
      <c r="U289" s="42">
        <f t="shared" si="152"/>
        <v>0.67999966463210748</v>
      </c>
      <c r="V289" s="42">
        <f t="shared" si="152"/>
        <v>0.67999946707917414</v>
      </c>
      <c r="W289" s="43">
        <f t="shared" si="155"/>
        <v>0.79999999990955661</v>
      </c>
      <c r="X289" s="43">
        <f t="shared" si="155"/>
        <v>0.79999991897671219</v>
      </c>
      <c r="AD289"/>
      <c r="AG289" s="3">
        <f t="shared" si="145"/>
        <v>50.256187235873128</v>
      </c>
      <c r="AH289" s="36">
        <f t="shared" si="156"/>
        <v>0.74999997430075172</v>
      </c>
      <c r="AI289" s="36">
        <f t="shared" si="156"/>
        <v>0.79999997223637065</v>
      </c>
      <c r="AJ289" s="36">
        <f t="shared" si="156"/>
        <v>1.1499999744452138</v>
      </c>
      <c r="AK289" s="36">
        <f t="shared" si="156"/>
        <v>1.1999999538897479</v>
      </c>
      <c r="AL289" s="36">
        <f t="shared" si="156"/>
        <v>1.0036326041858878</v>
      </c>
      <c r="AM289" s="37">
        <f t="shared" si="156"/>
        <v>0</v>
      </c>
      <c r="AN289" s="38">
        <f t="shared" si="156"/>
        <v>0.49647345795571307</v>
      </c>
      <c r="AO289" s="39">
        <f t="shared" si="156"/>
        <v>0</v>
      </c>
      <c r="AP289" s="39">
        <f t="shared" si="156"/>
        <v>0</v>
      </c>
      <c r="AQ289" s="40">
        <f t="shared" si="156"/>
        <v>0</v>
      </c>
      <c r="AR289" s="40">
        <f t="shared" si="156"/>
        <v>0</v>
      </c>
      <c r="AS289" s="40">
        <f t="shared" si="156"/>
        <v>0</v>
      </c>
      <c r="AT289" s="41">
        <f t="shared" si="156"/>
        <v>0</v>
      </c>
      <c r="AU289" s="41">
        <f t="shared" si="156"/>
        <v>0</v>
      </c>
      <c r="AV289" s="42">
        <f t="shared" si="153"/>
        <v>0.67999983904193706</v>
      </c>
      <c r="AW289" s="42">
        <f t="shared" si="153"/>
        <v>0.67999973707139305</v>
      </c>
      <c r="AX289" s="43">
        <f t="shared" si="154"/>
        <v>0.7999999999413363</v>
      </c>
      <c r="AY289" s="43">
        <f t="shared" si="154"/>
        <v>0.79999995287274528</v>
      </c>
    </row>
    <row r="290" spans="6:51" x14ac:dyDescent="0.25">
      <c r="F290" s="3">
        <v>48</v>
      </c>
      <c r="G290" s="36">
        <f t="shared" si="155"/>
        <v>0.74999995817437015</v>
      </c>
      <c r="H290" s="36">
        <f t="shared" si="155"/>
        <v>0.79999995211782515</v>
      </c>
      <c r="I290" s="36">
        <f t="shared" si="155"/>
        <v>1.1499999483688368</v>
      </c>
      <c r="J290" s="36">
        <f t="shared" si="155"/>
        <v>1.1999999216495287</v>
      </c>
      <c r="K290" s="36">
        <f t="shared" si="155"/>
        <v>0.97530978805460899</v>
      </c>
      <c r="L290" s="37">
        <f t="shared" si="155"/>
        <v>0</v>
      </c>
      <c r="M290" s="38">
        <f t="shared" si="155"/>
        <v>0.49551915236117655</v>
      </c>
      <c r="N290" s="39">
        <f t="shared" si="155"/>
        <v>0</v>
      </c>
      <c r="O290" s="39">
        <f t="shared" si="155"/>
        <v>0</v>
      </c>
      <c r="P290" s="40">
        <f t="shared" si="155"/>
        <v>0</v>
      </c>
      <c r="Q290" s="40">
        <f t="shared" si="155"/>
        <v>0</v>
      </c>
      <c r="R290" s="40">
        <f t="shared" si="155"/>
        <v>0</v>
      </c>
      <c r="S290" s="41">
        <f t="shared" si="155"/>
        <v>0</v>
      </c>
      <c r="T290" s="41">
        <f t="shared" si="155"/>
        <v>0</v>
      </c>
      <c r="U290" s="42">
        <f t="shared" ref="U290:V305" si="157">$C$5/100*U$163*U218</f>
        <v>0.67999973389320767</v>
      </c>
      <c r="V290" s="42">
        <f t="shared" si="157"/>
        <v>0.67999957347331785</v>
      </c>
      <c r="W290" s="43">
        <f t="shared" si="155"/>
        <v>0.7999999999214441</v>
      </c>
      <c r="X290" s="43">
        <f>X218*X$163</f>
        <v>0.79999993187578367</v>
      </c>
      <c r="AD290"/>
      <c r="AG290" s="3">
        <f t="shared" si="145"/>
        <v>51.314078685538149</v>
      </c>
      <c r="AH290" s="36">
        <f t="shared" si="156"/>
        <v>0.74999997913042638</v>
      </c>
      <c r="AI290" s="36">
        <f t="shared" si="156"/>
        <v>0.79999997828489933</v>
      </c>
      <c r="AJ290" s="36">
        <f t="shared" si="156"/>
        <v>1.1499999812926229</v>
      </c>
      <c r="AK290" s="36">
        <f t="shared" si="156"/>
        <v>1.1999999636747329</v>
      </c>
      <c r="AL290" s="36">
        <f t="shared" si="156"/>
        <v>1.0144893513886393</v>
      </c>
      <c r="AM290" s="37">
        <f t="shared" si="156"/>
        <v>0</v>
      </c>
      <c r="AN290" s="38">
        <f t="shared" si="156"/>
        <v>0.49683534328783785</v>
      </c>
      <c r="AO290" s="39">
        <f t="shared" si="156"/>
        <v>0</v>
      </c>
      <c r="AP290" s="39">
        <f t="shared" si="156"/>
        <v>0</v>
      </c>
      <c r="AQ290" s="40">
        <f t="shared" si="156"/>
        <v>0</v>
      </c>
      <c r="AR290" s="40">
        <f t="shared" si="156"/>
        <v>0</v>
      </c>
      <c r="AS290" s="40">
        <f t="shared" si="156"/>
        <v>0</v>
      </c>
      <c r="AT290" s="41">
        <f t="shared" si="156"/>
        <v>0</v>
      </c>
      <c r="AU290" s="41">
        <f t="shared" si="156"/>
        <v>0</v>
      </c>
      <c r="AV290" s="42">
        <f t="shared" ref="AV290:AW305" si="158">$C$5/100*AV$163*AV218</f>
        <v>0.67999987170181819</v>
      </c>
      <c r="AW290" s="42">
        <f t="shared" si="158"/>
        <v>0.6799997886021516</v>
      </c>
      <c r="AX290" s="43">
        <f t="shared" ref="AX290:AY305" si="159">AX218*AX$163</f>
        <v>0.79999999994825199</v>
      </c>
      <c r="AY290" s="43">
        <f t="shared" si="159"/>
        <v>0.79999995993807438</v>
      </c>
    </row>
    <row r="291" spans="6:51" x14ac:dyDescent="0.25">
      <c r="F291" s="3">
        <v>49</v>
      </c>
      <c r="G291" s="36">
        <f t="shared" ref="G291:X306" si="160">G219*G$163</f>
        <v>0.74999996654664025</v>
      </c>
      <c r="H291" s="36">
        <f t="shared" si="160"/>
        <v>0.79999996252735039</v>
      </c>
      <c r="I291" s="36">
        <f t="shared" si="160"/>
        <v>1.1499999624406847</v>
      </c>
      <c r="J291" s="36">
        <f t="shared" si="160"/>
        <v>1.1999999382830808</v>
      </c>
      <c r="K291" s="36">
        <f t="shared" si="160"/>
        <v>0.98883284571523355</v>
      </c>
      <c r="L291" s="37">
        <f t="shared" si="160"/>
        <v>0</v>
      </c>
      <c r="M291" s="38">
        <f t="shared" si="160"/>
        <v>0.49597625202191109</v>
      </c>
      <c r="N291" s="39">
        <f t="shared" si="160"/>
        <v>0</v>
      </c>
      <c r="O291" s="39">
        <f t="shared" si="160"/>
        <v>0</v>
      </c>
      <c r="P291" s="40">
        <f t="shared" si="160"/>
        <v>0</v>
      </c>
      <c r="Q291" s="40">
        <f t="shared" si="160"/>
        <v>0</v>
      </c>
      <c r="R291" s="40">
        <f t="shared" si="160"/>
        <v>0</v>
      </c>
      <c r="S291" s="41">
        <f t="shared" si="160"/>
        <v>0</v>
      </c>
      <c r="T291" s="41">
        <f t="shared" si="160"/>
        <v>0</v>
      </c>
      <c r="U291" s="42">
        <f t="shared" si="157"/>
        <v>0.67999978773841829</v>
      </c>
      <c r="V291" s="42">
        <f t="shared" si="157"/>
        <v>0.67999965687708874</v>
      </c>
      <c r="W291" s="43">
        <f t="shared" si="160"/>
        <v>0.79999999993127502</v>
      </c>
      <c r="X291" s="43">
        <f t="shared" si="160"/>
        <v>0.79999994236052774</v>
      </c>
      <c r="AD291"/>
      <c r="AG291" s="3">
        <f t="shared" si="145"/>
        <v>52.288879354098157</v>
      </c>
      <c r="AH291" s="36">
        <f t="shared" ref="AH291:AU306" si="161">AH219*AH$163</f>
        <v>0.74999998258777656</v>
      </c>
      <c r="AI291" s="36">
        <f t="shared" si="161"/>
        <v>0.79999998259054494</v>
      </c>
      <c r="AJ291" s="36">
        <f t="shared" si="161"/>
        <v>1.1499999858269363</v>
      </c>
      <c r="AK291" s="36">
        <f t="shared" si="161"/>
        <v>1.1999999706801618</v>
      </c>
      <c r="AL291" s="36">
        <f t="shared" si="161"/>
        <v>1.0233819425370101</v>
      </c>
      <c r="AM291" s="37">
        <f t="shared" si="161"/>
        <v>0</v>
      </c>
      <c r="AN291" s="38">
        <f t="shared" si="161"/>
        <v>0.49712939071272561</v>
      </c>
      <c r="AO291" s="39">
        <f t="shared" si="161"/>
        <v>0</v>
      </c>
      <c r="AP291" s="39">
        <f t="shared" si="161"/>
        <v>0</v>
      </c>
      <c r="AQ291" s="40">
        <f t="shared" si="161"/>
        <v>0</v>
      </c>
      <c r="AR291" s="40">
        <f t="shared" si="161"/>
        <v>0</v>
      </c>
      <c r="AS291" s="40">
        <f t="shared" si="161"/>
        <v>0</v>
      </c>
      <c r="AT291" s="41">
        <f t="shared" si="161"/>
        <v>0</v>
      </c>
      <c r="AU291" s="41">
        <f t="shared" si="161"/>
        <v>0</v>
      </c>
      <c r="AV291" s="42">
        <f t="shared" si="158"/>
        <v>0.67999989538122796</v>
      </c>
      <c r="AW291" s="42">
        <f t="shared" si="158"/>
        <v>0.67999982626390842</v>
      </c>
      <c r="AX291" s="43">
        <f t="shared" si="159"/>
        <v>0.7999999999536227</v>
      </c>
      <c r="AY291" s="43">
        <f t="shared" si="159"/>
        <v>0.7999999653141382</v>
      </c>
    </row>
    <row r="292" spans="6:51" x14ac:dyDescent="0.25">
      <c r="F292" s="3">
        <v>50</v>
      </c>
      <c r="G292" s="36">
        <f t="shared" si="160"/>
        <v>0.74999997292106568</v>
      </c>
      <c r="H292" s="36">
        <f t="shared" si="160"/>
        <v>0.79999997050662186</v>
      </c>
      <c r="I292" s="36">
        <f t="shared" si="160"/>
        <v>1.149999972393436</v>
      </c>
      <c r="J292" s="36">
        <f t="shared" si="160"/>
        <v>1.199999951101242</v>
      </c>
      <c r="K292" s="36">
        <f t="shared" si="160"/>
        <v>1.0007932251787099</v>
      </c>
      <c r="L292" s="37">
        <f t="shared" si="160"/>
        <v>0</v>
      </c>
      <c r="M292" s="38">
        <f t="shared" si="160"/>
        <v>0.49637837604407919</v>
      </c>
      <c r="N292" s="39">
        <f t="shared" si="160"/>
        <v>0</v>
      </c>
      <c r="O292" s="39">
        <f t="shared" si="160"/>
        <v>0</v>
      </c>
      <c r="P292" s="40">
        <f t="shared" si="160"/>
        <v>0</v>
      </c>
      <c r="Q292" s="40">
        <f t="shared" si="160"/>
        <v>0</v>
      </c>
      <c r="R292" s="40">
        <f t="shared" si="160"/>
        <v>0</v>
      </c>
      <c r="S292" s="41">
        <f t="shared" si="160"/>
        <v>0</v>
      </c>
      <c r="T292" s="41">
        <f t="shared" si="160"/>
        <v>0</v>
      </c>
      <c r="U292" s="42">
        <f t="shared" si="157"/>
        <v>0.67999982981020501</v>
      </c>
      <c r="V292" s="42">
        <f t="shared" si="157"/>
        <v>0.67999972257913932</v>
      </c>
      <c r="W292" s="43">
        <f t="shared" si="160"/>
        <v>0.79999999993946269</v>
      </c>
      <c r="X292" s="43">
        <f t="shared" si="160"/>
        <v>0.7999999509344442</v>
      </c>
      <c r="AD292"/>
      <c r="AG292" s="3">
        <f t="shared" si="145"/>
        <v>53.187115504627528</v>
      </c>
      <c r="AH292" s="36">
        <f t="shared" si="161"/>
        <v>0.7499999851358099</v>
      </c>
      <c r="AI292" s="36">
        <f t="shared" si="161"/>
        <v>0.79999998573362596</v>
      </c>
      <c r="AJ292" s="36">
        <f t="shared" si="161"/>
        <v>1.1499999889353423</v>
      </c>
      <c r="AK292" s="36">
        <f t="shared" si="161"/>
        <v>1.1999999758216218</v>
      </c>
      <c r="AL292" s="36">
        <f t="shared" si="161"/>
        <v>1.0307524547372136</v>
      </c>
      <c r="AM292" s="37">
        <f t="shared" si="161"/>
        <v>0</v>
      </c>
      <c r="AN292" s="38">
        <f t="shared" si="161"/>
        <v>0.49737112462855271</v>
      </c>
      <c r="AO292" s="39">
        <f t="shared" si="161"/>
        <v>0</v>
      </c>
      <c r="AP292" s="39">
        <f t="shared" si="161"/>
        <v>0</v>
      </c>
      <c r="AQ292" s="40">
        <f t="shared" si="161"/>
        <v>0</v>
      </c>
      <c r="AR292" s="40">
        <f t="shared" si="161"/>
        <v>0</v>
      </c>
      <c r="AS292" s="40">
        <f t="shared" si="161"/>
        <v>0</v>
      </c>
      <c r="AT292" s="41">
        <f t="shared" si="161"/>
        <v>0</v>
      </c>
      <c r="AU292" s="41">
        <f t="shared" si="161"/>
        <v>0</v>
      </c>
      <c r="AV292" s="42">
        <f t="shared" si="158"/>
        <v>0.67999991295371742</v>
      </c>
      <c r="AW292" s="42">
        <f t="shared" si="158"/>
        <v>0.67999985441602573</v>
      </c>
      <c r="AX292" s="43">
        <f t="shared" si="159"/>
        <v>0.79999999995787308</v>
      </c>
      <c r="AY292" s="43">
        <f t="shared" si="159"/>
        <v>0.79999996948761742</v>
      </c>
    </row>
    <row r="293" spans="6:51" x14ac:dyDescent="0.25">
      <c r="F293" s="3">
        <v>51</v>
      </c>
      <c r="G293" s="36">
        <f t="shared" si="160"/>
        <v>0.74999997782846239</v>
      </c>
      <c r="H293" s="36">
        <f t="shared" si="160"/>
        <v>0.79999997665657374</v>
      </c>
      <c r="I293" s="36">
        <f t="shared" si="160"/>
        <v>1.1499999795015106</v>
      </c>
      <c r="J293" s="36">
        <f t="shared" si="160"/>
        <v>1.1999999610347449</v>
      </c>
      <c r="K293" s="36">
        <f t="shared" si="160"/>
        <v>1.0114051261479806</v>
      </c>
      <c r="L293" s="37">
        <f t="shared" si="160"/>
        <v>0</v>
      </c>
      <c r="M293" s="38">
        <f t="shared" si="160"/>
        <v>0.49673283099939414</v>
      </c>
      <c r="N293" s="39">
        <f t="shared" si="160"/>
        <v>0</v>
      </c>
      <c r="O293" s="39">
        <f t="shared" si="160"/>
        <v>0</v>
      </c>
      <c r="P293" s="40">
        <f t="shared" si="160"/>
        <v>0</v>
      </c>
      <c r="Q293" s="40">
        <f t="shared" si="160"/>
        <v>0</v>
      </c>
      <c r="R293" s="40">
        <f t="shared" si="160"/>
        <v>0</v>
      </c>
      <c r="S293" s="41">
        <f t="shared" si="160"/>
        <v>0</v>
      </c>
      <c r="T293" s="41">
        <f t="shared" si="160"/>
        <v>0</v>
      </c>
      <c r="U293" s="42">
        <f t="shared" si="157"/>
        <v>0.67999986284639635</v>
      </c>
      <c r="V293" s="42">
        <f t="shared" si="157"/>
        <v>0.67999977458670924</v>
      </c>
      <c r="W293" s="43">
        <f t="shared" si="160"/>
        <v>0.79999999994632753</v>
      </c>
      <c r="X293" s="43">
        <f t="shared" si="160"/>
        <v>0.79999995798686674</v>
      </c>
      <c r="AD293"/>
      <c r="AG293" s="3">
        <f t="shared" si="145"/>
        <v>54.014800802904645</v>
      </c>
      <c r="AH293" s="36">
        <f t="shared" si="161"/>
        <v>0.74999998706135507</v>
      </c>
      <c r="AI293" s="36">
        <f t="shared" si="161"/>
        <v>0.79999998807997552</v>
      </c>
      <c r="AJ293" s="36">
        <f t="shared" si="161"/>
        <v>1.1499999911321557</v>
      </c>
      <c r="AK293" s="36">
        <f t="shared" si="161"/>
        <v>1.1999999796791423</v>
      </c>
      <c r="AL293" s="36">
        <f t="shared" si="161"/>
        <v>1.0369253030923096</v>
      </c>
      <c r="AM293" s="37">
        <f t="shared" si="161"/>
        <v>0</v>
      </c>
      <c r="AN293" s="38">
        <f t="shared" si="161"/>
        <v>0.49757194702003482</v>
      </c>
      <c r="AO293" s="39">
        <f t="shared" si="161"/>
        <v>0</v>
      </c>
      <c r="AP293" s="39">
        <f t="shared" si="161"/>
        <v>0</v>
      </c>
      <c r="AQ293" s="40">
        <f t="shared" si="161"/>
        <v>0</v>
      </c>
      <c r="AR293" s="40">
        <f t="shared" si="161"/>
        <v>0</v>
      </c>
      <c r="AS293" s="40">
        <f t="shared" si="161"/>
        <v>0</v>
      </c>
      <c r="AT293" s="41">
        <f t="shared" si="161"/>
        <v>0</v>
      </c>
      <c r="AU293" s="41">
        <f t="shared" si="161"/>
        <v>0</v>
      </c>
      <c r="AV293" s="42">
        <f t="shared" si="158"/>
        <v>0.67999992626717465</v>
      </c>
      <c r="AW293" s="42">
        <f t="shared" si="158"/>
        <v>0.67999987588551813</v>
      </c>
      <c r="AX293" s="43">
        <f t="shared" si="159"/>
        <v>0.79999999996129256</v>
      </c>
      <c r="AY293" s="43">
        <f t="shared" si="159"/>
        <v>0.79999997278495694</v>
      </c>
    </row>
    <row r="294" spans="6:51" x14ac:dyDescent="0.25">
      <c r="F294" s="3">
        <v>52</v>
      </c>
      <c r="G294" s="36">
        <f t="shared" si="160"/>
        <v>0.7499999816467694</v>
      </c>
      <c r="H294" s="36">
        <f t="shared" si="160"/>
        <v>0.79999998142219753</v>
      </c>
      <c r="I294" s="36">
        <f t="shared" si="160"/>
        <v>1.1499999846267401</v>
      </c>
      <c r="J294" s="36">
        <f t="shared" si="160"/>
        <v>1.1999999687753222</v>
      </c>
      <c r="K294" s="36">
        <f t="shared" si="160"/>
        <v>1.0208489718200846</v>
      </c>
      <c r="L294" s="37">
        <f t="shared" si="160"/>
        <v>0</v>
      </c>
      <c r="M294" s="38">
        <f t="shared" si="160"/>
        <v>0.49704588113650783</v>
      </c>
      <c r="N294" s="39">
        <f t="shared" si="160"/>
        <v>0</v>
      </c>
      <c r="O294" s="39">
        <f t="shared" si="160"/>
        <v>0</v>
      </c>
      <c r="P294" s="40">
        <f t="shared" si="160"/>
        <v>0</v>
      </c>
      <c r="Q294" s="40">
        <f t="shared" si="160"/>
        <v>0</v>
      </c>
      <c r="R294" s="40">
        <f t="shared" si="160"/>
        <v>0</v>
      </c>
      <c r="S294" s="41">
        <f t="shared" si="160"/>
        <v>0</v>
      </c>
      <c r="T294" s="41">
        <f t="shared" si="160"/>
        <v>0</v>
      </c>
      <c r="U294" s="42">
        <f t="shared" si="157"/>
        <v>0.67999988891466046</v>
      </c>
      <c r="V294" s="42">
        <f t="shared" si="157"/>
        <v>0.67999981595016445</v>
      </c>
      <c r="W294" s="43">
        <f t="shared" si="160"/>
        <v>0.7999999999521199</v>
      </c>
      <c r="X294" s="43">
        <f t="shared" si="160"/>
        <v>0.79999996382067973</v>
      </c>
      <c r="AD294"/>
      <c r="AG294" s="3">
        <f t="shared" si="145"/>
        <v>54.777476578735246</v>
      </c>
      <c r="AH294" s="36">
        <f t="shared" si="161"/>
        <v>0.74999998854840799</v>
      </c>
      <c r="AI294" s="36">
        <f t="shared" si="161"/>
        <v>0.79999998986685339</v>
      </c>
      <c r="AJ294" s="36">
        <f t="shared" si="161"/>
        <v>1.1499999927269875</v>
      </c>
      <c r="AK294" s="36">
        <f t="shared" si="161"/>
        <v>1.1999999826306864</v>
      </c>
      <c r="AL294" s="36">
        <f t="shared" si="161"/>
        <v>1.0421428182272403</v>
      </c>
      <c r="AM294" s="37">
        <f t="shared" si="161"/>
        <v>0</v>
      </c>
      <c r="AN294" s="38">
        <f t="shared" si="161"/>
        <v>0.49774036194064702</v>
      </c>
      <c r="AO294" s="39">
        <f t="shared" si="161"/>
        <v>0</v>
      </c>
      <c r="AP294" s="39">
        <f t="shared" si="161"/>
        <v>0</v>
      </c>
      <c r="AQ294" s="40">
        <f t="shared" si="161"/>
        <v>0</v>
      </c>
      <c r="AR294" s="40">
        <f t="shared" si="161"/>
        <v>0</v>
      </c>
      <c r="AS294" s="40">
        <f t="shared" si="161"/>
        <v>0</v>
      </c>
      <c r="AT294" s="41">
        <f t="shared" si="161"/>
        <v>0</v>
      </c>
      <c r="AU294" s="41">
        <f t="shared" si="161"/>
        <v>0</v>
      </c>
      <c r="AV294" s="42">
        <f t="shared" si="158"/>
        <v>0.67999993654196988</v>
      </c>
      <c r="AW294" s="42">
        <f t="shared" si="158"/>
        <v>0.67999989255388282</v>
      </c>
      <c r="AX294" s="43">
        <f t="shared" si="159"/>
        <v>0.799999999964083</v>
      </c>
      <c r="AY294" s="43">
        <f t="shared" si="159"/>
        <v>0.7999999754306949</v>
      </c>
    </row>
    <row r="295" spans="6:51" x14ac:dyDescent="0.25">
      <c r="F295" s="3">
        <v>53</v>
      </c>
      <c r="G295" s="36">
        <f t="shared" si="160"/>
        <v>0.74999998464799578</v>
      </c>
      <c r="H295" s="36">
        <f t="shared" si="160"/>
        <v>0.79999998513472748</v>
      </c>
      <c r="I295" s="36">
        <f t="shared" si="160"/>
        <v>1.1499999883571492</v>
      </c>
      <c r="J295" s="36">
        <f t="shared" si="160"/>
        <v>1.1999999748398384</v>
      </c>
      <c r="K295" s="36">
        <f t="shared" si="160"/>
        <v>1.0292773367330945</v>
      </c>
      <c r="L295" s="37">
        <f t="shared" si="160"/>
        <v>0</v>
      </c>
      <c r="M295" s="38">
        <f t="shared" si="160"/>
        <v>0.49732290481432834</v>
      </c>
      <c r="N295" s="39">
        <f t="shared" si="160"/>
        <v>0</v>
      </c>
      <c r="O295" s="39">
        <f t="shared" si="160"/>
        <v>0</v>
      </c>
      <c r="P295" s="40">
        <f t="shared" si="160"/>
        <v>0</v>
      </c>
      <c r="Q295" s="40">
        <f t="shared" si="160"/>
        <v>0</v>
      </c>
      <c r="R295" s="40">
        <f t="shared" si="160"/>
        <v>0</v>
      </c>
      <c r="S295" s="41">
        <f t="shared" si="160"/>
        <v>0</v>
      </c>
      <c r="T295" s="41">
        <f t="shared" si="160"/>
        <v>0</v>
      </c>
      <c r="U295" s="42">
        <f t="shared" si="157"/>
        <v>0.679999909583902</v>
      </c>
      <c r="V295" s="42">
        <f t="shared" si="157"/>
        <v>0.67999984900211696</v>
      </c>
      <c r="W295" s="43">
        <f t="shared" si="160"/>
        <v>0.79999999995703697</v>
      </c>
      <c r="X295" s="43">
        <f t="shared" si="160"/>
        <v>0.79999996867290557</v>
      </c>
      <c r="AD295"/>
      <c r="AG295" s="3">
        <f t="shared" si="145"/>
        <v>55.4802489249997</v>
      </c>
      <c r="AH295" s="36">
        <f t="shared" si="161"/>
        <v>0.74999998971869908</v>
      </c>
      <c r="AI295" s="36">
        <f t="shared" si="161"/>
        <v>0.79999999125213828</v>
      </c>
      <c r="AJ295" s="36">
        <f t="shared" si="161"/>
        <v>1.1499999939126233</v>
      </c>
      <c r="AK295" s="36">
        <f t="shared" si="161"/>
        <v>1.1999999849289102</v>
      </c>
      <c r="AL295" s="36">
        <f t="shared" si="161"/>
        <v>1.0465889287069652</v>
      </c>
      <c r="AM295" s="37">
        <f t="shared" si="161"/>
        <v>0</v>
      </c>
      <c r="AN295" s="38">
        <f t="shared" si="161"/>
        <v>0.49788280269953994</v>
      </c>
      <c r="AO295" s="39">
        <f t="shared" si="161"/>
        <v>0</v>
      </c>
      <c r="AP295" s="39">
        <f t="shared" si="161"/>
        <v>0</v>
      </c>
      <c r="AQ295" s="40">
        <f t="shared" si="161"/>
        <v>0</v>
      </c>
      <c r="AR295" s="40">
        <f t="shared" si="161"/>
        <v>0</v>
      </c>
      <c r="AS295" s="40">
        <f t="shared" si="161"/>
        <v>0</v>
      </c>
      <c r="AT295" s="41">
        <f t="shared" si="161"/>
        <v>0</v>
      </c>
      <c r="AU295" s="41">
        <f t="shared" si="161"/>
        <v>0</v>
      </c>
      <c r="AV295" s="42">
        <f t="shared" si="158"/>
        <v>0.6799999446037388</v>
      </c>
      <c r="AW295" s="42">
        <f t="shared" si="158"/>
        <v>0.67999990570315894</v>
      </c>
      <c r="AX295" s="43">
        <f t="shared" si="159"/>
        <v>0.79999999996638871</v>
      </c>
      <c r="AY295" s="43">
        <f t="shared" si="159"/>
        <v>0.79999997758280128</v>
      </c>
    </row>
    <row r="296" spans="6:51" x14ac:dyDescent="0.25">
      <c r="F296" s="3">
        <v>54</v>
      </c>
      <c r="G296" s="36">
        <f t="shared" si="160"/>
        <v>0.74999998702996495</v>
      </c>
      <c r="H296" s="36">
        <f t="shared" si="160"/>
        <v>0.79999998804199002</v>
      </c>
      <c r="I296" s="36">
        <f t="shared" si="160"/>
        <v>1.1499999910974941</v>
      </c>
      <c r="J296" s="36">
        <f t="shared" si="160"/>
        <v>1.1999999796165381</v>
      </c>
      <c r="K296" s="36">
        <f t="shared" si="160"/>
        <v>1.0368197449367609</v>
      </c>
      <c r="L296" s="37">
        <f t="shared" si="160"/>
        <v>0</v>
      </c>
      <c r="M296" s="38">
        <f t="shared" si="160"/>
        <v>0.49756852663612722</v>
      </c>
      <c r="N296" s="39">
        <f t="shared" si="160"/>
        <v>0</v>
      </c>
      <c r="O296" s="39">
        <f t="shared" si="160"/>
        <v>0</v>
      </c>
      <c r="P296" s="40">
        <f t="shared" si="160"/>
        <v>0</v>
      </c>
      <c r="Q296" s="40">
        <f t="shared" si="160"/>
        <v>0</v>
      </c>
      <c r="R296" s="40">
        <f t="shared" si="160"/>
        <v>0</v>
      </c>
      <c r="S296" s="41">
        <f t="shared" si="160"/>
        <v>0</v>
      </c>
      <c r="T296" s="41">
        <f t="shared" si="160"/>
        <v>0</v>
      </c>
      <c r="U296" s="42">
        <f t="shared" si="157"/>
        <v>0.67999992605011483</v>
      </c>
      <c r="V296" s="42">
        <f t="shared" si="157"/>
        <v>0.67999987553438057</v>
      </c>
      <c r="W296" s="43">
        <f t="shared" si="160"/>
        <v>0.79999999996123516</v>
      </c>
      <c r="X296" s="43">
        <f t="shared" si="160"/>
        <v>0.79999997273009216</v>
      </c>
      <c r="AD296"/>
      <c r="AG296" s="3">
        <f t="shared" si="145"/>
        <v>56.127822882801333</v>
      </c>
      <c r="AH296" s="36">
        <f t="shared" si="161"/>
        <v>0.74999999065500478</v>
      </c>
      <c r="AI296" s="36">
        <f t="shared" si="161"/>
        <v>0.79999999234336627</v>
      </c>
      <c r="AJ296" s="36">
        <f t="shared" si="161"/>
        <v>1.1499999948128061</v>
      </c>
      <c r="AK296" s="36">
        <f t="shared" si="161"/>
        <v>1.1999999867466589</v>
      </c>
      <c r="AL296" s="36">
        <f t="shared" si="161"/>
        <v>1.0504052646268798</v>
      </c>
      <c r="AM296" s="37">
        <f t="shared" si="161"/>
        <v>0</v>
      </c>
      <c r="AN296" s="38">
        <f t="shared" si="161"/>
        <v>0.49800420032650999</v>
      </c>
      <c r="AO296" s="39">
        <f t="shared" si="161"/>
        <v>0</v>
      </c>
      <c r="AP296" s="39">
        <f t="shared" si="161"/>
        <v>0</v>
      </c>
      <c r="AQ296" s="40">
        <f t="shared" si="161"/>
        <v>0</v>
      </c>
      <c r="AR296" s="40">
        <f t="shared" si="161"/>
        <v>0</v>
      </c>
      <c r="AS296" s="40">
        <f t="shared" si="161"/>
        <v>0</v>
      </c>
      <c r="AT296" s="41">
        <f t="shared" si="161"/>
        <v>0</v>
      </c>
      <c r="AU296" s="41">
        <f t="shared" si="161"/>
        <v>0</v>
      </c>
      <c r="AV296" s="42">
        <f t="shared" si="158"/>
        <v>0.67999995102345445</v>
      </c>
      <c r="AW296" s="42">
        <f t="shared" si="158"/>
        <v>0.67999991622582301</v>
      </c>
      <c r="AX296" s="43">
        <f t="shared" si="159"/>
        <v>0.79999999996831495</v>
      </c>
      <c r="AY296" s="43">
        <f t="shared" si="159"/>
        <v>0.79999997935469924</v>
      </c>
    </row>
    <row r="297" spans="6:51" x14ac:dyDescent="0.25">
      <c r="F297" s="3">
        <v>55</v>
      </c>
      <c r="G297" s="36">
        <f t="shared" si="160"/>
        <v>0.74999998893800623</v>
      </c>
      <c r="H297" s="36">
        <f t="shared" si="160"/>
        <v>0.79999999033034819</v>
      </c>
      <c r="I297" s="36">
        <f t="shared" si="160"/>
        <v>1.1499999931288152</v>
      </c>
      <c r="J297" s="36">
        <f t="shared" si="160"/>
        <v>1.1999999833985726</v>
      </c>
      <c r="K297" s="36">
        <f t="shared" si="160"/>
        <v>1.0435865683100285</v>
      </c>
      <c r="L297" s="37">
        <f t="shared" si="160"/>
        <v>0</v>
      </c>
      <c r="M297" s="38">
        <f t="shared" si="160"/>
        <v>0.49778672912949407</v>
      </c>
      <c r="N297" s="39">
        <f t="shared" si="160"/>
        <v>0</v>
      </c>
      <c r="O297" s="39">
        <f t="shared" si="160"/>
        <v>0</v>
      </c>
      <c r="P297" s="40">
        <f t="shared" si="160"/>
        <v>0</v>
      </c>
      <c r="Q297" s="40">
        <f t="shared" si="160"/>
        <v>0</v>
      </c>
      <c r="R297" s="40">
        <f t="shared" si="160"/>
        <v>0</v>
      </c>
      <c r="S297" s="41">
        <f t="shared" si="160"/>
        <v>0</v>
      </c>
      <c r="T297" s="41">
        <f t="shared" si="160"/>
        <v>0</v>
      </c>
      <c r="U297" s="42">
        <f t="shared" si="157"/>
        <v>0.67999993922921032</v>
      </c>
      <c r="V297" s="42">
        <f t="shared" si="157"/>
        <v>0.67999989692949736</v>
      </c>
      <c r="W297" s="43">
        <f t="shared" si="160"/>
        <v>0.79999999996483906</v>
      </c>
      <c r="X297" s="43">
        <f t="shared" si="160"/>
        <v>0.79999997613988072</v>
      </c>
      <c r="AD297"/>
      <c r="AG297" s="3">
        <f t="shared" si="145"/>
        <v>56.724533941584319</v>
      </c>
      <c r="AH297" s="36">
        <f t="shared" si="161"/>
        <v>0.74999999141500973</v>
      </c>
      <c r="AI297" s="36">
        <f t="shared" si="161"/>
        <v>0.7999999932153562</v>
      </c>
      <c r="AJ297" s="36">
        <f t="shared" si="161"/>
        <v>1.1499999955091675</v>
      </c>
      <c r="AK297" s="36">
        <f t="shared" si="161"/>
        <v>1.1999999882046946</v>
      </c>
      <c r="AL297" s="36">
        <f t="shared" si="161"/>
        <v>1.0537023218197268</v>
      </c>
      <c r="AM297" s="37">
        <f t="shared" si="161"/>
        <v>0</v>
      </c>
      <c r="AN297" s="38">
        <f t="shared" si="161"/>
        <v>0.49810838052770856</v>
      </c>
      <c r="AO297" s="39">
        <f t="shared" si="161"/>
        <v>0</v>
      </c>
      <c r="AP297" s="39">
        <f t="shared" si="161"/>
        <v>0</v>
      </c>
      <c r="AQ297" s="40">
        <f t="shared" si="161"/>
        <v>0</v>
      </c>
      <c r="AR297" s="40">
        <f t="shared" si="161"/>
        <v>0</v>
      </c>
      <c r="AS297" s="40">
        <f t="shared" si="161"/>
        <v>0</v>
      </c>
      <c r="AT297" s="41">
        <f t="shared" si="161"/>
        <v>0</v>
      </c>
      <c r="AU297" s="41">
        <f t="shared" si="161"/>
        <v>0</v>
      </c>
      <c r="AV297" s="42">
        <f t="shared" si="158"/>
        <v>0.67999995620395826</v>
      </c>
      <c r="AW297" s="42">
        <f t="shared" si="158"/>
        <v>0.6799999247554156</v>
      </c>
      <c r="AX297" s="43">
        <f t="shared" si="159"/>
        <v>0.79999999996993976</v>
      </c>
      <c r="AY297" s="43">
        <f t="shared" si="159"/>
        <v>0.79999998082934287</v>
      </c>
    </row>
    <row r="298" spans="6:51" x14ac:dyDescent="0.25">
      <c r="F298" s="3">
        <v>56</v>
      </c>
      <c r="G298" s="36">
        <f t="shared" si="160"/>
        <v>0.74999999047992916</v>
      </c>
      <c r="H298" s="36">
        <f t="shared" si="160"/>
        <v>0.79999999214064643</v>
      </c>
      <c r="I298" s="36">
        <f t="shared" si="160"/>
        <v>1.1499999946479349</v>
      </c>
      <c r="J298" s="36">
        <f t="shared" si="160"/>
        <v>1.1999999864084259</v>
      </c>
      <c r="K298" s="36">
        <f t="shared" si="160"/>
        <v>1.0496722055622074</v>
      </c>
      <c r="L298" s="37">
        <f t="shared" si="160"/>
        <v>0</v>
      </c>
      <c r="M298" s="38">
        <f t="shared" si="160"/>
        <v>0.49798094720878494</v>
      </c>
      <c r="N298" s="39">
        <f t="shared" si="160"/>
        <v>0</v>
      </c>
      <c r="O298" s="39">
        <f t="shared" si="160"/>
        <v>0</v>
      </c>
      <c r="P298" s="40">
        <f t="shared" si="160"/>
        <v>0</v>
      </c>
      <c r="Q298" s="40">
        <f t="shared" si="160"/>
        <v>0</v>
      </c>
      <c r="R298" s="40">
        <f t="shared" si="160"/>
        <v>0</v>
      </c>
      <c r="S298" s="41">
        <f t="shared" si="160"/>
        <v>0</v>
      </c>
      <c r="T298" s="41">
        <f t="shared" si="160"/>
        <v>0</v>
      </c>
      <c r="U298" s="42">
        <f t="shared" si="157"/>
        <v>0.67999994982578826</v>
      </c>
      <c r="V298" s="42">
        <f t="shared" si="157"/>
        <v>0.67999991425892004</v>
      </c>
      <c r="W298" s="43">
        <f t="shared" si="160"/>
        <v>0.79999999996794868</v>
      </c>
      <c r="X298" s="43">
        <f t="shared" si="160"/>
        <v>0.79999997901975406</v>
      </c>
      <c r="AD298"/>
      <c r="AG298" s="3">
        <f t="shared" si="145"/>
        <v>57.274377065113654</v>
      </c>
      <c r="AH298" s="36">
        <f t="shared" si="161"/>
        <v>0.7499999920398055</v>
      </c>
      <c r="AI298" s="36">
        <f t="shared" si="161"/>
        <v>0.79999999392118282</v>
      </c>
      <c r="AJ298" s="36">
        <f t="shared" si="161"/>
        <v>1.1499999960569085</v>
      </c>
      <c r="AK298" s="36">
        <f t="shared" si="161"/>
        <v>1.1999999893890276</v>
      </c>
      <c r="AL298" s="36">
        <f t="shared" si="161"/>
        <v>1.0565673395818309</v>
      </c>
      <c r="AM298" s="37">
        <f t="shared" si="161"/>
        <v>0</v>
      </c>
      <c r="AN298" s="38">
        <f t="shared" si="161"/>
        <v>0.49819834503635424</v>
      </c>
      <c r="AO298" s="39">
        <f t="shared" si="161"/>
        <v>0</v>
      </c>
      <c r="AP298" s="39">
        <f t="shared" si="161"/>
        <v>0</v>
      </c>
      <c r="AQ298" s="40">
        <f t="shared" si="161"/>
        <v>0</v>
      </c>
      <c r="AR298" s="40">
        <f t="shared" si="161"/>
        <v>0</v>
      </c>
      <c r="AS298" s="40">
        <f t="shared" si="161"/>
        <v>0</v>
      </c>
      <c r="AT298" s="41">
        <f t="shared" si="161"/>
        <v>0</v>
      </c>
      <c r="AU298" s="41">
        <f t="shared" si="161"/>
        <v>0</v>
      </c>
      <c r="AV298" s="42">
        <f t="shared" si="158"/>
        <v>0.67999996043471744</v>
      </c>
      <c r="AW298" s="42">
        <f t="shared" si="158"/>
        <v>0.67999993174977202</v>
      </c>
      <c r="AX298" s="43">
        <f t="shared" si="159"/>
        <v>0.79999999997132198</v>
      </c>
      <c r="AY298" s="43">
        <f t="shared" si="159"/>
        <v>0.79999998206842604</v>
      </c>
    </row>
    <row r="299" spans="6:51" x14ac:dyDescent="0.25">
      <c r="F299" s="3">
        <v>57</v>
      </c>
      <c r="G299" s="36">
        <f t="shared" si="160"/>
        <v>0.74999999173646503</v>
      </c>
      <c r="H299" s="36">
        <f t="shared" si="160"/>
        <v>0.79999999357985341</v>
      </c>
      <c r="I299" s="36">
        <f t="shared" si="160"/>
        <v>1.1499999957938636</v>
      </c>
      <c r="J299" s="36">
        <f t="shared" si="160"/>
        <v>1.1999999888158015</v>
      </c>
      <c r="K299" s="36">
        <f t="shared" si="160"/>
        <v>1.0551576841943455</v>
      </c>
      <c r="L299" s="37">
        <f t="shared" si="160"/>
        <v>0</v>
      </c>
      <c r="M299" s="38">
        <f t="shared" si="160"/>
        <v>0.49815414814200926</v>
      </c>
      <c r="N299" s="39">
        <f t="shared" si="160"/>
        <v>0</v>
      </c>
      <c r="O299" s="39">
        <f t="shared" si="160"/>
        <v>0</v>
      </c>
      <c r="P299" s="40">
        <f t="shared" si="160"/>
        <v>0</v>
      </c>
      <c r="Q299" s="40">
        <f t="shared" si="160"/>
        <v>0</v>
      </c>
      <c r="R299" s="40">
        <f t="shared" si="160"/>
        <v>0</v>
      </c>
      <c r="S299" s="41">
        <f t="shared" si="160"/>
        <v>0</v>
      </c>
      <c r="T299" s="41">
        <f t="shared" si="160"/>
        <v>0</v>
      </c>
      <c r="U299" s="42">
        <f t="shared" si="157"/>
        <v>0.67999995838431393</v>
      </c>
      <c r="V299" s="42">
        <f t="shared" si="157"/>
        <v>0.67999992835661738</v>
      </c>
      <c r="W299" s="43">
        <f t="shared" si="160"/>
        <v>0.7999999999706453</v>
      </c>
      <c r="X299" s="43">
        <f t="shared" si="160"/>
        <v>0.79999998146368956</v>
      </c>
      <c r="AD299"/>
      <c r="AG299" s="3">
        <f t="shared" si="145"/>
        <v>57.78103343764532</v>
      </c>
      <c r="AH299" s="36">
        <f t="shared" si="161"/>
        <v>0.74999999255924843</v>
      </c>
      <c r="AI299" s="36">
        <f t="shared" si="161"/>
        <v>0.79999999449917103</v>
      </c>
      <c r="AJ299" s="36">
        <f t="shared" si="161"/>
        <v>1.1499999964942054</v>
      </c>
      <c r="AK299" s="36">
        <f t="shared" si="161"/>
        <v>1.1999999903620029</v>
      </c>
      <c r="AL299" s="36">
        <f t="shared" si="161"/>
        <v>1.0590699498566416</v>
      </c>
      <c r="AM299" s="37">
        <f t="shared" si="161"/>
        <v>0</v>
      </c>
      <c r="AN299" s="38">
        <f t="shared" si="161"/>
        <v>0.49827647381623347</v>
      </c>
      <c r="AO299" s="39">
        <f t="shared" si="161"/>
        <v>0</v>
      </c>
      <c r="AP299" s="39">
        <f t="shared" si="161"/>
        <v>0</v>
      </c>
      <c r="AQ299" s="40">
        <f t="shared" si="161"/>
        <v>0</v>
      </c>
      <c r="AR299" s="40">
        <f t="shared" si="161"/>
        <v>0</v>
      </c>
      <c r="AS299" s="40">
        <f t="shared" si="161"/>
        <v>0</v>
      </c>
      <c r="AT299" s="41">
        <f t="shared" si="161"/>
        <v>0</v>
      </c>
      <c r="AU299" s="41">
        <f t="shared" si="161"/>
        <v>0</v>
      </c>
      <c r="AV299" s="42">
        <f t="shared" si="158"/>
        <v>0.67999996392725071</v>
      </c>
      <c r="AW299" s="42">
        <f t="shared" si="158"/>
        <v>0.67999993754521693</v>
      </c>
      <c r="AX299" s="43">
        <f t="shared" si="159"/>
        <v>0.79999999997250693</v>
      </c>
      <c r="AY299" s="43">
        <f t="shared" si="159"/>
        <v>0.79999998311853782</v>
      </c>
    </row>
    <row r="300" spans="6:51" x14ac:dyDescent="0.25">
      <c r="F300" s="3">
        <v>58</v>
      </c>
      <c r="G300" s="36">
        <f t="shared" si="160"/>
        <v>0.74999999276861706</v>
      </c>
      <c r="H300" s="36">
        <f t="shared" si="160"/>
        <v>0.79999999472960459</v>
      </c>
      <c r="I300" s="36">
        <f t="shared" si="160"/>
        <v>1.1499999966655996</v>
      </c>
      <c r="J300" s="36">
        <f t="shared" si="160"/>
        <v>1.1999999907507857</v>
      </c>
      <c r="K300" s="36">
        <f t="shared" si="160"/>
        <v>1.0601127979139606</v>
      </c>
      <c r="L300" s="37">
        <f t="shared" si="160"/>
        <v>0</v>
      </c>
      <c r="M300" s="38">
        <f t="shared" si="160"/>
        <v>0.4983088993097502</v>
      </c>
      <c r="N300" s="39">
        <f t="shared" si="160"/>
        <v>0</v>
      </c>
      <c r="O300" s="39">
        <f t="shared" si="160"/>
        <v>0</v>
      </c>
      <c r="P300" s="40">
        <f t="shared" si="160"/>
        <v>0</v>
      </c>
      <c r="Q300" s="40">
        <f t="shared" si="160"/>
        <v>0</v>
      </c>
      <c r="R300" s="40">
        <f t="shared" si="160"/>
        <v>0</v>
      </c>
      <c r="S300" s="41">
        <f t="shared" si="160"/>
        <v>0</v>
      </c>
      <c r="T300" s="41">
        <f t="shared" si="160"/>
        <v>0</v>
      </c>
      <c r="U300" s="42">
        <f t="shared" si="157"/>
        <v>0.67999996532736628</v>
      </c>
      <c r="V300" s="42">
        <f t="shared" si="157"/>
        <v>0.67999993987449092</v>
      </c>
      <c r="W300" s="43">
        <f t="shared" si="160"/>
        <v>0.79999999997299454</v>
      </c>
      <c r="X300" s="43">
        <f t="shared" si="160"/>
        <v>0.79999998354724644</v>
      </c>
      <c r="AD300"/>
      <c r="AG300" s="3">
        <f t="shared" si="145"/>
        <v>58.247895109351262</v>
      </c>
      <c r="AH300" s="36">
        <f t="shared" si="161"/>
        <v>0.74999999299542364</v>
      </c>
      <c r="AI300" s="36">
        <f t="shared" si="161"/>
        <v>0.79999999497744945</v>
      </c>
      <c r="AJ300" s="36">
        <f t="shared" si="161"/>
        <v>1.1499999968480055</v>
      </c>
      <c r="AK300" s="36">
        <f t="shared" si="161"/>
        <v>1.199999991169546</v>
      </c>
      <c r="AL300" s="36">
        <f t="shared" si="161"/>
        <v>1.0612662887308009</v>
      </c>
      <c r="AM300" s="37">
        <f t="shared" si="161"/>
        <v>0</v>
      </c>
      <c r="AN300" s="38">
        <f t="shared" si="161"/>
        <v>0.49834467228151813</v>
      </c>
      <c r="AO300" s="39">
        <f t="shared" si="161"/>
        <v>0</v>
      </c>
      <c r="AP300" s="39">
        <f t="shared" si="161"/>
        <v>0</v>
      </c>
      <c r="AQ300" s="40">
        <f t="shared" si="161"/>
        <v>0</v>
      </c>
      <c r="AR300" s="40">
        <f t="shared" si="161"/>
        <v>0</v>
      </c>
      <c r="AS300" s="40">
        <f t="shared" si="161"/>
        <v>0</v>
      </c>
      <c r="AT300" s="41">
        <f t="shared" si="161"/>
        <v>0</v>
      </c>
      <c r="AU300" s="41">
        <f t="shared" si="161"/>
        <v>0</v>
      </c>
      <c r="AV300" s="42">
        <f t="shared" si="158"/>
        <v>0.67999996683852071</v>
      </c>
      <c r="AW300" s="42">
        <f t="shared" si="158"/>
        <v>0.67999994239256245</v>
      </c>
      <c r="AX300" s="43">
        <f t="shared" si="159"/>
        <v>0.79999999997352966</v>
      </c>
      <c r="AY300" s="43">
        <f t="shared" si="159"/>
        <v>0.7999999840153551</v>
      </c>
    </row>
    <row r="301" spans="6:51" x14ac:dyDescent="0.25">
      <c r="F301" s="3">
        <v>59</v>
      </c>
      <c r="G301" s="36">
        <f t="shared" si="160"/>
        <v>0.74999999362288539</v>
      </c>
      <c r="H301" s="36">
        <f t="shared" si="160"/>
        <v>0.79999999565249924</v>
      </c>
      <c r="I301" s="36">
        <f t="shared" si="160"/>
        <v>1.1499999973342241</v>
      </c>
      <c r="J301" s="36">
        <f t="shared" si="160"/>
        <v>1.1999999923135827</v>
      </c>
      <c r="K301" s="36">
        <f t="shared" si="160"/>
        <v>1.0645978687441933</v>
      </c>
      <c r="L301" s="37">
        <f t="shared" si="160"/>
        <v>0</v>
      </c>
      <c r="M301" s="38">
        <f t="shared" si="160"/>
        <v>0.49844742567789357</v>
      </c>
      <c r="N301" s="39">
        <f t="shared" si="160"/>
        <v>0</v>
      </c>
      <c r="O301" s="39">
        <f t="shared" si="160"/>
        <v>0</v>
      </c>
      <c r="P301" s="40">
        <f t="shared" si="160"/>
        <v>0</v>
      </c>
      <c r="Q301" s="40">
        <f t="shared" si="160"/>
        <v>0</v>
      </c>
      <c r="R301" s="40">
        <f t="shared" si="160"/>
        <v>0</v>
      </c>
      <c r="S301" s="41">
        <f t="shared" si="160"/>
        <v>0</v>
      </c>
      <c r="T301" s="41">
        <f t="shared" si="160"/>
        <v>0</v>
      </c>
      <c r="U301" s="42">
        <f t="shared" si="157"/>
        <v>0.67999997098434861</v>
      </c>
      <c r="V301" s="42">
        <f t="shared" si="157"/>
        <v>0.67999994932427144</v>
      </c>
      <c r="W301" s="43">
        <f t="shared" si="160"/>
        <v>0.79999999997505034</v>
      </c>
      <c r="X301" s="43">
        <f t="shared" si="160"/>
        <v>0.7999999853314782</v>
      </c>
      <c r="AD301"/>
      <c r="AG301" s="3">
        <f t="shared" si="145"/>
        <v>58.678087706000106</v>
      </c>
      <c r="AH301" s="36">
        <f t="shared" si="161"/>
        <v>0.74999999336493439</v>
      </c>
      <c r="AI301" s="36">
        <f t="shared" si="161"/>
        <v>0.79999999537697519</v>
      </c>
      <c r="AJ301" s="36">
        <f t="shared" si="161"/>
        <v>1.1499999971376871</v>
      </c>
      <c r="AK301" s="36">
        <f t="shared" si="161"/>
        <v>1.1999999918459936</v>
      </c>
      <c r="AL301" s="36">
        <f t="shared" si="161"/>
        <v>1.0632020298035059</v>
      </c>
      <c r="AM301" s="37">
        <f t="shared" si="161"/>
        <v>0</v>
      </c>
      <c r="AN301" s="38">
        <f t="shared" si="161"/>
        <v>0.49840447979324526</v>
      </c>
      <c r="AO301" s="39">
        <f t="shared" si="161"/>
        <v>0</v>
      </c>
      <c r="AP301" s="39">
        <f t="shared" si="161"/>
        <v>0</v>
      </c>
      <c r="AQ301" s="40">
        <f t="shared" si="161"/>
        <v>0</v>
      </c>
      <c r="AR301" s="40">
        <f t="shared" si="161"/>
        <v>0</v>
      </c>
      <c r="AS301" s="40">
        <f t="shared" si="161"/>
        <v>0</v>
      </c>
      <c r="AT301" s="41">
        <f t="shared" si="161"/>
        <v>0</v>
      </c>
      <c r="AU301" s="41">
        <f t="shared" si="161"/>
        <v>0</v>
      </c>
      <c r="AV301" s="42">
        <f t="shared" si="158"/>
        <v>0.67999996928667072</v>
      </c>
      <c r="AW301" s="42">
        <f t="shared" si="158"/>
        <v>0.67999994648146467</v>
      </c>
      <c r="AX301" s="43">
        <f t="shared" si="159"/>
        <v>0.79999999997441762</v>
      </c>
      <c r="AY301" s="43">
        <f t="shared" si="159"/>
        <v>0.7999999847865511</v>
      </c>
    </row>
    <row r="302" spans="6:51" x14ac:dyDescent="0.25">
      <c r="F302" s="3">
        <v>60</v>
      </c>
      <c r="G302" s="36">
        <f t="shared" si="160"/>
        <v>0.74999999433501308</v>
      </c>
      <c r="H302" s="36">
        <f t="shared" si="160"/>
        <v>0.79999999639676544</v>
      </c>
      <c r="I302" s="36">
        <f t="shared" si="160"/>
        <v>1.1499999978511826</v>
      </c>
      <c r="J302" s="36">
        <f t="shared" si="160"/>
        <v>1.1999999935817471</v>
      </c>
      <c r="K302" s="36">
        <f t="shared" si="160"/>
        <v>1.0686652048605163</v>
      </c>
      <c r="L302" s="37">
        <f t="shared" si="160"/>
        <v>0</v>
      </c>
      <c r="M302" s="38">
        <f t="shared" si="160"/>
        <v>0.49857165859830932</v>
      </c>
      <c r="N302" s="39">
        <f t="shared" si="160"/>
        <v>0</v>
      </c>
      <c r="O302" s="39">
        <f t="shared" si="160"/>
        <v>0</v>
      </c>
      <c r="P302" s="40">
        <f t="shared" si="160"/>
        <v>0</v>
      </c>
      <c r="Q302" s="40">
        <f t="shared" si="160"/>
        <v>0</v>
      </c>
      <c r="R302" s="40">
        <f t="shared" si="160"/>
        <v>0</v>
      </c>
      <c r="S302" s="41">
        <f t="shared" si="160"/>
        <v>0</v>
      </c>
      <c r="T302" s="41">
        <f t="shared" si="160"/>
        <v>0</v>
      </c>
      <c r="U302" s="42">
        <f t="shared" si="157"/>
        <v>0.67999997561313041</v>
      </c>
      <c r="V302" s="42">
        <f t="shared" si="157"/>
        <v>0.6799999571093247</v>
      </c>
      <c r="W302" s="43">
        <f t="shared" si="160"/>
        <v>0.79999999997685678</v>
      </c>
      <c r="X302" s="43">
        <f t="shared" si="160"/>
        <v>0.79999998686595397</v>
      </c>
      <c r="AD302"/>
      <c r="AG302" s="3">
        <f t="shared" si="145"/>
        <v>59.074491354933706</v>
      </c>
      <c r="AH302" s="36">
        <f t="shared" si="161"/>
        <v>0.74999999368044834</v>
      </c>
      <c r="AI302" s="36">
        <f t="shared" si="161"/>
        <v>0.79999999571357971</v>
      </c>
      <c r="AJ302" s="36">
        <f t="shared" si="161"/>
        <v>1.1499999973774266</v>
      </c>
      <c r="AK302" s="36">
        <f t="shared" si="161"/>
        <v>1.1999999924173705</v>
      </c>
      <c r="AL302" s="36">
        <f t="shared" si="161"/>
        <v>1.0649146503951123</v>
      </c>
      <c r="AM302" s="37">
        <f t="shared" si="161"/>
        <v>0</v>
      </c>
      <c r="AN302" s="38">
        <f t="shared" si="161"/>
        <v>0.4984571505319409</v>
      </c>
      <c r="AO302" s="39">
        <f t="shared" si="161"/>
        <v>0</v>
      </c>
      <c r="AP302" s="39">
        <f t="shared" si="161"/>
        <v>0</v>
      </c>
      <c r="AQ302" s="40">
        <f t="shared" si="161"/>
        <v>0</v>
      </c>
      <c r="AR302" s="40">
        <f t="shared" si="161"/>
        <v>0</v>
      </c>
      <c r="AS302" s="40">
        <f t="shared" si="161"/>
        <v>0</v>
      </c>
      <c r="AT302" s="41">
        <f t="shared" si="161"/>
        <v>0</v>
      </c>
      <c r="AU302" s="41">
        <f t="shared" si="161"/>
        <v>0</v>
      </c>
      <c r="AV302" s="42">
        <f t="shared" si="158"/>
        <v>0.67999997136180035</v>
      </c>
      <c r="AW302" s="42">
        <f t="shared" si="158"/>
        <v>0.67999994995718593</v>
      </c>
      <c r="AX302" s="43">
        <f t="shared" si="159"/>
        <v>0.799999999975193</v>
      </c>
      <c r="AY302" s="43">
        <f t="shared" si="159"/>
        <v>0.79999998545384432</v>
      </c>
    </row>
    <row r="303" spans="6:51" x14ac:dyDescent="0.25">
      <c r="F303" s="3">
        <v>61</v>
      </c>
      <c r="G303" s="36">
        <f t="shared" si="160"/>
        <v>0.7499999949326972</v>
      </c>
      <c r="H303" s="36">
        <f t="shared" si="160"/>
        <v>0.79999999699973134</v>
      </c>
      <c r="I303" s="36">
        <f t="shared" si="160"/>
        <v>1.1499999982540023</v>
      </c>
      <c r="J303" s="36">
        <f t="shared" si="160"/>
        <v>1.1999999946155873</v>
      </c>
      <c r="K303" s="36">
        <f t="shared" si="160"/>
        <v>1.0723603108860125</v>
      </c>
      <c r="L303" s="37">
        <f t="shared" si="160"/>
        <v>0</v>
      </c>
      <c r="M303" s="38">
        <f t="shared" si="160"/>
        <v>0.49868327729324641</v>
      </c>
      <c r="N303" s="39">
        <f t="shared" si="160"/>
        <v>0</v>
      </c>
      <c r="O303" s="39">
        <f t="shared" si="160"/>
        <v>0</v>
      </c>
      <c r="P303" s="40">
        <f t="shared" si="160"/>
        <v>0</v>
      </c>
      <c r="Q303" s="40">
        <f t="shared" si="160"/>
        <v>0</v>
      </c>
      <c r="R303" s="40">
        <f t="shared" si="160"/>
        <v>0</v>
      </c>
      <c r="S303" s="41">
        <f t="shared" si="160"/>
        <v>0</v>
      </c>
      <c r="T303" s="41">
        <f t="shared" si="160"/>
        <v>0</v>
      </c>
      <c r="U303" s="42">
        <f t="shared" si="157"/>
        <v>0.67999997941643153</v>
      </c>
      <c r="V303" s="42">
        <f t="shared" si="157"/>
        <v>0.67999996354889847</v>
      </c>
      <c r="W303" s="43">
        <f t="shared" si="160"/>
        <v>0.79999999997845073</v>
      </c>
      <c r="X303" s="43">
        <f t="shared" si="160"/>
        <v>0.79999998819110907</v>
      </c>
      <c r="AD303"/>
      <c r="AG303" s="3">
        <f t="shared" si="145"/>
        <v>59.439759967438754</v>
      </c>
      <c r="AH303" s="36">
        <f t="shared" si="161"/>
        <v>0.74999999395176253</v>
      </c>
      <c r="AI303" s="36">
        <f t="shared" si="161"/>
        <v>0.79999999599937677</v>
      </c>
      <c r="AJ303" s="36">
        <f t="shared" si="161"/>
        <v>1.1499999975777568</v>
      </c>
      <c r="AK303" s="36">
        <f t="shared" si="161"/>
        <v>1.1999999929036531</v>
      </c>
      <c r="AL303" s="36">
        <f t="shared" si="161"/>
        <v>1.0664351443632618</v>
      </c>
      <c r="AM303" s="37">
        <f t="shared" si="161"/>
        <v>0</v>
      </c>
      <c r="AN303" s="38">
        <f t="shared" si="161"/>
        <v>0.49850371442550967</v>
      </c>
      <c r="AO303" s="39">
        <f t="shared" si="161"/>
        <v>0</v>
      </c>
      <c r="AP303" s="39">
        <f t="shared" si="161"/>
        <v>0</v>
      </c>
      <c r="AQ303" s="40">
        <f t="shared" si="161"/>
        <v>0</v>
      </c>
      <c r="AR303" s="40">
        <f t="shared" si="161"/>
        <v>0</v>
      </c>
      <c r="AS303" s="40">
        <f t="shared" si="161"/>
        <v>0</v>
      </c>
      <c r="AT303" s="41">
        <f t="shared" si="161"/>
        <v>0</v>
      </c>
      <c r="AU303" s="41">
        <f t="shared" si="161"/>
        <v>0</v>
      </c>
      <c r="AV303" s="42">
        <f t="shared" si="158"/>
        <v>0.67999997313346106</v>
      </c>
      <c r="AW303" s="42">
        <f t="shared" si="158"/>
        <v>0.67999995293231552</v>
      </c>
      <c r="AX303" s="43">
        <f t="shared" si="159"/>
        <v>0.79999999997587312</v>
      </c>
      <c r="AY303" s="43">
        <f t="shared" si="159"/>
        <v>0.79999998603446709</v>
      </c>
    </row>
    <row r="304" spans="6:51" x14ac:dyDescent="0.25">
      <c r="F304" s="3">
        <v>62</v>
      </c>
      <c r="G304" s="36">
        <f t="shared" si="160"/>
        <v>0.74999999543756746</v>
      </c>
      <c r="H304" s="36">
        <f t="shared" si="160"/>
        <v>0.79999999749041995</v>
      </c>
      <c r="I304" s="36">
        <f t="shared" si="160"/>
        <v>1.1499999985702689</v>
      </c>
      <c r="J304" s="36">
        <f t="shared" si="160"/>
        <v>1.199999995462216</v>
      </c>
      <c r="K304" s="36">
        <f t="shared" si="160"/>
        <v>1.0757228961065519</v>
      </c>
      <c r="L304" s="37">
        <f t="shared" si="160"/>
        <v>0</v>
      </c>
      <c r="M304" s="38">
        <f t="shared" si="160"/>
        <v>0.49878374416236487</v>
      </c>
      <c r="N304" s="39">
        <f t="shared" si="160"/>
        <v>0</v>
      </c>
      <c r="O304" s="39">
        <f t="shared" si="160"/>
        <v>0</v>
      </c>
      <c r="P304" s="40">
        <f t="shared" si="160"/>
        <v>0</v>
      </c>
      <c r="Q304" s="40">
        <f t="shared" si="160"/>
        <v>0</v>
      </c>
      <c r="R304" s="40">
        <f t="shared" si="160"/>
        <v>0</v>
      </c>
      <c r="S304" s="41">
        <f t="shared" si="160"/>
        <v>0</v>
      </c>
      <c r="T304" s="41">
        <f t="shared" si="160"/>
        <v>0</v>
      </c>
      <c r="U304" s="42">
        <f t="shared" si="157"/>
        <v>0.67999998255427674</v>
      </c>
      <c r="V304" s="42">
        <f t="shared" si="157"/>
        <v>0.67999996889667902</v>
      </c>
      <c r="W304" s="43">
        <f t="shared" si="160"/>
        <v>0.79999999997986226</v>
      </c>
      <c r="X304" s="43">
        <f t="shared" si="160"/>
        <v>0.79999998934007654</v>
      </c>
      <c r="AD304"/>
      <c r="AG304" s="3">
        <f t="shared" si="145"/>
        <v>59.776339006608282</v>
      </c>
      <c r="AH304" s="36">
        <f t="shared" si="161"/>
        <v>0.74999999418654717</v>
      </c>
      <c r="AI304" s="36">
        <f t="shared" si="161"/>
        <v>0.79999999624374507</v>
      </c>
      <c r="AJ304" s="36">
        <f t="shared" si="161"/>
        <v>1.1499999977466178</v>
      </c>
      <c r="AK304" s="36">
        <f t="shared" si="161"/>
        <v>1.1999999933203553</v>
      </c>
      <c r="AL304" s="36">
        <f t="shared" si="161"/>
        <v>1.0677893306462669</v>
      </c>
      <c r="AM304" s="37">
        <f t="shared" si="161"/>
        <v>0</v>
      </c>
      <c r="AN304" s="38">
        <f t="shared" si="161"/>
        <v>0.4985450235127884</v>
      </c>
      <c r="AO304" s="39">
        <f t="shared" si="161"/>
        <v>0</v>
      </c>
      <c r="AP304" s="39">
        <f t="shared" si="161"/>
        <v>0</v>
      </c>
      <c r="AQ304" s="40">
        <f t="shared" si="161"/>
        <v>0</v>
      </c>
      <c r="AR304" s="40">
        <f t="shared" si="161"/>
        <v>0</v>
      </c>
      <c r="AS304" s="40">
        <f t="shared" si="161"/>
        <v>0</v>
      </c>
      <c r="AT304" s="41">
        <f t="shared" si="161"/>
        <v>0</v>
      </c>
      <c r="AU304" s="41">
        <f t="shared" si="161"/>
        <v>0</v>
      </c>
      <c r="AV304" s="42">
        <f t="shared" si="158"/>
        <v>0.6799999746559503</v>
      </c>
      <c r="AW304" s="42">
        <f t="shared" si="158"/>
        <v>0.67999995549508452</v>
      </c>
      <c r="AX304" s="43">
        <f t="shared" si="159"/>
        <v>0.79999999997647242</v>
      </c>
      <c r="AY304" s="43">
        <f t="shared" si="159"/>
        <v>0.79999998654223026</v>
      </c>
    </row>
    <row r="305" spans="5:51" x14ac:dyDescent="0.25">
      <c r="F305" s="3">
        <v>63</v>
      </c>
      <c r="G305" s="36">
        <f t="shared" si="160"/>
        <v>0.74999999586664146</v>
      </c>
      <c r="H305" s="36">
        <f t="shared" si="160"/>
        <v>0.79999999789149712</v>
      </c>
      <c r="I305" s="36">
        <f t="shared" si="160"/>
        <v>1.1499999988204113</v>
      </c>
      <c r="J305" s="36">
        <f t="shared" si="160"/>
        <v>1.1999999961586045</v>
      </c>
      <c r="K305" s="36">
        <f t="shared" si="160"/>
        <v>1.0787877171587201</v>
      </c>
      <c r="L305" s="37">
        <f t="shared" si="160"/>
        <v>0</v>
      </c>
      <c r="M305" s="38">
        <f t="shared" si="160"/>
        <v>0.49887433486947363</v>
      </c>
      <c r="N305" s="39">
        <f t="shared" si="160"/>
        <v>0</v>
      </c>
      <c r="O305" s="39">
        <f t="shared" si="160"/>
        <v>0</v>
      </c>
      <c r="P305" s="40">
        <f t="shared" si="160"/>
        <v>0</v>
      </c>
      <c r="Q305" s="40">
        <f t="shared" si="160"/>
        <v>0</v>
      </c>
      <c r="R305" s="40">
        <f t="shared" si="160"/>
        <v>0</v>
      </c>
      <c r="S305" s="41">
        <f t="shared" si="160"/>
        <v>0</v>
      </c>
      <c r="T305" s="41">
        <f t="shared" si="160"/>
        <v>0</v>
      </c>
      <c r="U305" s="42">
        <f t="shared" si="157"/>
        <v>0.67999998515350168</v>
      </c>
      <c r="V305" s="42">
        <f t="shared" si="157"/>
        <v>0.67999997335505136</v>
      </c>
      <c r="W305" s="43">
        <f t="shared" si="160"/>
        <v>0.79999999998111704</v>
      </c>
      <c r="X305" s="43">
        <f t="shared" si="160"/>
        <v>0.79999999034012681</v>
      </c>
      <c r="AD305"/>
      <c r="AG305" s="3">
        <f t="shared" si="145"/>
        <v>60.086481859648281</v>
      </c>
      <c r="AH305" s="36">
        <f t="shared" si="161"/>
        <v>0.74999999439087639</v>
      </c>
      <c r="AI305" s="36">
        <f t="shared" si="161"/>
        <v>0.79999999645402697</v>
      </c>
      <c r="AJ305" s="36">
        <f t="shared" si="161"/>
        <v>1.1499999978900743</v>
      </c>
      <c r="AK305" s="36">
        <f t="shared" si="161"/>
        <v>1.1999999936796573</v>
      </c>
      <c r="AL305" s="36">
        <f t="shared" si="161"/>
        <v>1.0689988629814722</v>
      </c>
      <c r="AM305" s="37">
        <f t="shared" si="161"/>
        <v>0</v>
      </c>
      <c r="AN305" s="38">
        <f t="shared" si="161"/>
        <v>0.49858178755777199</v>
      </c>
      <c r="AO305" s="39">
        <f t="shared" si="161"/>
        <v>0</v>
      </c>
      <c r="AP305" s="39">
        <f t="shared" si="161"/>
        <v>0</v>
      </c>
      <c r="AQ305" s="40">
        <f t="shared" si="161"/>
        <v>0</v>
      </c>
      <c r="AR305" s="40">
        <f t="shared" si="161"/>
        <v>0</v>
      </c>
      <c r="AS305" s="40">
        <f t="shared" si="161"/>
        <v>0</v>
      </c>
      <c r="AT305" s="41">
        <f t="shared" si="161"/>
        <v>0</v>
      </c>
      <c r="AU305" s="41">
        <f t="shared" si="161"/>
        <v>0</v>
      </c>
      <c r="AV305" s="42">
        <f t="shared" si="158"/>
        <v>0.67999997597210382</v>
      </c>
      <c r="AW305" s="42">
        <f t="shared" si="158"/>
        <v>0.67999995771534738</v>
      </c>
      <c r="AX305" s="43">
        <f t="shared" si="159"/>
        <v>0.79999999997700255</v>
      </c>
      <c r="AY305" s="43">
        <f t="shared" si="159"/>
        <v>0.79999998698830499</v>
      </c>
    </row>
    <row r="306" spans="5:51" x14ac:dyDescent="0.25">
      <c r="F306" s="3">
        <v>64</v>
      </c>
      <c r="G306" s="36">
        <f t="shared" si="160"/>
        <v>0.7499999962334043</v>
      </c>
      <c r="H306" s="36">
        <f t="shared" si="160"/>
        <v>0.79999999822074297</v>
      </c>
      <c r="I306" s="36">
        <f t="shared" si="160"/>
        <v>1.1499999990196708</v>
      </c>
      <c r="J306" s="36">
        <f t="shared" si="160"/>
        <v>1.199999996733895</v>
      </c>
      <c r="K306" s="36">
        <f t="shared" si="160"/>
        <v>1.0815852846786647</v>
      </c>
      <c r="L306" s="37">
        <f t="shared" si="160"/>
        <v>0</v>
      </c>
      <c r="M306" s="38">
        <f t="shared" si="160"/>
        <v>0.49895616401357901</v>
      </c>
      <c r="N306" s="39">
        <f t="shared" si="160"/>
        <v>0</v>
      </c>
      <c r="O306" s="39">
        <f t="shared" si="160"/>
        <v>0</v>
      </c>
      <c r="P306" s="40">
        <f t="shared" si="160"/>
        <v>0</v>
      </c>
      <c r="Q306" s="40">
        <f t="shared" si="160"/>
        <v>0</v>
      </c>
      <c r="R306" s="40">
        <f t="shared" si="160"/>
        <v>0</v>
      </c>
      <c r="S306" s="41">
        <f t="shared" si="160"/>
        <v>0</v>
      </c>
      <c r="T306" s="41">
        <f t="shared" si="160"/>
        <v>0</v>
      </c>
      <c r="U306" s="42">
        <f t="shared" ref="U306:V312" si="162">$C$5/100*U$163*U234</f>
        <v>0.67999998731503863</v>
      </c>
      <c r="V306" s="42">
        <f t="shared" si="162"/>
        <v>0.67999997708610027</v>
      </c>
      <c r="W306" s="43">
        <f t="shared" si="160"/>
        <v>0.79999999998223603</v>
      </c>
      <c r="X306" s="43">
        <f>X234*X$163</f>
        <v>0.79999999121380094</v>
      </c>
      <c r="AD306"/>
      <c r="AG306" s="3">
        <f t="shared" si="145"/>
        <v>60.372264924241762</v>
      </c>
      <c r="AH306" s="36">
        <f t="shared" si="161"/>
        <v>0.74999999456961075</v>
      </c>
      <c r="AI306" s="36">
        <f t="shared" si="161"/>
        <v>0.79999999663602916</v>
      </c>
      <c r="AJ306" s="36">
        <f t="shared" si="161"/>
        <v>1.149999998012817</v>
      </c>
      <c r="AK306" s="36">
        <f t="shared" si="161"/>
        <v>1.1999999939912189</v>
      </c>
      <c r="AL306" s="36">
        <f t="shared" si="161"/>
        <v>1.0700820163149434</v>
      </c>
      <c r="AM306" s="37">
        <f t="shared" si="161"/>
        <v>0</v>
      </c>
      <c r="AN306" s="38">
        <f t="shared" si="161"/>
        <v>0.49861460165016008</v>
      </c>
      <c r="AO306" s="39">
        <f t="shared" si="161"/>
        <v>0</v>
      </c>
      <c r="AP306" s="39">
        <f t="shared" si="161"/>
        <v>0</v>
      </c>
      <c r="AQ306" s="40">
        <f t="shared" si="161"/>
        <v>0</v>
      </c>
      <c r="AR306" s="40">
        <f t="shared" si="161"/>
        <v>0</v>
      </c>
      <c r="AS306" s="40">
        <f t="shared" si="161"/>
        <v>0</v>
      </c>
      <c r="AT306" s="41">
        <f t="shared" si="161"/>
        <v>0</v>
      </c>
      <c r="AU306" s="41">
        <f t="shared" si="161"/>
        <v>0</v>
      </c>
      <c r="AV306" s="42">
        <f t="shared" ref="AV306:AW312" si="163">$C$5/100*AV$163*AV234</f>
        <v>0.6799999771160451</v>
      </c>
      <c r="AW306" s="42">
        <f t="shared" si="163"/>
        <v>0.67999995964894011</v>
      </c>
      <c r="AX306" s="43">
        <f t="shared" ref="AX306:AY312" si="164">AX234*AX$163</f>
        <v>0.79999999997747329</v>
      </c>
      <c r="AY306" s="43">
        <f t="shared" si="164"/>
        <v>0.799999987381807</v>
      </c>
    </row>
    <row r="307" spans="5:51" x14ac:dyDescent="0.25">
      <c r="F307" s="3">
        <v>65</v>
      </c>
      <c r="G307" s="36">
        <f t="shared" ref="G307:X312" si="165">G235*G$163</f>
        <v>0.74999999654861582</v>
      </c>
      <c r="H307" s="36">
        <f t="shared" si="165"/>
        <v>0.79999999849216374</v>
      </c>
      <c r="I307" s="36">
        <f t="shared" si="165"/>
        <v>1.1499999991794994</v>
      </c>
      <c r="J307" s="36">
        <f t="shared" si="165"/>
        <v>1.1999999972111577</v>
      </c>
      <c r="K307" s="36">
        <f t="shared" si="165"/>
        <v>1.0841424577794618</v>
      </c>
      <c r="L307" s="37">
        <f t="shared" si="165"/>
        <v>0</v>
      </c>
      <c r="M307" s="38">
        <f t="shared" si="165"/>
        <v>0.49903020706105305</v>
      </c>
      <c r="N307" s="39">
        <f t="shared" si="165"/>
        <v>0</v>
      </c>
      <c r="O307" s="39">
        <f t="shared" si="165"/>
        <v>0</v>
      </c>
      <c r="P307" s="40">
        <f t="shared" si="165"/>
        <v>0</v>
      </c>
      <c r="Q307" s="40">
        <f t="shared" si="165"/>
        <v>0</v>
      </c>
      <c r="R307" s="40">
        <f t="shared" si="165"/>
        <v>0</v>
      </c>
      <c r="S307" s="41">
        <f t="shared" si="165"/>
        <v>0</v>
      </c>
      <c r="T307" s="41">
        <f t="shared" si="165"/>
        <v>0</v>
      </c>
      <c r="U307" s="42">
        <f t="shared" si="162"/>
        <v>0.67999998911952275</v>
      </c>
      <c r="V307" s="42">
        <f t="shared" si="162"/>
        <v>0.67999998022013086</v>
      </c>
      <c r="W307" s="43">
        <f t="shared" si="165"/>
        <v>0.79999999998323745</v>
      </c>
      <c r="X307" s="43">
        <f t="shared" si="165"/>
        <v>0.79999999197980842</v>
      </c>
      <c r="AD307"/>
      <c r="AG307" s="3">
        <f t="shared" ref="AG307:AG312" si="166">AE79</f>
        <v>60.635601509972815</v>
      </c>
      <c r="AH307" s="36">
        <f t="shared" ref="AH307:AU312" si="167">AH235*AH$163</f>
        <v>0.74999999472667733</v>
      </c>
      <c r="AI307" s="36">
        <f t="shared" si="167"/>
        <v>0.79999999679438827</v>
      </c>
      <c r="AJ307" s="36">
        <f t="shared" si="167"/>
        <v>1.1499999981185136</v>
      </c>
      <c r="AK307" s="36">
        <f t="shared" si="167"/>
        <v>1.1999999942627735</v>
      </c>
      <c r="AL307" s="36">
        <f t="shared" si="167"/>
        <v>1.0710543046262073</v>
      </c>
      <c r="AM307" s="37">
        <f t="shared" si="167"/>
        <v>0</v>
      </c>
      <c r="AN307" s="38">
        <f t="shared" si="167"/>
        <v>0.498643967774831</v>
      </c>
      <c r="AO307" s="39">
        <f t="shared" si="167"/>
        <v>0</v>
      </c>
      <c r="AP307" s="39">
        <f t="shared" si="167"/>
        <v>0</v>
      </c>
      <c r="AQ307" s="40">
        <f t="shared" si="167"/>
        <v>0</v>
      </c>
      <c r="AR307" s="40">
        <f t="shared" si="167"/>
        <v>0</v>
      </c>
      <c r="AS307" s="40">
        <f t="shared" si="167"/>
        <v>0</v>
      </c>
      <c r="AT307" s="41">
        <f t="shared" si="167"/>
        <v>0</v>
      </c>
      <c r="AU307" s="41">
        <f t="shared" si="167"/>
        <v>0</v>
      </c>
      <c r="AV307" s="42">
        <f t="shared" si="163"/>
        <v>0.67999997811520618</v>
      </c>
      <c r="AW307" s="42">
        <f t="shared" si="163"/>
        <v>0.67999996134089169</v>
      </c>
      <c r="AX307" s="43">
        <f t="shared" si="164"/>
        <v>0.79999999997789251</v>
      </c>
      <c r="AY307" s="43">
        <f t="shared" si="164"/>
        <v>0.79999998773023384</v>
      </c>
    </row>
    <row r="308" spans="5:51" x14ac:dyDescent="0.25">
      <c r="F308" s="3">
        <v>66</v>
      </c>
      <c r="G308" s="36">
        <f t="shared" si="165"/>
        <v>0.74999999682091834</v>
      </c>
      <c r="H308" s="36">
        <f t="shared" si="165"/>
        <v>0.79999999871684058</v>
      </c>
      <c r="I308" s="36">
        <f t="shared" si="165"/>
        <v>1.1499999993085614</v>
      </c>
      <c r="J308" s="36">
        <f t="shared" si="165"/>
        <v>1.1999999976087345</v>
      </c>
      <c r="K308" s="36">
        <f t="shared" si="165"/>
        <v>1.0864829457385701</v>
      </c>
      <c r="L308" s="37">
        <f t="shared" si="165"/>
        <v>0</v>
      </c>
      <c r="M308" s="38">
        <f t="shared" si="165"/>
        <v>0.49909731910860361</v>
      </c>
      <c r="N308" s="39">
        <f t="shared" si="165"/>
        <v>0</v>
      </c>
      <c r="O308" s="39">
        <f t="shared" si="165"/>
        <v>0</v>
      </c>
      <c r="P308" s="40">
        <f t="shared" si="165"/>
        <v>0</v>
      </c>
      <c r="Q308" s="40">
        <f t="shared" si="165"/>
        <v>0</v>
      </c>
      <c r="R308" s="40">
        <f t="shared" si="165"/>
        <v>0</v>
      </c>
      <c r="S308" s="41">
        <f t="shared" si="165"/>
        <v>0</v>
      </c>
      <c r="T308" s="41">
        <f t="shared" si="165"/>
        <v>0</v>
      </c>
      <c r="U308" s="42">
        <f t="shared" si="162"/>
        <v>0.67999999063162242</v>
      </c>
      <c r="V308" s="42">
        <f t="shared" si="162"/>
        <v>0.67999998286229135</v>
      </c>
      <c r="W308" s="43">
        <f t="shared" si="165"/>
        <v>0.7999999999841364</v>
      </c>
      <c r="X308" s="43">
        <f t="shared" si="165"/>
        <v>0.79999999265374111</v>
      </c>
      <c r="AD308"/>
      <c r="AG308" s="3">
        <f t="shared" si="166"/>
        <v>60.87825464788051</v>
      </c>
      <c r="AH308" s="36">
        <f t="shared" si="167"/>
        <v>0.74999999486527802</v>
      </c>
      <c r="AI308" s="36">
        <f t="shared" si="167"/>
        <v>0.79999999693283952</v>
      </c>
      <c r="AJ308" s="36">
        <f t="shared" si="167"/>
        <v>1.1499999982100633</v>
      </c>
      <c r="AK308" s="36">
        <f t="shared" si="167"/>
        <v>1.1999999945005668</v>
      </c>
      <c r="AL308" s="36">
        <f t="shared" si="167"/>
        <v>1.0719289702642885</v>
      </c>
      <c r="AM308" s="37">
        <f t="shared" si="167"/>
        <v>0</v>
      </c>
      <c r="AN308" s="38">
        <f t="shared" si="167"/>
        <v>0.49867031180159133</v>
      </c>
      <c r="AO308" s="39">
        <f t="shared" si="167"/>
        <v>0</v>
      </c>
      <c r="AP308" s="39">
        <f t="shared" si="167"/>
        <v>0</v>
      </c>
      <c r="AQ308" s="40">
        <f t="shared" si="167"/>
        <v>0</v>
      </c>
      <c r="AR308" s="40">
        <f t="shared" si="167"/>
        <v>0</v>
      </c>
      <c r="AS308" s="40">
        <f t="shared" si="167"/>
        <v>0</v>
      </c>
      <c r="AT308" s="41">
        <f t="shared" si="167"/>
        <v>0</v>
      </c>
      <c r="AU308" s="41">
        <f t="shared" si="167"/>
        <v>0</v>
      </c>
      <c r="AV308" s="42">
        <f t="shared" si="163"/>
        <v>0.67999997899182807</v>
      </c>
      <c r="AW308" s="42">
        <f t="shared" si="163"/>
        <v>0.67999996282781927</v>
      </c>
      <c r="AX308" s="43">
        <f t="shared" si="164"/>
        <v>0.79999999997826698</v>
      </c>
      <c r="AY308" s="43">
        <f t="shared" si="164"/>
        <v>0.79999998803979899</v>
      </c>
    </row>
    <row r="309" spans="5:51" x14ac:dyDescent="0.25">
      <c r="F309" s="3">
        <v>67</v>
      </c>
      <c r="G309" s="36">
        <f t="shared" si="165"/>
        <v>0.74999999705729747</v>
      </c>
      <c r="H309" s="36">
        <f t="shared" si="165"/>
        <v>0.79999999890357643</v>
      </c>
      <c r="I309" s="36">
        <f t="shared" si="165"/>
        <v>1.1499999994134582</v>
      </c>
      <c r="J309" s="36">
        <f t="shared" si="165"/>
        <v>1.1999999979412697</v>
      </c>
      <c r="K309" s="36">
        <f t="shared" si="165"/>
        <v>1.0886277326849132</v>
      </c>
      <c r="L309" s="37">
        <f t="shared" si="165"/>
        <v>0</v>
      </c>
      <c r="M309" s="38">
        <f t="shared" si="165"/>
        <v>0.49915825095691874</v>
      </c>
      <c r="N309" s="39">
        <f t="shared" si="165"/>
        <v>0</v>
      </c>
      <c r="O309" s="39">
        <f t="shared" si="165"/>
        <v>0</v>
      </c>
      <c r="P309" s="40">
        <f t="shared" si="165"/>
        <v>0</v>
      </c>
      <c r="Q309" s="40">
        <f t="shared" si="165"/>
        <v>0</v>
      </c>
      <c r="R309" s="40">
        <f t="shared" si="165"/>
        <v>0</v>
      </c>
      <c r="S309" s="41">
        <f t="shared" si="165"/>
        <v>0</v>
      </c>
      <c r="T309" s="41">
        <f t="shared" si="165"/>
        <v>0</v>
      </c>
      <c r="U309" s="42">
        <f t="shared" si="162"/>
        <v>0.67999999190339777</v>
      </c>
      <c r="V309" s="42">
        <f t="shared" si="162"/>
        <v>0.67999998509774229</v>
      </c>
      <c r="W309" s="43">
        <f t="shared" si="165"/>
        <v>0.79999999998494564</v>
      </c>
      <c r="X309" s="43">
        <f t="shared" si="165"/>
        <v>0.79999999324864368</v>
      </c>
      <c r="AD309"/>
      <c r="AG309" s="3">
        <f t="shared" si="166"/>
        <v>61.101848893902165</v>
      </c>
      <c r="AH309" s="36">
        <f t="shared" si="167"/>
        <v>0.74999999498804426</v>
      </c>
      <c r="AI309" s="36">
        <f t="shared" si="167"/>
        <v>0.79999999705441693</v>
      </c>
      <c r="AJ309" s="36">
        <f t="shared" si="167"/>
        <v>1.1499999982897799</v>
      </c>
      <c r="AK309" s="36">
        <f t="shared" si="167"/>
        <v>1.1999999947096849</v>
      </c>
      <c r="AL309" s="36">
        <f t="shared" si="167"/>
        <v>1.0727173744787035</v>
      </c>
      <c r="AM309" s="37">
        <f t="shared" si="167"/>
        <v>0</v>
      </c>
      <c r="AN309" s="38">
        <f t="shared" si="167"/>
        <v>0.49869399696777866</v>
      </c>
      <c r="AO309" s="39">
        <f t="shared" si="167"/>
        <v>0</v>
      </c>
      <c r="AP309" s="39">
        <f t="shared" si="167"/>
        <v>0</v>
      </c>
      <c r="AQ309" s="40">
        <f t="shared" si="167"/>
        <v>0</v>
      </c>
      <c r="AR309" s="40">
        <f t="shared" si="167"/>
        <v>0</v>
      </c>
      <c r="AS309" s="40">
        <f t="shared" si="167"/>
        <v>0</v>
      </c>
      <c r="AT309" s="41">
        <f t="shared" si="167"/>
        <v>0</v>
      </c>
      <c r="AU309" s="41">
        <f t="shared" si="167"/>
        <v>0</v>
      </c>
      <c r="AV309" s="42">
        <f t="shared" si="163"/>
        <v>0.67999997976408655</v>
      </c>
      <c r="AW309" s="42">
        <f t="shared" si="163"/>
        <v>0.67999996413973307</v>
      </c>
      <c r="AX309" s="43">
        <f t="shared" si="164"/>
        <v>0.79999999997860227</v>
      </c>
      <c r="AY309" s="43">
        <f t="shared" si="164"/>
        <v>0.79999998831568786</v>
      </c>
    </row>
    <row r="310" spans="5:51" x14ac:dyDescent="0.25">
      <c r="F310" s="3">
        <v>68</v>
      </c>
      <c r="G310" s="36">
        <f t="shared" si="165"/>
        <v>0.74999999726343458</v>
      </c>
      <c r="H310" s="36">
        <f t="shared" si="165"/>
        <v>0.79999999905939256</v>
      </c>
      <c r="I310" s="36">
        <f t="shared" si="165"/>
        <v>1.1499999994992507</v>
      </c>
      <c r="J310" s="36">
        <f t="shared" si="165"/>
        <v>1.1999999982205023</v>
      </c>
      <c r="K310" s="36">
        <f t="shared" si="165"/>
        <v>1.0905954381897793</v>
      </c>
      <c r="L310" s="37">
        <f t="shared" si="165"/>
        <v>0</v>
      </c>
      <c r="M310" s="38">
        <f t="shared" si="165"/>
        <v>0.49921366289954183</v>
      </c>
      <c r="N310" s="39">
        <f t="shared" si="165"/>
        <v>0</v>
      </c>
      <c r="O310" s="39">
        <f t="shared" si="165"/>
        <v>0</v>
      </c>
      <c r="P310" s="40">
        <f t="shared" si="165"/>
        <v>0</v>
      </c>
      <c r="Q310" s="40">
        <f t="shared" si="165"/>
        <v>0</v>
      </c>
      <c r="R310" s="40">
        <f t="shared" si="165"/>
        <v>0</v>
      </c>
      <c r="S310" s="41">
        <f t="shared" si="165"/>
        <v>0</v>
      </c>
      <c r="T310" s="41">
        <f t="shared" si="165"/>
        <v>0</v>
      </c>
      <c r="U310" s="42">
        <f t="shared" si="162"/>
        <v>0.6799999929769146</v>
      </c>
      <c r="V310" s="42">
        <f t="shared" si="162"/>
        <v>0.67999998699570541</v>
      </c>
      <c r="W310" s="43">
        <f t="shared" si="165"/>
        <v>0.79999999998567628</v>
      </c>
      <c r="X310" s="43">
        <f t="shared" si="165"/>
        <v>0.79999999377547171</v>
      </c>
      <c r="AD310"/>
      <c r="AG310" s="3">
        <f t="shared" si="166"/>
        <v>61.307881205229648</v>
      </c>
      <c r="AH310" s="36">
        <f t="shared" si="167"/>
        <v>0.74999999509715609</v>
      </c>
      <c r="AI310" s="36">
        <f t="shared" si="167"/>
        <v>0.79999999716160508</v>
      </c>
      <c r="AJ310" s="36">
        <f t="shared" si="167"/>
        <v>1.1499999983595277</v>
      </c>
      <c r="AK310" s="36">
        <f t="shared" si="167"/>
        <v>1.1999999948943019</v>
      </c>
      <c r="AL310" s="36">
        <f t="shared" si="167"/>
        <v>1.0734293113343707</v>
      </c>
      <c r="AM310" s="37">
        <f t="shared" si="167"/>
        <v>0</v>
      </c>
      <c r="AN310" s="38">
        <f t="shared" si="167"/>
        <v>0.49871533465353757</v>
      </c>
      <c r="AO310" s="39">
        <f t="shared" si="167"/>
        <v>0</v>
      </c>
      <c r="AP310" s="39">
        <f t="shared" si="167"/>
        <v>0</v>
      </c>
      <c r="AQ310" s="40">
        <f t="shared" si="167"/>
        <v>0</v>
      </c>
      <c r="AR310" s="40">
        <f t="shared" si="167"/>
        <v>0</v>
      </c>
      <c r="AS310" s="40">
        <f t="shared" si="167"/>
        <v>0</v>
      </c>
      <c r="AT310" s="41">
        <f t="shared" si="167"/>
        <v>0</v>
      </c>
      <c r="AU310" s="41">
        <f t="shared" si="167"/>
        <v>0</v>
      </c>
      <c r="AV310" s="42">
        <f t="shared" si="163"/>
        <v>0.67999998044694665</v>
      </c>
      <c r="AW310" s="42">
        <f t="shared" si="163"/>
        <v>0.67999996530140761</v>
      </c>
      <c r="AX310" s="43">
        <f t="shared" si="164"/>
        <v>0.79999999997890336</v>
      </c>
      <c r="AY310" s="43">
        <f t="shared" si="164"/>
        <v>0.79999998856225585</v>
      </c>
    </row>
    <row r="311" spans="5:51" x14ac:dyDescent="0.25">
      <c r="F311" s="3">
        <v>69</v>
      </c>
      <c r="G311" s="36">
        <f t="shared" si="165"/>
        <v>0.74999999744397694</v>
      </c>
      <c r="H311" s="36">
        <f t="shared" si="165"/>
        <v>0.79999999918991227</v>
      </c>
      <c r="I311" s="36">
        <f t="shared" si="165"/>
        <v>1.1499999995698462</v>
      </c>
      <c r="J311" s="36">
        <f t="shared" si="165"/>
        <v>1.1999999984558805</v>
      </c>
      <c r="K311" s="36">
        <f t="shared" si="165"/>
        <v>1.0924026243406848</v>
      </c>
      <c r="L311" s="37">
        <f t="shared" si="165"/>
        <v>0</v>
      </c>
      <c r="M311" s="38">
        <f t="shared" si="165"/>
        <v>0.49926413656834007</v>
      </c>
      <c r="N311" s="39">
        <f t="shared" si="165"/>
        <v>0</v>
      </c>
      <c r="O311" s="39">
        <f t="shared" si="165"/>
        <v>0</v>
      </c>
      <c r="P311" s="40">
        <f t="shared" si="165"/>
        <v>0</v>
      </c>
      <c r="Q311" s="40">
        <f t="shared" si="165"/>
        <v>0</v>
      </c>
      <c r="R311" s="40">
        <f t="shared" si="165"/>
        <v>0</v>
      </c>
      <c r="S311" s="41">
        <f t="shared" si="165"/>
        <v>0</v>
      </c>
      <c r="T311" s="41">
        <f t="shared" si="165"/>
        <v>0</v>
      </c>
      <c r="U311" s="42">
        <f t="shared" si="162"/>
        <v>0.67999999388628807</v>
      </c>
      <c r="V311" s="42">
        <f t="shared" si="162"/>
        <v>0.67999998861264621</v>
      </c>
      <c r="W311" s="43">
        <f t="shared" si="165"/>
        <v>0.79999999998633764</v>
      </c>
      <c r="X311" s="43">
        <f t="shared" si="165"/>
        <v>0.7999999942434598</v>
      </c>
      <c r="AD311"/>
      <c r="AG311" s="3">
        <f t="shared" si="166"/>
        <v>61.497730962395757</v>
      </c>
      <c r="AH311" s="36">
        <f t="shared" si="167"/>
        <v>0.74999999519443239</v>
      </c>
      <c r="AI311" s="36">
        <f t="shared" si="167"/>
        <v>0.79999999725645243</v>
      </c>
      <c r="AJ311" s="36">
        <f t="shared" si="167"/>
        <v>1.1499999984208207</v>
      </c>
      <c r="AK311" s="36">
        <f t="shared" si="167"/>
        <v>1.1999999950578668</v>
      </c>
      <c r="AL311" s="36">
        <f t="shared" si="167"/>
        <v>1.0740732617484272</v>
      </c>
      <c r="AM311" s="37">
        <f t="shared" si="167"/>
        <v>0</v>
      </c>
      <c r="AN311" s="38">
        <f t="shared" si="167"/>
        <v>0.49873459305129392</v>
      </c>
      <c r="AO311" s="39">
        <f t="shared" si="167"/>
        <v>0</v>
      </c>
      <c r="AP311" s="39">
        <f t="shared" si="167"/>
        <v>0</v>
      </c>
      <c r="AQ311" s="40">
        <f t="shared" si="167"/>
        <v>0</v>
      </c>
      <c r="AR311" s="40">
        <f t="shared" si="167"/>
        <v>0</v>
      </c>
      <c r="AS311" s="40">
        <f t="shared" si="167"/>
        <v>0</v>
      </c>
      <c r="AT311" s="41">
        <f t="shared" si="167"/>
        <v>0</v>
      </c>
      <c r="AU311" s="41">
        <f t="shared" si="167"/>
        <v>0</v>
      </c>
      <c r="AV311" s="42">
        <f t="shared" si="163"/>
        <v>0.67999998105281634</v>
      </c>
      <c r="AW311" s="42">
        <f t="shared" si="163"/>
        <v>0.6799999663334364</v>
      </c>
      <c r="AX311" s="43">
        <f t="shared" si="164"/>
        <v>0.79999999997917437</v>
      </c>
      <c r="AY311" s="43">
        <f t="shared" si="164"/>
        <v>0.79999998878318401</v>
      </c>
    </row>
    <row r="312" spans="5:51" x14ac:dyDescent="0.25">
      <c r="F312" s="3">
        <v>70</v>
      </c>
      <c r="G312" s="36">
        <f t="shared" si="165"/>
        <v>0.74999999760274805</v>
      </c>
      <c r="H312" s="36">
        <f t="shared" si="165"/>
        <v>0.79999999929965626</v>
      </c>
      <c r="I312" s="36">
        <f t="shared" si="165"/>
        <v>1.1499999996282784</v>
      </c>
      <c r="J312" s="36">
        <f t="shared" si="165"/>
        <v>1.1999999986550394</v>
      </c>
      <c r="K312" s="36">
        <f t="shared" si="165"/>
        <v>1.0940640579979475</v>
      </c>
      <c r="L312" s="37">
        <f t="shared" si="165"/>
        <v>0</v>
      </c>
      <c r="M312" s="38">
        <f t="shared" si="165"/>
        <v>0.49931018512388858</v>
      </c>
      <c r="N312" s="39">
        <f t="shared" si="165"/>
        <v>0</v>
      </c>
      <c r="O312" s="39">
        <f t="shared" si="165"/>
        <v>0</v>
      </c>
      <c r="P312" s="40">
        <f t="shared" si="165"/>
        <v>0</v>
      </c>
      <c r="Q312" s="40">
        <f t="shared" si="165"/>
        <v>0</v>
      </c>
      <c r="R312" s="40">
        <f t="shared" si="165"/>
        <v>0</v>
      </c>
      <c r="S312" s="41">
        <f t="shared" si="165"/>
        <v>0</v>
      </c>
      <c r="T312" s="41">
        <f t="shared" si="165"/>
        <v>0</v>
      </c>
      <c r="U312" s="42">
        <f t="shared" si="162"/>
        <v>0.67999999465928407</v>
      </c>
      <c r="V312" s="42">
        <f t="shared" si="162"/>
        <v>0.6799999899947845</v>
      </c>
      <c r="W312" s="43">
        <f t="shared" si="165"/>
        <v>0.79999999998693794</v>
      </c>
      <c r="X312" s="43">
        <f t="shared" si="165"/>
        <v>0.79999999466042027</v>
      </c>
      <c r="AD312"/>
      <c r="AG312" s="3">
        <f t="shared" si="166"/>
        <v>61.672669204188026</v>
      </c>
      <c r="AH312" s="36">
        <f t="shared" si="167"/>
        <v>0.7499999952814006</v>
      </c>
      <c r="AI312" s="36">
        <f t="shared" si="167"/>
        <v>0.79999999734066041</v>
      </c>
      <c r="AJ312" s="36">
        <f t="shared" si="167"/>
        <v>1.1499999984748985</v>
      </c>
      <c r="AK312" s="36">
        <f t="shared" si="167"/>
        <v>1.1999999952032507</v>
      </c>
      <c r="AL312" s="36">
        <f t="shared" si="167"/>
        <v>1.0746566003834912</v>
      </c>
      <c r="AM312" s="37">
        <f t="shared" si="167"/>
        <v>0</v>
      </c>
      <c r="AN312" s="38">
        <f t="shared" si="167"/>
        <v>0.49875200418549526</v>
      </c>
      <c r="AO312" s="39">
        <f t="shared" si="167"/>
        <v>0</v>
      </c>
      <c r="AP312" s="39">
        <f t="shared" si="167"/>
        <v>0</v>
      </c>
      <c r="AQ312" s="40">
        <f t="shared" si="167"/>
        <v>0</v>
      </c>
      <c r="AR312" s="40">
        <f t="shared" si="167"/>
        <v>0</v>
      </c>
      <c r="AS312" s="40">
        <f t="shared" si="167"/>
        <v>0</v>
      </c>
      <c r="AT312" s="41">
        <f t="shared" si="167"/>
        <v>0</v>
      </c>
      <c r="AU312" s="41">
        <f t="shared" si="167"/>
        <v>0</v>
      </c>
      <c r="AV312" s="42">
        <f t="shared" si="163"/>
        <v>0.67999998159205099</v>
      </c>
      <c r="AW312" s="42">
        <f t="shared" si="163"/>
        <v>0.6799999672530479</v>
      </c>
      <c r="AX312" s="43">
        <f t="shared" si="164"/>
        <v>0.79999999997941862</v>
      </c>
      <c r="AY312" s="43">
        <f t="shared" si="164"/>
        <v>0.79999998898160118</v>
      </c>
    </row>
    <row r="313" spans="5:51" x14ac:dyDescent="0.25">
      <c r="AD313"/>
    </row>
    <row r="314" spans="5:51" x14ac:dyDescent="0.25">
      <c r="E314" s="3" t="s">
        <v>89</v>
      </c>
      <c r="F314" s="3">
        <v>0</v>
      </c>
      <c r="G314" s="36">
        <f>G$160+G242</f>
        <v>1.4299100369738225</v>
      </c>
      <c r="H314" s="36">
        <f t="shared" ref="H314:X314" si="168">H$160+H242</f>
        <v>2.8894725080391725</v>
      </c>
      <c r="I314" s="36">
        <f t="shared" si="168"/>
        <v>2.3048486128566585</v>
      </c>
      <c r="J314" s="36">
        <f t="shared" si="168"/>
        <v>2.3048486128566585</v>
      </c>
      <c r="K314" s="36">
        <f t="shared" si="168"/>
        <v>1.8719441759047695</v>
      </c>
      <c r="L314" s="37">
        <f t="shared" si="168"/>
        <v>1.8719441759047695</v>
      </c>
      <c r="M314" s="38">
        <f t="shared" si="168"/>
        <v>2.954035201861597</v>
      </c>
      <c r="N314" s="39">
        <f t="shared" si="168"/>
        <v>1.1197912716347349</v>
      </c>
      <c r="O314" s="39">
        <f t="shared" si="168"/>
        <v>1.1197912716347349</v>
      </c>
      <c r="P314" s="40">
        <f t="shared" si="168"/>
        <v>7.0742534686156731</v>
      </c>
      <c r="Q314" s="40">
        <f t="shared" si="168"/>
        <v>12.161422485138978</v>
      </c>
      <c r="R314" s="40">
        <f t="shared" si="168"/>
        <v>24.404558048807708</v>
      </c>
      <c r="S314" s="41">
        <f t="shared" si="168"/>
        <v>0.35</v>
      </c>
      <c r="T314" s="41">
        <f t="shared" si="168"/>
        <v>0.35</v>
      </c>
      <c r="U314" s="42">
        <f t="shared" si="168"/>
        <v>2.6240203225785068</v>
      </c>
      <c r="V314" s="42">
        <f t="shared" si="168"/>
        <v>2.6240203225785068</v>
      </c>
      <c r="W314" s="43">
        <f t="shared" si="168"/>
        <v>2.8894725080391725</v>
      </c>
      <c r="X314" s="43">
        <f t="shared" si="168"/>
        <v>2.8894725080391725</v>
      </c>
      <c r="AD314"/>
      <c r="AF314" s="3" t="s">
        <v>89</v>
      </c>
      <c r="AG314" s="3">
        <f>AE14</f>
        <v>5.3104168132392244</v>
      </c>
      <c r="AH314" s="36">
        <f>AH$160+AH242</f>
        <v>1.4299100369738225</v>
      </c>
      <c r="AI314" s="36">
        <f t="shared" ref="AI314:AY314" si="169">AI$160+AI242</f>
        <v>3.4396117955327727</v>
      </c>
      <c r="AJ314" s="36">
        <f t="shared" si="169"/>
        <v>2.3048486128566585</v>
      </c>
      <c r="AK314" s="36">
        <f t="shared" si="169"/>
        <v>3.0720689717030272</v>
      </c>
      <c r="AL314" s="36">
        <f t="shared" si="169"/>
        <v>1.8719441759047695</v>
      </c>
      <c r="AM314" s="37">
        <f t="shared" si="169"/>
        <v>1.8719441759047695</v>
      </c>
      <c r="AN314" s="38">
        <f t="shared" si="169"/>
        <v>2.954035201861597</v>
      </c>
      <c r="AO314" s="39">
        <f t="shared" si="169"/>
        <v>1.1197912716347349</v>
      </c>
      <c r="AP314" s="39">
        <f t="shared" si="169"/>
        <v>1.1197912716347349</v>
      </c>
      <c r="AQ314" s="40">
        <f t="shared" si="169"/>
        <v>7.0742534686156731</v>
      </c>
      <c r="AR314" s="40">
        <f t="shared" si="169"/>
        <v>12.161422485138978</v>
      </c>
      <c r="AS314" s="40">
        <f t="shared" si="169"/>
        <v>24.404558048807708</v>
      </c>
      <c r="AT314" s="41">
        <f t="shared" si="169"/>
        <v>0.35</v>
      </c>
      <c r="AU314" s="41">
        <f t="shared" si="169"/>
        <v>0.35</v>
      </c>
      <c r="AV314" s="42">
        <f t="shared" si="169"/>
        <v>2.9322684601565601</v>
      </c>
      <c r="AW314" s="42">
        <f t="shared" si="169"/>
        <v>2.9215684413416207</v>
      </c>
      <c r="AX314" s="43">
        <f t="shared" si="169"/>
        <v>3.6609658047052673</v>
      </c>
      <c r="AY314" s="43">
        <f t="shared" si="169"/>
        <v>3.4667516893606791</v>
      </c>
    </row>
    <row r="315" spans="5:51" x14ac:dyDescent="0.25">
      <c r="F315" s="3">
        <v>1</v>
      </c>
      <c r="G315" s="36">
        <f t="shared" ref="G315:X329" si="170">G$160+G243</f>
        <v>1.4299100369738225</v>
      </c>
      <c r="H315" s="36">
        <f t="shared" si="170"/>
        <v>2.8894725080391725</v>
      </c>
      <c r="I315" s="36">
        <f t="shared" si="170"/>
        <v>2.3048486128566585</v>
      </c>
      <c r="J315" s="36">
        <f t="shared" si="170"/>
        <v>2.3048486128566585</v>
      </c>
      <c r="K315" s="36">
        <f t="shared" si="170"/>
        <v>1.8719441759047695</v>
      </c>
      <c r="L315" s="37">
        <f t="shared" si="170"/>
        <v>1.8719441759047695</v>
      </c>
      <c r="M315" s="38">
        <f t="shared" si="170"/>
        <v>2.954035201861597</v>
      </c>
      <c r="N315" s="39">
        <f t="shared" si="170"/>
        <v>1.1197912716347349</v>
      </c>
      <c r="O315" s="39">
        <f t="shared" si="170"/>
        <v>1.1197912716347349</v>
      </c>
      <c r="P315" s="40">
        <f t="shared" si="170"/>
        <v>7.0742534686156731</v>
      </c>
      <c r="Q315" s="40">
        <f t="shared" si="170"/>
        <v>12.161422485138978</v>
      </c>
      <c r="R315" s="40">
        <f t="shared" si="170"/>
        <v>24.404558048807708</v>
      </c>
      <c r="S315" s="41">
        <f t="shared" si="170"/>
        <v>0.35</v>
      </c>
      <c r="T315" s="41">
        <f t="shared" si="170"/>
        <v>0.35</v>
      </c>
      <c r="U315" s="42">
        <f t="shared" si="170"/>
        <v>2.6240203225785068</v>
      </c>
      <c r="V315" s="42">
        <f t="shared" si="170"/>
        <v>2.6240203225785068</v>
      </c>
      <c r="W315" s="43">
        <f t="shared" si="170"/>
        <v>2.8894725080391725</v>
      </c>
      <c r="X315" s="43">
        <f t="shared" si="170"/>
        <v>2.8894725080391725</v>
      </c>
      <c r="AD315"/>
      <c r="AG315" s="3">
        <f t="shared" ref="AG315:AG378" si="171">AE15</f>
        <v>5.5848653782914033</v>
      </c>
      <c r="AH315" s="36">
        <f t="shared" ref="AH315:AY329" si="172">AH$160+AH243</f>
        <v>1.4299100369738225</v>
      </c>
      <c r="AI315" s="36">
        <f t="shared" si="172"/>
        <v>3.4631662040047941</v>
      </c>
      <c r="AJ315" s="36">
        <f t="shared" si="172"/>
        <v>2.3048486128566585</v>
      </c>
      <c r="AK315" s="36">
        <f t="shared" si="172"/>
        <v>3.1140220046844429</v>
      </c>
      <c r="AL315" s="36">
        <f t="shared" si="172"/>
        <v>1.8719441759047695</v>
      </c>
      <c r="AM315" s="37">
        <f t="shared" si="172"/>
        <v>1.8719441759047695</v>
      </c>
      <c r="AN315" s="38">
        <f t="shared" si="172"/>
        <v>2.954035201861597</v>
      </c>
      <c r="AO315" s="39">
        <f t="shared" si="172"/>
        <v>1.1197912716347349</v>
      </c>
      <c r="AP315" s="39">
        <f t="shared" si="172"/>
        <v>1.1197912716347349</v>
      </c>
      <c r="AQ315" s="40">
        <f t="shared" si="172"/>
        <v>7.0742534686156731</v>
      </c>
      <c r="AR315" s="40">
        <f t="shared" si="172"/>
        <v>12.161422485138978</v>
      </c>
      <c r="AS315" s="40">
        <f t="shared" si="172"/>
        <v>24.404558048807708</v>
      </c>
      <c r="AT315" s="41">
        <f t="shared" si="172"/>
        <v>0.35</v>
      </c>
      <c r="AU315" s="41">
        <f t="shared" si="172"/>
        <v>0.35</v>
      </c>
      <c r="AV315" s="42">
        <f t="shared" si="172"/>
        <v>2.9642026151526633</v>
      </c>
      <c r="AW315" s="42">
        <f t="shared" si="172"/>
        <v>2.9536414248717193</v>
      </c>
      <c r="AX315" s="43">
        <f t="shared" si="172"/>
        <v>3.6671124419090599</v>
      </c>
      <c r="AY315" s="43">
        <f t="shared" si="172"/>
        <v>3.4934856713544891</v>
      </c>
    </row>
    <row r="316" spans="5:51" x14ac:dyDescent="0.25">
      <c r="F316" s="3">
        <v>2</v>
      </c>
      <c r="G316" s="36">
        <f t="shared" si="170"/>
        <v>1.4299100369738225</v>
      </c>
      <c r="H316" s="36">
        <f t="shared" si="170"/>
        <v>2.9906188749115947</v>
      </c>
      <c r="I316" s="36">
        <f t="shared" si="170"/>
        <v>2.3048486128566585</v>
      </c>
      <c r="J316" s="36">
        <f t="shared" si="170"/>
        <v>2.3048486128566585</v>
      </c>
      <c r="K316" s="36">
        <f t="shared" si="170"/>
        <v>1.8719441759047695</v>
      </c>
      <c r="L316" s="37">
        <f t="shared" si="170"/>
        <v>1.8719441759047695</v>
      </c>
      <c r="M316" s="38">
        <f t="shared" si="170"/>
        <v>2.954035201861597</v>
      </c>
      <c r="N316" s="39">
        <f t="shared" si="170"/>
        <v>1.1197912716347349</v>
      </c>
      <c r="O316" s="39">
        <f t="shared" si="170"/>
        <v>1.1197912716347349</v>
      </c>
      <c r="P316" s="40">
        <f t="shared" si="170"/>
        <v>7.0742534686156731</v>
      </c>
      <c r="Q316" s="40">
        <f t="shared" si="170"/>
        <v>12.161422485138978</v>
      </c>
      <c r="R316" s="40">
        <f t="shared" si="170"/>
        <v>24.404558048807708</v>
      </c>
      <c r="S316" s="41">
        <f t="shared" si="170"/>
        <v>0.35</v>
      </c>
      <c r="T316" s="41">
        <f t="shared" si="170"/>
        <v>0.35</v>
      </c>
      <c r="U316" s="42">
        <f t="shared" si="170"/>
        <v>2.6240203225785068</v>
      </c>
      <c r="V316" s="42">
        <f t="shared" si="170"/>
        <v>2.6240203225785068</v>
      </c>
      <c r="W316" s="43">
        <f t="shared" si="170"/>
        <v>3.2301626107671937</v>
      </c>
      <c r="X316" s="43">
        <f t="shared" si="170"/>
        <v>2.8894725080391725</v>
      </c>
      <c r="AD316"/>
      <c r="AG316" s="3">
        <f t="shared" si="171"/>
        <v>5.8734977668565307</v>
      </c>
      <c r="AH316" s="36">
        <f t="shared" si="172"/>
        <v>1.4299100369738225</v>
      </c>
      <c r="AI316" s="36">
        <f t="shared" si="172"/>
        <v>3.4858739445650073</v>
      </c>
      <c r="AJ316" s="36">
        <f t="shared" si="172"/>
        <v>2.3048486128566585</v>
      </c>
      <c r="AK316" s="36">
        <f t="shared" si="172"/>
        <v>3.1543293561559915</v>
      </c>
      <c r="AL316" s="36">
        <f t="shared" si="172"/>
        <v>1.8719441759047695</v>
      </c>
      <c r="AM316" s="37">
        <f t="shared" si="172"/>
        <v>1.8719441759047695</v>
      </c>
      <c r="AN316" s="38">
        <f t="shared" si="172"/>
        <v>2.954035201861597</v>
      </c>
      <c r="AO316" s="39">
        <f t="shared" si="172"/>
        <v>1.1197912716347349</v>
      </c>
      <c r="AP316" s="39">
        <f t="shared" si="172"/>
        <v>1.1197912716347349</v>
      </c>
      <c r="AQ316" s="40">
        <f t="shared" si="172"/>
        <v>7.0742534686156731</v>
      </c>
      <c r="AR316" s="40">
        <f t="shared" si="172"/>
        <v>12.161422485138978</v>
      </c>
      <c r="AS316" s="40">
        <f t="shared" si="172"/>
        <v>24.404558048807708</v>
      </c>
      <c r="AT316" s="41">
        <f t="shared" si="172"/>
        <v>0.35</v>
      </c>
      <c r="AU316" s="41">
        <f t="shared" si="172"/>
        <v>0.35</v>
      </c>
      <c r="AV316" s="42">
        <f t="shared" si="172"/>
        <v>2.9952886826823959</v>
      </c>
      <c r="AW316" s="42">
        <f t="shared" si="172"/>
        <v>2.9849298528785955</v>
      </c>
      <c r="AX316" s="43">
        <f t="shared" si="172"/>
        <v>3.6721579998316751</v>
      </c>
      <c r="AY316" s="43">
        <f t="shared" si="172"/>
        <v>3.5183835277641871</v>
      </c>
    </row>
    <row r="317" spans="5:51" x14ac:dyDescent="0.25">
      <c r="F317" s="3">
        <v>3</v>
      </c>
      <c r="G317" s="36">
        <f t="shared" si="170"/>
        <v>1.4299100369738225</v>
      </c>
      <c r="H317" s="36">
        <f t="shared" si="170"/>
        <v>3.1562311530956189</v>
      </c>
      <c r="I317" s="36">
        <f t="shared" si="170"/>
        <v>2.3048486128566585</v>
      </c>
      <c r="J317" s="36">
        <f t="shared" si="170"/>
        <v>2.5588657833219761</v>
      </c>
      <c r="K317" s="36">
        <f t="shared" si="170"/>
        <v>1.8719441759047695</v>
      </c>
      <c r="L317" s="37">
        <f t="shared" si="170"/>
        <v>1.8719441759047695</v>
      </c>
      <c r="M317" s="38">
        <f t="shared" si="170"/>
        <v>2.954035201861597</v>
      </c>
      <c r="N317" s="39">
        <f t="shared" si="170"/>
        <v>1.1197912716347349</v>
      </c>
      <c r="O317" s="39">
        <f t="shared" si="170"/>
        <v>1.1197912716347349</v>
      </c>
      <c r="P317" s="40">
        <f t="shared" si="170"/>
        <v>7.0742534686156731</v>
      </c>
      <c r="Q317" s="40">
        <f t="shared" si="170"/>
        <v>12.161422485138978</v>
      </c>
      <c r="R317" s="40">
        <f t="shared" si="170"/>
        <v>24.404558048807708</v>
      </c>
      <c r="S317" s="41">
        <f t="shared" si="170"/>
        <v>0.35</v>
      </c>
      <c r="T317" s="41">
        <f t="shared" si="170"/>
        <v>0.35</v>
      </c>
      <c r="U317" s="42">
        <f t="shared" si="170"/>
        <v>2.6240203225785068</v>
      </c>
      <c r="V317" s="42">
        <f t="shared" si="170"/>
        <v>2.6240203225785068</v>
      </c>
      <c r="W317" s="43">
        <f t="shared" si="170"/>
        <v>3.4806803334324994</v>
      </c>
      <c r="X317" s="43">
        <f t="shared" si="170"/>
        <v>3.0825085064833329</v>
      </c>
      <c r="AD317"/>
      <c r="AG317" s="3">
        <f t="shared" si="171"/>
        <v>6.1770470155581005</v>
      </c>
      <c r="AH317" s="36">
        <f t="shared" si="172"/>
        <v>1.4299100369738225</v>
      </c>
      <c r="AI317" s="36">
        <f t="shared" si="172"/>
        <v>3.5076035174218463</v>
      </c>
      <c r="AJ317" s="36">
        <f t="shared" si="172"/>
        <v>2.3048486128566585</v>
      </c>
      <c r="AK317" s="36">
        <f t="shared" si="172"/>
        <v>3.1927622027619824</v>
      </c>
      <c r="AL317" s="36">
        <f t="shared" si="172"/>
        <v>1.8719441759047695</v>
      </c>
      <c r="AM317" s="37">
        <f t="shared" si="172"/>
        <v>1.8719441759047695</v>
      </c>
      <c r="AN317" s="38">
        <f t="shared" si="172"/>
        <v>2.954035201861597</v>
      </c>
      <c r="AO317" s="39">
        <f t="shared" si="172"/>
        <v>1.1197912716347349</v>
      </c>
      <c r="AP317" s="39">
        <f t="shared" si="172"/>
        <v>1.1197912716347349</v>
      </c>
      <c r="AQ317" s="40">
        <f t="shared" si="172"/>
        <v>7.0742534686156731</v>
      </c>
      <c r="AR317" s="40">
        <f t="shared" si="172"/>
        <v>12.161422485138978</v>
      </c>
      <c r="AS317" s="40">
        <f t="shared" si="172"/>
        <v>24.404558048807708</v>
      </c>
      <c r="AT317" s="41">
        <f t="shared" si="172"/>
        <v>0.35</v>
      </c>
      <c r="AU317" s="41">
        <f t="shared" si="172"/>
        <v>0.35</v>
      </c>
      <c r="AV317" s="42">
        <f t="shared" si="172"/>
        <v>3.0253441156706704</v>
      </c>
      <c r="AW317" s="42">
        <f t="shared" si="172"/>
        <v>3.015251203150731</v>
      </c>
      <c r="AX317" s="43">
        <f t="shared" si="172"/>
        <v>3.6762420361340364</v>
      </c>
      <c r="AY317" s="43">
        <f t="shared" si="172"/>
        <v>3.5413659938281978</v>
      </c>
    </row>
    <row r="318" spans="5:51" x14ac:dyDescent="0.25">
      <c r="F318" s="3">
        <v>4</v>
      </c>
      <c r="G318" s="36">
        <f t="shared" si="170"/>
        <v>1.4299100369738225</v>
      </c>
      <c r="H318" s="36">
        <f t="shared" si="170"/>
        <v>3.2980848304409536</v>
      </c>
      <c r="I318" s="36">
        <f t="shared" si="170"/>
        <v>2.3048486128566585</v>
      </c>
      <c r="J318" s="36">
        <f t="shared" si="170"/>
        <v>2.8174668266968195</v>
      </c>
      <c r="K318" s="36">
        <f t="shared" si="170"/>
        <v>1.8719441759047695</v>
      </c>
      <c r="L318" s="37">
        <f t="shared" si="170"/>
        <v>1.8719441759047695</v>
      </c>
      <c r="M318" s="38">
        <f t="shared" si="170"/>
        <v>2.954035201861597</v>
      </c>
      <c r="N318" s="39">
        <f t="shared" si="170"/>
        <v>1.1197912716347349</v>
      </c>
      <c r="O318" s="39">
        <f t="shared" si="170"/>
        <v>1.1197912716347349</v>
      </c>
      <c r="P318" s="40">
        <f t="shared" si="170"/>
        <v>7.0742534686156731</v>
      </c>
      <c r="Q318" s="40">
        <f t="shared" si="170"/>
        <v>12.161422485138978</v>
      </c>
      <c r="R318" s="40">
        <f t="shared" si="170"/>
        <v>24.404558048807708</v>
      </c>
      <c r="S318" s="41">
        <f t="shared" si="170"/>
        <v>0.35</v>
      </c>
      <c r="T318" s="41">
        <f t="shared" si="170"/>
        <v>0.35</v>
      </c>
      <c r="U318" s="42">
        <f t="shared" si="170"/>
        <v>2.7456131241674004</v>
      </c>
      <c r="V318" s="42">
        <f t="shared" si="170"/>
        <v>2.7352046955065368</v>
      </c>
      <c r="W318" s="43">
        <f t="shared" si="170"/>
        <v>3.5997057821922507</v>
      </c>
      <c r="X318" s="43">
        <f t="shared" si="170"/>
        <v>3.2884577512006263</v>
      </c>
      <c r="AD318"/>
      <c r="AG318" s="3">
        <f t="shared" si="171"/>
        <v>6.4962840452114623</v>
      </c>
      <c r="AH318" s="36">
        <f t="shared" si="172"/>
        <v>1.4299100369738225</v>
      </c>
      <c r="AI318" s="36">
        <f t="shared" si="172"/>
        <v>3.5282343182902181</v>
      </c>
      <c r="AJ318" s="36">
        <f t="shared" si="172"/>
        <v>2.3048486128566585</v>
      </c>
      <c r="AK318" s="36">
        <f t="shared" si="172"/>
        <v>3.2291142001210984</v>
      </c>
      <c r="AL318" s="36">
        <f t="shared" si="172"/>
        <v>1.8719441759047695</v>
      </c>
      <c r="AM318" s="37">
        <f t="shared" si="172"/>
        <v>1.8719441759047695</v>
      </c>
      <c r="AN318" s="38">
        <f t="shared" si="172"/>
        <v>2.954035201861597</v>
      </c>
      <c r="AO318" s="39">
        <f t="shared" si="172"/>
        <v>1.1197912716347349</v>
      </c>
      <c r="AP318" s="39">
        <f t="shared" si="172"/>
        <v>1.1197912716347349</v>
      </c>
      <c r="AQ318" s="40">
        <f t="shared" si="172"/>
        <v>7.0742534686156731</v>
      </c>
      <c r="AR318" s="40">
        <f t="shared" si="172"/>
        <v>12.161422485138978</v>
      </c>
      <c r="AS318" s="40">
        <f t="shared" si="172"/>
        <v>24.404558048807708</v>
      </c>
      <c r="AT318" s="41">
        <f t="shared" si="172"/>
        <v>0.35</v>
      </c>
      <c r="AU318" s="41">
        <f t="shared" si="172"/>
        <v>0.35</v>
      </c>
      <c r="AV318" s="42">
        <f t="shared" si="172"/>
        <v>3.0541946739048385</v>
      </c>
      <c r="AW318" s="42">
        <f t="shared" si="172"/>
        <v>3.0444299020111689</v>
      </c>
      <c r="AX318" s="43">
        <f t="shared" si="172"/>
        <v>3.6795002461203863</v>
      </c>
      <c r="AY318" s="43">
        <f t="shared" si="172"/>
        <v>3.5623833835714498</v>
      </c>
    </row>
    <row r="319" spans="5:51" x14ac:dyDescent="0.25">
      <c r="F319" s="3">
        <v>5</v>
      </c>
      <c r="G319" s="36">
        <f t="shared" si="170"/>
        <v>1.4299100369738225</v>
      </c>
      <c r="H319" s="36">
        <f t="shared" si="170"/>
        <v>3.4105404581128829</v>
      </c>
      <c r="I319" s="36">
        <f t="shared" si="170"/>
        <v>2.3048486128566585</v>
      </c>
      <c r="J319" s="36">
        <f t="shared" si="170"/>
        <v>3.0201059578539793</v>
      </c>
      <c r="K319" s="36">
        <f t="shared" si="170"/>
        <v>1.8719441759047695</v>
      </c>
      <c r="L319" s="37">
        <f t="shared" si="170"/>
        <v>1.8719441759047695</v>
      </c>
      <c r="M319" s="38">
        <f t="shared" si="170"/>
        <v>2.954035201861597</v>
      </c>
      <c r="N319" s="39">
        <f t="shared" si="170"/>
        <v>1.1197912716347349</v>
      </c>
      <c r="O319" s="39">
        <f t="shared" si="170"/>
        <v>1.1197912716347349</v>
      </c>
      <c r="P319" s="40">
        <f t="shared" si="170"/>
        <v>7.0742534686156731</v>
      </c>
      <c r="Q319" s="40">
        <f t="shared" si="170"/>
        <v>12.161422485138978</v>
      </c>
      <c r="R319" s="40">
        <f t="shared" si="170"/>
        <v>24.404558048807708</v>
      </c>
      <c r="S319" s="41">
        <f t="shared" si="170"/>
        <v>0.35</v>
      </c>
      <c r="T319" s="41">
        <f t="shared" si="170"/>
        <v>0.35</v>
      </c>
      <c r="U319" s="42">
        <f t="shared" si="170"/>
        <v>2.893245065523784</v>
      </c>
      <c r="V319" s="42">
        <f t="shared" si="170"/>
        <v>2.8824606327953592</v>
      </c>
      <c r="W319" s="43">
        <f t="shared" si="170"/>
        <v>3.6519792020149948</v>
      </c>
      <c r="X319" s="43">
        <f t="shared" si="170"/>
        <v>3.4325376264210159</v>
      </c>
      <c r="AD319"/>
      <c r="AG319" s="3">
        <f t="shared" si="171"/>
        <v>6.8320196187232742</v>
      </c>
      <c r="AH319" s="36">
        <f t="shared" si="172"/>
        <v>1.4299100369738225</v>
      </c>
      <c r="AI319" s="36">
        <f t="shared" si="172"/>
        <v>3.5476598608790813</v>
      </c>
      <c r="AJ319" s="36">
        <f t="shared" si="172"/>
        <v>2.3048486128566585</v>
      </c>
      <c r="AK319" s="36">
        <f t="shared" si="172"/>
        <v>3.2632071195565926</v>
      </c>
      <c r="AL319" s="36">
        <f t="shared" si="172"/>
        <v>1.8719441759047695</v>
      </c>
      <c r="AM319" s="37">
        <f t="shared" si="172"/>
        <v>1.8719441759047695</v>
      </c>
      <c r="AN319" s="38">
        <f t="shared" si="172"/>
        <v>2.954035201861597</v>
      </c>
      <c r="AO319" s="39">
        <f t="shared" si="172"/>
        <v>1.1197912716347349</v>
      </c>
      <c r="AP319" s="39">
        <f t="shared" si="172"/>
        <v>1.1197912716347349</v>
      </c>
      <c r="AQ319" s="40">
        <f t="shared" si="172"/>
        <v>7.0742534686156731</v>
      </c>
      <c r="AR319" s="40">
        <f t="shared" si="172"/>
        <v>12.161422485138978</v>
      </c>
      <c r="AS319" s="40">
        <f t="shared" si="172"/>
        <v>24.404558048807708</v>
      </c>
      <c r="AT319" s="41">
        <f t="shared" si="172"/>
        <v>0.35</v>
      </c>
      <c r="AU319" s="41">
        <f t="shared" si="172"/>
        <v>0.35</v>
      </c>
      <c r="AV319" s="42">
        <f t="shared" si="172"/>
        <v>3.0816786539141026</v>
      </c>
      <c r="AW319" s="42">
        <f t="shared" si="172"/>
        <v>3.0723014637465051</v>
      </c>
      <c r="AX319" s="43">
        <f t="shared" si="172"/>
        <v>3.6820611061933493</v>
      </c>
      <c r="AY319" s="43">
        <f t="shared" si="172"/>
        <v>3.5814167810413293</v>
      </c>
    </row>
    <row r="320" spans="5:51" x14ac:dyDescent="0.25">
      <c r="F320" s="3">
        <v>6</v>
      </c>
      <c r="G320" s="36">
        <f t="shared" si="170"/>
        <v>1.4299100369738225</v>
      </c>
      <c r="H320" s="36">
        <f t="shared" si="170"/>
        <v>3.4951896679296621</v>
      </c>
      <c r="I320" s="36">
        <f t="shared" si="170"/>
        <v>2.3048486128566585</v>
      </c>
      <c r="J320" s="36">
        <f t="shared" si="170"/>
        <v>3.1708232637169491</v>
      </c>
      <c r="K320" s="36">
        <f t="shared" si="170"/>
        <v>1.8719441759047695</v>
      </c>
      <c r="L320" s="37">
        <f t="shared" si="170"/>
        <v>1.8719441759047695</v>
      </c>
      <c r="M320" s="38">
        <f t="shared" si="170"/>
        <v>2.954035201861597</v>
      </c>
      <c r="N320" s="39">
        <f t="shared" si="170"/>
        <v>1.1197912716347349</v>
      </c>
      <c r="O320" s="39">
        <f t="shared" si="170"/>
        <v>1.1197912716347349</v>
      </c>
      <c r="P320" s="40">
        <f t="shared" si="170"/>
        <v>7.0742534686156731</v>
      </c>
      <c r="Q320" s="40">
        <f t="shared" si="170"/>
        <v>12.161422485138978</v>
      </c>
      <c r="R320" s="40">
        <f t="shared" si="170"/>
        <v>24.404558048807708</v>
      </c>
      <c r="S320" s="41">
        <f t="shared" si="170"/>
        <v>0.35</v>
      </c>
      <c r="T320" s="41">
        <f t="shared" si="170"/>
        <v>0.35</v>
      </c>
      <c r="U320" s="42">
        <f t="shared" si="170"/>
        <v>3.00813473954027</v>
      </c>
      <c r="V320" s="42">
        <f t="shared" si="170"/>
        <v>2.9978806513336225</v>
      </c>
      <c r="W320" s="43">
        <f t="shared" si="170"/>
        <v>3.6739944240642926</v>
      </c>
      <c r="X320" s="43">
        <f t="shared" si="170"/>
        <v>3.528339749528655</v>
      </c>
      <c r="AD320"/>
      <c r="AG320" s="3">
        <f t="shared" si="171"/>
        <v>7.185106400177478</v>
      </c>
      <c r="AH320" s="36">
        <f t="shared" si="172"/>
        <v>1.4454281782756984</v>
      </c>
      <c r="AI320" s="36">
        <f t="shared" si="172"/>
        <v>3.565790769140802</v>
      </c>
      <c r="AJ320" s="36">
        <f t="shared" si="172"/>
        <v>2.3048486128566585</v>
      </c>
      <c r="AK320" s="36">
        <f t="shared" si="172"/>
        <v>3.2948959329288314</v>
      </c>
      <c r="AL320" s="36">
        <f t="shared" si="172"/>
        <v>1.8719441759047695</v>
      </c>
      <c r="AM320" s="37">
        <f t="shared" si="172"/>
        <v>1.8719441759047695</v>
      </c>
      <c r="AN320" s="38">
        <f t="shared" si="172"/>
        <v>2.954035201861597</v>
      </c>
      <c r="AO320" s="39">
        <f t="shared" si="172"/>
        <v>1.1197912716347349</v>
      </c>
      <c r="AP320" s="39">
        <f t="shared" si="172"/>
        <v>1.1197912716347349</v>
      </c>
      <c r="AQ320" s="40">
        <f t="shared" si="172"/>
        <v>7.0742534686156731</v>
      </c>
      <c r="AR320" s="40">
        <f t="shared" si="172"/>
        <v>12.161422485138978</v>
      </c>
      <c r="AS320" s="40">
        <f t="shared" si="172"/>
        <v>24.404558048807708</v>
      </c>
      <c r="AT320" s="41">
        <f t="shared" si="172"/>
        <v>0.35</v>
      </c>
      <c r="AU320" s="41">
        <f t="shared" si="172"/>
        <v>0.35</v>
      </c>
      <c r="AV320" s="42">
        <f t="shared" si="172"/>
        <v>3.1076510749278721</v>
      </c>
      <c r="AW320" s="42">
        <f t="shared" si="172"/>
        <v>3.0987166366846859</v>
      </c>
      <c r="AX320" s="43">
        <f t="shared" si="172"/>
        <v>3.6840432184625338</v>
      </c>
      <c r="AY320" s="43">
        <f t="shared" si="172"/>
        <v>3.5984781842806877</v>
      </c>
    </row>
    <row r="321" spans="6:51" x14ac:dyDescent="0.25">
      <c r="F321" s="3">
        <v>7</v>
      </c>
      <c r="G321" s="36">
        <f t="shared" si="170"/>
        <v>1.4299100369738225</v>
      </c>
      <c r="H321" s="36">
        <f t="shared" si="170"/>
        <v>3.5565660259913687</v>
      </c>
      <c r="I321" s="36">
        <f t="shared" si="170"/>
        <v>2.3048486128566585</v>
      </c>
      <c r="J321" s="36">
        <f t="shared" si="170"/>
        <v>3.2787899642759366</v>
      </c>
      <c r="K321" s="36">
        <f t="shared" si="170"/>
        <v>1.8719441759047695</v>
      </c>
      <c r="L321" s="37">
        <f t="shared" si="170"/>
        <v>1.8719441759047695</v>
      </c>
      <c r="M321" s="38">
        <f t="shared" si="170"/>
        <v>2.954035201861597</v>
      </c>
      <c r="N321" s="39">
        <f t="shared" si="170"/>
        <v>1.1197912716347349</v>
      </c>
      <c r="O321" s="39">
        <f t="shared" si="170"/>
        <v>1.1197912716347349</v>
      </c>
      <c r="P321" s="40">
        <f t="shared" si="170"/>
        <v>7.0742534686156731</v>
      </c>
      <c r="Q321" s="40">
        <f t="shared" si="170"/>
        <v>12.161422485138978</v>
      </c>
      <c r="R321" s="40">
        <f t="shared" si="170"/>
        <v>24.404558048807708</v>
      </c>
      <c r="S321" s="41">
        <f t="shared" si="170"/>
        <v>0.35</v>
      </c>
      <c r="T321" s="41">
        <f t="shared" si="170"/>
        <v>0.35</v>
      </c>
      <c r="U321" s="42">
        <f t="shared" si="170"/>
        <v>3.0943952041871139</v>
      </c>
      <c r="V321" s="42">
        <f t="shared" si="170"/>
        <v>3.0852248695063049</v>
      </c>
      <c r="W321" s="43">
        <f t="shared" si="170"/>
        <v>3.6830819258007956</v>
      </c>
      <c r="X321" s="43">
        <f t="shared" si="170"/>
        <v>3.5898852769114891</v>
      </c>
      <c r="AD321"/>
      <c r="AG321" s="3">
        <f t="shared" si="171"/>
        <v>7.5564411203372481</v>
      </c>
      <c r="AH321" s="36">
        <f t="shared" si="172"/>
        <v>1.4793589555107389</v>
      </c>
      <c r="AI321" s="36">
        <f t="shared" si="172"/>
        <v>3.5825573811493583</v>
      </c>
      <c r="AJ321" s="36">
        <f t="shared" si="172"/>
        <v>2.3048486128566585</v>
      </c>
      <c r="AK321" s="36">
        <f t="shared" si="172"/>
        <v>3.324073061608015</v>
      </c>
      <c r="AL321" s="36">
        <f t="shared" si="172"/>
        <v>1.8719441759047695</v>
      </c>
      <c r="AM321" s="37">
        <f t="shared" si="172"/>
        <v>1.8719441759047695</v>
      </c>
      <c r="AN321" s="38">
        <f t="shared" si="172"/>
        <v>2.954035201861597</v>
      </c>
      <c r="AO321" s="39">
        <f t="shared" si="172"/>
        <v>1.1197912716347349</v>
      </c>
      <c r="AP321" s="39">
        <f t="shared" si="172"/>
        <v>1.1197912716347349</v>
      </c>
      <c r="AQ321" s="40">
        <f t="shared" si="172"/>
        <v>7.0742534686156731</v>
      </c>
      <c r="AR321" s="40">
        <f t="shared" si="172"/>
        <v>12.161422485138978</v>
      </c>
      <c r="AS321" s="40">
        <f t="shared" si="172"/>
        <v>24.404558048807708</v>
      </c>
      <c r="AT321" s="41">
        <f t="shared" si="172"/>
        <v>0.35</v>
      </c>
      <c r="AU321" s="41">
        <f t="shared" si="172"/>
        <v>0.35</v>
      </c>
      <c r="AV321" s="42">
        <f t="shared" si="172"/>
        <v>3.1319876348588123</v>
      </c>
      <c r="AW321" s="42">
        <f t="shared" si="172"/>
        <v>3.1235453798111297</v>
      </c>
      <c r="AX321" s="43">
        <f t="shared" si="172"/>
        <v>3.6855534274492858</v>
      </c>
      <c r="AY321" s="43">
        <f t="shared" si="172"/>
        <v>3.6136095491268838</v>
      </c>
    </row>
    <row r="322" spans="6:51" x14ac:dyDescent="0.25">
      <c r="F322" s="3">
        <v>8</v>
      </c>
      <c r="G322" s="36">
        <f t="shared" si="170"/>
        <v>1.5225671330497583</v>
      </c>
      <c r="H322" s="36">
        <f t="shared" si="170"/>
        <v>3.5998314238686611</v>
      </c>
      <c r="I322" s="36">
        <f t="shared" si="170"/>
        <v>2.3048486128566585</v>
      </c>
      <c r="J322" s="36">
        <f t="shared" si="170"/>
        <v>3.3539879282022871</v>
      </c>
      <c r="K322" s="36">
        <f t="shared" si="170"/>
        <v>1.8719441759047695</v>
      </c>
      <c r="L322" s="37">
        <f t="shared" si="170"/>
        <v>1.8719441759047695</v>
      </c>
      <c r="M322" s="38">
        <f t="shared" si="170"/>
        <v>2.954035201861597</v>
      </c>
      <c r="N322" s="39">
        <f t="shared" si="170"/>
        <v>1.1197912716347349</v>
      </c>
      <c r="O322" s="39">
        <f t="shared" si="170"/>
        <v>1.1197912716347349</v>
      </c>
      <c r="P322" s="40">
        <f t="shared" si="170"/>
        <v>7.0742534686156731</v>
      </c>
      <c r="Q322" s="40">
        <f t="shared" si="170"/>
        <v>12.161422485138978</v>
      </c>
      <c r="R322" s="40">
        <f t="shared" si="170"/>
        <v>24.404558048807708</v>
      </c>
      <c r="S322" s="41">
        <f t="shared" si="170"/>
        <v>0.35</v>
      </c>
      <c r="T322" s="41">
        <f t="shared" si="170"/>
        <v>0.35</v>
      </c>
      <c r="U322" s="42">
        <f t="shared" si="170"/>
        <v>3.1574375018127787</v>
      </c>
      <c r="V322" s="42">
        <f t="shared" si="170"/>
        <v>3.1496030246084024</v>
      </c>
      <c r="W322" s="43">
        <f t="shared" si="170"/>
        <v>3.6868113804393134</v>
      </c>
      <c r="X322" s="43">
        <f t="shared" si="170"/>
        <v>3.6284982703421975</v>
      </c>
      <c r="AD322"/>
      <c r="AG322" s="3">
        <f t="shared" si="171"/>
        <v>7.9469668540626248</v>
      </c>
      <c r="AH322" s="36">
        <f t="shared" si="172"/>
        <v>1.5172668291152833</v>
      </c>
      <c r="AI322" s="36">
        <f t="shared" si="172"/>
        <v>3.5979118091366238</v>
      </c>
      <c r="AJ322" s="36">
        <f t="shared" si="172"/>
        <v>2.3048486128566585</v>
      </c>
      <c r="AK322" s="36">
        <f t="shared" si="172"/>
        <v>3.3506715206255233</v>
      </c>
      <c r="AL322" s="36">
        <f t="shared" si="172"/>
        <v>1.8719441759047695</v>
      </c>
      <c r="AM322" s="37">
        <f t="shared" si="172"/>
        <v>1.8719441759047695</v>
      </c>
      <c r="AN322" s="38">
        <f t="shared" si="172"/>
        <v>2.954035201861597</v>
      </c>
      <c r="AO322" s="39">
        <f t="shared" si="172"/>
        <v>1.1197912716347349</v>
      </c>
      <c r="AP322" s="39">
        <f t="shared" si="172"/>
        <v>1.1197912716347349</v>
      </c>
      <c r="AQ322" s="40">
        <f t="shared" si="172"/>
        <v>7.0742534686156731</v>
      </c>
      <c r="AR322" s="40">
        <f t="shared" si="172"/>
        <v>12.161422485138978</v>
      </c>
      <c r="AS322" s="40">
        <f t="shared" si="172"/>
        <v>24.404558048807708</v>
      </c>
      <c r="AT322" s="41">
        <f t="shared" si="172"/>
        <v>0.35</v>
      </c>
      <c r="AU322" s="41">
        <f t="shared" si="172"/>
        <v>0.35</v>
      </c>
      <c r="AV322" s="42">
        <f t="shared" si="172"/>
        <v>3.1545882374920837</v>
      </c>
      <c r="AW322" s="42">
        <f t="shared" si="172"/>
        <v>3.1466804785960401</v>
      </c>
      <c r="AX322" s="43">
        <f t="shared" si="172"/>
        <v>3.6866857183808772</v>
      </c>
      <c r="AY322" s="43">
        <f t="shared" si="172"/>
        <v>3.626880744070514</v>
      </c>
    </row>
    <row r="323" spans="6:51" x14ac:dyDescent="0.25">
      <c r="F323" s="3">
        <v>9</v>
      </c>
      <c r="G323" s="36">
        <f t="shared" si="170"/>
        <v>1.6272321385367166</v>
      </c>
      <c r="H323" s="36">
        <f t="shared" si="170"/>
        <v>3.6296766672746177</v>
      </c>
      <c r="I323" s="36">
        <f t="shared" si="170"/>
        <v>2.3048486128566585</v>
      </c>
      <c r="J323" s="36">
        <f t="shared" si="170"/>
        <v>3.4052509981882721</v>
      </c>
      <c r="K323" s="36">
        <f t="shared" si="170"/>
        <v>1.8719441759047695</v>
      </c>
      <c r="L323" s="37">
        <f t="shared" si="170"/>
        <v>1.8719441759047695</v>
      </c>
      <c r="M323" s="38">
        <f t="shared" si="170"/>
        <v>2.954035201861597</v>
      </c>
      <c r="N323" s="39">
        <f t="shared" si="170"/>
        <v>1.1197912716347349</v>
      </c>
      <c r="O323" s="39">
        <f t="shared" si="170"/>
        <v>1.1197912716347349</v>
      </c>
      <c r="P323" s="40">
        <f t="shared" si="170"/>
        <v>7.0742534686156731</v>
      </c>
      <c r="Q323" s="40">
        <f t="shared" si="170"/>
        <v>12.161422485138978</v>
      </c>
      <c r="R323" s="40">
        <f t="shared" si="170"/>
        <v>24.404558048807708</v>
      </c>
      <c r="S323" s="41">
        <f t="shared" si="170"/>
        <v>0.35</v>
      </c>
      <c r="T323" s="41">
        <f t="shared" si="170"/>
        <v>0.35</v>
      </c>
      <c r="U323" s="42">
        <f t="shared" si="170"/>
        <v>3.2025651812765674</v>
      </c>
      <c r="V323" s="42">
        <f t="shared" si="170"/>
        <v>3.1961031196674767</v>
      </c>
      <c r="W323" s="43">
        <f t="shared" si="170"/>
        <v>3.6883481100143918</v>
      </c>
      <c r="X323" s="43">
        <f t="shared" si="170"/>
        <v>3.6523371097256687</v>
      </c>
      <c r="AD323"/>
      <c r="AG323" s="3">
        <f t="shared" si="171"/>
        <v>8.3576754154277619</v>
      </c>
      <c r="AH323" s="36">
        <f t="shared" si="172"/>
        <v>1.5591088819138672</v>
      </c>
      <c r="AI323" s="36">
        <f t="shared" si="172"/>
        <v>3.6118293147946456</v>
      </c>
      <c r="AJ323" s="36">
        <f t="shared" si="172"/>
        <v>2.3048486128566585</v>
      </c>
      <c r="AK323" s="36">
        <f t="shared" si="172"/>
        <v>3.3746667263198358</v>
      </c>
      <c r="AL323" s="36">
        <f t="shared" si="172"/>
        <v>1.8719441759047695</v>
      </c>
      <c r="AM323" s="37">
        <f t="shared" si="172"/>
        <v>1.8719441759047695</v>
      </c>
      <c r="AN323" s="38">
        <f t="shared" si="172"/>
        <v>2.954035201861597</v>
      </c>
      <c r="AO323" s="39">
        <f t="shared" si="172"/>
        <v>1.1197912716347349</v>
      </c>
      <c r="AP323" s="39">
        <f t="shared" si="172"/>
        <v>1.1197912716347349</v>
      </c>
      <c r="AQ323" s="40">
        <f t="shared" si="172"/>
        <v>7.0742534686156731</v>
      </c>
      <c r="AR323" s="40">
        <f t="shared" si="172"/>
        <v>12.161422485138978</v>
      </c>
      <c r="AS323" s="40">
        <f t="shared" si="172"/>
        <v>24.404558048807708</v>
      </c>
      <c r="AT323" s="41">
        <f t="shared" si="172"/>
        <v>0.35</v>
      </c>
      <c r="AU323" s="41">
        <f t="shared" si="172"/>
        <v>0.35</v>
      </c>
      <c r="AV323" s="42">
        <f t="shared" si="172"/>
        <v>3.1753798913333733</v>
      </c>
      <c r="AW323" s="42">
        <f t="shared" si="172"/>
        <v>3.1680406043711296</v>
      </c>
      <c r="AX323" s="43">
        <f t="shared" si="172"/>
        <v>3.6875208495419587</v>
      </c>
      <c r="AY323" s="43">
        <f t="shared" si="172"/>
        <v>3.6383864961687711</v>
      </c>
    </row>
    <row r="324" spans="6:51" x14ac:dyDescent="0.25">
      <c r="F324" s="3">
        <v>10</v>
      </c>
      <c r="G324" s="36">
        <f t="shared" si="170"/>
        <v>1.7347835179086015</v>
      </c>
      <c r="H324" s="36">
        <f t="shared" si="170"/>
        <v>3.6499216650916937</v>
      </c>
      <c r="I324" s="36">
        <f t="shared" si="170"/>
        <v>2.4185449500913694</v>
      </c>
      <c r="J324" s="36">
        <f t="shared" si="170"/>
        <v>3.4396261478914205</v>
      </c>
      <c r="K324" s="36">
        <f t="shared" si="170"/>
        <v>1.8719441759047695</v>
      </c>
      <c r="L324" s="37">
        <f t="shared" si="170"/>
        <v>1.8719441759047695</v>
      </c>
      <c r="M324" s="38">
        <f t="shared" si="170"/>
        <v>2.954035201861597</v>
      </c>
      <c r="N324" s="39">
        <f t="shared" si="170"/>
        <v>1.1197912716347349</v>
      </c>
      <c r="O324" s="39">
        <f t="shared" si="170"/>
        <v>1.1197912716347349</v>
      </c>
      <c r="P324" s="40">
        <f t="shared" si="170"/>
        <v>7.0742534686156731</v>
      </c>
      <c r="Q324" s="40">
        <f t="shared" si="170"/>
        <v>12.161422485138978</v>
      </c>
      <c r="R324" s="40">
        <f t="shared" si="170"/>
        <v>24.404558048807708</v>
      </c>
      <c r="S324" s="41">
        <f t="shared" si="170"/>
        <v>0.35</v>
      </c>
      <c r="T324" s="41">
        <f t="shared" si="170"/>
        <v>0.35</v>
      </c>
      <c r="U324" s="42">
        <f t="shared" si="170"/>
        <v>3.2343522324994871</v>
      </c>
      <c r="V324" s="42">
        <f t="shared" si="170"/>
        <v>3.2291668196963248</v>
      </c>
      <c r="W324" s="43">
        <f t="shared" si="170"/>
        <v>3.6889883278576932</v>
      </c>
      <c r="X324" s="43">
        <f t="shared" si="170"/>
        <v>3.6669017558393926</v>
      </c>
      <c r="AD324"/>
      <c r="AG324" s="3">
        <f t="shared" si="171"/>
        <v>8.7896098766206254</v>
      </c>
      <c r="AH324" s="36">
        <f t="shared" si="172"/>
        <v>1.6046711371680449</v>
      </c>
      <c r="AI324" s="36">
        <f t="shared" si="172"/>
        <v>3.6243088862679209</v>
      </c>
      <c r="AJ324" s="36">
        <f t="shared" si="172"/>
        <v>2.3048486128566585</v>
      </c>
      <c r="AK324" s="36">
        <f t="shared" si="172"/>
        <v>3.3960767957879416</v>
      </c>
      <c r="AL324" s="36">
        <f t="shared" si="172"/>
        <v>1.8719441759047695</v>
      </c>
      <c r="AM324" s="37">
        <f t="shared" si="172"/>
        <v>1.8719441759047695</v>
      </c>
      <c r="AN324" s="38">
        <f t="shared" si="172"/>
        <v>2.954035201861597</v>
      </c>
      <c r="AO324" s="39">
        <f t="shared" si="172"/>
        <v>1.1197912716347349</v>
      </c>
      <c r="AP324" s="39">
        <f t="shared" si="172"/>
        <v>1.1197912716347349</v>
      </c>
      <c r="AQ324" s="40">
        <f t="shared" si="172"/>
        <v>7.0742534686156731</v>
      </c>
      <c r="AR324" s="40">
        <f t="shared" si="172"/>
        <v>12.161422485138978</v>
      </c>
      <c r="AS324" s="40">
        <f t="shared" si="172"/>
        <v>24.404558048807708</v>
      </c>
      <c r="AT324" s="41">
        <f t="shared" si="172"/>
        <v>0.35</v>
      </c>
      <c r="AU324" s="41">
        <f t="shared" si="172"/>
        <v>0.35</v>
      </c>
      <c r="AV324" s="42">
        <f t="shared" si="172"/>
        <v>3.1943187942477023</v>
      </c>
      <c r="AW324" s="42">
        <f t="shared" si="172"/>
        <v>3.1875726306188508</v>
      </c>
      <c r="AX324" s="43">
        <f t="shared" si="172"/>
        <v>3.6881266242616033</v>
      </c>
      <c r="AY324" s="43">
        <f t="shared" si="172"/>
        <v>3.6482424753992149</v>
      </c>
    </row>
    <row r="325" spans="6:51" x14ac:dyDescent="0.25">
      <c r="F325" s="3">
        <v>11</v>
      </c>
      <c r="G325" s="36">
        <f t="shared" si="170"/>
        <v>1.8367224482647397</v>
      </c>
      <c r="H325" s="36">
        <f t="shared" si="170"/>
        <v>3.6634769797566236</v>
      </c>
      <c r="I325" s="36">
        <f t="shared" si="170"/>
        <v>2.6913552673666308</v>
      </c>
      <c r="J325" s="36">
        <f t="shared" si="170"/>
        <v>3.4623877458598966</v>
      </c>
      <c r="K325" s="36">
        <f t="shared" si="170"/>
        <v>1.8719441759047695</v>
      </c>
      <c r="L325" s="37">
        <f t="shared" si="170"/>
        <v>1.8719441759047695</v>
      </c>
      <c r="M325" s="38">
        <f t="shared" si="170"/>
        <v>2.954035201861597</v>
      </c>
      <c r="N325" s="39">
        <f t="shared" si="170"/>
        <v>1.1197912716347349</v>
      </c>
      <c r="O325" s="39">
        <f t="shared" si="170"/>
        <v>1.1197912716347349</v>
      </c>
      <c r="P325" s="40">
        <f t="shared" si="170"/>
        <v>7.0742534686156731</v>
      </c>
      <c r="Q325" s="40">
        <f t="shared" si="170"/>
        <v>12.161422485138978</v>
      </c>
      <c r="R325" s="40">
        <f t="shared" si="170"/>
        <v>24.404558048807708</v>
      </c>
      <c r="S325" s="41">
        <f t="shared" si="170"/>
        <v>0.35</v>
      </c>
      <c r="T325" s="41">
        <f t="shared" si="170"/>
        <v>0.35</v>
      </c>
      <c r="U325" s="42">
        <f t="shared" si="170"/>
        <v>3.2564630861458821</v>
      </c>
      <c r="V325" s="42">
        <f t="shared" si="170"/>
        <v>3.2523917473226178</v>
      </c>
      <c r="W325" s="43">
        <f t="shared" si="170"/>
        <v>3.6892593522025487</v>
      </c>
      <c r="X325" s="43">
        <f t="shared" si="170"/>
        <v>3.6757458808698438</v>
      </c>
      <c r="AD325"/>
      <c r="AG325" s="3">
        <f t="shared" si="171"/>
        <v>9.2438672170224123</v>
      </c>
      <c r="AH325" s="36">
        <f t="shared" si="172"/>
        <v>1.6535366708849588</v>
      </c>
      <c r="AI325" s="36">
        <f t="shared" si="172"/>
        <v>3.6353729429091679</v>
      </c>
      <c r="AJ325" s="36">
        <f t="shared" si="172"/>
        <v>2.3048486128566585</v>
      </c>
      <c r="AK325" s="36">
        <f t="shared" si="172"/>
        <v>3.4149612471907984</v>
      </c>
      <c r="AL325" s="36">
        <f t="shared" si="172"/>
        <v>1.8719441759047695</v>
      </c>
      <c r="AM325" s="37">
        <f t="shared" si="172"/>
        <v>1.8719441759047695</v>
      </c>
      <c r="AN325" s="38">
        <f t="shared" si="172"/>
        <v>2.954035201861597</v>
      </c>
      <c r="AO325" s="39">
        <f t="shared" si="172"/>
        <v>1.1197912716347349</v>
      </c>
      <c r="AP325" s="39">
        <f t="shared" si="172"/>
        <v>1.1197912716347349</v>
      </c>
      <c r="AQ325" s="40">
        <f t="shared" si="172"/>
        <v>7.0742534686156731</v>
      </c>
      <c r="AR325" s="40">
        <f t="shared" si="172"/>
        <v>12.161422485138978</v>
      </c>
      <c r="AS325" s="40">
        <f t="shared" si="172"/>
        <v>24.404558048807708</v>
      </c>
      <c r="AT325" s="41">
        <f t="shared" si="172"/>
        <v>0.35</v>
      </c>
      <c r="AU325" s="41">
        <f t="shared" si="172"/>
        <v>0.35</v>
      </c>
      <c r="AV325" s="42">
        <f t="shared" si="172"/>
        <v>3.2113914474808811</v>
      </c>
      <c r="AW325" s="42">
        <f t="shared" si="172"/>
        <v>3.2052530435546625</v>
      </c>
      <c r="AX325" s="43">
        <f t="shared" si="172"/>
        <v>3.6885586754159814</v>
      </c>
      <c r="AY325" s="43">
        <f t="shared" si="172"/>
        <v>3.6565807242851602</v>
      </c>
    </row>
    <row r="326" spans="6:51" x14ac:dyDescent="0.25">
      <c r="F326" s="3">
        <v>12</v>
      </c>
      <c r="G326" s="36">
        <f t="shared" si="170"/>
        <v>1.9264666746532151</v>
      </c>
      <c r="H326" s="36">
        <f t="shared" si="170"/>
        <v>3.6724629015315564</v>
      </c>
      <c r="I326" s="36">
        <f t="shared" si="170"/>
        <v>2.9095344332419568</v>
      </c>
      <c r="J326" s="36">
        <f t="shared" si="170"/>
        <v>3.4773163302584917</v>
      </c>
      <c r="K326" s="36">
        <f t="shared" si="170"/>
        <v>1.8719441759047695</v>
      </c>
      <c r="L326" s="37">
        <f t="shared" si="170"/>
        <v>1.8719441759047695</v>
      </c>
      <c r="M326" s="38">
        <f t="shared" si="170"/>
        <v>2.954035201861597</v>
      </c>
      <c r="N326" s="39">
        <f t="shared" si="170"/>
        <v>1.1197912716347349</v>
      </c>
      <c r="O326" s="39">
        <f t="shared" si="170"/>
        <v>1.1197912716347349</v>
      </c>
      <c r="P326" s="40">
        <f t="shared" si="170"/>
        <v>7.0742534686156731</v>
      </c>
      <c r="Q326" s="40">
        <f t="shared" si="170"/>
        <v>12.161422485138978</v>
      </c>
      <c r="R326" s="40">
        <f t="shared" si="170"/>
        <v>24.404558048807708</v>
      </c>
      <c r="S326" s="41">
        <f t="shared" si="170"/>
        <v>0.35</v>
      </c>
      <c r="T326" s="41">
        <f t="shared" si="170"/>
        <v>0.35</v>
      </c>
      <c r="U326" s="42">
        <f t="shared" si="170"/>
        <v>3.27169469787881</v>
      </c>
      <c r="V326" s="42">
        <f t="shared" si="170"/>
        <v>3.2685530008824668</v>
      </c>
      <c r="W326" s="43">
        <f t="shared" si="170"/>
        <v>3.6893763556368993</v>
      </c>
      <c r="X326" s="43">
        <f t="shared" si="170"/>
        <v>3.6811016343872822</v>
      </c>
      <c r="AD326"/>
      <c r="AG326" s="3">
        <f t="shared" si="171"/>
        <v>9.7216011091944612</v>
      </c>
      <c r="AH326" s="36">
        <f t="shared" si="172"/>
        <v>1.705063882067835</v>
      </c>
      <c r="AI326" s="36">
        <f t="shared" si="172"/>
        <v>3.6450661439960061</v>
      </c>
      <c r="AJ326" s="36">
        <f t="shared" si="172"/>
        <v>2.3330800398845164</v>
      </c>
      <c r="AK326" s="36">
        <f t="shared" si="172"/>
        <v>3.4314181067716625</v>
      </c>
      <c r="AL326" s="36">
        <f t="shared" si="172"/>
        <v>1.8719441759047695</v>
      </c>
      <c r="AM326" s="37">
        <f t="shared" si="172"/>
        <v>1.8719441759047695</v>
      </c>
      <c r="AN326" s="38">
        <f t="shared" si="172"/>
        <v>2.954035201861597</v>
      </c>
      <c r="AO326" s="39">
        <f t="shared" si="172"/>
        <v>1.1197912716347349</v>
      </c>
      <c r="AP326" s="39">
        <f t="shared" si="172"/>
        <v>1.1197912716347349</v>
      </c>
      <c r="AQ326" s="40">
        <f t="shared" si="172"/>
        <v>7.0742534686156731</v>
      </c>
      <c r="AR326" s="40">
        <f t="shared" si="172"/>
        <v>12.161422485138978</v>
      </c>
      <c r="AS326" s="40">
        <f t="shared" si="172"/>
        <v>24.404558048807708</v>
      </c>
      <c r="AT326" s="41">
        <f t="shared" si="172"/>
        <v>0.35</v>
      </c>
      <c r="AU326" s="41">
        <f t="shared" si="172"/>
        <v>0.35</v>
      </c>
      <c r="AV326" s="42">
        <f t="shared" si="172"/>
        <v>3.2266146878519422</v>
      </c>
      <c r="AW326" s="42">
        <f t="shared" si="172"/>
        <v>3.2210883237731132</v>
      </c>
      <c r="AX326" s="43">
        <f t="shared" si="172"/>
        <v>3.6888616187212424</v>
      </c>
      <c r="AY326" s="43">
        <f t="shared" si="172"/>
        <v>3.6635446847510247</v>
      </c>
    </row>
    <row r="327" spans="6:51" x14ac:dyDescent="0.25">
      <c r="F327" s="3">
        <v>13</v>
      </c>
      <c r="G327" s="36">
        <f t="shared" si="170"/>
        <v>2.0003244912064444</v>
      </c>
      <c r="H327" s="36">
        <f t="shared" si="170"/>
        <v>3.6783750907110146</v>
      </c>
      <c r="I327" s="36">
        <f t="shared" si="170"/>
        <v>3.076392518348547</v>
      </c>
      <c r="J327" s="36">
        <f t="shared" si="170"/>
        <v>3.4870389890456455</v>
      </c>
      <c r="K327" s="36">
        <f t="shared" si="170"/>
        <v>1.8719441759047695</v>
      </c>
      <c r="L327" s="37">
        <f t="shared" si="170"/>
        <v>1.8719441759047695</v>
      </c>
      <c r="M327" s="38">
        <f t="shared" si="170"/>
        <v>2.954035201861597</v>
      </c>
      <c r="N327" s="39">
        <f t="shared" si="170"/>
        <v>1.1197912716347349</v>
      </c>
      <c r="O327" s="39">
        <f t="shared" si="170"/>
        <v>1.1197912716347349</v>
      </c>
      <c r="P327" s="40">
        <f t="shared" si="170"/>
        <v>7.0742534686156731</v>
      </c>
      <c r="Q327" s="40">
        <f t="shared" si="170"/>
        <v>12.161422485138978</v>
      </c>
      <c r="R327" s="40">
        <f t="shared" si="170"/>
        <v>24.404558048807708</v>
      </c>
      <c r="S327" s="41">
        <f t="shared" si="170"/>
        <v>0.35</v>
      </c>
      <c r="T327" s="41">
        <f t="shared" si="170"/>
        <v>0.35</v>
      </c>
      <c r="U327" s="42">
        <f t="shared" si="170"/>
        <v>3.2821101838762226</v>
      </c>
      <c r="V327" s="42">
        <f t="shared" si="170"/>
        <v>3.2797190720969547</v>
      </c>
      <c r="W327" s="43">
        <f t="shared" si="170"/>
        <v>3.6894279980150593</v>
      </c>
      <c r="X327" s="43">
        <f t="shared" si="170"/>
        <v>3.6843447820208066</v>
      </c>
      <c r="AD327"/>
      <c r="AG327" s="3">
        <f t="shared" si="171"/>
        <v>10.224024848848265</v>
      </c>
      <c r="AH327" s="36">
        <f t="shared" si="172"/>
        <v>1.7583818901062278</v>
      </c>
      <c r="AI327" s="36">
        <f t="shared" si="172"/>
        <v>3.6534533348212839</v>
      </c>
      <c r="AJ327" s="36">
        <f t="shared" si="172"/>
        <v>2.4843778676105153</v>
      </c>
      <c r="AK327" s="36">
        <f t="shared" si="172"/>
        <v>3.445579534025371</v>
      </c>
      <c r="AL327" s="36">
        <f t="shared" si="172"/>
        <v>1.8719441759047695</v>
      </c>
      <c r="AM327" s="37">
        <f t="shared" si="172"/>
        <v>1.8719441759047695</v>
      </c>
      <c r="AN327" s="38">
        <f t="shared" si="172"/>
        <v>2.954035201861597</v>
      </c>
      <c r="AO327" s="39">
        <f t="shared" si="172"/>
        <v>1.1197912716347349</v>
      </c>
      <c r="AP327" s="39">
        <f t="shared" si="172"/>
        <v>1.1197912716347349</v>
      </c>
      <c r="AQ327" s="40">
        <f t="shared" si="172"/>
        <v>7.0742534686156731</v>
      </c>
      <c r="AR327" s="40">
        <f t="shared" si="172"/>
        <v>12.161422485138978</v>
      </c>
      <c r="AS327" s="40">
        <f t="shared" si="172"/>
        <v>24.404558048807708</v>
      </c>
      <c r="AT327" s="41">
        <f t="shared" si="172"/>
        <v>0.35</v>
      </c>
      <c r="AU327" s="41">
        <f t="shared" si="172"/>
        <v>0.35</v>
      </c>
      <c r="AV327" s="42">
        <f t="shared" si="172"/>
        <v>3.2400345860581461</v>
      </c>
      <c r="AW327" s="42">
        <f t="shared" si="172"/>
        <v>3.2351142292815203</v>
      </c>
      <c r="AX327" s="43">
        <f t="shared" si="172"/>
        <v>3.6890704302196022</v>
      </c>
      <c r="AY327" s="43">
        <f t="shared" si="172"/>
        <v>3.6692840996893548</v>
      </c>
    </row>
    <row r="328" spans="6:51" x14ac:dyDescent="0.25">
      <c r="F328" s="3">
        <v>14</v>
      </c>
      <c r="G328" s="36">
        <f t="shared" si="170"/>
        <v>2.0574971340838188</v>
      </c>
      <c r="H328" s="36">
        <f t="shared" si="170"/>
        <v>3.6822437104511052</v>
      </c>
      <c r="I328" s="36">
        <f t="shared" si="170"/>
        <v>3.1989972327563194</v>
      </c>
      <c r="J328" s="36">
        <f t="shared" si="170"/>
        <v>3.4933399607965359</v>
      </c>
      <c r="K328" s="36">
        <f t="shared" si="170"/>
        <v>1.8719441759047695</v>
      </c>
      <c r="L328" s="37">
        <f t="shared" si="170"/>
        <v>1.8719441759047695</v>
      </c>
      <c r="M328" s="38">
        <f t="shared" si="170"/>
        <v>2.9545218166430076</v>
      </c>
      <c r="N328" s="39">
        <f t="shared" si="170"/>
        <v>1.1197912716347349</v>
      </c>
      <c r="O328" s="39">
        <f t="shared" si="170"/>
        <v>1.1197912716347349</v>
      </c>
      <c r="P328" s="40">
        <f t="shared" si="170"/>
        <v>7.0742534686156731</v>
      </c>
      <c r="Q328" s="40">
        <f t="shared" si="170"/>
        <v>12.161422485138978</v>
      </c>
      <c r="R328" s="40">
        <f t="shared" si="170"/>
        <v>24.404558048807708</v>
      </c>
      <c r="S328" s="41">
        <f t="shared" si="170"/>
        <v>0.35</v>
      </c>
      <c r="T328" s="41">
        <f t="shared" si="170"/>
        <v>0.35</v>
      </c>
      <c r="U328" s="42">
        <f t="shared" si="170"/>
        <v>3.2891935899021192</v>
      </c>
      <c r="V328" s="42">
        <f t="shared" si="170"/>
        <v>3.2873935233690528</v>
      </c>
      <c r="W328" s="43">
        <f t="shared" si="170"/>
        <v>3.6894513432304255</v>
      </c>
      <c r="X328" s="43">
        <f t="shared" si="170"/>
        <v>3.6863128166487455</v>
      </c>
      <c r="AD328"/>
      <c r="AG328" s="3">
        <f t="shared" si="171"/>
        <v>10.752414436239738</v>
      </c>
      <c r="AH328" s="36">
        <f t="shared" si="172"/>
        <v>1.81240991224714</v>
      </c>
      <c r="AI328" s="36">
        <f t="shared" si="172"/>
        <v>3.660616723119225</v>
      </c>
      <c r="AJ328" s="36">
        <f t="shared" si="172"/>
        <v>2.6289107047891807</v>
      </c>
      <c r="AK328" s="36">
        <f t="shared" si="172"/>
        <v>3.4576061813525096</v>
      </c>
      <c r="AL328" s="36">
        <f t="shared" si="172"/>
        <v>1.8719441759047695</v>
      </c>
      <c r="AM328" s="37">
        <f t="shared" si="172"/>
        <v>1.8719441759047695</v>
      </c>
      <c r="AN328" s="38">
        <f t="shared" si="172"/>
        <v>2.954035201861597</v>
      </c>
      <c r="AO328" s="39">
        <f t="shared" si="172"/>
        <v>1.1197912716347349</v>
      </c>
      <c r="AP328" s="39">
        <f t="shared" si="172"/>
        <v>1.1197912716347349</v>
      </c>
      <c r="AQ328" s="40">
        <f t="shared" si="172"/>
        <v>7.0742534686156731</v>
      </c>
      <c r="AR328" s="40">
        <f t="shared" si="172"/>
        <v>12.161422485138978</v>
      </c>
      <c r="AS328" s="40">
        <f t="shared" si="172"/>
        <v>24.404558048807708</v>
      </c>
      <c r="AT328" s="41">
        <f t="shared" si="172"/>
        <v>0.35</v>
      </c>
      <c r="AU328" s="41">
        <f t="shared" si="172"/>
        <v>0.35</v>
      </c>
      <c r="AV328" s="42">
        <f t="shared" si="172"/>
        <v>3.2517242284851839</v>
      </c>
      <c r="AW328" s="42">
        <f t="shared" si="172"/>
        <v>3.247393974969027</v>
      </c>
      <c r="AX328" s="43">
        <f t="shared" si="172"/>
        <v>3.6892119158889272</v>
      </c>
      <c r="AY328" s="43">
        <f t="shared" si="172"/>
        <v>3.6739500692818439</v>
      </c>
    </row>
    <row r="329" spans="6:51" x14ac:dyDescent="0.25">
      <c r="F329" s="3">
        <v>15</v>
      </c>
      <c r="G329" s="36">
        <f t="shared" si="170"/>
        <v>2.0993783945501403</v>
      </c>
      <c r="H329" s="36">
        <f t="shared" si="170"/>
        <v>3.6847656409243137</v>
      </c>
      <c r="I329" s="36">
        <f t="shared" si="170"/>
        <v>3.2859288290706363</v>
      </c>
      <c r="J329" s="36">
        <f t="shared" ref="J329:X329" si="173">J$160+J257</f>
        <v>3.4974104381143807</v>
      </c>
      <c r="K329" s="36">
        <f t="shared" si="173"/>
        <v>1.8719441759047695</v>
      </c>
      <c r="L329" s="37">
        <f t="shared" si="173"/>
        <v>1.8719441759047695</v>
      </c>
      <c r="M329" s="38">
        <f t="shared" si="173"/>
        <v>3.0199765471640565</v>
      </c>
      <c r="N329" s="39">
        <f t="shared" si="173"/>
        <v>1.1197912716347349</v>
      </c>
      <c r="O329" s="39">
        <f t="shared" si="173"/>
        <v>1.1197912716347349</v>
      </c>
      <c r="P329" s="40">
        <f t="shared" si="173"/>
        <v>7.0742534686156731</v>
      </c>
      <c r="Q329" s="40">
        <f t="shared" si="173"/>
        <v>12.161422485138978</v>
      </c>
      <c r="R329" s="40">
        <f t="shared" si="173"/>
        <v>24.404558048807708</v>
      </c>
      <c r="S329" s="41">
        <f t="shared" si="173"/>
        <v>0.35</v>
      </c>
      <c r="T329" s="41">
        <f t="shared" si="173"/>
        <v>0.35</v>
      </c>
      <c r="U329" s="42">
        <f t="shared" si="173"/>
        <v>3.2939924162102905</v>
      </c>
      <c r="V329" s="42">
        <f t="shared" si="173"/>
        <v>3.292648862738468</v>
      </c>
      <c r="W329" s="43">
        <f t="shared" si="173"/>
        <v>3.6894621645288304</v>
      </c>
      <c r="X329" s="43">
        <f t="shared" si="173"/>
        <v>3.6875117019944339</v>
      </c>
      <c r="AD329"/>
      <c r="AG329" s="3">
        <f t="shared" si="171"/>
        <v>11.308111816813577</v>
      </c>
      <c r="AH329" s="36">
        <f t="shared" si="172"/>
        <v>1.8659056709552757</v>
      </c>
      <c r="AI329" s="36">
        <f t="shared" si="172"/>
        <v>3.6666524349403899</v>
      </c>
      <c r="AJ329" s="36">
        <f t="shared" si="172"/>
        <v>2.7643485374398367</v>
      </c>
      <c r="AK329" s="36">
        <f t="shared" ref="AK329:AY329" si="174">AK$160+AK257</f>
        <v>3.4676805980705478</v>
      </c>
      <c r="AL329" s="36">
        <f t="shared" si="174"/>
        <v>1.8719441759047695</v>
      </c>
      <c r="AM329" s="37">
        <f t="shared" si="174"/>
        <v>1.8719441759047695</v>
      </c>
      <c r="AN329" s="38">
        <f t="shared" si="174"/>
        <v>2.954035201861597</v>
      </c>
      <c r="AO329" s="39">
        <f t="shared" si="174"/>
        <v>1.1197912716347349</v>
      </c>
      <c r="AP329" s="39">
        <f t="shared" si="174"/>
        <v>1.1197912716347349</v>
      </c>
      <c r="AQ329" s="40">
        <f t="shared" si="174"/>
        <v>7.0742534686156731</v>
      </c>
      <c r="AR329" s="40">
        <f t="shared" si="174"/>
        <v>12.161422485138978</v>
      </c>
      <c r="AS329" s="40">
        <f t="shared" si="174"/>
        <v>24.404558048807708</v>
      </c>
      <c r="AT329" s="41">
        <f t="shared" si="174"/>
        <v>0.35</v>
      </c>
      <c r="AU329" s="41">
        <f t="shared" si="174"/>
        <v>0.35</v>
      </c>
      <c r="AV329" s="42">
        <f t="shared" si="174"/>
        <v>3.2617804742338761</v>
      </c>
      <c r="AW329" s="42">
        <f t="shared" si="174"/>
        <v>3.2580153747109897</v>
      </c>
      <c r="AX329" s="43">
        <f t="shared" si="174"/>
        <v>3.6893061635158939</v>
      </c>
      <c r="AY329" s="43">
        <f t="shared" si="174"/>
        <v>3.6776905209171793</v>
      </c>
    </row>
    <row r="330" spans="6:51" x14ac:dyDescent="0.25">
      <c r="F330" s="3">
        <v>16</v>
      </c>
      <c r="G330" s="36">
        <f t="shared" ref="G330:X344" si="175">G$160+G258</f>
        <v>2.1285864815842581</v>
      </c>
      <c r="H330" s="36">
        <f t="shared" si="175"/>
        <v>3.6864059034836125</v>
      </c>
      <c r="I330" s="36">
        <f t="shared" si="175"/>
        <v>3.3456478823776816</v>
      </c>
      <c r="J330" s="36">
        <f t="shared" si="175"/>
        <v>3.5000355073202503</v>
      </c>
      <c r="K330" s="36">
        <f t="shared" si="175"/>
        <v>1.8719441759047695</v>
      </c>
      <c r="L330" s="37">
        <f t="shared" si="175"/>
        <v>1.8719441759047695</v>
      </c>
      <c r="M330" s="38">
        <f t="shared" si="175"/>
        <v>3.0780371603634156</v>
      </c>
      <c r="N330" s="39">
        <f t="shared" si="175"/>
        <v>1.1197912716347349</v>
      </c>
      <c r="O330" s="39">
        <f t="shared" si="175"/>
        <v>1.1197912716347349</v>
      </c>
      <c r="P330" s="40">
        <f t="shared" si="175"/>
        <v>7.0742534686156731</v>
      </c>
      <c r="Q330" s="40">
        <f t="shared" si="175"/>
        <v>12.161422485138978</v>
      </c>
      <c r="R330" s="40">
        <f t="shared" si="175"/>
        <v>24.404558048807708</v>
      </c>
      <c r="S330" s="41">
        <f t="shared" si="175"/>
        <v>0.35</v>
      </c>
      <c r="T330" s="41">
        <f t="shared" si="175"/>
        <v>0.35</v>
      </c>
      <c r="U330" s="42">
        <f t="shared" si="175"/>
        <v>3.2972354594031179</v>
      </c>
      <c r="V330" s="42">
        <f t="shared" si="175"/>
        <v>3.2962392441033406</v>
      </c>
      <c r="W330" s="43">
        <f t="shared" si="175"/>
        <v>3.6894673115352417</v>
      </c>
      <c r="X330" s="43">
        <f t="shared" si="175"/>
        <v>3.6882459052913905</v>
      </c>
      <c r="AD330"/>
      <c r="AG330" s="3">
        <f t="shared" si="171"/>
        <v>11.892528289327906</v>
      </c>
      <c r="AH330" s="36">
        <f t="shared" ref="AH330:AY344" si="176">AH$160+AH258</f>
        <v>1.9175440038510028</v>
      </c>
      <c r="AI330" s="36">
        <f t="shared" si="176"/>
        <v>3.6716666457698133</v>
      </c>
      <c r="AJ330" s="36">
        <f t="shared" si="176"/>
        <v>2.8886466075271184</v>
      </c>
      <c r="AK330" s="36">
        <f t="shared" si="176"/>
        <v>3.4760000602432495</v>
      </c>
      <c r="AL330" s="36">
        <f t="shared" si="176"/>
        <v>1.8719441759047695</v>
      </c>
      <c r="AM330" s="37">
        <f t="shared" si="176"/>
        <v>1.8719441759047695</v>
      </c>
      <c r="AN330" s="38">
        <f t="shared" si="176"/>
        <v>2.954035201861597</v>
      </c>
      <c r="AO330" s="39">
        <f t="shared" si="176"/>
        <v>1.1197912716347349</v>
      </c>
      <c r="AP330" s="39">
        <f t="shared" si="176"/>
        <v>1.1197912716347349</v>
      </c>
      <c r="AQ330" s="40">
        <f t="shared" si="176"/>
        <v>7.0742534686156731</v>
      </c>
      <c r="AR330" s="40">
        <f t="shared" si="176"/>
        <v>12.161422485138978</v>
      </c>
      <c r="AS330" s="40">
        <f t="shared" si="176"/>
        <v>24.404558048807708</v>
      </c>
      <c r="AT330" s="41">
        <f t="shared" si="176"/>
        <v>0.35</v>
      </c>
      <c r="AU330" s="41">
        <f t="shared" si="176"/>
        <v>0.35</v>
      </c>
      <c r="AV330" s="42">
        <f t="shared" si="176"/>
        <v>3.2703198514648015</v>
      </c>
      <c r="AW330" s="42">
        <f t="shared" si="176"/>
        <v>3.2670870836974917</v>
      </c>
      <c r="AX330" s="43">
        <f t="shared" si="176"/>
        <v>3.6893678945266863</v>
      </c>
      <c r="AY330" s="43">
        <f t="shared" si="176"/>
        <v>3.6806463086412124</v>
      </c>
    </row>
    <row r="331" spans="6:51" x14ac:dyDescent="0.25">
      <c r="F331" s="3">
        <v>17</v>
      </c>
      <c r="G331" s="36">
        <f t="shared" si="175"/>
        <v>2.1480945962827036</v>
      </c>
      <c r="H331" s="36">
        <f t="shared" si="175"/>
        <v>3.6874716116687165</v>
      </c>
      <c r="I331" s="36">
        <f t="shared" si="175"/>
        <v>3.3855461059737988</v>
      </c>
      <c r="J331" s="36">
        <f t="shared" si="175"/>
        <v>3.501727664850125</v>
      </c>
      <c r="K331" s="36">
        <f t="shared" si="175"/>
        <v>1.8719441759047695</v>
      </c>
      <c r="L331" s="37">
        <f t="shared" si="175"/>
        <v>1.8719441759047695</v>
      </c>
      <c r="M331" s="38">
        <f t="shared" si="175"/>
        <v>3.1291808007727622</v>
      </c>
      <c r="N331" s="39">
        <f t="shared" si="175"/>
        <v>1.1197912716347349</v>
      </c>
      <c r="O331" s="39">
        <f t="shared" si="175"/>
        <v>1.1197912716347349</v>
      </c>
      <c r="P331" s="40">
        <f t="shared" si="175"/>
        <v>7.0742534686156731</v>
      </c>
      <c r="Q331" s="40">
        <f t="shared" si="175"/>
        <v>12.161422485138978</v>
      </c>
      <c r="R331" s="40">
        <f t="shared" si="175"/>
        <v>24.404558048807708</v>
      </c>
      <c r="S331" s="41">
        <f t="shared" si="175"/>
        <v>0.35</v>
      </c>
      <c r="T331" s="41">
        <f t="shared" si="175"/>
        <v>0.35</v>
      </c>
      <c r="U331" s="42">
        <f t="shared" si="175"/>
        <v>3.2994242436884518</v>
      </c>
      <c r="V331" s="42">
        <f t="shared" si="175"/>
        <v>3.2986892180065857</v>
      </c>
      <c r="W331" s="43">
        <f t="shared" si="175"/>
        <v>3.689469824409672</v>
      </c>
      <c r="X331" s="43">
        <f t="shared" si="175"/>
        <v>3.6886984345867937</v>
      </c>
      <c r="AD331"/>
      <c r="AG331" s="3">
        <f t="shared" si="171"/>
        <v>12.507148090114805</v>
      </c>
      <c r="AH331" s="36">
        <f t="shared" si="176"/>
        <v>1.9660210267502536</v>
      </c>
      <c r="AI331" s="36">
        <f t="shared" si="176"/>
        <v>3.6757715142969136</v>
      </c>
      <c r="AJ331" s="36">
        <f t="shared" si="176"/>
        <v>3.0001854891106796</v>
      </c>
      <c r="AK331" s="36">
        <f t="shared" si="176"/>
        <v>3.4827692484440504</v>
      </c>
      <c r="AL331" s="36">
        <f t="shared" si="176"/>
        <v>1.8719441759047695</v>
      </c>
      <c r="AM331" s="37">
        <f t="shared" si="176"/>
        <v>1.8719441759047695</v>
      </c>
      <c r="AN331" s="38">
        <f t="shared" si="176"/>
        <v>2.954035201861597</v>
      </c>
      <c r="AO331" s="39">
        <f t="shared" si="176"/>
        <v>1.1197912716347349</v>
      </c>
      <c r="AP331" s="39">
        <f t="shared" si="176"/>
        <v>1.1197912716347349</v>
      </c>
      <c r="AQ331" s="40">
        <f t="shared" si="176"/>
        <v>7.0742534686156731</v>
      </c>
      <c r="AR331" s="40">
        <f t="shared" si="176"/>
        <v>12.161422485138978</v>
      </c>
      <c r="AS331" s="40">
        <f t="shared" si="176"/>
        <v>24.404558048807708</v>
      </c>
      <c r="AT331" s="41">
        <f t="shared" si="176"/>
        <v>0.35</v>
      </c>
      <c r="AU331" s="41">
        <f t="shared" si="176"/>
        <v>0.35</v>
      </c>
      <c r="AV331" s="42">
        <f t="shared" si="176"/>
        <v>3.2774738201647629</v>
      </c>
      <c r="AW331" s="42">
        <f t="shared" si="176"/>
        <v>3.2747341431514938</v>
      </c>
      <c r="AX331" s="43">
        <f t="shared" si="176"/>
        <v>3.6894076621645526</v>
      </c>
      <c r="AY331" s="43">
        <f t="shared" si="176"/>
        <v>3.6829480982089913</v>
      </c>
    </row>
    <row r="332" spans="6:51" x14ac:dyDescent="0.25">
      <c r="F332" s="3">
        <v>18</v>
      </c>
      <c r="G332" s="36">
        <f t="shared" si="175"/>
        <v>2.1606455525908617</v>
      </c>
      <c r="H332" s="36">
        <f t="shared" si="175"/>
        <v>3.6881640369947726</v>
      </c>
      <c r="I332" s="36">
        <f t="shared" si="175"/>
        <v>3.4115618599227169</v>
      </c>
      <c r="J332" s="36">
        <f t="shared" si="175"/>
        <v>3.5028191393306365</v>
      </c>
      <c r="K332" s="36">
        <f t="shared" si="175"/>
        <v>1.8719441759047695</v>
      </c>
      <c r="L332" s="37">
        <f t="shared" si="175"/>
        <v>1.8719441759047695</v>
      </c>
      <c r="M332" s="38">
        <f t="shared" si="175"/>
        <v>3.1739630257056555</v>
      </c>
      <c r="N332" s="39">
        <f t="shared" si="175"/>
        <v>1.1197912716347349</v>
      </c>
      <c r="O332" s="39">
        <f t="shared" si="175"/>
        <v>1.1197912716347349</v>
      </c>
      <c r="P332" s="40">
        <f t="shared" si="175"/>
        <v>7.0742534686156731</v>
      </c>
      <c r="Q332" s="40">
        <f t="shared" si="175"/>
        <v>12.161422485138978</v>
      </c>
      <c r="R332" s="40">
        <f t="shared" si="175"/>
        <v>24.404558048807708</v>
      </c>
      <c r="S332" s="41">
        <f t="shared" si="175"/>
        <v>0.35</v>
      </c>
      <c r="T332" s="41">
        <f t="shared" si="175"/>
        <v>0.35</v>
      </c>
      <c r="U332" s="42">
        <f t="shared" si="175"/>
        <v>3.3009010440748923</v>
      </c>
      <c r="V332" s="42">
        <f t="shared" si="175"/>
        <v>3.3003606465203843</v>
      </c>
      <c r="W332" s="43">
        <f t="shared" si="175"/>
        <v>3.6894710837751177</v>
      </c>
      <c r="X332" s="43">
        <f t="shared" si="175"/>
        <v>3.6889794115286527</v>
      </c>
      <c r="AD332"/>
      <c r="AG332" s="3">
        <f t="shared" si="171"/>
        <v>13.1535321625796</v>
      </c>
      <c r="AH332" s="36">
        <f t="shared" si="176"/>
        <v>2.0101723514114864</v>
      </c>
      <c r="AI332" s="36">
        <f t="shared" si="176"/>
        <v>3.6790811585393657</v>
      </c>
      <c r="AJ332" s="36">
        <f t="shared" si="176"/>
        <v>3.0978851732622652</v>
      </c>
      <c r="AK332" s="36">
        <f t="shared" si="176"/>
        <v>3.4881931994046451</v>
      </c>
      <c r="AL332" s="36">
        <f t="shared" si="176"/>
        <v>1.8719441759047695</v>
      </c>
      <c r="AM332" s="37">
        <f t="shared" si="176"/>
        <v>1.8719441759047695</v>
      </c>
      <c r="AN332" s="38">
        <f t="shared" si="176"/>
        <v>2.954035201861597</v>
      </c>
      <c r="AO332" s="39">
        <f t="shared" si="176"/>
        <v>1.1197912716347349</v>
      </c>
      <c r="AP332" s="39">
        <f t="shared" si="176"/>
        <v>1.1197912716347349</v>
      </c>
      <c r="AQ332" s="40">
        <f t="shared" si="176"/>
        <v>7.0742534686156731</v>
      </c>
      <c r="AR332" s="40">
        <f t="shared" si="176"/>
        <v>12.161422485138978</v>
      </c>
      <c r="AS332" s="40">
        <f t="shared" si="176"/>
        <v>24.404558048807708</v>
      </c>
      <c r="AT332" s="41">
        <f t="shared" si="176"/>
        <v>0.35</v>
      </c>
      <c r="AU332" s="41">
        <f t="shared" si="176"/>
        <v>0.35</v>
      </c>
      <c r="AV332" s="42">
        <f t="shared" si="176"/>
        <v>3.2833836748721219</v>
      </c>
      <c r="AW332" s="42">
        <f t="shared" si="176"/>
        <v>3.2810930802979192</v>
      </c>
      <c r="AX332" s="43">
        <f t="shared" si="176"/>
        <v>3.6894328687818638</v>
      </c>
      <c r="AY332" s="43">
        <f t="shared" si="176"/>
        <v>3.6847141238252239</v>
      </c>
    </row>
    <row r="333" spans="6:51" x14ac:dyDescent="0.25">
      <c r="F333" s="3">
        <v>19</v>
      </c>
      <c r="G333" s="36">
        <f t="shared" si="175"/>
        <v>2.1684677192483344</v>
      </c>
      <c r="H333" s="36">
        <f t="shared" si="175"/>
        <v>3.6886143539307996</v>
      </c>
      <c r="I333" s="36">
        <f t="shared" si="175"/>
        <v>3.4281730397949715</v>
      </c>
      <c r="J333" s="36">
        <f t="shared" si="175"/>
        <v>3.5035242563303561</v>
      </c>
      <c r="K333" s="36">
        <f t="shared" si="175"/>
        <v>1.8719441759047695</v>
      </c>
      <c r="L333" s="37">
        <f t="shared" si="175"/>
        <v>1.8719441759047695</v>
      </c>
      <c r="M333" s="38">
        <f t="shared" si="175"/>
        <v>3.2129756502483984</v>
      </c>
      <c r="N333" s="39">
        <f t="shared" si="175"/>
        <v>1.1197912716347349</v>
      </c>
      <c r="O333" s="39">
        <f t="shared" si="175"/>
        <v>1.1197912716347349</v>
      </c>
      <c r="P333" s="40">
        <f t="shared" si="175"/>
        <v>7.0742534686156731</v>
      </c>
      <c r="Q333" s="40">
        <f t="shared" si="175"/>
        <v>12.161422485138978</v>
      </c>
      <c r="R333" s="40">
        <f t="shared" si="175"/>
        <v>24.404558048807708</v>
      </c>
      <c r="S333" s="41">
        <f t="shared" si="175"/>
        <v>0.35</v>
      </c>
      <c r="T333" s="41">
        <f t="shared" si="175"/>
        <v>0.35</v>
      </c>
      <c r="U333" s="42">
        <f t="shared" si="175"/>
        <v>3.3018980216153397</v>
      </c>
      <c r="V333" s="42">
        <f t="shared" si="175"/>
        <v>3.3015016455794375</v>
      </c>
      <c r="W333" s="43">
        <f t="shared" si="175"/>
        <v>3.6894717315527488</v>
      </c>
      <c r="X333" s="43">
        <f t="shared" si="175"/>
        <v>3.6891552891634283</v>
      </c>
      <c r="AD333"/>
      <c r="AG333" s="3">
        <f t="shared" si="171"/>
        <v>13.833322121512344</v>
      </c>
      <c r="AH333" s="36">
        <f t="shared" si="176"/>
        <v>2.0490877518047155</v>
      </c>
      <c r="AI333" s="36">
        <f t="shared" si="176"/>
        <v>3.6817079048613528</v>
      </c>
      <c r="AJ333" s="36">
        <f t="shared" si="176"/>
        <v>3.1812763934509318</v>
      </c>
      <c r="AK333" s="36">
        <f t="shared" si="176"/>
        <v>3.4924709229159219</v>
      </c>
      <c r="AL333" s="36">
        <f t="shared" si="176"/>
        <v>1.8719441759047695</v>
      </c>
      <c r="AM333" s="37">
        <f t="shared" si="176"/>
        <v>1.8719441759047695</v>
      </c>
      <c r="AN333" s="38">
        <f t="shared" si="176"/>
        <v>2.954035201861597</v>
      </c>
      <c r="AO333" s="39">
        <f t="shared" si="176"/>
        <v>1.1197912716347349</v>
      </c>
      <c r="AP333" s="39">
        <f t="shared" si="176"/>
        <v>1.1197912716347349</v>
      </c>
      <c r="AQ333" s="40">
        <f t="shared" si="176"/>
        <v>7.0742534686156731</v>
      </c>
      <c r="AR333" s="40">
        <f t="shared" si="176"/>
        <v>12.161422485138978</v>
      </c>
      <c r="AS333" s="40">
        <f t="shared" si="176"/>
        <v>24.404558048807708</v>
      </c>
      <c r="AT333" s="41">
        <f t="shared" si="176"/>
        <v>0.35</v>
      </c>
      <c r="AU333" s="41">
        <f t="shared" si="176"/>
        <v>0.35</v>
      </c>
      <c r="AV333" s="42">
        <f t="shared" si="176"/>
        <v>3.2881953849119272</v>
      </c>
      <c r="AW333" s="42">
        <f t="shared" si="176"/>
        <v>3.2863068471564296</v>
      </c>
      <c r="AX333" s="43">
        <f t="shared" si="176"/>
        <v>3.6894485967260842</v>
      </c>
      <c r="AY333" s="43">
        <f t="shared" si="176"/>
        <v>3.6860488305181112</v>
      </c>
    </row>
    <row r="334" spans="6:51" x14ac:dyDescent="0.25">
      <c r="F334" s="3">
        <v>20</v>
      </c>
      <c r="G334" s="36">
        <f t="shared" si="175"/>
        <v>2.1732156071993769</v>
      </c>
      <c r="H334" s="36">
        <f t="shared" si="175"/>
        <v>3.6889077275025772</v>
      </c>
      <c r="I334" s="36">
        <f t="shared" si="175"/>
        <v>3.4385911956889581</v>
      </c>
      <c r="J334" s="36">
        <f t="shared" si="175"/>
        <v>3.5039808497167941</v>
      </c>
      <c r="K334" s="36">
        <f t="shared" si="175"/>
        <v>1.8719441759047695</v>
      </c>
      <c r="L334" s="37">
        <f t="shared" si="175"/>
        <v>1.8719441759047695</v>
      </c>
      <c r="M334" s="38">
        <f t="shared" si="175"/>
        <v>3.2468154021728828</v>
      </c>
      <c r="N334" s="39">
        <f t="shared" si="175"/>
        <v>1.1197912716347349</v>
      </c>
      <c r="O334" s="39">
        <f t="shared" si="175"/>
        <v>1.1197912716347349</v>
      </c>
      <c r="P334" s="40">
        <f t="shared" si="175"/>
        <v>7.0742534686156731</v>
      </c>
      <c r="Q334" s="40">
        <f t="shared" si="175"/>
        <v>12.161422485138978</v>
      </c>
      <c r="R334" s="40">
        <f t="shared" si="175"/>
        <v>24.404558048807708</v>
      </c>
      <c r="S334" s="41">
        <f t="shared" si="175"/>
        <v>0.35</v>
      </c>
      <c r="T334" s="41">
        <f t="shared" si="175"/>
        <v>0.35</v>
      </c>
      <c r="U334" s="42">
        <f t="shared" si="175"/>
        <v>3.3025719583063999</v>
      </c>
      <c r="V334" s="42">
        <f t="shared" si="175"/>
        <v>3.3022816011755989</v>
      </c>
      <c r="W334" s="43">
        <f t="shared" si="175"/>
        <v>3.6894720734116504</v>
      </c>
      <c r="X334" s="43">
        <f t="shared" si="175"/>
        <v>3.6892663401369452</v>
      </c>
      <c r="AD334"/>
      <c r="AG334" s="3">
        <f t="shared" si="171"/>
        <v>14.548244422279508</v>
      </c>
      <c r="AH334" s="36">
        <f t="shared" si="176"/>
        <v>2.082201584356056</v>
      </c>
      <c r="AI334" s="36">
        <f t="shared" si="176"/>
        <v>3.6837590103083375</v>
      </c>
      <c r="AJ334" s="36">
        <f t="shared" si="176"/>
        <v>3.2505167737702898</v>
      </c>
      <c r="AK334" s="36">
        <f t="shared" si="176"/>
        <v>3.4957900056162696</v>
      </c>
      <c r="AL334" s="36">
        <f t="shared" si="176"/>
        <v>1.8719441759047695</v>
      </c>
      <c r="AM334" s="37">
        <f t="shared" si="176"/>
        <v>1.8719441759047695</v>
      </c>
      <c r="AN334" s="38">
        <f t="shared" si="176"/>
        <v>2.9913470863461682</v>
      </c>
      <c r="AO334" s="39">
        <f t="shared" si="176"/>
        <v>1.1197912716347349</v>
      </c>
      <c r="AP334" s="39">
        <f t="shared" si="176"/>
        <v>1.1197912716347349</v>
      </c>
      <c r="AQ334" s="40">
        <f t="shared" si="176"/>
        <v>7.0742534686156731</v>
      </c>
      <c r="AR334" s="40">
        <f t="shared" si="176"/>
        <v>12.161422485138978</v>
      </c>
      <c r="AS334" s="40">
        <f t="shared" si="176"/>
        <v>24.404558048807708</v>
      </c>
      <c r="AT334" s="41">
        <f t="shared" si="176"/>
        <v>0.35</v>
      </c>
      <c r="AU334" s="41">
        <f t="shared" si="176"/>
        <v>0.35</v>
      </c>
      <c r="AV334" s="42">
        <f t="shared" si="176"/>
        <v>3.2920546677606306</v>
      </c>
      <c r="AW334" s="42">
        <f t="shared" si="176"/>
        <v>3.290519888298137</v>
      </c>
      <c r="AX334" s="43">
        <f t="shared" si="176"/>
        <v>3.6894582632003252</v>
      </c>
      <c r="AY334" s="43">
        <f t="shared" si="176"/>
        <v>3.6870423496875704</v>
      </c>
    </row>
    <row r="335" spans="6:51" x14ac:dyDescent="0.25">
      <c r="F335" s="3">
        <v>21</v>
      </c>
      <c r="G335" s="36">
        <f t="shared" si="175"/>
        <v>2.1760366249993677</v>
      </c>
      <c r="H335" s="36">
        <f t="shared" si="175"/>
        <v>3.6890993212295657</v>
      </c>
      <c r="I335" s="36">
        <f t="shared" si="175"/>
        <v>3.4450278723629415</v>
      </c>
      <c r="J335" s="36">
        <f t="shared" si="175"/>
        <v>3.5042774127492105</v>
      </c>
      <c r="K335" s="36">
        <f t="shared" si="175"/>
        <v>1.8719441759047695</v>
      </c>
      <c r="L335" s="37">
        <f t="shared" si="175"/>
        <v>1.8719441759047695</v>
      </c>
      <c r="M335" s="38">
        <f t="shared" si="175"/>
        <v>3.2760617062428965</v>
      </c>
      <c r="N335" s="39">
        <f t="shared" si="175"/>
        <v>1.1197912716347349</v>
      </c>
      <c r="O335" s="39">
        <f t="shared" si="175"/>
        <v>1.1197912716347349</v>
      </c>
      <c r="P335" s="40">
        <f t="shared" si="175"/>
        <v>7.0742534686156731</v>
      </c>
      <c r="Q335" s="40">
        <f t="shared" si="175"/>
        <v>12.161422485138978</v>
      </c>
      <c r="R335" s="40">
        <f t="shared" si="175"/>
        <v>24.404558048807708</v>
      </c>
      <c r="S335" s="41">
        <f t="shared" si="175"/>
        <v>0.35</v>
      </c>
      <c r="T335" s="41">
        <f t="shared" si="175"/>
        <v>0.35</v>
      </c>
      <c r="U335" s="42">
        <f t="shared" si="175"/>
        <v>3.3030284207376965</v>
      </c>
      <c r="V335" s="42">
        <f t="shared" si="175"/>
        <v>3.3028158150350033</v>
      </c>
      <c r="W335" s="43">
        <f t="shared" si="175"/>
        <v>3.6894722584281148</v>
      </c>
      <c r="X335" s="43">
        <f t="shared" si="175"/>
        <v>3.6893371030893221</v>
      </c>
      <c r="AD335"/>
      <c r="AG335" s="3">
        <f t="shared" si="171"/>
        <v>15.300114745484414</v>
      </c>
      <c r="AH335" s="36">
        <f t="shared" si="176"/>
        <v>2.1093401912485339</v>
      </c>
      <c r="AI335" s="36">
        <f t="shared" si="176"/>
        <v>3.6853340108535688</v>
      </c>
      <c r="AJ335" s="36">
        <f t="shared" si="176"/>
        <v>3.3063468927823578</v>
      </c>
      <c r="AK335" s="36">
        <f t="shared" si="176"/>
        <v>3.4983224263702182</v>
      </c>
      <c r="AL335" s="36">
        <f t="shared" si="176"/>
        <v>1.8719441759047695</v>
      </c>
      <c r="AM335" s="37">
        <f t="shared" si="176"/>
        <v>1.8719441759047695</v>
      </c>
      <c r="AN335" s="38">
        <f t="shared" si="176"/>
        <v>3.0381582617729235</v>
      </c>
      <c r="AO335" s="39">
        <f t="shared" si="176"/>
        <v>1.1197912716347349</v>
      </c>
      <c r="AP335" s="39">
        <f t="shared" si="176"/>
        <v>1.1197912716347349</v>
      </c>
      <c r="AQ335" s="40">
        <f t="shared" si="176"/>
        <v>7.0742534686156731</v>
      </c>
      <c r="AR335" s="40">
        <f t="shared" si="176"/>
        <v>12.161422485138978</v>
      </c>
      <c r="AS335" s="40">
        <f t="shared" si="176"/>
        <v>24.404558048807708</v>
      </c>
      <c r="AT335" s="41">
        <f t="shared" si="176"/>
        <v>0.35</v>
      </c>
      <c r="AU335" s="41">
        <f t="shared" si="176"/>
        <v>0.35</v>
      </c>
      <c r="AV335" s="42">
        <f t="shared" si="176"/>
        <v>3.2951025628154871</v>
      </c>
      <c r="AW335" s="42">
        <f t="shared" si="176"/>
        <v>3.2938736087031346</v>
      </c>
      <c r="AX335" s="43">
        <f t="shared" si="176"/>
        <v>3.6894641194974858</v>
      </c>
      <c r="AY335" s="43">
        <f t="shared" si="176"/>
        <v>3.6877707013753063</v>
      </c>
    </row>
    <row r="336" spans="6:51" x14ac:dyDescent="0.25">
      <c r="F336" s="3">
        <v>22</v>
      </c>
      <c r="G336" s="36">
        <f t="shared" si="175"/>
        <v>2.1776852053032805</v>
      </c>
      <c r="H336" s="36">
        <f t="shared" si="175"/>
        <v>3.6892248257385005</v>
      </c>
      <c r="I336" s="36">
        <f t="shared" si="175"/>
        <v>3.4489559389580577</v>
      </c>
      <c r="J336" s="36">
        <f t="shared" si="175"/>
        <v>3.5044707342889456</v>
      </c>
      <c r="K336" s="36">
        <f t="shared" si="175"/>
        <v>1.8719441759047695</v>
      </c>
      <c r="L336" s="37">
        <f t="shared" si="175"/>
        <v>1.8719441759047695</v>
      </c>
      <c r="M336" s="38">
        <f t="shared" si="175"/>
        <v>3.3012618804328882</v>
      </c>
      <c r="N336" s="39">
        <f t="shared" si="175"/>
        <v>1.1197912716347349</v>
      </c>
      <c r="O336" s="39">
        <f t="shared" si="175"/>
        <v>1.1197912716347349</v>
      </c>
      <c r="P336" s="40">
        <f t="shared" si="175"/>
        <v>7.0742534686156731</v>
      </c>
      <c r="Q336" s="40">
        <f t="shared" si="175"/>
        <v>12.161422485138978</v>
      </c>
      <c r="R336" s="40">
        <f t="shared" si="175"/>
        <v>24.404558048807708</v>
      </c>
      <c r="S336" s="41">
        <f t="shared" si="175"/>
        <v>0.35</v>
      </c>
      <c r="T336" s="41">
        <f t="shared" si="175"/>
        <v>0.35</v>
      </c>
      <c r="U336" s="42">
        <f t="shared" si="175"/>
        <v>3.3033383680780615</v>
      </c>
      <c r="V336" s="42">
        <f t="shared" si="175"/>
        <v>3.3031826393907533</v>
      </c>
      <c r="W336" s="43">
        <f t="shared" si="175"/>
        <v>3.6894723610565938</v>
      </c>
      <c r="X336" s="43">
        <f t="shared" si="175"/>
        <v>3.6893826243389896</v>
      </c>
      <c r="AD336"/>
      <c r="AG336" s="3">
        <f t="shared" si="171"/>
        <v>16.090842608232069</v>
      </c>
      <c r="AH336" s="36">
        <f t="shared" si="176"/>
        <v>2.130715117816286</v>
      </c>
      <c r="AI336" s="36">
        <f t="shared" si="176"/>
        <v>3.6865227882586193</v>
      </c>
      <c r="AJ336" s="36">
        <f t="shared" si="176"/>
        <v>3.3499908161130652</v>
      </c>
      <c r="AK336" s="36">
        <f t="shared" si="176"/>
        <v>3.5002216954043743</v>
      </c>
      <c r="AL336" s="36">
        <f t="shared" si="176"/>
        <v>1.8719441759047695</v>
      </c>
      <c r="AM336" s="37">
        <f t="shared" si="176"/>
        <v>1.8719441759047695</v>
      </c>
      <c r="AN336" s="38">
        <f t="shared" si="176"/>
        <v>3.0829608959132249</v>
      </c>
      <c r="AO336" s="39">
        <f t="shared" si="176"/>
        <v>1.1197912716347349</v>
      </c>
      <c r="AP336" s="39">
        <f t="shared" si="176"/>
        <v>1.1197912716347349</v>
      </c>
      <c r="AQ336" s="40">
        <f t="shared" si="176"/>
        <v>7.0742534686156731</v>
      </c>
      <c r="AR336" s="40">
        <f t="shared" si="176"/>
        <v>12.161422485138978</v>
      </c>
      <c r="AS336" s="40">
        <f t="shared" si="176"/>
        <v>24.404558048807708</v>
      </c>
      <c r="AT336" s="41">
        <f t="shared" si="176"/>
        <v>0.35</v>
      </c>
      <c r="AU336" s="41">
        <f t="shared" si="176"/>
        <v>0.35</v>
      </c>
      <c r="AV336" s="42">
        <f t="shared" si="176"/>
        <v>3.2974717209694133</v>
      </c>
      <c r="AW336" s="42">
        <f t="shared" si="176"/>
        <v>3.2965024700088952</v>
      </c>
      <c r="AX336" s="43">
        <f t="shared" si="176"/>
        <v>3.6894676198575587</v>
      </c>
      <c r="AY336" s="43">
        <f t="shared" si="176"/>
        <v>3.6882965797481457</v>
      </c>
    </row>
    <row r="337" spans="6:51" x14ac:dyDescent="0.25">
      <c r="F337" s="3">
        <v>23</v>
      </c>
      <c r="G337" s="36">
        <f t="shared" si="175"/>
        <v>2.1786369638139238</v>
      </c>
      <c r="H337" s="36">
        <f t="shared" si="175"/>
        <v>3.6893073307815882</v>
      </c>
      <c r="I337" s="36">
        <f t="shared" si="175"/>
        <v>3.4513296200205561</v>
      </c>
      <c r="J337" s="36">
        <f t="shared" si="175"/>
        <v>3.5045972779509116</v>
      </c>
      <c r="K337" s="36">
        <f t="shared" si="175"/>
        <v>1.8719441759047695</v>
      </c>
      <c r="L337" s="37">
        <f t="shared" si="175"/>
        <v>1.8719441759047695</v>
      </c>
      <c r="M337" s="38">
        <f t="shared" si="175"/>
        <v>3.3229221375213975</v>
      </c>
      <c r="N337" s="39">
        <f t="shared" si="175"/>
        <v>1.1197912716347349</v>
      </c>
      <c r="O337" s="39">
        <f t="shared" si="175"/>
        <v>1.1197912716347349</v>
      </c>
      <c r="P337" s="40">
        <f t="shared" si="175"/>
        <v>7.0742534686156731</v>
      </c>
      <c r="Q337" s="40">
        <f t="shared" si="175"/>
        <v>12.161422485138978</v>
      </c>
      <c r="R337" s="40">
        <f t="shared" si="175"/>
        <v>24.404558048807708</v>
      </c>
      <c r="S337" s="41">
        <f t="shared" si="175"/>
        <v>0.35</v>
      </c>
      <c r="T337" s="41">
        <f t="shared" si="175"/>
        <v>0.35</v>
      </c>
      <c r="U337" s="42">
        <f t="shared" si="175"/>
        <v>3.3035494641086482</v>
      </c>
      <c r="V337" s="42">
        <f t="shared" si="175"/>
        <v>3.3034352806824527</v>
      </c>
      <c r="W337" s="43">
        <f t="shared" si="175"/>
        <v>3.6894724193658579</v>
      </c>
      <c r="X337" s="43">
        <f t="shared" si="175"/>
        <v>3.6894121949255405</v>
      </c>
      <c r="AD337"/>
      <c r="AG337" s="3">
        <f t="shared" si="171"/>
        <v>16.922436213709528</v>
      </c>
      <c r="AH337" s="36">
        <f t="shared" si="176"/>
        <v>2.1468628169236905</v>
      </c>
      <c r="AI337" s="36">
        <f t="shared" si="176"/>
        <v>3.6874043835280244</v>
      </c>
      <c r="AJ337" s="36">
        <f t="shared" si="176"/>
        <v>3.383015044165389</v>
      </c>
      <c r="AK337" s="36">
        <f t="shared" si="176"/>
        <v>3.5016213147449751</v>
      </c>
      <c r="AL337" s="36">
        <f t="shared" si="176"/>
        <v>1.8719441759047695</v>
      </c>
      <c r="AM337" s="37">
        <f t="shared" si="176"/>
        <v>1.8719441759047695</v>
      </c>
      <c r="AN337" s="38">
        <f t="shared" si="176"/>
        <v>3.1254489348671215</v>
      </c>
      <c r="AO337" s="39">
        <f t="shared" si="176"/>
        <v>1.1197912716347349</v>
      </c>
      <c r="AP337" s="39">
        <f t="shared" si="176"/>
        <v>1.1197912716347349</v>
      </c>
      <c r="AQ337" s="40">
        <f t="shared" si="176"/>
        <v>7.0742534686156731</v>
      </c>
      <c r="AR337" s="40">
        <f t="shared" si="176"/>
        <v>12.161422485138978</v>
      </c>
      <c r="AS337" s="40">
        <f t="shared" si="176"/>
        <v>24.404558048807708</v>
      </c>
      <c r="AT337" s="41">
        <f t="shared" si="176"/>
        <v>0.35</v>
      </c>
      <c r="AU337" s="41">
        <f t="shared" si="176"/>
        <v>0.35</v>
      </c>
      <c r="AV337" s="42">
        <f t="shared" si="176"/>
        <v>3.2992835559719973</v>
      </c>
      <c r="AW337" s="42">
        <f t="shared" si="176"/>
        <v>3.2985308815585124</v>
      </c>
      <c r="AX337" s="43">
        <f t="shared" si="176"/>
        <v>3.6894696860429885</v>
      </c>
      <c r="AY337" s="43">
        <f t="shared" si="176"/>
        <v>3.6886705600410736</v>
      </c>
    </row>
    <row r="338" spans="6:51" x14ac:dyDescent="0.25">
      <c r="F338" s="3">
        <v>24</v>
      </c>
      <c r="G338" s="36">
        <f t="shared" si="175"/>
        <v>2.1791819791214984</v>
      </c>
      <c r="H338" s="36">
        <f t="shared" si="175"/>
        <v>3.6893617860370229</v>
      </c>
      <c r="I338" s="36">
        <f t="shared" si="175"/>
        <v>3.4527532242503289</v>
      </c>
      <c r="J338" s="36">
        <f t="shared" si="175"/>
        <v>3.5046804902191164</v>
      </c>
      <c r="K338" s="36">
        <f t="shared" si="175"/>
        <v>1.8719441759047695</v>
      </c>
      <c r="L338" s="37">
        <f t="shared" si="175"/>
        <v>1.8719441759047695</v>
      </c>
      <c r="M338" s="38">
        <f t="shared" si="175"/>
        <v>3.3415029766096329</v>
      </c>
      <c r="N338" s="39">
        <f t="shared" si="175"/>
        <v>1.1197912716347349</v>
      </c>
      <c r="O338" s="39">
        <f t="shared" si="175"/>
        <v>1.1197912716347349</v>
      </c>
      <c r="P338" s="40">
        <f t="shared" si="175"/>
        <v>7.0742534686156731</v>
      </c>
      <c r="Q338" s="40">
        <f t="shared" si="175"/>
        <v>12.161422485138978</v>
      </c>
      <c r="R338" s="40">
        <f t="shared" si="175"/>
        <v>24.404558048807708</v>
      </c>
      <c r="S338" s="41">
        <f t="shared" si="175"/>
        <v>0.35</v>
      </c>
      <c r="T338" s="41">
        <f t="shared" si="175"/>
        <v>0.35</v>
      </c>
      <c r="U338" s="42">
        <f t="shared" si="175"/>
        <v>3.303693730637971</v>
      </c>
      <c r="V338" s="42">
        <f t="shared" si="175"/>
        <v>3.3036098755565968</v>
      </c>
      <c r="W338" s="43">
        <f t="shared" si="175"/>
        <v>3.6894724532747025</v>
      </c>
      <c r="X338" s="43">
        <f t="shared" si="175"/>
        <v>3.6894315958382631</v>
      </c>
      <c r="AD338"/>
      <c r="AG338" s="3">
        <f t="shared" si="171"/>
        <v>17.797007551398305</v>
      </c>
      <c r="AH338" s="36">
        <f t="shared" si="176"/>
        <v>2.1585441257455478</v>
      </c>
      <c r="AI338" s="36">
        <f t="shared" si="176"/>
        <v>3.6880465230994348</v>
      </c>
      <c r="AJ338" s="36">
        <f t="shared" si="176"/>
        <v>3.4071668209267356</v>
      </c>
      <c r="AK338" s="36">
        <f t="shared" si="176"/>
        <v>3.5026344541110253</v>
      </c>
      <c r="AL338" s="36">
        <f t="shared" si="176"/>
        <v>1.8719441759047695</v>
      </c>
      <c r="AM338" s="37">
        <f t="shared" si="176"/>
        <v>1.8719441759047695</v>
      </c>
      <c r="AN338" s="38">
        <f t="shared" si="176"/>
        <v>3.1653587344167251</v>
      </c>
      <c r="AO338" s="39">
        <f t="shared" si="176"/>
        <v>1.1197912716347349</v>
      </c>
      <c r="AP338" s="39">
        <f t="shared" si="176"/>
        <v>1.1197912716347349</v>
      </c>
      <c r="AQ338" s="40">
        <f t="shared" si="176"/>
        <v>7.0742534686156731</v>
      </c>
      <c r="AR338" s="40">
        <f t="shared" si="176"/>
        <v>12.161422485138978</v>
      </c>
      <c r="AS338" s="40">
        <f t="shared" si="176"/>
        <v>24.404558048807708</v>
      </c>
      <c r="AT338" s="41">
        <f t="shared" si="176"/>
        <v>0.35</v>
      </c>
      <c r="AU338" s="41">
        <f t="shared" si="176"/>
        <v>0.35</v>
      </c>
      <c r="AV338" s="42">
        <f t="shared" si="176"/>
        <v>3.3006463248690885</v>
      </c>
      <c r="AW338" s="42">
        <f t="shared" si="176"/>
        <v>3.3000709790295133</v>
      </c>
      <c r="AX338" s="43">
        <f t="shared" si="176"/>
        <v>3.6894708918618071</v>
      </c>
      <c r="AY338" s="43">
        <f t="shared" si="176"/>
        <v>3.6889325649764921</v>
      </c>
    </row>
    <row r="339" spans="6:51" x14ac:dyDescent="0.25">
      <c r="F339" s="3">
        <v>25</v>
      </c>
      <c r="G339" s="36">
        <f t="shared" si="175"/>
        <v>2.1794926819386302</v>
      </c>
      <c r="H339" s="36">
        <f t="shared" si="175"/>
        <v>3.6893978859052252</v>
      </c>
      <c r="I339" s="36">
        <f t="shared" si="175"/>
        <v>3.4536023976920442</v>
      </c>
      <c r="J339" s="36">
        <f t="shared" si="175"/>
        <v>3.5047354802158535</v>
      </c>
      <c r="K339" s="36">
        <f t="shared" si="175"/>
        <v>1.8719441759047695</v>
      </c>
      <c r="L339" s="37">
        <f t="shared" si="175"/>
        <v>1.8719441759047695</v>
      </c>
      <c r="M339" s="38">
        <f t="shared" si="175"/>
        <v>3.3574177726646899</v>
      </c>
      <c r="N339" s="39">
        <f t="shared" si="175"/>
        <v>1.1197912716347349</v>
      </c>
      <c r="O339" s="39">
        <f t="shared" si="175"/>
        <v>1.1197912716347349</v>
      </c>
      <c r="P339" s="40">
        <f t="shared" si="175"/>
        <v>7.0742534686156731</v>
      </c>
      <c r="Q339" s="40">
        <f t="shared" si="175"/>
        <v>12.161422485138978</v>
      </c>
      <c r="R339" s="40">
        <f t="shared" si="175"/>
        <v>24.404558048807708</v>
      </c>
      <c r="S339" s="41">
        <f t="shared" si="175"/>
        <v>0.35</v>
      </c>
      <c r="T339" s="41">
        <f t="shared" si="175"/>
        <v>0.35</v>
      </c>
      <c r="U339" s="42">
        <f t="shared" si="175"/>
        <v>3.3037927006845327</v>
      </c>
      <c r="V339" s="42">
        <f t="shared" si="175"/>
        <v>3.303730989260846</v>
      </c>
      <c r="W339" s="43">
        <f t="shared" si="175"/>
        <v>3.6894724734430562</v>
      </c>
      <c r="X339" s="43">
        <f t="shared" si="175"/>
        <v>3.689444453171272</v>
      </c>
      <c r="AD339"/>
      <c r="AG339" s="3">
        <f t="shared" si="171"/>
        <v>18.716777760871693</v>
      </c>
      <c r="AH339" s="36">
        <f t="shared" si="176"/>
        <v>2.1666258763408708</v>
      </c>
      <c r="AI339" s="36">
        <f t="shared" si="176"/>
        <v>3.6885057719201333</v>
      </c>
      <c r="AJ339" s="36">
        <f t="shared" si="176"/>
        <v>3.4242154548624777</v>
      </c>
      <c r="AK339" s="36">
        <f t="shared" si="176"/>
        <v>3.503354655284098</v>
      </c>
      <c r="AL339" s="36">
        <f t="shared" si="176"/>
        <v>1.8719441759047695</v>
      </c>
      <c r="AM339" s="37">
        <f t="shared" si="176"/>
        <v>1.8719441759047695</v>
      </c>
      <c r="AN339" s="38">
        <f t="shared" si="176"/>
        <v>3.2024772163731838</v>
      </c>
      <c r="AO339" s="39">
        <f t="shared" si="176"/>
        <v>1.1197912716347349</v>
      </c>
      <c r="AP339" s="39">
        <f t="shared" si="176"/>
        <v>1.1197912716347349</v>
      </c>
      <c r="AQ339" s="40">
        <f t="shared" si="176"/>
        <v>7.0742534686156731</v>
      </c>
      <c r="AR339" s="40">
        <f t="shared" si="176"/>
        <v>12.161422485138978</v>
      </c>
      <c r="AS339" s="40">
        <f t="shared" si="176"/>
        <v>24.404558048807708</v>
      </c>
      <c r="AT339" s="41">
        <f t="shared" si="176"/>
        <v>0.35</v>
      </c>
      <c r="AU339" s="41">
        <f t="shared" si="176"/>
        <v>0.35</v>
      </c>
      <c r="AV339" s="42">
        <f t="shared" si="176"/>
        <v>3.3016541261859054</v>
      </c>
      <c r="AW339" s="42">
        <f t="shared" si="176"/>
        <v>3.3012213067526384</v>
      </c>
      <c r="AX339" s="43">
        <f t="shared" si="176"/>
        <v>3.6894715884828044</v>
      </c>
      <c r="AY339" s="43">
        <f t="shared" si="176"/>
        <v>3.6891134434411601</v>
      </c>
    </row>
    <row r="340" spans="6:51" x14ac:dyDescent="0.25">
      <c r="F340" s="3">
        <v>26</v>
      </c>
      <c r="G340" s="36">
        <f t="shared" si="175"/>
        <v>2.1796695960344046</v>
      </c>
      <c r="H340" s="36">
        <f t="shared" si="175"/>
        <v>3.6894219307985003</v>
      </c>
      <c r="I340" s="36">
        <f t="shared" si="175"/>
        <v>3.4541071561080532</v>
      </c>
      <c r="J340" s="36">
        <f t="shared" si="175"/>
        <v>3.5047720117517791</v>
      </c>
      <c r="K340" s="36">
        <f t="shared" si="175"/>
        <v>1.8719441759047695</v>
      </c>
      <c r="L340" s="37">
        <f t="shared" si="175"/>
        <v>1.8719441759047695</v>
      </c>
      <c r="M340" s="38">
        <f t="shared" si="175"/>
        <v>3.3710335970682133</v>
      </c>
      <c r="N340" s="39">
        <f t="shared" si="175"/>
        <v>1.1197912716347349</v>
      </c>
      <c r="O340" s="39">
        <f t="shared" si="175"/>
        <v>1.1197912716347349</v>
      </c>
      <c r="P340" s="40">
        <f t="shared" si="175"/>
        <v>7.0742534686156731</v>
      </c>
      <c r="Q340" s="40">
        <f t="shared" si="175"/>
        <v>12.161422485138978</v>
      </c>
      <c r="R340" s="40">
        <f t="shared" si="175"/>
        <v>24.404558048807708</v>
      </c>
      <c r="S340" s="41">
        <f t="shared" si="175"/>
        <v>0.35</v>
      </c>
      <c r="T340" s="41">
        <f t="shared" si="175"/>
        <v>0.35</v>
      </c>
      <c r="U340" s="42">
        <f t="shared" si="175"/>
        <v>3.3038608767806856</v>
      </c>
      <c r="V340" s="42">
        <f t="shared" si="175"/>
        <v>3.3038153464514668</v>
      </c>
      <c r="W340" s="43">
        <f t="shared" si="175"/>
        <v>3.6894724857026091</v>
      </c>
      <c r="X340" s="43">
        <f t="shared" si="175"/>
        <v>3.6894530605634217</v>
      </c>
      <c r="AD340"/>
      <c r="AG340" s="3">
        <f t="shared" si="171"/>
        <v>19.684082772799449</v>
      </c>
      <c r="AH340" s="36">
        <f t="shared" si="176"/>
        <v>2.1719693019197983</v>
      </c>
      <c r="AI340" s="36">
        <f t="shared" si="176"/>
        <v>3.6888281905536489</v>
      </c>
      <c r="AJ340" s="36">
        <f t="shared" si="176"/>
        <v>3.4358179426656452</v>
      </c>
      <c r="AK340" s="36">
        <f t="shared" si="176"/>
        <v>3.5038573261922492</v>
      </c>
      <c r="AL340" s="36">
        <f t="shared" si="176"/>
        <v>1.8719441759047695</v>
      </c>
      <c r="AM340" s="37">
        <f t="shared" si="176"/>
        <v>1.8719441759047695</v>
      </c>
      <c r="AN340" s="38">
        <f t="shared" si="176"/>
        <v>3.236648127349214</v>
      </c>
      <c r="AO340" s="39">
        <f t="shared" si="176"/>
        <v>1.1197912716347349</v>
      </c>
      <c r="AP340" s="39">
        <f t="shared" si="176"/>
        <v>1.1197912716347349</v>
      </c>
      <c r="AQ340" s="40">
        <f t="shared" si="176"/>
        <v>7.0742534686156731</v>
      </c>
      <c r="AR340" s="40">
        <f t="shared" si="176"/>
        <v>12.161422485138978</v>
      </c>
      <c r="AS340" s="40">
        <f t="shared" si="176"/>
        <v>24.404558048807708</v>
      </c>
      <c r="AT340" s="41">
        <f t="shared" si="176"/>
        <v>0.35</v>
      </c>
      <c r="AU340" s="41">
        <f t="shared" si="176"/>
        <v>0.35</v>
      </c>
      <c r="AV340" s="42">
        <f t="shared" si="176"/>
        <v>3.3023867348793723</v>
      </c>
      <c r="AW340" s="42">
        <f t="shared" si="176"/>
        <v>3.302066348902069</v>
      </c>
      <c r="AX340" s="43">
        <f t="shared" si="176"/>
        <v>3.6894719874279382</v>
      </c>
      <c r="AY340" s="43">
        <f t="shared" si="176"/>
        <v>3.6892365394933422</v>
      </c>
    </row>
    <row r="341" spans="6:51" x14ac:dyDescent="0.25">
      <c r="F341" s="3">
        <v>27</v>
      </c>
      <c r="G341" s="36">
        <f t="shared" si="175"/>
        <v>2.1797705043502944</v>
      </c>
      <c r="H341" s="36">
        <f t="shared" si="175"/>
        <v>3.6894380267136233</v>
      </c>
      <c r="I341" s="36">
        <f t="shared" si="175"/>
        <v>3.4544066699108917</v>
      </c>
      <c r="J341" s="36">
        <f t="shared" si="175"/>
        <v>3.5047964155489941</v>
      </c>
      <c r="K341" s="36">
        <f t="shared" si="175"/>
        <v>1.8719441759047695</v>
      </c>
      <c r="L341" s="37">
        <f t="shared" si="175"/>
        <v>1.8719441759047695</v>
      </c>
      <c r="M341" s="38">
        <f t="shared" si="175"/>
        <v>3.3826735099132796</v>
      </c>
      <c r="N341" s="39">
        <f t="shared" si="175"/>
        <v>1.1197912716347349</v>
      </c>
      <c r="O341" s="39">
        <f t="shared" si="175"/>
        <v>1.1197912716347349</v>
      </c>
      <c r="P341" s="40">
        <f t="shared" si="175"/>
        <v>7.0742534686156731</v>
      </c>
      <c r="Q341" s="40">
        <f t="shared" si="175"/>
        <v>12.161422485138978</v>
      </c>
      <c r="R341" s="40">
        <f t="shared" si="175"/>
        <v>24.404558048807708</v>
      </c>
      <c r="S341" s="41">
        <f t="shared" si="175"/>
        <v>0.35</v>
      </c>
      <c r="T341" s="41">
        <f t="shared" si="175"/>
        <v>0.35</v>
      </c>
      <c r="U341" s="42">
        <f t="shared" si="175"/>
        <v>3.3039080471039863</v>
      </c>
      <c r="V341" s="42">
        <f t="shared" si="175"/>
        <v>3.3038743572567797</v>
      </c>
      <c r="W341" s="43">
        <f t="shared" si="175"/>
        <v>3.6894724933125893</v>
      </c>
      <c r="X341" s="43">
        <f t="shared" si="175"/>
        <v>3.6894588814452245</v>
      </c>
      <c r="AD341"/>
      <c r="AG341" s="3">
        <f t="shared" si="171"/>
        <v>20.701379241486222</v>
      </c>
      <c r="AH341" s="36">
        <f t="shared" si="176"/>
        <v>2.1753448663214066</v>
      </c>
      <c r="AI341" s="36">
        <f t="shared" si="176"/>
        <v>3.6890503540292618</v>
      </c>
      <c r="AJ341" s="36">
        <f t="shared" si="176"/>
        <v>3.4434234763644036</v>
      </c>
      <c r="AK341" s="36">
        <f t="shared" si="176"/>
        <v>3.5042017658188906</v>
      </c>
      <c r="AL341" s="36">
        <f t="shared" si="176"/>
        <v>1.8719441759047695</v>
      </c>
      <c r="AM341" s="37">
        <f t="shared" si="176"/>
        <v>1.8719441759047695</v>
      </c>
      <c r="AN341" s="38">
        <f t="shared" si="176"/>
        <v>3.2677759545693994</v>
      </c>
      <c r="AO341" s="39">
        <f t="shared" si="176"/>
        <v>1.1197912716347349</v>
      </c>
      <c r="AP341" s="39">
        <f t="shared" si="176"/>
        <v>1.1197912716347349</v>
      </c>
      <c r="AQ341" s="40">
        <f t="shared" si="176"/>
        <v>7.0742534686156731</v>
      </c>
      <c r="AR341" s="40">
        <f t="shared" si="176"/>
        <v>12.161422485138978</v>
      </c>
      <c r="AS341" s="40">
        <f t="shared" si="176"/>
        <v>24.404558048807708</v>
      </c>
      <c r="AT341" s="41">
        <f t="shared" si="176"/>
        <v>0.35</v>
      </c>
      <c r="AU341" s="41">
        <f t="shared" si="176"/>
        <v>0.35</v>
      </c>
      <c r="AV341" s="42">
        <f t="shared" si="176"/>
        <v>3.3029101395829858</v>
      </c>
      <c r="AW341" s="42">
        <f t="shared" si="176"/>
        <v>3.3026767970705286</v>
      </c>
      <c r="AX341" s="43">
        <f t="shared" si="176"/>
        <v>3.6894722142496033</v>
      </c>
      <c r="AY341" s="43">
        <f t="shared" si="176"/>
        <v>3.6893191605877802</v>
      </c>
    </row>
    <row r="342" spans="6:51" x14ac:dyDescent="0.25">
      <c r="F342" s="3">
        <v>28</v>
      </c>
      <c r="G342" s="36">
        <f t="shared" si="175"/>
        <v>2.1798283074773432</v>
      </c>
      <c r="H342" s="36">
        <f t="shared" si="175"/>
        <v>3.6894488582444556</v>
      </c>
      <c r="I342" s="36">
        <f t="shared" si="175"/>
        <v>3.4545843717961846</v>
      </c>
      <c r="J342" s="36">
        <f t="shared" si="175"/>
        <v>3.5048128120318309</v>
      </c>
      <c r="K342" s="36">
        <f t="shared" si="175"/>
        <v>1.8719441759047695</v>
      </c>
      <c r="L342" s="37">
        <f t="shared" si="175"/>
        <v>1.8719441759047695</v>
      </c>
      <c r="M342" s="38">
        <f t="shared" si="175"/>
        <v>3.3926197460771288</v>
      </c>
      <c r="N342" s="39">
        <f t="shared" si="175"/>
        <v>1.1197912716347349</v>
      </c>
      <c r="O342" s="39">
        <f t="shared" si="175"/>
        <v>1.1197912716347349</v>
      </c>
      <c r="P342" s="40">
        <f t="shared" si="175"/>
        <v>7.0742534686156731</v>
      </c>
      <c r="Q342" s="40">
        <f t="shared" si="175"/>
        <v>12.161422485138978</v>
      </c>
      <c r="R342" s="40">
        <f t="shared" si="175"/>
        <v>24.404558048807708</v>
      </c>
      <c r="S342" s="41">
        <f t="shared" si="175"/>
        <v>0.35</v>
      </c>
      <c r="T342" s="41">
        <f t="shared" si="175"/>
        <v>0.35</v>
      </c>
      <c r="U342" s="42">
        <f t="shared" si="175"/>
        <v>3.3039408351133117</v>
      </c>
      <c r="V342" s="42">
        <f t="shared" si="175"/>
        <v>3.3039158257761265</v>
      </c>
      <c r="W342" s="43">
        <f t="shared" si="175"/>
        <v>3.6894724981326452</v>
      </c>
      <c r="X342" s="43">
        <f t="shared" si="175"/>
        <v>3.6894628578372073</v>
      </c>
      <c r="AD342"/>
      <c r="AG342" s="3">
        <f t="shared" si="171"/>
        <v>21.771250784010444</v>
      </c>
      <c r="AH342" s="36">
        <f t="shared" si="176"/>
        <v>2.1773831966681345</v>
      </c>
      <c r="AI342" s="36">
        <f t="shared" si="176"/>
        <v>3.6892005881369623</v>
      </c>
      <c r="AJ342" s="36">
        <f t="shared" si="176"/>
        <v>3.4482223542923718</v>
      </c>
      <c r="AK342" s="36">
        <f t="shared" si="176"/>
        <v>3.5044334701891096</v>
      </c>
      <c r="AL342" s="36">
        <f t="shared" si="176"/>
        <v>1.8719441759047695</v>
      </c>
      <c r="AM342" s="37">
        <f t="shared" si="176"/>
        <v>1.8719441759047695</v>
      </c>
      <c r="AN342" s="38">
        <f t="shared" si="176"/>
        <v>3.2958272005213862</v>
      </c>
      <c r="AO342" s="39">
        <f t="shared" si="176"/>
        <v>1.1197912716347349</v>
      </c>
      <c r="AP342" s="39">
        <f t="shared" si="176"/>
        <v>1.1197912716347349</v>
      </c>
      <c r="AQ342" s="40">
        <f t="shared" si="176"/>
        <v>7.0742534686156731</v>
      </c>
      <c r="AR342" s="40">
        <f t="shared" si="176"/>
        <v>12.161422485138978</v>
      </c>
      <c r="AS342" s="40">
        <f t="shared" si="176"/>
        <v>24.404558048807708</v>
      </c>
      <c r="AT342" s="41">
        <f t="shared" si="176"/>
        <v>0.35</v>
      </c>
      <c r="AU342" s="41">
        <f t="shared" si="176"/>
        <v>0.35</v>
      </c>
      <c r="AV342" s="42">
        <f t="shared" si="176"/>
        <v>3.303277614650669</v>
      </c>
      <c r="AW342" s="42">
        <f t="shared" si="176"/>
        <v>3.3031104024814901</v>
      </c>
      <c r="AX342" s="43">
        <f t="shared" si="176"/>
        <v>3.689472342486174</v>
      </c>
      <c r="AY342" s="43">
        <f t="shared" si="176"/>
        <v>3.6893738855653799</v>
      </c>
    </row>
    <row r="343" spans="6:51" x14ac:dyDescent="0.25">
      <c r="F343" s="3">
        <v>29</v>
      </c>
      <c r="G343" s="36">
        <f t="shared" si="175"/>
        <v>2.1798616348978159</v>
      </c>
      <c r="H343" s="36">
        <f t="shared" si="175"/>
        <v>3.6894561870764737</v>
      </c>
      <c r="I343" s="36">
        <f t="shared" si="175"/>
        <v>3.4546899412547254</v>
      </c>
      <c r="J343" s="36">
        <f t="shared" si="175"/>
        <v>3.5048238943280392</v>
      </c>
      <c r="K343" s="36">
        <f t="shared" si="175"/>
        <v>1.8719441759047695</v>
      </c>
      <c r="L343" s="37">
        <f t="shared" si="175"/>
        <v>1.8719441759047695</v>
      </c>
      <c r="M343" s="38">
        <f t="shared" si="175"/>
        <v>3.4011173686580052</v>
      </c>
      <c r="N343" s="39">
        <f t="shared" si="175"/>
        <v>1.1197912716347349</v>
      </c>
      <c r="O343" s="39">
        <f t="shared" si="175"/>
        <v>1.1197912716347349</v>
      </c>
      <c r="P343" s="40">
        <f t="shared" si="175"/>
        <v>7.0742534686156731</v>
      </c>
      <c r="Q343" s="40">
        <f t="shared" si="175"/>
        <v>12.161422485138978</v>
      </c>
      <c r="R343" s="40">
        <f t="shared" si="175"/>
        <v>24.404558048807708</v>
      </c>
      <c r="S343" s="41">
        <f t="shared" si="175"/>
        <v>0.35</v>
      </c>
      <c r="T343" s="41">
        <f t="shared" si="175"/>
        <v>0.35</v>
      </c>
      <c r="U343" s="42">
        <f t="shared" si="175"/>
        <v>3.3039637362281167</v>
      </c>
      <c r="V343" s="42">
        <f t="shared" si="175"/>
        <v>3.3039451053816093</v>
      </c>
      <c r="W343" s="43">
        <f t="shared" si="175"/>
        <v>3.6894725012453322</v>
      </c>
      <c r="X343" s="43">
        <f t="shared" si="175"/>
        <v>3.689465601586511</v>
      </c>
      <c r="AD343"/>
      <c r="AG343" s="3">
        <f t="shared" si="171"/>
        <v>22.896414541809357</v>
      </c>
      <c r="AH343" s="36">
        <f t="shared" si="176"/>
        <v>2.1785610702390912</v>
      </c>
      <c r="AI343" s="36">
        <f t="shared" si="176"/>
        <v>3.6893002916984279</v>
      </c>
      <c r="AJ343" s="36">
        <f t="shared" si="176"/>
        <v>3.4511359778767718</v>
      </c>
      <c r="AK343" s="36">
        <f t="shared" si="176"/>
        <v>3.5045865019584852</v>
      </c>
      <c r="AL343" s="36">
        <f t="shared" si="176"/>
        <v>1.8719441759047695</v>
      </c>
      <c r="AM343" s="37">
        <f t="shared" si="176"/>
        <v>1.8719441759047695</v>
      </c>
      <c r="AN343" s="38">
        <f t="shared" si="176"/>
        <v>3.3208289041301784</v>
      </c>
      <c r="AO343" s="39">
        <f t="shared" si="176"/>
        <v>1.1197912716347349</v>
      </c>
      <c r="AP343" s="39">
        <f t="shared" si="176"/>
        <v>1.1197912716347349</v>
      </c>
      <c r="AQ343" s="40">
        <f t="shared" si="176"/>
        <v>7.0742534686156731</v>
      </c>
      <c r="AR343" s="40">
        <f t="shared" si="176"/>
        <v>12.161422485138978</v>
      </c>
      <c r="AS343" s="40">
        <f t="shared" si="176"/>
        <v>24.404558048807708</v>
      </c>
      <c r="AT343" s="41">
        <f t="shared" si="176"/>
        <v>0.35</v>
      </c>
      <c r="AU343" s="41">
        <f t="shared" si="176"/>
        <v>0.35</v>
      </c>
      <c r="AV343" s="42">
        <f t="shared" si="176"/>
        <v>3.3035311480593013</v>
      </c>
      <c r="AW343" s="42">
        <f t="shared" si="176"/>
        <v>3.303413242385429</v>
      </c>
      <c r="AX343" s="43">
        <f t="shared" si="176"/>
        <v>3.6894724147033084</v>
      </c>
      <c r="AY343" s="43">
        <f t="shared" si="176"/>
        <v>3.6894096817392743</v>
      </c>
    </row>
    <row r="344" spans="6:51" x14ac:dyDescent="0.25">
      <c r="F344" s="3">
        <v>30</v>
      </c>
      <c r="G344" s="36">
        <f t="shared" si="175"/>
        <v>2.1798810127891075</v>
      </c>
      <c r="H344" s="36">
        <f t="shared" si="175"/>
        <v>3.6894611739149359</v>
      </c>
      <c r="I344" s="36">
        <f t="shared" si="175"/>
        <v>3.4547528225886723</v>
      </c>
      <c r="J344" s="36">
        <f t="shared" ref="J344:X344" si="177">J$160+J272</f>
        <v>3.5048314306899799</v>
      </c>
      <c r="K344" s="36">
        <f t="shared" si="177"/>
        <v>1.8719441759047695</v>
      </c>
      <c r="L344" s="37">
        <f t="shared" si="177"/>
        <v>1.8719441759047695</v>
      </c>
      <c r="M344" s="38">
        <f t="shared" si="177"/>
        <v>3.4083780857590926</v>
      </c>
      <c r="N344" s="39">
        <f t="shared" si="177"/>
        <v>1.1197912716347349</v>
      </c>
      <c r="O344" s="39">
        <f t="shared" si="177"/>
        <v>1.1197912716347349</v>
      </c>
      <c r="P344" s="40">
        <f t="shared" si="177"/>
        <v>7.0742534686156731</v>
      </c>
      <c r="Q344" s="40">
        <f t="shared" si="177"/>
        <v>12.161422485138978</v>
      </c>
      <c r="R344" s="40">
        <f t="shared" si="177"/>
        <v>24.404558048807708</v>
      </c>
      <c r="S344" s="41">
        <f t="shared" si="177"/>
        <v>0.35</v>
      </c>
      <c r="T344" s="41">
        <f t="shared" si="177"/>
        <v>0.35</v>
      </c>
      <c r="U344" s="42">
        <f t="shared" si="177"/>
        <v>3.3039798117815788</v>
      </c>
      <c r="V344" s="42">
        <f t="shared" si="177"/>
        <v>3.3039658803608503</v>
      </c>
      <c r="W344" s="43">
        <f t="shared" si="177"/>
        <v>3.6894725032931506</v>
      </c>
      <c r="X344" s="43">
        <f t="shared" si="177"/>
        <v>3.6894675136984474</v>
      </c>
      <c r="AD344"/>
      <c r="AG344" s="3">
        <f t="shared" si="171"/>
        <v>24.079728081374313</v>
      </c>
      <c r="AH344" s="36">
        <f t="shared" si="176"/>
        <v>2.1792136586499034</v>
      </c>
      <c r="AI344" s="36">
        <f t="shared" si="176"/>
        <v>3.6893652367411596</v>
      </c>
      <c r="AJ344" s="36">
        <f t="shared" si="176"/>
        <v>3.4528382158511581</v>
      </c>
      <c r="AK344" s="36">
        <f t="shared" ref="AK344:AY344" si="178">AK$160+AK272</f>
        <v>3.5046857531810063</v>
      </c>
      <c r="AL344" s="36">
        <f t="shared" si="178"/>
        <v>1.8719441759047695</v>
      </c>
      <c r="AM344" s="37">
        <f t="shared" si="178"/>
        <v>1.8719441759047695</v>
      </c>
      <c r="AN344" s="38">
        <f t="shared" si="178"/>
        <v>3.3428645029555564</v>
      </c>
      <c r="AO344" s="39">
        <f t="shared" si="178"/>
        <v>1.1197912716347349</v>
      </c>
      <c r="AP344" s="39">
        <f t="shared" si="178"/>
        <v>1.1197912716347349</v>
      </c>
      <c r="AQ344" s="40">
        <f t="shared" si="178"/>
        <v>7.0742534686156731</v>
      </c>
      <c r="AR344" s="40">
        <f t="shared" si="178"/>
        <v>12.161422485138978</v>
      </c>
      <c r="AS344" s="40">
        <f t="shared" si="178"/>
        <v>24.404558048807708</v>
      </c>
      <c r="AT344" s="41">
        <f t="shared" si="178"/>
        <v>0.35</v>
      </c>
      <c r="AU344" s="41">
        <f t="shared" si="178"/>
        <v>0.35</v>
      </c>
      <c r="AV344" s="42">
        <f t="shared" si="178"/>
        <v>3.3037030543364785</v>
      </c>
      <c r="AW344" s="42">
        <f t="shared" si="178"/>
        <v>3.3036212311403523</v>
      </c>
      <c r="AX344" s="43">
        <f t="shared" si="178"/>
        <v>3.6894724552870652</v>
      </c>
      <c r="AY344" s="43">
        <f t="shared" si="178"/>
        <v>3.6894328239001508</v>
      </c>
    </row>
    <row r="345" spans="6:51" x14ac:dyDescent="0.25">
      <c r="F345" s="3">
        <v>31</v>
      </c>
      <c r="G345" s="36">
        <f t="shared" ref="G345:X359" si="179">G$160+G273</f>
        <v>2.1798923934149501</v>
      </c>
      <c r="H345" s="36">
        <f t="shared" si="179"/>
        <v>3.6894645868127567</v>
      </c>
      <c r="I345" s="36">
        <f t="shared" si="179"/>
        <v>3.4547904192424248</v>
      </c>
      <c r="J345" s="36">
        <f t="shared" si="179"/>
        <v>3.5048365877324947</v>
      </c>
      <c r="K345" s="36">
        <f t="shared" si="179"/>
        <v>1.8719441759047695</v>
      </c>
      <c r="L345" s="37">
        <f t="shared" si="179"/>
        <v>1.8719441759047695</v>
      </c>
      <c r="M345" s="38">
        <f t="shared" si="179"/>
        <v>3.4145840225209065</v>
      </c>
      <c r="N345" s="39">
        <f t="shared" si="179"/>
        <v>1.1197912716347349</v>
      </c>
      <c r="O345" s="39">
        <f t="shared" si="179"/>
        <v>1.1197912716347349</v>
      </c>
      <c r="P345" s="40">
        <f t="shared" si="179"/>
        <v>7.0742534686156731</v>
      </c>
      <c r="Q345" s="40">
        <f t="shared" si="179"/>
        <v>12.161422485138978</v>
      </c>
      <c r="R345" s="40">
        <f t="shared" si="179"/>
        <v>24.404558048807708</v>
      </c>
      <c r="S345" s="41">
        <f t="shared" si="179"/>
        <v>0.35</v>
      </c>
      <c r="T345" s="41">
        <f t="shared" si="179"/>
        <v>0.35</v>
      </c>
      <c r="U345" s="42">
        <f t="shared" si="179"/>
        <v>3.3039911541369573</v>
      </c>
      <c r="V345" s="42">
        <f t="shared" si="179"/>
        <v>3.30398069536913</v>
      </c>
      <c r="W345" s="43">
        <f t="shared" si="179"/>
        <v>3.6894725046646091</v>
      </c>
      <c r="X345" s="43">
        <f t="shared" si="179"/>
        <v>3.6894688593848874</v>
      </c>
      <c r="AD345"/>
      <c r="AG345" s="3">
        <f t="shared" si="171"/>
        <v>25.324196651582223</v>
      </c>
      <c r="AH345" s="36">
        <f t="shared" ref="AH345:AY359" si="180">AH$160+AH273</f>
        <v>2.1795612394591068</v>
      </c>
      <c r="AI345" s="36">
        <f t="shared" si="180"/>
        <v>3.6894067674724793</v>
      </c>
      <c r="AJ345" s="36">
        <f t="shared" si="180"/>
        <v>3.4537955967055272</v>
      </c>
      <c r="AK345" s="36">
        <f t="shared" si="180"/>
        <v>3.5047489838274766</v>
      </c>
      <c r="AL345" s="36">
        <f t="shared" si="180"/>
        <v>1.8719441759047695</v>
      </c>
      <c r="AM345" s="37">
        <f t="shared" si="180"/>
        <v>1.8719441759047695</v>
      </c>
      <c r="AN345" s="38">
        <f t="shared" si="180"/>
        <v>3.3620673363391198</v>
      </c>
      <c r="AO345" s="39">
        <f t="shared" si="180"/>
        <v>1.1197912716347349</v>
      </c>
      <c r="AP345" s="39">
        <f t="shared" si="180"/>
        <v>1.1197912716347349</v>
      </c>
      <c r="AQ345" s="40">
        <f t="shared" si="180"/>
        <v>7.0742534686156731</v>
      </c>
      <c r="AR345" s="40">
        <f t="shared" si="180"/>
        <v>12.161422485138978</v>
      </c>
      <c r="AS345" s="40">
        <f t="shared" si="180"/>
        <v>24.404558048807708</v>
      </c>
      <c r="AT345" s="41">
        <f t="shared" si="180"/>
        <v>0.35</v>
      </c>
      <c r="AU345" s="41">
        <f t="shared" si="180"/>
        <v>0.35</v>
      </c>
      <c r="AV345" s="42">
        <f t="shared" si="180"/>
        <v>3.303817624934926</v>
      </c>
      <c r="AW345" s="42">
        <f t="shared" si="180"/>
        <v>3.3037617236484147</v>
      </c>
      <c r="AX345" s="43">
        <f t="shared" si="180"/>
        <v>3.6894724780884269</v>
      </c>
      <c r="AY345" s="43">
        <f t="shared" si="180"/>
        <v>3.689447625178536</v>
      </c>
    </row>
    <row r="346" spans="6:51" x14ac:dyDescent="0.25">
      <c r="F346" s="3">
        <v>32</v>
      </c>
      <c r="G346" s="36">
        <f t="shared" si="179"/>
        <v>2.1798991536677268</v>
      </c>
      <c r="H346" s="36">
        <f t="shared" si="179"/>
        <v>3.6894669363317281</v>
      </c>
      <c r="I346" s="36">
        <f t="shared" si="179"/>
        <v>3.454813006930654</v>
      </c>
      <c r="J346" s="36">
        <f t="shared" si="179"/>
        <v>3.5048401390456583</v>
      </c>
      <c r="K346" s="36">
        <f t="shared" si="179"/>
        <v>1.8719441759047695</v>
      </c>
      <c r="L346" s="37">
        <f t="shared" si="179"/>
        <v>1.8719441759047695</v>
      </c>
      <c r="M346" s="38">
        <f t="shared" si="179"/>
        <v>3.4198913134204032</v>
      </c>
      <c r="N346" s="39">
        <f t="shared" si="179"/>
        <v>1.1197912716347349</v>
      </c>
      <c r="O346" s="39">
        <f t="shared" si="179"/>
        <v>1.1197912716347349</v>
      </c>
      <c r="P346" s="40">
        <f t="shared" si="179"/>
        <v>7.0742534686156731</v>
      </c>
      <c r="Q346" s="40">
        <f t="shared" si="179"/>
        <v>12.161422485138978</v>
      </c>
      <c r="R346" s="40">
        <f t="shared" si="179"/>
        <v>24.404558048807708</v>
      </c>
      <c r="S346" s="41">
        <f t="shared" si="179"/>
        <v>0.35</v>
      </c>
      <c r="T346" s="41">
        <f t="shared" si="179"/>
        <v>0.35</v>
      </c>
      <c r="U346" s="42">
        <f t="shared" si="179"/>
        <v>3.3039991989885333</v>
      </c>
      <c r="V346" s="42">
        <f t="shared" si="179"/>
        <v>3.3039913146685183</v>
      </c>
      <c r="W346" s="43">
        <f t="shared" si="179"/>
        <v>3.6894725055988897</v>
      </c>
      <c r="X346" s="43">
        <f t="shared" si="179"/>
        <v>3.6894698156429317</v>
      </c>
      <c r="AD346"/>
      <c r="AG346" s="3">
        <f t="shared" si="171"/>
        <v>26.632980816094239</v>
      </c>
      <c r="AH346" s="36">
        <f t="shared" si="180"/>
        <v>2.179739825455838</v>
      </c>
      <c r="AI346" s="36">
        <f t="shared" si="180"/>
        <v>3.6894328487209047</v>
      </c>
      <c r="AJ346" s="36">
        <f t="shared" si="180"/>
        <v>3.454314400260321</v>
      </c>
      <c r="AK346" s="36">
        <f t="shared" si="180"/>
        <v>3.5047885697785262</v>
      </c>
      <c r="AL346" s="36">
        <f t="shared" si="180"/>
        <v>1.8719441759047695</v>
      </c>
      <c r="AM346" s="37">
        <f t="shared" si="180"/>
        <v>1.8719441759047695</v>
      </c>
      <c r="AN346" s="38">
        <f t="shared" si="180"/>
        <v>3.3786122696202008</v>
      </c>
      <c r="AO346" s="39">
        <f t="shared" si="180"/>
        <v>1.1197912716347349</v>
      </c>
      <c r="AP346" s="39">
        <f t="shared" si="180"/>
        <v>1.1197912716347349</v>
      </c>
      <c r="AQ346" s="40">
        <f t="shared" si="180"/>
        <v>7.0742534686156731</v>
      </c>
      <c r="AR346" s="40">
        <f t="shared" si="180"/>
        <v>12.161422485138978</v>
      </c>
      <c r="AS346" s="40">
        <f t="shared" si="180"/>
        <v>24.404558048807708</v>
      </c>
      <c r="AT346" s="41">
        <f t="shared" si="180"/>
        <v>0.35</v>
      </c>
      <c r="AU346" s="41">
        <f t="shared" si="180"/>
        <v>0.35</v>
      </c>
      <c r="AV346" s="42">
        <f t="shared" si="180"/>
        <v>3.3038927011440959</v>
      </c>
      <c r="AW346" s="42">
        <f t="shared" si="180"/>
        <v>3.3038550871314705</v>
      </c>
      <c r="AX346" s="43">
        <f t="shared" si="180"/>
        <v>3.6894724909206067</v>
      </c>
      <c r="AY346" s="43">
        <f t="shared" si="180"/>
        <v>3.6894570004919753</v>
      </c>
    </row>
    <row r="347" spans="6:51" x14ac:dyDescent="0.25">
      <c r="F347" s="3">
        <v>33</v>
      </c>
      <c r="G347" s="36">
        <f t="shared" si="179"/>
        <v>2.1799032197057704</v>
      </c>
      <c r="H347" s="36">
        <f t="shared" si="179"/>
        <v>3.6894685634988198</v>
      </c>
      <c r="I347" s="36">
        <f t="shared" si="179"/>
        <v>3.454826655547921</v>
      </c>
      <c r="J347" s="36">
        <f t="shared" si="179"/>
        <v>3.504842600310885</v>
      </c>
      <c r="K347" s="36">
        <f t="shared" si="179"/>
        <v>2.0333720006206675</v>
      </c>
      <c r="L347" s="37">
        <f t="shared" si="179"/>
        <v>1.8719441759047695</v>
      </c>
      <c r="M347" s="38">
        <f t="shared" si="179"/>
        <v>3.4244334340951532</v>
      </c>
      <c r="N347" s="39">
        <f t="shared" si="179"/>
        <v>1.1197912716347349</v>
      </c>
      <c r="O347" s="39">
        <f t="shared" si="179"/>
        <v>1.1197912716347349</v>
      </c>
      <c r="P347" s="40">
        <f t="shared" si="179"/>
        <v>7.0742534686156731</v>
      </c>
      <c r="Q347" s="40">
        <f t="shared" si="179"/>
        <v>12.161422485138978</v>
      </c>
      <c r="R347" s="40">
        <f t="shared" si="179"/>
        <v>24.404558048807708</v>
      </c>
      <c r="S347" s="41">
        <f t="shared" si="179"/>
        <v>0.35</v>
      </c>
      <c r="T347" s="41">
        <f t="shared" si="179"/>
        <v>0.35</v>
      </c>
      <c r="U347" s="42">
        <f t="shared" si="179"/>
        <v>3.3040049355292624</v>
      </c>
      <c r="V347" s="42">
        <f t="shared" si="179"/>
        <v>3.3039989664024296</v>
      </c>
      <c r="W347" s="43">
        <f t="shared" si="179"/>
        <v>3.6894725062458122</v>
      </c>
      <c r="X347" s="43">
        <f t="shared" si="179"/>
        <v>3.6894705016655496</v>
      </c>
      <c r="AD347"/>
      <c r="AG347" s="3">
        <f t="shared" si="171"/>
        <v>28.009404480205966</v>
      </c>
      <c r="AH347" s="36">
        <f t="shared" si="180"/>
        <v>2.179828713520048</v>
      </c>
      <c r="AI347" s="36">
        <f t="shared" si="180"/>
        <v>3.6894489412757894</v>
      </c>
      <c r="AJ347" s="36">
        <f t="shared" si="180"/>
        <v>3.4545856419184275</v>
      </c>
      <c r="AK347" s="36">
        <f t="shared" si="180"/>
        <v>3.5048129376399344</v>
      </c>
      <c r="AL347" s="36">
        <f t="shared" si="180"/>
        <v>1.8719441759047695</v>
      </c>
      <c r="AM347" s="37">
        <f t="shared" si="180"/>
        <v>1.8719441759047695</v>
      </c>
      <c r="AN347" s="38">
        <f t="shared" si="180"/>
        <v>3.3927060528490611</v>
      </c>
      <c r="AO347" s="39">
        <f t="shared" si="180"/>
        <v>1.1197912716347349</v>
      </c>
      <c r="AP347" s="39">
        <f t="shared" si="180"/>
        <v>1.1197912716347349</v>
      </c>
      <c r="AQ347" s="40">
        <f t="shared" si="180"/>
        <v>7.0742534686156731</v>
      </c>
      <c r="AR347" s="40">
        <f t="shared" si="180"/>
        <v>12.161422485138978</v>
      </c>
      <c r="AS347" s="40">
        <f t="shared" si="180"/>
        <v>24.404558048807708</v>
      </c>
      <c r="AT347" s="41">
        <f t="shared" si="180"/>
        <v>0.35</v>
      </c>
      <c r="AU347" s="41">
        <f t="shared" si="180"/>
        <v>0.35</v>
      </c>
      <c r="AV347" s="42">
        <f t="shared" si="180"/>
        <v>3.3039410907986468</v>
      </c>
      <c r="AW347" s="42">
        <f t="shared" si="180"/>
        <v>3.303916151034433</v>
      </c>
      <c r="AX347" s="43">
        <f t="shared" si="180"/>
        <v>3.6894724981685969</v>
      </c>
      <c r="AY347" s="43">
        <f t="shared" si="180"/>
        <v>3.6894628886185146</v>
      </c>
    </row>
    <row r="348" spans="6:51" x14ac:dyDescent="0.25">
      <c r="F348" s="3">
        <v>34</v>
      </c>
      <c r="G348" s="36">
        <f t="shared" si="179"/>
        <v>2.1799056980896756</v>
      </c>
      <c r="H348" s="36">
        <f t="shared" si="179"/>
        <v>3.68946969723868</v>
      </c>
      <c r="I348" s="36">
        <f t="shared" si="179"/>
        <v>3.4548349569315291</v>
      </c>
      <c r="J348" s="36">
        <f t="shared" si="179"/>
        <v>3.5048443171580308</v>
      </c>
      <c r="K348" s="36">
        <f t="shared" si="179"/>
        <v>2.1729504744983061</v>
      </c>
      <c r="L348" s="37">
        <f t="shared" si="179"/>
        <v>1.8719441759047695</v>
      </c>
      <c r="M348" s="38">
        <f t="shared" si="179"/>
        <v>3.4283242310531383</v>
      </c>
      <c r="N348" s="39">
        <f t="shared" si="179"/>
        <v>1.1197912716347349</v>
      </c>
      <c r="O348" s="39">
        <f t="shared" si="179"/>
        <v>1.1197912716347349</v>
      </c>
      <c r="P348" s="40">
        <f t="shared" si="179"/>
        <v>7.0742534686156731</v>
      </c>
      <c r="Q348" s="40">
        <f t="shared" si="179"/>
        <v>12.161422485138978</v>
      </c>
      <c r="R348" s="40">
        <f t="shared" si="179"/>
        <v>24.404558048807708</v>
      </c>
      <c r="S348" s="41">
        <f t="shared" si="179"/>
        <v>0.35</v>
      </c>
      <c r="T348" s="41">
        <f t="shared" si="179"/>
        <v>0.35</v>
      </c>
      <c r="U348" s="42">
        <f t="shared" si="179"/>
        <v>3.3040090482622406</v>
      </c>
      <c r="V348" s="42">
        <f t="shared" si="179"/>
        <v>3.3040045091212003</v>
      </c>
      <c r="W348" s="43">
        <f t="shared" si="179"/>
        <v>3.6894725067007914</v>
      </c>
      <c r="X348" s="43">
        <f t="shared" si="179"/>
        <v>3.6894709984398228</v>
      </c>
      <c r="AD348"/>
      <c r="AG348" s="3">
        <f t="shared" si="171"/>
        <v>29.456963332534478</v>
      </c>
      <c r="AH348" s="36">
        <f t="shared" si="180"/>
        <v>2.1798717839705235</v>
      </c>
      <c r="AI348" s="36">
        <f t="shared" si="180"/>
        <v>3.6894587028753629</v>
      </c>
      <c r="AJ348" s="36">
        <f t="shared" si="180"/>
        <v>3.4547227119154194</v>
      </c>
      <c r="AK348" s="36">
        <f t="shared" si="180"/>
        <v>3.5048276966654264</v>
      </c>
      <c r="AL348" s="36">
        <f t="shared" si="180"/>
        <v>1.8719441759047695</v>
      </c>
      <c r="AM348" s="37">
        <f t="shared" si="180"/>
        <v>1.8719441759047695</v>
      </c>
      <c r="AN348" s="38">
        <f t="shared" si="180"/>
        <v>3.4045770980285206</v>
      </c>
      <c r="AO348" s="39">
        <f t="shared" si="180"/>
        <v>1.1197912716347349</v>
      </c>
      <c r="AP348" s="39">
        <f t="shared" si="180"/>
        <v>1.1197912716347349</v>
      </c>
      <c r="AQ348" s="40">
        <f t="shared" si="180"/>
        <v>7.0742534686156731</v>
      </c>
      <c r="AR348" s="40">
        <f t="shared" si="180"/>
        <v>12.161422485138978</v>
      </c>
      <c r="AS348" s="40">
        <f t="shared" si="180"/>
        <v>24.404558048807708</v>
      </c>
      <c r="AT348" s="41">
        <f t="shared" si="180"/>
        <v>0.35</v>
      </c>
      <c r="AU348" s="41">
        <f t="shared" si="180"/>
        <v>0.35</v>
      </c>
      <c r="AV348" s="42">
        <f t="shared" si="180"/>
        <v>3.3039717846019174</v>
      </c>
      <c r="AW348" s="42">
        <f t="shared" si="180"/>
        <v>3.3039554789361771</v>
      </c>
      <c r="AX348" s="43">
        <f t="shared" si="180"/>
        <v>3.6894725022853962</v>
      </c>
      <c r="AY348" s="43">
        <f t="shared" si="180"/>
        <v>3.6894665600452727</v>
      </c>
    </row>
    <row r="349" spans="6:51" x14ac:dyDescent="0.25">
      <c r="F349" s="3">
        <v>35</v>
      </c>
      <c r="G349" s="36">
        <f t="shared" si="179"/>
        <v>2.1799072300360907</v>
      </c>
      <c r="H349" s="36">
        <f t="shared" si="179"/>
        <v>3.6894704920150696</v>
      </c>
      <c r="I349" s="36">
        <f t="shared" si="179"/>
        <v>3.4548400427746007</v>
      </c>
      <c r="J349" s="36">
        <f t="shared" si="179"/>
        <v>3.504845522535029</v>
      </c>
      <c r="K349" s="36">
        <f t="shared" si="179"/>
        <v>2.2884765978286121</v>
      </c>
      <c r="L349" s="37">
        <f t="shared" si="179"/>
        <v>1.8719441759047695</v>
      </c>
      <c r="M349" s="38">
        <f t="shared" si="179"/>
        <v>3.4316606349191932</v>
      </c>
      <c r="N349" s="39">
        <f t="shared" si="179"/>
        <v>1.1197912716347349</v>
      </c>
      <c r="O349" s="39">
        <f t="shared" si="179"/>
        <v>1.1197912716347349</v>
      </c>
      <c r="P349" s="40">
        <f t="shared" si="179"/>
        <v>7.0742534686156731</v>
      </c>
      <c r="Q349" s="40">
        <f t="shared" si="179"/>
        <v>12.161422485138978</v>
      </c>
      <c r="R349" s="40">
        <f t="shared" si="179"/>
        <v>24.404558048807708</v>
      </c>
      <c r="S349" s="41">
        <f t="shared" si="179"/>
        <v>0.35</v>
      </c>
      <c r="T349" s="41">
        <f t="shared" si="179"/>
        <v>0.35</v>
      </c>
      <c r="U349" s="42">
        <f t="shared" si="179"/>
        <v>3.3040120129754884</v>
      </c>
      <c r="V349" s="42">
        <f t="shared" si="179"/>
        <v>3.3040085456333186</v>
      </c>
      <c r="W349" s="43">
        <f t="shared" si="179"/>
        <v>3.6894725070255716</v>
      </c>
      <c r="X349" s="43">
        <f t="shared" si="179"/>
        <v>3.6894713614821235</v>
      </c>
      <c r="AD349"/>
      <c r="AG349" s="3">
        <f t="shared" si="171"/>
        <v>30.979333722981732</v>
      </c>
      <c r="AH349" s="36">
        <f t="shared" si="180"/>
        <v>2.1798922135664784</v>
      </c>
      <c r="AI349" s="36">
        <f t="shared" si="180"/>
        <v>3.6894645284626262</v>
      </c>
      <c r="AJ349" s="36">
        <f t="shared" si="180"/>
        <v>3.4547898208435637</v>
      </c>
      <c r="AK349" s="36">
        <f t="shared" si="180"/>
        <v>3.5048364995551253</v>
      </c>
      <c r="AL349" s="36">
        <f t="shared" si="180"/>
        <v>1.8719441759047695</v>
      </c>
      <c r="AM349" s="37">
        <f t="shared" si="180"/>
        <v>1.8719441759047695</v>
      </c>
      <c r="AN349" s="38">
        <f t="shared" si="180"/>
        <v>3.4144653596003192</v>
      </c>
      <c r="AO349" s="39">
        <f t="shared" si="180"/>
        <v>1.1197912716347349</v>
      </c>
      <c r="AP349" s="39">
        <f t="shared" si="180"/>
        <v>1.1197912716347349</v>
      </c>
      <c r="AQ349" s="40">
        <f t="shared" si="180"/>
        <v>7.0742534686156731</v>
      </c>
      <c r="AR349" s="40">
        <f t="shared" si="180"/>
        <v>12.161422485138978</v>
      </c>
      <c r="AS349" s="40">
        <f t="shared" si="180"/>
        <v>24.404558048807708</v>
      </c>
      <c r="AT349" s="41">
        <f t="shared" si="180"/>
        <v>0.35</v>
      </c>
      <c r="AU349" s="41">
        <f t="shared" si="180"/>
        <v>0.35</v>
      </c>
      <c r="AV349" s="42">
        <f t="shared" si="180"/>
        <v>3.3039909571670396</v>
      </c>
      <c r="AW349" s="42">
        <f t="shared" si="180"/>
        <v>3.3039804366805874</v>
      </c>
      <c r="AX349" s="43">
        <f t="shared" si="180"/>
        <v>3.6894725046413308</v>
      </c>
      <c r="AY349" s="43">
        <f t="shared" si="180"/>
        <v>3.689468836009802</v>
      </c>
    </row>
    <row r="350" spans="6:51" x14ac:dyDescent="0.25">
      <c r="F350" s="3">
        <v>36</v>
      </c>
      <c r="G350" s="36">
        <f t="shared" si="179"/>
        <v>2.1799081907795488</v>
      </c>
      <c r="H350" s="36">
        <f t="shared" si="179"/>
        <v>3.689471052600136</v>
      </c>
      <c r="I350" s="36">
        <f t="shared" si="179"/>
        <v>3.4548431832118593</v>
      </c>
      <c r="J350" s="36">
        <f t="shared" si="179"/>
        <v>3.5048463743379088</v>
      </c>
      <c r="K350" s="36">
        <f t="shared" si="179"/>
        <v>2.3845876229967304</v>
      </c>
      <c r="L350" s="37">
        <f t="shared" si="179"/>
        <v>1.8719441759047695</v>
      </c>
      <c r="M350" s="38">
        <f t="shared" si="179"/>
        <v>3.4345250611698166</v>
      </c>
      <c r="N350" s="39">
        <f t="shared" si="179"/>
        <v>1.1197912716347349</v>
      </c>
      <c r="O350" s="39">
        <f t="shared" si="179"/>
        <v>1.1197912716347349</v>
      </c>
      <c r="P350" s="40">
        <f t="shared" si="179"/>
        <v>7.0742534686156731</v>
      </c>
      <c r="Q350" s="40">
        <f t="shared" si="179"/>
        <v>12.161422485138978</v>
      </c>
      <c r="R350" s="40">
        <f t="shared" si="179"/>
        <v>24.404558048807708</v>
      </c>
      <c r="S350" s="41">
        <f t="shared" si="179"/>
        <v>0.35</v>
      </c>
      <c r="T350" s="41">
        <f t="shared" si="179"/>
        <v>0.35</v>
      </c>
      <c r="U350" s="42">
        <f t="shared" si="179"/>
        <v>3.3040141619092132</v>
      </c>
      <c r="V350" s="42">
        <f t="shared" si="179"/>
        <v>3.3040115010914679</v>
      </c>
      <c r="W350" s="43">
        <f t="shared" si="179"/>
        <v>3.689472507260724</v>
      </c>
      <c r="X350" s="43">
        <f t="shared" si="179"/>
        <v>3.6894716291824468</v>
      </c>
      <c r="AD350"/>
      <c r="AG350" s="3">
        <f t="shared" si="171"/>
        <v>32.580381999521578</v>
      </c>
      <c r="AH350" s="36">
        <f t="shared" si="180"/>
        <v>2.1799017570607644</v>
      </c>
      <c r="AI350" s="36">
        <f t="shared" si="180"/>
        <v>3.6894679519496578</v>
      </c>
      <c r="AJ350" s="36">
        <f t="shared" si="180"/>
        <v>3.4548217444907947</v>
      </c>
      <c r="AK350" s="36">
        <f t="shared" si="180"/>
        <v>3.5048416749990512</v>
      </c>
      <c r="AL350" s="36">
        <f t="shared" si="180"/>
        <v>1.9662792933839439</v>
      </c>
      <c r="AM350" s="37">
        <f t="shared" si="180"/>
        <v>1.8719441759047695</v>
      </c>
      <c r="AN350" s="38">
        <f t="shared" si="180"/>
        <v>3.4226129363418387</v>
      </c>
      <c r="AO350" s="39">
        <f t="shared" si="180"/>
        <v>1.1197912716347349</v>
      </c>
      <c r="AP350" s="39">
        <f t="shared" si="180"/>
        <v>1.1197912716347349</v>
      </c>
      <c r="AQ350" s="40">
        <f t="shared" si="180"/>
        <v>7.0742534686156731</v>
      </c>
      <c r="AR350" s="40">
        <f t="shared" si="180"/>
        <v>12.161422485138978</v>
      </c>
      <c r="AS350" s="40">
        <f t="shared" si="180"/>
        <v>24.404558048807708</v>
      </c>
      <c r="AT350" s="41">
        <f t="shared" si="180"/>
        <v>0.35</v>
      </c>
      <c r="AU350" s="41">
        <f t="shared" si="180"/>
        <v>0.35</v>
      </c>
      <c r="AV350" s="42">
        <f t="shared" si="180"/>
        <v>3.3040027599115298</v>
      </c>
      <c r="AW350" s="42">
        <f t="shared" si="180"/>
        <v>3.3039960550071816</v>
      </c>
      <c r="AX350" s="43">
        <f t="shared" si="180"/>
        <v>3.6894725060022768</v>
      </c>
      <c r="AY350" s="43">
        <f t="shared" si="180"/>
        <v>3.6894702408145807</v>
      </c>
    </row>
    <row r="351" spans="6:51" x14ac:dyDescent="0.25">
      <c r="F351" s="3">
        <v>37</v>
      </c>
      <c r="G351" s="36">
        <f t="shared" si="179"/>
        <v>2.1799088022873536</v>
      </c>
      <c r="H351" s="36">
        <f t="shared" si="179"/>
        <v>3.6894714504426407</v>
      </c>
      <c r="I351" s="36">
        <f t="shared" si="179"/>
        <v>3.4548451387109202</v>
      </c>
      <c r="J351" s="36">
        <f t="shared" si="179"/>
        <v>3.5048469802094107</v>
      </c>
      <c r="K351" s="36">
        <f t="shared" si="179"/>
        <v>2.4649583917596063</v>
      </c>
      <c r="L351" s="37">
        <f t="shared" si="179"/>
        <v>1.8719441759047695</v>
      </c>
      <c r="M351" s="38">
        <f t="shared" si="179"/>
        <v>3.436987513929334</v>
      </c>
      <c r="N351" s="39">
        <f t="shared" si="179"/>
        <v>1.1197912716347349</v>
      </c>
      <c r="O351" s="39">
        <f t="shared" si="179"/>
        <v>1.1197912716347349</v>
      </c>
      <c r="P351" s="40">
        <f t="shared" si="179"/>
        <v>7.0742534686156731</v>
      </c>
      <c r="Q351" s="40">
        <f t="shared" si="179"/>
        <v>12.161422485138978</v>
      </c>
      <c r="R351" s="40">
        <f t="shared" si="179"/>
        <v>24.404558048807708</v>
      </c>
      <c r="S351" s="41">
        <f t="shared" si="179"/>
        <v>0.35</v>
      </c>
      <c r="T351" s="41">
        <f t="shared" si="179"/>
        <v>0.35</v>
      </c>
      <c r="U351" s="42">
        <f t="shared" si="179"/>
        <v>3.3040157281612625</v>
      </c>
      <c r="V351" s="42">
        <f t="shared" si="179"/>
        <v>3.3040136767321524</v>
      </c>
      <c r="W351" s="43">
        <f t="shared" si="179"/>
        <v>3.6894725074333015</v>
      </c>
      <c r="X351" s="43">
        <f t="shared" si="179"/>
        <v>3.6894718283171444</v>
      </c>
      <c r="AD351"/>
      <c r="AG351" s="3">
        <f t="shared" si="171"/>
        <v>34.264174327522724</v>
      </c>
      <c r="AH351" s="36">
        <f t="shared" si="180"/>
        <v>2.1799061758245131</v>
      </c>
      <c r="AI351" s="36">
        <f t="shared" si="180"/>
        <v>3.6894699351254583</v>
      </c>
      <c r="AJ351" s="36">
        <f t="shared" si="180"/>
        <v>3.4548365491963837</v>
      </c>
      <c r="AK351" s="36">
        <f t="shared" si="180"/>
        <v>3.504844677735806</v>
      </c>
      <c r="AL351" s="36">
        <f t="shared" si="180"/>
        <v>2.20559783983918</v>
      </c>
      <c r="AM351" s="37">
        <f t="shared" si="180"/>
        <v>1.8719441759047695</v>
      </c>
      <c r="AN351" s="38">
        <f t="shared" si="180"/>
        <v>3.4292558910670463</v>
      </c>
      <c r="AO351" s="39">
        <f t="shared" si="180"/>
        <v>1.1197912716347349</v>
      </c>
      <c r="AP351" s="39">
        <f t="shared" si="180"/>
        <v>1.1197912716347349</v>
      </c>
      <c r="AQ351" s="40">
        <f t="shared" si="180"/>
        <v>7.0742534686156731</v>
      </c>
      <c r="AR351" s="40">
        <f t="shared" si="180"/>
        <v>12.161422485138978</v>
      </c>
      <c r="AS351" s="40">
        <f t="shared" si="180"/>
        <v>24.404558048807708</v>
      </c>
      <c r="AT351" s="41">
        <f t="shared" si="180"/>
        <v>0.35</v>
      </c>
      <c r="AU351" s="41">
        <f t="shared" si="180"/>
        <v>0.35</v>
      </c>
      <c r="AV351" s="42">
        <f t="shared" si="180"/>
        <v>3.3040099273042527</v>
      </c>
      <c r="AW351" s="42">
        <f t="shared" si="180"/>
        <v>3.304005701793014</v>
      </c>
      <c r="AX351" s="43">
        <f t="shared" si="180"/>
        <v>3.6894725067972818</v>
      </c>
      <c r="AY351" s="43">
        <f t="shared" si="180"/>
        <v>3.6894711055201093</v>
      </c>
    </row>
    <row r="352" spans="6:51" x14ac:dyDescent="0.25">
      <c r="F352" s="3">
        <v>38</v>
      </c>
      <c r="G352" s="36">
        <f t="shared" si="179"/>
        <v>2.1799091973886071</v>
      </c>
      <c r="H352" s="36">
        <f t="shared" si="179"/>
        <v>3.6894717345326784</v>
      </c>
      <c r="I352" s="36">
        <f t="shared" si="179"/>
        <v>3.4548463671559331</v>
      </c>
      <c r="J352" s="36">
        <f t="shared" si="179"/>
        <v>3.5048474139614885</v>
      </c>
      <c r="K352" s="36">
        <f t="shared" si="179"/>
        <v>2.532510410061239</v>
      </c>
      <c r="L352" s="37">
        <f t="shared" si="179"/>
        <v>1.8719441759047695</v>
      </c>
      <c r="M352" s="38">
        <f t="shared" si="179"/>
        <v>3.4391074151795982</v>
      </c>
      <c r="N352" s="39">
        <f t="shared" si="179"/>
        <v>1.1197912716347349</v>
      </c>
      <c r="O352" s="39">
        <f t="shared" si="179"/>
        <v>1.1197912716347349</v>
      </c>
      <c r="P352" s="40">
        <f t="shared" si="179"/>
        <v>7.0742534686156731</v>
      </c>
      <c r="Q352" s="40">
        <f t="shared" si="179"/>
        <v>12.161422485138978</v>
      </c>
      <c r="R352" s="40">
        <f t="shared" si="179"/>
        <v>24.404558048807708</v>
      </c>
      <c r="S352" s="41">
        <f t="shared" si="179"/>
        <v>0.35</v>
      </c>
      <c r="T352" s="41">
        <f t="shared" si="179"/>
        <v>0.35</v>
      </c>
      <c r="U352" s="42">
        <f t="shared" si="179"/>
        <v>3.3040168760588555</v>
      </c>
      <c r="V352" s="42">
        <f t="shared" si="179"/>
        <v>3.3040152869943427</v>
      </c>
      <c r="W352" s="43">
        <f t="shared" si="179"/>
        <v>3.6894725075615993</v>
      </c>
      <c r="X352" s="43">
        <f t="shared" si="179"/>
        <v>3.6894719777209799</v>
      </c>
      <c r="AD352"/>
      <c r="AG352" s="3">
        <f t="shared" si="171"/>
        <v>36.034987016545941</v>
      </c>
      <c r="AH352" s="36">
        <f t="shared" si="180"/>
        <v>2.1799082170960986</v>
      </c>
      <c r="AI352" s="36">
        <f t="shared" si="180"/>
        <v>3.6894710689273622</v>
      </c>
      <c r="AJ352" s="36">
        <f t="shared" si="180"/>
        <v>3.4548432682799861</v>
      </c>
      <c r="AK352" s="36">
        <f t="shared" si="180"/>
        <v>3.5048463991758707</v>
      </c>
      <c r="AL352" s="36">
        <f t="shared" si="180"/>
        <v>2.3876463179308809</v>
      </c>
      <c r="AM352" s="37">
        <f t="shared" si="180"/>
        <v>1.8719441759047695</v>
      </c>
      <c r="AN352" s="38">
        <f t="shared" si="180"/>
        <v>3.4346176265707093</v>
      </c>
      <c r="AO352" s="39">
        <f t="shared" si="180"/>
        <v>1.1197912716347349</v>
      </c>
      <c r="AP352" s="39">
        <f t="shared" si="180"/>
        <v>1.1197912716347349</v>
      </c>
      <c r="AQ352" s="40">
        <f t="shared" si="180"/>
        <v>7.0742534686156731</v>
      </c>
      <c r="AR352" s="40">
        <f t="shared" si="180"/>
        <v>12.161422485138978</v>
      </c>
      <c r="AS352" s="40">
        <f t="shared" si="180"/>
        <v>24.404558048807708</v>
      </c>
      <c r="AT352" s="41">
        <f t="shared" si="180"/>
        <v>0.35</v>
      </c>
      <c r="AU352" s="41">
        <f t="shared" si="180"/>
        <v>0.35</v>
      </c>
      <c r="AV352" s="42">
        <f t="shared" si="180"/>
        <v>3.3040142254192659</v>
      </c>
      <c r="AW352" s="42">
        <f t="shared" si="180"/>
        <v>3.3040115889133288</v>
      </c>
      <c r="AX352" s="43">
        <f t="shared" si="180"/>
        <v>3.6894725072676913</v>
      </c>
      <c r="AY352" s="43">
        <f t="shared" si="180"/>
        <v>3.6894716371780891</v>
      </c>
    </row>
    <row r="353" spans="6:51" x14ac:dyDescent="0.25">
      <c r="F353" s="3">
        <v>39</v>
      </c>
      <c r="G353" s="36">
        <f t="shared" si="179"/>
        <v>2.1799094565408192</v>
      </c>
      <c r="H353" s="36">
        <f t="shared" si="179"/>
        <v>3.6894719386466424</v>
      </c>
      <c r="I353" s="36">
        <f t="shared" si="179"/>
        <v>3.4548471459853429</v>
      </c>
      <c r="J353" s="36">
        <f t="shared" si="179"/>
        <v>3.5048477265056603</v>
      </c>
      <c r="K353" s="36">
        <f t="shared" si="179"/>
        <v>2.5895745041474312</v>
      </c>
      <c r="L353" s="37">
        <f t="shared" si="179"/>
        <v>1.8719441759047695</v>
      </c>
      <c r="M353" s="38">
        <f t="shared" si="179"/>
        <v>3.4409351850981245</v>
      </c>
      <c r="N353" s="39">
        <f t="shared" si="179"/>
        <v>1.1197912716347349</v>
      </c>
      <c r="O353" s="39">
        <f t="shared" si="179"/>
        <v>1.1197912716347349</v>
      </c>
      <c r="P353" s="40">
        <f t="shared" si="179"/>
        <v>7.0742534686156731</v>
      </c>
      <c r="Q353" s="40">
        <f t="shared" si="179"/>
        <v>12.161422485138978</v>
      </c>
      <c r="R353" s="40">
        <f t="shared" si="179"/>
        <v>24.404558048807708</v>
      </c>
      <c r="S353" s="41">
        <f t="shared" si="179"/>
        <v>0.35</v>
      </c>
      <c r="T353" s="41">
        <f t="shared" si="179"/>
        <v>0.35</v>
      </c>
      <c r="U353" s="42">
        <f t="shared" si="179"/>
        <v>3.3040177220134321</v>
      </c>
      <c r="V353" s="42">
        <f t="shared" si="179"/>
        <v>3.3040164852555756</v>
      </c>
      <c r="W353" s="43">
        <f t="shared" si="179"/>
        <v>3.6894725076581567</v>
      </c>
      <c r="X353" s="43">
        <f t="shared" si="179"/>
        <v>3.6894720907531111</v>
      </c>
      <c r="AD353"/>
      <c r="AG353" s="3">
        <f t="shared" si="171"/>
        <v>37.897317380842225</v>
      </c>
      <c r="AH353" s="36">
        <f t="shared" si="180"/>
        <v>2.1799091641403616</v>
      </c>
      <c r="AI353" s="36">
        <f t="shared" si="180"/>
        <v>3.6894717095214191</v>
      </c>
      <c r="AJ353" s="36">
        <f t="shared" si="180"/>
        <v>3.4548462653734773</v>
      </c>
      <c r="AK353" s="36">
        <f t="shared" si="180"/>
        <v>3.5048473757234833</v>
      </c>
      <c r="AL353" s="36">
        <f t="shared" si="180"/>
        <v>2.5260925287914096</v>
      </c>
      <c r="AM353" s="37">
        <f t="shared" si="180"/>
        <v>1.8719441759047695</v>
      </c>
      <c r="AN353" s="38">
        <f t="shared" si="180"/>
        <v>3.4389039846350884</v>
      </c>
      <c r="AO353" s="39">
        <f t="shared" si="180"/>
        <v>1.1197912716347349</v>
      </c>
      <c r="AP353" s="39">
        <f t="shared" si="180"/>
        <v>1.1197912716347349</v>
      </c>
      <c r="AQ353" s="40">
        <f t="shared" si="180"/>
        <v>7.0742534686156731</v>
      </c>
      <c r="AR353" s="40">
        <f t="shared" si="180"/>
        <v>12.161422485138978</v>
      </c>
      <c r="AS353" s="40">
        <f t="shared" si="180"/>
        <v>24.404558048807708</v>
      </c>
      <c r="AT353" s="41">
        <f t="shared" si="180"/>
        <v>0.35</v>
      </c>
      <c r="AU353" s="41">
        <f t="shared" si="180"/>
        <v>0.35</v>
      </c>
      <c r="AV353" s="42">
        <f t="shared" si="180"/>
        <v>3.3040167737617918</v>
      </c>
      <c r="AW353" s="42">
        <f t="shared" si="180"/>
        <v>3.3040151428294227</v>
      </c>
      <c r="AX353" s="43">
        <f t="shared" si="180"/>
        <v>3.6894725075500641</v>
      </c>
      <c r="AY353" s="43">
        <f t="shared" si="180"/>
        <v>3.6894719642464509</v>
      </c>
    </row>
    <row r="354" spans="6:51" x14ac:dyDescent="0.25">
      <c r="F354" s="3">
        <v>40</v>
      </c>
      <c r="G354" s="36">
        <f t="shared" si="179"/>
        <v>2.1799096290944915</v>
      </c>
      <c r="H354" s="36">
        <f t="shared" si="179"/>
        <v>3.6894720862014103</v>
      </c>
      <c r="I354" s="36">
        <f t="shared" si="179"/>
        <v>3.4548476444630549</v>
      </c>
      <c r="J354" s="36">
        <f t="shared" si="179"/>
        <v>3.5048479531654912</v>
      </c>
      <c r="K354" s="36">
        <f t="shared" si="179"/>
        <v>2.6380173140807024</v>
      </c>
      <c r="L354" s="37">
        <f t="shared" si="179"/>
        <v>1.8719441759047695</v>
      </c>
      <c r="M354" s="38">
        <f t="shared" si="179"/>
        <v>3.4425136002672225</v>
      </c>
      <c r="N354" s="39">
        <f t="shared" si="179"/>
        <v>1.1197912716347349</v>
      </c>
      <c r="O354" s="39">
        <f t="shared" si="179"/>
        <v>1.1197912716347349</v>
      </c>
      <c r="P354" s="40">
        <f t="shared" si="179"/>
        <v>7.0742534686156731</v>
      </c>
      <c r="Q354" s="40">
        <f t="shared" si="179"/>
        <v>12.161422485138978</v>
      </c>
      <c r="R354" s="40">
        <f t="shared" si="179"/>
        <v>24.404558048807708</v>
      </c>
      <c r="S354" s="41">
        <f t="shared" si="179"/>
        <v>0.35</v>
      </c>
      <c r="T354" s="41">
        <f t="shared" si="179"/>
        <v>0.35</v>
      </c>
      <c r="U354" s="42">
        <f t="shared" si="179"/>
        <v>3.3040183488991914</v>
      </c>
      <c r="V354" s="42">
        <f t="shared" si="179"/>
        <v>3.304017381746724</v>
      </c>
      <c r="W354" s="43">
        <f t="shared" si="179"/>
        <v>3.6894725077316814</v>
      </c>
      <c r="X354" s="43">
        <f t="shared" si="179"/>
        <v>3.6894721769665195</v>
      </c>
      <c r="AD354"/>
      <c r="AG354" s="3">
        <f t="shared" si="171"/>
        <v>39.855895161134171</v>
      </c>
      <c r="AH354" s="36">
        <f t="shared" si="180"/>
        <v>2.1799096082492921</v>
      </c>
      <c r="AI354" s="36">
        <f t="shared" si="180"/>
        <v>3.6894720677414505</v>
      </c>
      <c r="AJ354" s="36">
        <f t="shared" si="180"/>
        <v>3.4548475854263798</v>
      </c>
      <c r="AK354" s="36">
        <f t="shared" si="180"/>
        <v>3.5048479247656861</v>
      </c>
      <c r="AL354" s="36">
        <f t="shared" si="180"/>
        <v>2.6315074086527797</v>
      </c>
      <c r="AM354" s="37">
        <f t="shared" si="180"/>
        <v>1.8719441759047695</v>
      </c>
      <c r="AN354" s="38">
        <f t="shared" si="180"/>
        <v>3.4423000716591239</v>
      </c>
      <c r="AO354" s="39">
        <f t="shared" si="180"/>
        <v>1.1197912716347349</v>
      </c>
      <c r="AP354" s="39">
        <f t="shared" si="180"/>
        <v>1.1197912716347349</v>
      </c>
      <c r="AQ354" s="40">
        <f t="shared" si="180"/>
        <v>7.0742534686156731</v>
      </c>
      <c r="AR354" s="40">
        <f t="shared" si="180"/>
        <v>12.161422485138978</v>
      </c>
      <c r="AS354" s="40">
        <f t="shared" si="180"/>
        <v>24.404558048807708</v>
      </c>
      <c r="AT354" s="41">
        <f t="shared" si="180"/>
        <v>0.35</v>
      </c>
      <c r="AU354" s="41">
        <f t="shared" si="180"/>
        <v>0.35</v>
      </c>
      <c r="AV354" s="42">
        <f t="shared" si="180"/>
        <v>3.3040182696009559</v>
      </c>
      <c r="AW354" s="42">
        <f t="shared" si="180"/>
        <v>3.3040172678582724</v>
      </c>
      <c r="AX354" s="43">
        <f t="shared" si="180"/>
        <v>3.6894725077222508</v>
      </c>
      <c r="AY354" s="43">
        <f t="shared" si="180"/>
        <v>3.6894721659103471</v>
      </c>
    </row>
    <row r="355" spans="6:51" x14ac:dyDescent="0.25">
      <c r="F355" s="3">
        <v>41</v>
      </c>
      <c r="G355" s="36">
        <f t="shared" si="179"/>
        <v>2.1799097457109715</v>
      </c>
      <c r="H355" s="36">
        <f t="shared" si="179"/>
        <v>3.6894721935225436</v>
      </c>
      <c r="I355" s="36">
        <f t="shared" si="179"/>
        <v>3.4548479666197798</v>
      </c>
      <c r="J355" s="36">
        <f t="shared" si="179"/>
        <v>3.504848118594412</v>
      </c>
      <c r="K355" s="36">
        <f t="shared" si="179"/>
        <v>2.6793397138352484</v>
      </c>
      <c r="L355" s="37">
        <f t="shared" si="179"/>
        <v>1.8719441759047695</v>
      </c>
      <c r="M355" s="38">
        <f t="shared" si="179"/>
        <v>3.4438789559923286</v>
      </c>
      <c r="N355" s="39">
        <f t="shared" si="179"/>
        <v>1.1197912716347349</v>
      </c>
      <c r="O355" s="39">
        <f t="shared" si="179"/>
        <v>1.1197912716347349</v>
      </c>
      <c r="P355" s="40">
        <f t="shared" si="179"/>
        <v>7.0742534686156731</v>
      </c>
      <c r="Q355" s="40">
        <f t="shared" si="179"/>
        <v>12.161422485138978</v>
      </c>
      <c r="R355" s="40">
        <f t="shared" si="179"/>
        <v>24.404558048807708</v>
      </c>
      <c r="S355" s="41">
        <f t="shared" si="179"/>
        <v>0.35</v>
      </c>
      <c r="T355" s="41">
        <f t="shared" si="179"/>
        <v>0.35</v>
      </c>
      <c r="U355" s="42">
        <f t="shared" si="179"/>
        <v>3.3040188160082185</v>
      </c>
      <c r="V355" s="42">
        <f t="shared" si="179"/>
        <v>3.3040180560733576</v>
      </c>
      <c r="W355" s="43">
        <f t="shared" si="179"/>
        <v>3.6894725077882935</v>
      </c>
      <c r="X355" s="43">
        <f t="shared" si="179"/>
        <v>3.6894722432472209</v>
      </c>
      <c r="AD355"/>
      <c r="AG355" s="3">
        <f t="shared" si="171"/>
        <v>41.722042020690559</v>
      </c>
      <c r="AH355" s="36">
        <f t="shared" si="180"/>
        <v>2.179909806329011</v>
      </c>
      <c r="AI355" s="36">
        <f t="shared" si="180"/>
        <v>3.6894722526003685</v>
      </c>
      <c r="AJ355" s="36">
        <f t="shared" si="180"/>
        <v>3.4548481270203357</v>
      </c>
      <c r="AK355" s="36">
        <f t="shared" si="180"/>
        <v>3.5048482099546314</v>
      </c>
      <c r="AL355" s="36">
        <f t="shared" si="180"/>
        <v>2.7054425642363209</v>
      </c>
      <c r="AM355" s="37">
        <f t="shared" si="180"/>
        <v>1.8719441759047695</v>
      </c>
      <c r="AN355" s="38">
        <f t="shared" si="180"/>
        <v>3.4447499093174176</v>
      </c>
      <c r="AO355" s="39">
        <f t="shared" si="180"/>
        <v>1.1197912716347349</v>
      </c>
      <c r="AP355" s="39">
        <f t="shared" si="180"/>
        <v>1.1197912716347349</v>
      </c>
      <c r="AQ355" s="40">
        <f t="shared" si="180"/>
        <v>7.0742534686156731</v>
      </c>
      <c r="AR355" s="40">
        <f t="shared" si="180"/>
        <v>12.161422485138978</v>
      </c>
      <c r="AS355" s="40">
        <f t="shared" si="180"/>
        <v>24.404558048807708</v>
      </c>
      <c r="AT355" s="41">
        <f t="shared" si="180"/>
        <v>0.35</v>
      </c>
      <c r="AU355" s="41">
        <f t="shared" si="180"/>
        <v>0.35</v>
      </c>
      <c r="AV355" s="42">
        <f t="shared" si="180"/>
        <v>3.3040190784989139</v>
      </c>
      <c r="AW355" s="42">
        <f t="shared" si="180"/>
        <v>3.3040184380968487</v>
      </c>
      <c r="AX355" s="43">
        <f t="shared" si="180"/>
        <v>3.6894725078211641</v>
      </c>
      <c r="AY355" s="43">
        <f t="shared" si="180"/>
        <v>3.689472281591387</v>
      </c>
    </row>
    <row r="356" spans="6:51" x14ac:dyDescent="0.25">
      <c r="F356" s="3">
        <v>42</v>
      </c>
      <c r="G356" s="36">
        <f t="shared" si="179"/>
        <v>2.1799098256893821</v>
      </c>
      <c r="H356" s="36">
        <f t="shared" si="179"/>
        <v>3.6894722720556121</v>
      </c>
      <c r="I356" s="36">
        <f t="shared" si="179"/>
        <v>3.4548481768927566</v>
      </c>
      <c r="J356" s="36">
        <f t="shared" si="179"/>
        <v>3.5048482401007095</v>
      </c>
      <c r="K356" s="36">
        <f t="shared" si="179"/>
        <v>2.7147534822411425</v>
      </c>
      <c r="L356" s="37">
        <f t="shared" si="179"/>
        <v>1.8719441759047695</v>
      </c>
      <c r="M356" s="38">
        <f t="shared" si="179"/>
        <v>3.4450620575149191</v>
      </c>
      <c r="N356" s="39">
        <f t="shared" si="179"/>
        <v>1.1197912716347349</v>
      </c>
      <c r="O356" s="39">
        <f t="shared" si="179"/>
        <v>1.1197912716347349</v>
      </c>
      <c r="P356" s="40">
        <f t="shared" si="179"/>
        <v>7.0742534686156731</v>
      </c>
      <c r="Q356" s="40">
        <f t="shared" si="179"/>
        <v>12.161422485138978</v>
      </c>
      <c r="R356" s="40">
        <f t="shared" si="179"/>
        <v>24.404558048807708</v>
      </c>
      <c r="S356" s="41">
        <f t="shared" si="179"/>
        <v>0.35</v>
      </c>
      <c r="T356" s="41">
        <f t="shared" si="179"/>
        <v>0.35</v>
      </c>
      <c r="U356" s="42">
        <f t="shared" si="179"/>
        <v>3.3040191659727753</v>
      </c>
      <c r="V356" s="42">
        <f t="shared" si="179"/>
        <v>3.3040185660041139</v>
      </c>
      <c r="W356" s="43">
        <f t="shared" si="179"/>
        <v>3.689472507832348</v>
      </c>
      <c r="X356" s="43">
        <f t="shared" si="179"/>
        <v>3.6894722945977727</v>
      </c>
      <c r="AD356"/>
      <c r="AG356" s="3">
        <f t="shared" si="171"/>
        <v>43.450237396356343</v>
      </c>
      <c r="AH356" s="36">
        <f t="shared" si="180"/>
        <v>2.1799099006825067</v>
      </c>
      <c r="AI356" s="36">
        <f t="shared" si="180"/>
        <v>3.6894723507280487</v>
      </c>
      <c r="AJ356" s="36">
        <f t="shared" si="180"/>
        <v>3.4548483616875645</v>
      </c>
      <c r="AK356" s="36">
        <f t="shared" si="180"/>
        <v>3.5048483624088984</v>
      </c>
      <c r="AL356" s="36">
        <f t="shared" si="180"/>
        <v>2.7575786050947286</v>
      </c>
      <c r="AM356" s="37">
        <f t="shared" si="180"/>
        <v>1.8719441759047695</v>
      </c>
      <c r="AN356" s="38">
        <f t="shared" si="180"/>
        <v>3.4465065522595104</v>
      </c>
      <c r="AO356" s="39">
        <f t="shared" si="180"/>
        <v>1.1197912716347349</v>
      </c>
      <c r="AP356" s="39">
        <f t="shared" si="180"/>
        <v>1.1197912716347349</v>
      </c>
      <c r="AQ356" s="40">
        <f t="shared" si="180"/>
        <v>7.0742534686156731</v>
      </c>
      <c r="AR356" s="40">
        <f t="shared" si="180"/>
        <v>12.161422485138978</v>
      </c>
      <c r="AS356" s="40">
        <f t="shared" si="180"/>
        <v>24.404558048807708</v>
      </c>
      <c r="AT356" s="41">
        <f t="shared" si="180"/>
        <v>0.35</v>
      </c>
      <c r="AU356" s="41">
        <f t="shared" si="180"/>
        <v>0.35</v>
      </c>
      <c r="AV356" s="42">
        <f t="shared" si="180"/>
        <v>3.3040195263168948</v>
      </c>
      <c r="AW356" s="42">
        <f t="shared" si="180"/>
        <v>3.304019096845372</v>
      </c>
      <c r="AX356" s="43">
        <f t="shared" si="180"/>
        <v>3.6894725078801227</v>
      </c>
      <c r="AY356" s="43">
        <f t="shared" si="180"/>
        <v>3.68947234979637</v>
      </c>
    </row>
    <row r="357" spans="6:51" x14ac:dyDescent="0.25">
      <c r="F357" s="3">
        <v>43</v>
      </c>
      <c r="G357" s="36">
        <f t="shared" si="179"/>
        <v>2.1799098813369024</v>
      </c>
      <c r="H357" s="36">
        <f t="shared" si="179"/>
        <v>3.6894723298699605</v>
      </c>
      <c r="I357" s="36">
        <f t="shared" si="179"/>
        <v>3.4548483155201533</v>
      </c>
      <c r="J357" s="36">
        <f t="shared" si="179"/>
        <v>3.5048483299077007</v>
      </c>
      <c r="K357" s="36">
        <f t="shared" si="179"/>
        <v>2.7452411390377378</v>
      </c>
      <c r="L357" s="37">
        <f t="shared" si="179"/>
        <v>1.8719441759047695</v>
      </c>
      <c r="M357" s="38">
        <f t="shared" si="179"/>
        <v>3.4460890629183902</v>
      </c>
      <c r="N357" s="39">
        <f t="shared" si="179"/>
        <v>1.1197912716347349</v>
      </c>
      <c r="O357" s="39">
        <f t="shared" si="179"/>
        <v>1.1197912716347349</v>
      </c>
      <c r="P357" s="40">
        <f t="shared" si="179"/>
        <v>7.0742534686156731</v>
      </c>
      <c r="Q357" s="40">
        <f t="shared" si="179"/>
        <v>12.161422485138978</v>
      </c>
      <c r="R357" s="40">
        <f t="shared" si="179"/>
        <v>24.404558048807708</v>
      </c>
      <c r="S357" s="41">
        <f t="shared" si="179"/>
        <v>0.35</v>
      </c>
      <c r="T357" s="41">
        <f t="shared" si="179"/>
        <v>0.35</v>
      </c>
      <c r="U357" s="42">
        <f t="shared" si="179"/>
        <v>3.3040194295998795</v>
      </c>
      <c r="V357" s="42">
        <f t="shared" si="179"/>
        <v>3.3040189536653641</v>
      </c>
      <c r="W357" s="43">
        <f t="shared" si="179"/>
        <v>3.6894725078669768</v>
      </c>
      <c r="X357" s="43">
        <f t="shared" si="179"/>
        <v>3.6894723346803211</v>
      </c>
      <c r="AD357"/>
      <c r="AG357" s="3">
        <f t="shared" si="171"/>
        <v>45.042693794538543</v>
      </c>
      <c r="AH357" s="36">
        <f t="shared" si="180"/>
        <v>2.1799099497055368</v>
      </c>
      <c r="AI357" s="36">
        <f t="shared" si="180"/>
        <v>3.689472405750446</v>
      </c>
      <c r="AJ357" s="36">
        <f t="shared" si="180"/>
        <v>3.454848472099846</v>
      </c>
      <c r="AK357" s="36">
        <f t="shared" si="180"/>
        <v>3.5048484485093949</v>
      </c>
      <c r="AL357" s="36">
        <f t="shared" si="180"/>
        <v>2.7954011264008063</v>
      </c>
      <c r="AM357" s="37">
        <f t="shared" si="180"/>
        <v>1.8719441759047695</v>
      </c>
      <c r="AN357" s="38">
        <f t="shared" si="180"/>
        <v>3.4477912801883219</v>
      </c>
      <c r="AO357" s="39">
        <f t="shared" si="180"/>
        <v>1.1197912716347349</v>
      </c>
      <c r="AP357" s="39">
        <f t="shared" si="180"/>
        <v>1.1197912716347349</v>
      </c>
      <c r="AQ357" s="40">
        <f t="shared" si="180"/>
        <v>7.0742534686156731</v>
      </c>
      <c r="AR357" s="40">
        <f t="shared" si="180"/>
        <v>12.161422485138978</v>
      </c>
      <c r="AS357" s="40">
        <f t="shared" si="180"/>
        <v>24.404558048807708</v>
      </c>
      <c r="AT357" s="41">
        <f t="shared" si="180"/>
        <v>0.35</v>
      </c>
      <c r="AU357" s="41">
        <f t="shared" si="180"/>
        <v>0.35</v>
      </c>
      <c r="AV357" s="42">
        <f t="shared" si="180"/>
        <v>3.3040197869164589</v>
      </c>
      <c r="AW357" s="42">
        <f t="shared" si="180"/>
        <v>3.3040194859794276</v>
      </c>
      <c r="AX357" s="43">
        <f t="shared" si="180"/>
        <v>3.6894725079173059</v>
      </c>
      <c r="AY357" s="43">
        <f t="shared" si="180"/>
        <v>3.6894723920946824</v>
      </c>
    </row>
    <row r="358" spans="6:51" x14ac:dyDescent="0.25">
      <c r="F358" s="3">
        <v>44</v>
      </c>
      <c r="G358" s="36">
        <f t="shared" si="179"/>
        <v>2.1799099206049637</v>
      </c>
      <c r="H358" s="36">
        <f t="shared" si="179"/>
        <v>3.6894723726865326</v>
      </c>
      <c r="I358" s="36">
        <f t="shared" si="179"/>
        <v>3.4548484078407329</v>
      </c>
      <c r="J358" s="36">
        <f t="shared" si="179"/>
        <v>3.504848396698435</v>
      </c>
      <c r="K358" s="36">
        <f t="shared" si="179"/>
        <v>2.7716027490447805</v>
      </c>
      <c r="L358" s="37">
        <f t="shared" si="179"/>
        <v>1.8719441759047695</v>
      </c>
      <c r="M358" s="38">
        <f t="shared" si="179"/>
        <v>3.4469821982906805</v>
      </c>
      <c r="N358" s="39">
        <f t="shared" si="179"/>
        <v>1.1197912716347349</v>
      </c>
      <c r="O358" s="39">
        <f t="shared" si="179"/>
        <v>1.1197912716347349</v>
      </c>
      <c r="P358" s="40">
        <f t="shared" si="179"/>
        <v>7.0742534686156731</v>
      </c>
      <c r="Q358" s="40">
        <f t="shared" si="179"/>
        <v>12.161422485138978</v>
      </c>
      <c r="R358" s="40">
        <f t="shared" si="179"/>
        <v>24.404558048807708</v>
      </c>
      <c r="S358" s="41">
        <f t="shared" si="179"/>
        <v>0.35</v>
      </c>
      <c r="T358" s="41">
        <f t="shared" si="179"/>
        <v>0.35</v>
      </c>
      <c r="U358" s="42">
        <f t="shared" si="179"/>
        <v>3.3040196292629065</v>
      </c>
      <c r="V358" s="42">
        <f t="shared" si="179"/>
        <v>3.3040192499266063</v>
      </c>
      <c r="W358" s="43">
        <f t="shared" si="179"/>
        <v>3.6894725078944584</v>
      </c>
      <c r="X358" s="43">
        <f t="shared" si="179"/>
        <v>3.6894723661958495</v>
      </c>
      <c r="AD358"/>
      <c r="AG358" s="3">
        <f t="shared" si="171"/>
        <v>46.510072666059088</v>
      </c>
      <c r="AH358" s="36">
        <f t="shared" si="180"/>
        <v>2.1799099772584616</v>
      </c>
      <c r="AI358" s="36">
        <f t="shared" si="180"/>
        <v>3.6894724383035027</v>
      </c>
      <c r="AJ358" s="36">
        <f t="shared" si="180"/>
        <v>3.4548485282742027</v>
      </c>
      <c r="AK358" s="36">
        <f t="shared" si="180"/>
        <v>3.5048484998136598</v>
      </c>
      <c r="AL358" s="36">
        <f t="shared" si="180"/>
        <v>2.8236430203610294</v>
      </c>
      <c r="AM358" s="37">
        <f t="shared" si="180"/>
        <v>1.8719441759047695</v>
      </c>
      <c r="AN358" s="38">
        <f t="shared" si="180"/>
        <v>3.4487525432469814</v>
      </c>
      <c r="AO358" s="39">
        <f t="shared" si="180"/>
        <v>1.1197912716347349</v>
      </c>
      <c r="AP358" s="39">
        <f t="shared" si="180"/>
        <v>1.1197912716347349</v>
      </c>
      <c r="AQ358" s="40">
        <f t="shared" si="180"/>
        <v>7.0742534686156731</v>
      </c>
      <c r="AR358" s="40">
        <f t="shared" si="180"/>
        <v>12.161422485138978</v>
      </c>
      <c r="AS358" s="40">
        <f t="shared" si="180"/>
        <v>24.404558048807708</v>
      </c>
      <c r="AT358" s="41">
        <f t="shared" si="180"/>
        <v>0.35</v>
      </c>
      <c r="AU358" s="41">
        <f t="shared" si="180"/>
        <v>0.35</v>
      </c>
      <c r="AV358" s="42">
        <f t="shared" si="180"/>
        <v>3.3040199462345754</v>
      </c>
      <c r="AW358" s="42">
        <f t="shared" si="180"/>
        <v>3.304019727098622</v>
      </c>
      <c r="AX358" s="43">
        <f t="shared" si="180"/>
        <v>3.6894725079419977</v>
      </c>
      <c r="AY358" s="43">
        <f t="shared" si="180"/>
        <v>3.6894724196237489</v>
      </c>
    </row>
    <row r="359" spans="6:51" x14ac:dyDescent="0.25">
      <c r="F359" s="3">
        <v>45</v>
      </c>
      <c r="G359" s="36">
        <f t="shared" si="179"/>
        <v>2.1799099486978042</v>
      </c>
      <c r="H359" s="36">
        <f t="shared" si="179"/>
        <v>3.6894724045839924</v>
      </c>
      <c r="I359" s="36">
        <f t="shared" si="179"/>
        <v>3.4548484699488418</v>
      </c>
      <c r="J359" s="36">
        <f t="shared" ref="J359:X359" si="181">J$160+J287</f>
        <v>3.5048484466771646</v>
      </c>
      <c r="K359" s="36">
        <f t="shared" si="181"/>
        <v>2.7944926300664896</v>
      </c>
      <c r="L359" s="37">
        <f t="shared" si="181"/>
        <v>1.8719441759047695</v>
      </c>
      <c r="M359" s="38">
        <f t="shared" si="181"/>
        <v>3.4477603634168075</v>
      </c>
      <c r="N359" s="39">
        <f t="shared" si="181"/>
        <v>1.1197912716347349</v>
      </c>
      <c r="O359" s="39">
        <f t="shared" si="181"/>
        <v>1.1197912716347349</v>
      </c>
      <c r="P359" s="40">
        <f t="shared" si="181"/>
        <v>7.0742534686156731</v>
      </c>
      <c r="Q359" s="40">
        <f t="shared" si="181"/>
        <v>12.161422485138978</v>
      </c>
      <c r="R359" s="40">
        <f t="shared" si="181"/>
        <v>24.404558048807708</v>
      </c>
      <c r="S359" s="41">
        <f t="shared" si="181"/>
        <v>0.35</v>
      </c>
      <c r="T359" s="41">
        <f t="shared" si="181"/>
        <v>0.35</v>
      </c>
      <c r="U359" s="42">
        <f t="shared" si="181"/>
        <v>3.3040197812916512</v>
      </c>
      <c r="V359" s="42">
        <f t="shared" si="181"/>
        <v>3.3040194775186635</v>
      </c>
      <c r="W359" s="43">
        <f t="shared" si="181"/>
        <v>3.6894725079164679</v>
      </c>
      <c r="X359" s="43">
        <f t="shared" si="181"/>
        <v>3.6894723911510159</v>
      </c>
      <c r="AD359"/>
      <c r="AG359" s="3">
        <f t="shared" si="171"/>
        <v>47.862198071214792</v>
      </c>
      <c r="AH359" s="36">
        <f t="shared" si="180"/>
        <v>2.1799099937991206</v>
      </c>
      <c r="AI359" s="36">
        <f t="shared" si="180"/>
        <v>3.6894724584895933</v>
      </c>
      <c r="AJ359" s="36">
        <f t="shared" si="180"/>
        <v>3.454848558866936</v>
      </c>
      <c r="AK359" s="36">
        <f t="shared" ref="AK359:AY359" si="182">AK$160+AK287</f>
        <v>3.5048485318493992</v>
      </c>
      <c r="AL359" s="36">
        <f t="shared" si="182"/>
        <v>2.845254249116226</v>
      </c>
      <c r="AM359" s="37">
        <f t="shared" si="182"/>
        <v>1.8719441759047695</v>
      </c>
      <c r="AN359" s="38">
        <f t="shared" si="182"/>
        <v>3.449486594749251</v>
      </c>
      <c r="AO359" s="39">
        <f t="shared" si="182"/>
        <v>1.1197912716347349</v>
      </c>
      <c r="AP359" s="39">
        <f t="shared" si="182"/>
        <v>1.1197912716347349</v>
      </c>
      <c r="AQ359" s="40">
        <f t="shared" si="182"/>
        <v>7.0742534686156731</v>
      </c>
      <c r="AR359" s="40">
        <f t="shared" si="182"/>
        <v>12.161422485138978</v>
      </c>
      <c r="AS359" s="40">
        <f t="shared" si="182"/>
        <v>24.404558048807708</v>
      </c>
      <c r="AT359" s="41">
        <f t="shared" si="182"/>
        <v>0.35</v>
      </c>
      <c r="AU359" s="41">
        <f t="shared" si="182"/>
        <v>0.35</v>
      </c>
      <c r="AV359" s="42">
        <f t="shared" si="182"/>
        <v>3.3040200479383501</v>
      </c>
      <c r="AW359" s="42">
        <f t="shared" si="182"/>
        <v>3.3040198828938787</v>
      </c>
      <c r="AX359" s="43">
        <f t="shared" si="182"/>
        <v>3.6894725079591115</v>
      </c>
      <c r="AY359" s="43">
        <f t="shared" si="182"/>
        <v>3.6894724382938406</v>
      </c>
    </row>
    <row r="360" spans="6:51" x14ac:dyDescent="0.25">
      <c r="F360" s="3">
        <v>46</v>
      </c>
      <c r="G360" s="36">
        <f t="shared" ref="G360:X374" si="183">G$160+G288</f>
        <v>2.1799099690654957</v>
      </c>
      <c r="H360" s="36">
        <f t="shared" si="183"/>
        <v>3.6894724284863449</v>
      </c>
      <c r="I360" s="36">
        <f t="shared" si="183"/>
        <v>3.4548485121572297</v>
      </c>
      <c r="J360" s="36">
        <f t="shared" si="183"/>
        <v>3.5048484843027436</v>
      </c>
      <c r="K360" s="36">
        <f t="shared" si="183"/>
        <v>2.8144482276567118</v>
      </c>
      <c r="L360" s="37">
        <f t="shared" si="183"/>
        <v>1.8719441759047695</v>
      </c>
      <c r="M360" s="38">
        <f t="shared" si="183"/>
        <v>3.4484396440508762</v>
      </c>
      <c r="N360" s="39">
        <f t="shared" si="183"/>
        <v>1.1197912716347349</v>
      </c>
      <c r="O360" s="39">
        <f t="shared" si="183"/>
        <v>1.1197912716347349</v>
      </c>
      <c r="P360" s="40">
        <f t="shared" si="183"/>
        <v>7.0742534686156731</v>
      </c>
      <c r="Q360" s="40">
        <f t="shared" si="183"/>
        <v>12.161422485138978</v>
      </c>
      <c r="R360" s="40">
        <f t="shared" si="183"/>
        <v>24.404558048807708</v>
      </c>
      <c r="S360" s="41">
        <f t="shared" si="183"/>
        <v>0.35</v>
      </c>
      <c r="T360" s="41">
        <f t="shared" si="183"/>
        <v>0.35</v>
      </c>
      <c r="U360" s="42">
        <f t="shared" si="183"/>
        <v>3.3040198976642858</v>
      </c>
      <c r="V360" s="42">
        <f t="shared" si="183"/>
        <v>3.3040196532606747</v>
      </c>
      <c r="W360" s="43">
        <f t="shared" si="183"/>
        <v>3.6894725079342479</v>
      </c>
      <c r="X360" s="43">
        <f t="shared" si="183"/>
        <v>3.6894724110472747</v>
      </c>
      <c r="AD360"/>
      <c r="AG360" s="3">
        <f t="shared" si="171"/>
        <v>49.108122451584919</v>
      </c>
      <c r="AH360" s="36">
        <f t="shared" ref="AH360:AY374" si="184">AH$160+AH288</f>
        <v>2.1799100042949755</v>
      </c>
      <c r="AI360" s="36">
        <f t="shared" si="184"/>
        <v>3.6894724715341698</v>
      </c>
      <c r="AJ360" s="36">
        <f t="shared" si="184"/>
        <v>3.4548485765450119</v>
      </c>
      <c r="AK360" s="36">
        <f t="shared" si="184"/>
        <v>3.5048485526906603</v>
      </c>
      <c r="AL360" s="36">
        <f t="shared" si="184"/>
        <v>2.8621414208402824</v>
      </c>
      <c r="AM360" s="37">
        <f t="shared" si="184"/>
        <v>1.8719441759047695</v>
      </c>
      <c r="AN360" s="38">
        <f t="shared" si="184"/>
        <v>3.4500574434670024</v>
      </c>
      <c r="AO360" s="39">
        <f t="shared" si="184"/>
        <v>1.1197912716347349</v>
      </c>
      <c r="AP360" s="39">
        <f t="shared" si="184"/>
        <v>1.1197912716347349</v>
      </c>
      <c r="AQ360" s="40">
        <f t="shared" si="184"/>
        <v>7.0742534686156731</v>
      </c>
      <c r="AR360" s="40">
        <f t="shared" si="184"/>
        <v>12.161422485138978</v>
      </c>
      <c r="AS360" s="40">
        <f t="shared" si="184"/>
        <v>24.404558048807708</v>
      </c>
      <c r="AT360" s="41">
        <f t="shared" si="184"/>
        <v>0.35</v>
      </c>
      <c r="AU360" s="41">
        <f t="shared" si="184"/>
        <v>0.35</v>
      </c>
      <c r="AV360" s="42">
        <f t="shared" si="184"/>
        <v>3.3040201153780782</v>
      </c>
      <c r="AW360" s="42">
        <f t="shared" si="184"/>
        <v>3.3040199873321323</v>
      </c>
      <c r="AX360" s="43">
        <f t="shared" si="184"/>
        <v>3.6894725079714057</v>
      </c>
      <c r="AY360" s="43">
        <f t="shared" si="184"/>
        <v>3.689472451411083</v>
      </c>
    </row>
    <row r="361" spans="6:51" x14ac:dyDescent="0.25">
      <c r="F361" s="3">
        <v>47</v>
      </c>
      <c r="G361" s="36">
        <f t="shared" si="183"/>
        <v>2.1799099840242047</v>
      </c>
      <c r="H361" s="36">
        <f t="shared" si="183"/>
        <v>3.6894724465014122</v>
      </c>
      <c r="I361" s="36">
        <f t="shared" si="183"/>
        <v>3.4548485411330558</v>
      </c>
      <c r="J361" s="36">
        <f t="shared" si="183"/>
        <v>3.5048485127981168</v>
      </c>
      <c r="K361" s="36">
        <f t="shared" si="183"/>
        <v>2.8319129008914357</v>
      </c>
      <c r="L361" s="37">
        <f t="shared" si="183"/>
        <v>1.8719441759047695</v>
      </c>
      <c r="M361" s="38">
        <f t="shared" si="183"/>
        <v>3.4490337447341171</v>
      </c>
      <c r="N361" s="39">
        <f t="shared" si="183"/>
        <v>1.1197912716347349</v>
      </c>
      <c r="O361" s="39">
        <f t="shared" si="183"/>
        <v>1.1197912716347349</v>
      </c>
      <c r="P361" s="40">
        <f t="shared" si="183"/>
        <v>7.0742534686156731</v>
      </c>
      <c r="Q361" s="40">
        <f t="shared" si="183"/>
        <v>12.161422485138978</v>
      </c>
      <c r="R361" s="40">
        <f t="shared" si="183"/>
        <v>24.404558048807708</v>
      </c>
      <c r="S361" s="41">
        <f t="shared" si="183"/>
        <v>0.35</v>
      </c>
      <c r="T361" s="41">
        <f t="shared" si="183"/>
        <v>0.35</v>
      </c>
      <c r="U361" s="42">
        <f t="shared" si="183"/>
        <v>3.3040199872106144</v>
      </c>
      <c r="V361" s="42">
        <f t="shared" si="183"/>
        <v>3.3040197896576808</v>
      </c>
      <c r="W361" s="43">
        <f t="shared" si="183"/>
        <v>3.6894725079487292</v>
      </c>
      <c r="X361" s="43">
        <f t="shared" si="183"/>
        <v>3.6894724270158847</v>
      </c>
      <c r="AD361"/>
      <c r="AG361" s="3">
        <f t="shared" si="171"/>
        <v>50.256187235873128</v>
      </c>
      <c r="AH361" s="36">
        <f t="shared" si="184"/>
        <v>2.1799100112745742</v>
      </c>
      <c r="AI361" s="36">
        <f t="shared" si="184"/>
        <v>3.6894724802755432</v>
      </c>
      <c r="AJ361" s="36">
        <f t="shared" si="184"/>
        <v>3.4548485873018722</v>
      </c>
      <c r="AK361" s="36">
        <f t="shared" si="184"/>
        <v>3.5048485667464062</v>
      </c>
      <c r="AL361" s="36">
        <f t="shared" si="184"/>
        <v>2.8755767800906575</v>
      </c>
      <c r="AM361" s="37">
        <f t="shared" si="184"/>
        <v>1.8719441759047695</v>
      </c>
      <c r="AN361" s="38">
        <f t="shared" si="184"/>
        <v>3.4505086598173103</v>
      </c>
      <c r="AO361" s="39">
        <f t="shared" si="184"/>
        <v>1.1197912716347349</v>
      </c>
      <c r="AP361" s="39">
        <f t="shared" si="184"/>
        <v>1.1197912716347349</v>
      </c>
      <c r="AQ361" s="40">
        <f t="shared" si="184"/>
        <v>7.0742534686156731</v>
      </c>
      <c r="AR361" s="40">
        <f t="shared" si="184"/>
        <v>12.161422485138978</v>
      </c>
      <c r="AS361" s="40">
        <f t="shared" si="184"/>
        <v>24.404558048807708</v>
      </c>
      <c r="AT361" s="41">
        <f t="shared" si="184"/>
        <v>0.35</v>
      </c>
      <c r="AU361" s="41">
        <f t="shared" si="184"/>
        <v>0.35</v>
      </c>
      <c r="AV361" s="42">
        <f t="shared" si="184"/>
        <v>3.3040201616204437</v>
      </c>
      <c r="AW361" s="42">
        <f t="shared" si="184"/>
        <v>3.3040200596498996</v>
      </c>
      <c r="AX361" s="43">
        <f t="shared" si="184"/>
        <v>3.6894725079805086</v>
      </c>
      <c r="AY361" s="43">
        <f t="shared" si="184"/>
        <v>3.6894724609119178</v>
      </c>
    </row>
    <row r="362" spans="6:51" x14ac:dyDescent="0.25">
      <c r="F362" s="3">
        <v>48</v>
      </c>
      <c r="G362" s="36">
        <f t="shared" si="183"/>
        <v>2.1799099951481926</v>
      </c>
      <c r="H362" s="36">
        <f t="shared" si="183"/>
        <v>3.6894724601569977</v>
      </c>
      <c r="I362" s="36">
        <f t="shared" si="183"/>
        <v>3.4548485612254956</v>
      </c>
      <c r="J362" s="36">
        <f t="shared" si="183"/>
        <v>3.5048485345061873</v>
      </c>
      <c r="K362" s="36">
        <f t="shared" si="183"/>
        <v>2.8472539639593784</v>
      </c>
      <c r="L362" s="37">
        <f t="shared" si="183"/>
        <v>1.8719441759047695</v>
      </c>
      <c r="M362" s="38">
        <f t="shared" si="183"/>
        <v>3.4495543542227733</v>
      </c>
      <c r="N362" s="39">
        <f t="shared" si="183"/>
        <v>1.1197912716347349</v>
      </c>
      <c r="O362" s="39">
        <f t="shared" si="183"/>
        <v>1.1197912716347349</v>
      </c>
      <c r="P362" s="40">
        <f t="shared" si="183"/>
        <v>7.0742534686156731</v>
      </c>
      <c r="Q362" s="40">
        <f t="shared" si="183"/>
        <v>12.161422485138978</v>
      </c>
      <c r="R362" s="40">
        <f t="shared" si="183"/>
        <v>24.404558048807708</v>
      </c>
      <c r="S362" s="41">
        <f t="shared" si="183"/>
        <v>0.35</v>
      </c>
      <c r="T362" s="41">
        <f t="shared" si="183"/>
        <v>0.35</v>
      </c>
      <c r="U362" s="42">
        <f t="shared" si="183"/>
        <v>3.3040200564717144</v>
      </c>
      <c r="V362" s="42">
        <f t="shared" si="183"/>
        <v>3.3040198960518246</v>
      </c>
      <c r="W362" s="43">
        <f t="shared" si="183"/>
        <v>3.6894725079606165</v>
      </c>
      <c r="X362" s="43">
        <f t="shared" si="183"/>
        <v>3.6894724399149563</v>
      </c>
      <c r="AD362"/>
      <c r="AG362" s="3">
        <f t="shared" si="171"/>
        <v>51.314078685538149</v>
      </c>
      <c r="AH362" s="36">
        <f t="shared" si="184"/>
        <v>2.1799100161042491</v>
      </c>
      <c r="AI362" s="36">
        <f t="shared" si="184"/>
        <v>3.689472486324072</v>
      </c>
      <c r="AJ362" s="36">
        <f t="shared" si="184"/>
        <v>3.4548485941492815</v>
      </c>
      <c r="AK362" s="36">
        <f t="shared" si="184"/>
        <v>3.5048485765313915</v>
      </c>
      <c r="AL362" s="36">
        <f t="shared" si="184"/>
        <v>2.8864335272934087</v>
      </c>
      <c r="AM362" s="37">
        <f t="shared" si="184"/>
        <v>1.8719441759047695</v>
      </c>
      <c r="AN362" s="38">
        <f t="shared" si="184"/>
        <v>3.450870545149435</v>
      </c>
      <c r="AO362" s="39">
        <f t="shared" si="184"/>
        <v>1.1197912716347349</v>
      </c>
      <c r="AP362" s="39">
        <f t="shared" si="184"/>
        <v>1.1197912716347349</v>
      </c>
      <c r="AQ362" s="40">
        <f t="shared" si="184"/>
        <v>7.0742534686156731</v>
      </c>
      <c r="AR362" s="40">
        <f t="shared" si="184"/>
        <v>12.161422485138978</v>
      </c>
      <c r="AS362" s="40">
        <f t="shared" si="184"/>
        <v>24.404558048807708</v>
      </c>
      <c r="AT362" s="41">
        <f t="shared" si="184"/>
        <v>0.35</v>
      </c>
      <c r="AU362" s="41">
        <f t="shared" si="184"/>
        <v>0.35</v>
      </c>
      <c r="AV362" s="42">
        <f t="shared" si="184"/>
        <v>3.3040201942803251</v>
      </c>
      <c r="AW362" s="42">
        <f t="shared" si="184"/>
        <v>3.3040201111806584</v>
      </c>
      <c r="AX362" s="43">
        <f t="shared" si="184"/>
        <v>3.6894725079874244</v>
      </c>
      <c r="AY362" s="43">
        <f t="shared" si="184"/>
        <v>3.689472467977247</v>
      </c>
    </row>
    <row r="363" spans="6:51" x14ac:dyDescent="0.25">
      <c r="F363" s="3">
        <v>49</v>
      </c>
      <c r="G363" s="36">
        <f t="shared" si="183"/>
        <v>2.1799100035204626</v>
      </c>
      <c r="H363" s="36">
        <f t="shared" si="183"/>
        <v>3.6894724705665229</v>
      </c>
      <c r="I363" s="36">
        <f t="shared" si="183"/>
        <v>3.4548485752973432</v>
      </c>
      <c r="J363" s="36">
        <f t="shared" si="183"/>
        <v>3.5048485511397391</v>
      </c>
      <c r="K363" s="36">
        <f t="shared" si="183"/>
        <v>2.8607770216200032</v>
      </c>
      <c r="L363" s="37">
        <f t="shared" si="183"/>
        <v>1.8719441759047695</v>
      </c>
      <c r="M363" s="38">
        <f t="shared" si="183"/>
        <v>3.4500114538835081</v>
      </c>
      <c r="N363" s="39">
        <f t="shared" si="183"/>
        <v>1.1197912716347349</v>
      </c>
      <c r="O363" s="39">
        <f t="shared" si="183"/>
        <v>1.1197912716347349</v>
      </c>
      <c r="P363" s="40">
        <f t="shared" si="183"/>
        <v>7.0742534686156731</v>
      </c>
      <c r="Q363" s="40">
        <f t="shared" si="183"/>
        <v>12.161422485138978</v>
      </c>
      <c r="R363" s="40">
        <f t="shared" si="183"/>
        <v>24.404558048807708</v>
      </c>
      <c r="S363" s="41">
        <f t="shared" si="183"/>
        <v>0.35</v>
      </c>
      <c r="T363" s="41">
        <f t="shared" si="183"/>
        <v>0.35</v>
      </c>
      <c r="U363" s="42">
        <f t="shared" si="183"/>
        <v>3.3040201103169249</v>
      </c>
      <c r="V363" s="42">
        <f t="shared" si="183"/>
        <v>3.3040199794555956</v>
      </c>
      <c r="W363" s="43">
        <f t="shared" si="183"/>
        <v>3.6894725079704473</v>
      </c>
      <c r="X363" s="43">
        <f t="shared" si="183"/>
        <v>3.6894724503997001</v>
      </c>
      <c r="AD363"/>
      <c r="AG363" s="3">
        <f t="shared" si="171"/>
        <v>52.288879354098157</v>
      </c>
      <c r="AH363" s="36">
        <f t="shared" si="184"/>
        <v>2.179910019561599</v>
      </c>
      <c r="AI363" s="36">
        <f t="shared" si="184"/>
        <v>3.6894724906297176</v>
      </c>
      <c r="AJ363" s="36">
        <f t="shared" si="184"/>
        <v>3.4548485986835948</v>
      </c>
      <c r="AK363" s="36">
        <f t="shared" si="184"/>
        <v>3.5048485835368206</v>
      </c>
      <c r="AL363" s="36">
        <f t="shared" si="184"/>
        <v>2.8953261184417798</v>
      </c>
      <c r="AM363" s="37">
        <f t="shared" si="184"/>
        <v>1.8719441759047695</v>
      </c>
      <c r="AN363" s="38">
        <f t="shared" si="184"/>
        <v>3.4511645925743224</v>
      </c>
      <c r="AO363" s="39">
        <f t="shared" si="184"/>
        <v>1.1197912716347349</v>
      </c>
      <c r="AP363" s="39">
        <f t="shared" si="184"/>
        <v>1.1197912716347349</v>
      </c>
      <c r="AQ363" s="40">
        <f t="shared" si="184"/>
        <v>7.0742534686156731</v>
      </c>
      <c r="AR363" s="40">
        <f t="shared" si="184"/>
        <v>12.161422485138978</v>
      </c>
      <c r="AS363" s="40">
        <f t="shared" si="184"/>
        <v>24.404558048807708</v>
      </c>
      <c r="AT363" s="41">
        <f t="shared" si="184"/>
        <v>0.35</v>
      </c>
      <c r="AU363" s="41">
        <f t="shared" si="184"/>
        <v>0.35</v>
      </c>
      <c r="AV363" s="42">
        <f t="shared" si="184"/>
        <v>3.3040202179597347</v>
      </c>
      <c r="AW363" s="42">
        <f t="shared" si="184"/>
        <v>3.3040201488424152</v>
      </c>
      <c r="AX363" s="43">
        <f t="shared" si="184"/>
        <v>3.6894725079927952</v>
      </c>
      <c r="AY363" s="43">
        <f t="shared" si="184"/>
        <v>3.6894724733533106</v>
      </c>
    </row>
    <row r="364" spans="6:51" x14ac:dyDescent="0.25">
      <c r="F364" s="3">
        <v>50</v>
      </c>
      <c r="G364" s="36">
        <f t="shared" si="183"/>
        <v>2.179910009894888</v>
      </c>
      <c r="H364" s="36">
        <f t="shared" si="183"/>
        <v>3.6894724785457944</v>
      </c>
      <c r="I364" s="36">
        <f t="shared" si="183"/>
        <v>3.4548485852500948</v>
      </c>
      <c r="J364" s="36">
        <f t="shared" si="183"/>
        <v>3.5048485639579008</v>
      </c>
      <c r="K364" s="36">
        <f t="shared" si="183"/>
        <v>2.8727374010834792</v>
      </c>
      <c r="L364" s="37">
        <f t="shared" si="183"/>
        <v>1.8719441759047695</v>
      </c>
      <c r="M364" s="38">
        <f t="shared" si="183"/>
        <v>3.4504135779056764</v>
      </c>
      <c r="N364" s="39">
        <f t="shared" si="183"/>
        <v>1.1197912716347349</v>
      </c>
      <c r="O364" s="39">
        <f t="shared" si="183"/>
        <v>1.1197912716347349</v>
      </c>
      <c r="P364" s="40">
        <f t="shared" si="183"/>
        <v>7.0742534686156731</v>
      </c>
      <c r="Q364" s="40">
        <f t="shared" si="183"/>
        <v>12.161422485138978</v>
      </c>
      <c r="R364" s="40">
        <f t="shared" si="183"/>
        <v>24.404558048807708</v>
      </c>
      <c r="S364" s="41">
        <f t="shared" si="183"/>
        <v>0.35</v>
      </c>
      <c r="T364" s="41">
        <f t="shared" si="183"/>
        <v>0.35</v>
      </c>
      <c r="U364" s="42">
        <f t="shared" si="183"/>
        <v>3.3040201523887118</v>
      </c>
      <c r="V364" s="42">
        <f t="shared" si="183"/>
        <v>3.304020045157646</v>
      </c>
      <c r="W364" s="43">
        <f t="shared" si="183"/>
        <v>3.6894725079786355</v>
      </c>
      <c r="X364" s="43">
        <f t="shared" si="183"/>
        <v>3.6894724589736168</v>
      </c>
      <c r="AD364"/>
      <c r="AG364" s="3">
        <f t="shared" si="171"/>
        <v>53.187115504627528</v>
      </c>
      <c r="AH364" s="36">
        <f t="shared" si="184"/>
        <v>2.1799100221096324</v>
      </c>
      <c r="AI364" s="36">
        <f t="shared" si="184"/>
        <v>3.6894724937727985</v>
      </c>
      <c r="AJ364" s="36">
        <f t="shared" si="184"/>
        <v>3.4548486017920008</v>
      </c>
      <c r="AK364" s="36">
        <f t="shared" si="184"/>
        <v>3.5048485886782803</v>
      </c>
      <c r="AL364" s="36">
        <f t="shared" si="184"/>
        <v>2.9026966306419828</v>
      </c>
      <c r="AM364" s="37">
        <f t="shared" si="184"/>
        <v>1.8719441759047695</v>
      </c>
      <c r="AN364" s="38">
        <f t="shared" si="184"/>
        <v>3.4514063264901496</v>
      </c>
      <c r="AO364" s="39">
        <f t="shared" si="184"/>
        <v>1.1197912716347349</v>
      </c>
      <c r="AP364" s="39">
        <f t="shared" si="184"/>
        <v>1.1197912716347349</v>
      </c>
      <c r="AQ364" s="40">
        <f t="shared" si="184"/>
        <v>7.0742534686156731</v>
      </c>
      <c r="AR364" s="40">
        <f t="shared" si="184"/>
        <v>12.161422485138978</v>
      </c>
      <c r="AS364" s="40">
        <f t="shared" si="184"/>
        <v>24.404558048807708</v>
      </c>
      <c r="AT364" s="41">
        <f t="shared" si="184"/>
        <v>0.35</v>
      </c>
      <c r="AU364" s="41">
        <f t="shared" si="184"/>
        <v>0.35</v>
      </c>
      <c r="AV364" s="42">
        <f t="shared" si="184"/>
        <v>3.3040202355322243</v>
      </c>
      <c r="AW364" s="42">
        <f t="shared" si="184"/>
        <v>3.3040201769945323</v>
      </c>
      <c r="AX364" s="43">
        <f t="shared" si="184"/>
        <v>3.6894725079970456</v>
      </c>
      <c r="AY364" s="43">
        <f t="shared" si="184"/>
        <v>3.68947247752679</v>
      </c>
    </row>
    <row r="365" spans="6:51" x14ac:dyDescent="0.25">
      <c r="F365" s="3">
        <v>51</v>
      </c>
      <c r="G365" s="36">
        <f t="shared" si="183"/>
        <v>2.1799100148022847</v>
      </c>
      <c r="H365" s="36">
        <f t="shared" si="183"/>
        <v>3.6894724846957461</v>
      </c>
      <c r="I365" s="36">
        <f t="shared" si="183"/>
        <v>3.4548485923581689</v>
      </c>
      <c r="J365" s="36">
        <f t="shared" si="183"/>
        <v>3.5048485738914037</v>
      </c>
      <c r="K365" s="36">
        <f t="shared" si="183"/>
        <v>2.8833493020527499</v>
      </c>
      <c r="L365" s="37">
        <f t="shared" si="183"/>
        <v>1.8719441759047695</v>
      </c>
      <c r="M365" s="38">
        <f t="shared" si="183"/>
        <v>3.4507680328609913</v>
      </c>
      <c r="N365" s="39">
        <f t="shared" si="183"/>
        <v>1.1197912716347349</v>
      </c>
      <c r="O365" s="39">
        <f t="shared" si="183"/>
        <v>1.1197912716347349</v>
      </c>
      <c r="P365" s="40">
        <f t="shared" si="183"/>
        <v>7.0742534686156731</v>
      </c>
      <c r="Q365" s="40">
        <f t="shared" si="183"/>
        <v>12.161422485138978</v>
      </c>
      <c r="R365" s="40">
        <f t="shared" si="183"/>
        <v>24.404558048807708</v>
      </c>
      <c r="S365" s="41">
        <f t="shared" si="183"/>
        <v>0.35</v>
      </c>
      <c r="T365" s="41">
        <f t="shared" si="183"/>
        <v>0.35</v>
      </c>
      <c r="U365" s="42">
        <f t="shared" si="183"/>
        <v>3.3040201854249034</v>
      </c>
      <c r="V365" s="42">
        <f t="shared" si="183"/>
        <v>3.3040200971652158</v>
      </c>
      <c r="W365" s="43">
        <f t="shared" si="183"/>
        <v>3.6894725079855002</v>
      </c>
      <c r="X365" s="43">
        <f t="shared" si="183"/>
        <v>3.6894724660260394</v>
      </c>
      <c r="AD365"/>
      <c r="AG365" s="3">
        <f t="shared" si="171"/>
        <v>54.014800802904645</v>
      </c>
      <c r="AH365" s="36">
        <f t="shared" si="184"/>
        <v>2.1799100240351774</v>
      </c>
      <c r="AI365" s="36">
        <f t="shared" si="184"/>
        <v>3.6894724961191478</v>
      </c>
      <c r="AJ365" s="36">
        <f t="shared" si="184"/>
        <v>3.4548486039888142</v>
      </c>
      <c r="AK365" s="36">
        <f t="shared" si="184"/>
        <v>3.5048485925358008</v>
      </c>
      <c r="AL365" s="36">
        <f t="shared" si="184"/>
        <v>2.908869478997079</v>
      </c>
      <c r="AM365" s="37">
        <f t="shared" si="184"/>
        <v>1.8719441759047695</v>
      </c>
      <c r="AN365" s="38">
        <f t="shared" si="184"/>
        <v>3.4516071488816316</v>
      </c>
      <c r="AO365" s="39">
        <f t="shared" si="184"/>
        <v>1.1197912716347349</v>
      </c>
      <c r="AP365" s="39">
        <f t="shared" si="184"/>
        <v>1.1197912716347349</v>
      </c>
      <c r="AQ365" s="40">
        <f t="shared" si="184"/>
        <v>7.0742534686156731</v>
      </c>
      <c r="AR365" s="40">
        <f t="shared" si="184"/>
        <v>12.161422485138978</v>
      </c>
      <c r="AS365" s="40">
        <f t="shared" si="184"/>
        <v>24.404558048807708</v>
      </c>
      <c r="AT365" s="41">
        <f t="shared" si="184"/>
        <v>0.35</v>
      </c>
      <c r="AU365" s="41">
        <f t="shared" si="184"/>
        <v>0.35</v>
      </c>
      <c r="AV365" s="42">
        <f t="shared" si="184"/>
        <v>3.3040202488456814</v>
      </c>
      <c r="AW365" s="42">
        <f t="shared" si="184"/>
        <v>3.3040201984640252</v>
      </c>
      <c r="AX365" s="43">
        <f t="shared" si="184"/>
        <v>3.6894725080004651</v>
      </c>
      <c r="AY365" s="43">
        <f t="shared" si="184"/>
        <v>3.6894724808241293</v>
      </c>
    </row>
    <row r="366" spans="6:51" x14ac:dyDescent="0.25">
      <c r="F366" s="3">
        <v>52</v>
      </c>
      <c r="G366" s="36">
        <f t="shared" si="183"/>
        <v>2.1799100186205917</v>
      </c>
      <c r="H366" s="36">
        <f t="shared" si="183"/>
        <v>3.68947248946137</v>
      </c>
      <c r="I366" s="36">
        <f t="shared" si="183"/>
        <v>3.4548485974833989</v>
      </c>
      <c r="J366" s="36">
        <f t="shared" si="183"/>
        <v>3.5048485816319808</v>
      </c>
      <c r="K366" s="36">
        <f t="shared" si="183"/>
        <v>2.8927931477248539</v>
      </c>
      <c r="L366" s="37">
        <f t="shared" si="183"/>
        <v>1.8719441759047695</v>
      </c>
      <c r="M366" s="38">
        <f t="shared" si="183"/>
        <v>3.4510810829981047</v>
      </c>
      <c r="N366" s="39">
        <f t="shared" si="183"/>
        <v>1.1197912716347349</v>
      </c>
      <c r="O366" s="39">
        <f t="shared" si="183"/>
        <v>1.1197912716347349</v>
      </c>
      <c r="P366" s="40">
        <f t="shared" si="183"/>
        <v>7.0742534686156731</v>
      </c>
      <c r="Q366" s="40">
        <f t="shared" si="183"/>
        <v>12.161422485138978</v>
      </c>
      <c r="R366" s="40">
        <f t="shared" si="183"/>
        <v>24.404558048807708</v>
      </c>
      <c r="S366" s="41">
        <f t="shared" si="183"/>
        <v>0.35</v>
      </c>
      <c r="T366" s="41">
        <f t="shared" si="183"/>
        <v>0.35</v>
      </c>
      <c r="U366" s="42">
        <f t="shared" si="183"/>
        <v>3.3040202114931674</v>
      </c>
      <c r="V366" s="42">
        <f t="shared" si="183"/>
        <v>3.3040201385286712</v>
      </c>
      <c r="W366" s="43">
        <f t="shared" si="183"/>
        <v>3.6894725079912924</v>
      </c>
      <c r="X366" s="43">
        <f t="shared" si="183"/>
        <v>3.6894724718598524</v>
      </c>
      <c r="AD366"/>
      <c r="AG366" s="3">
        <f t="shared" si="171"/>
        <v>54.777476578735246</v>
      </c>
      <c r="AH366" s="36">
        <f t="shared" si="184"/>
        <v>2.1799100255222306</v>
      </c>
      <c r="AI366" s="36">
        <f t="shared" si="184"/>
        <v>3.689472497906026</v>
      </c>
      <c r="AJ366" s="36">
        <f t="shared" si="184"/>
        <v>3.454848605583646</v>
      </c>
      <c r="AK366" s="36">
        <f t="shared" si="184"/>
        <v>3.5048485954873447</v>
      </c>
      <c r="AL366" s="36">
        <f t="shared" si="184"/>
        <v>2.9140869941320098</v>
      </c>
      <c r="AM366" s="37">
        <f t="shared" si="184"/>
        <v>1.8719441759047695</v>
      </c>
      <c r="AN366" s="38">
        <f t="shared" si="184"/>
        <v>3.451775563802244</v>
      </c>
      <c r="AO366" s="39">
        <f t="shared" si="184"/>
        <v>1.1197912716347349</v>
      </c>
      <c r="AP366" s="39">
        <f t="shared" si="184"/>
        <v>1.1197912716347349</v>
      </c>
      <c r="AQ366" s="40">
        <f t="shared" si="184"/>
        <v>7.0742534686156731</v>
      </c>
      <c r="AR366" s="40">
        <f t="shared" si="184"/>
        <v>12.161422485138978</v>
      </c>
      <c r="AS366" s="40">
        <f t="shared" si="184"/>
        <v>24.404558048807708</v>
      </c>
      <c r="AT366" s="41">
        <f t="shared" si="184"/>
        <v>0.35</v>
      </c>
      <c r="AU366" s="41">
        <f t="shared" si="184"/>
        <v>0.35</v>
      </c>
      <c r="AV366" s="42">
        <f t="shared" si="184"/>
        <v>3.3040202591204766</v>
      </c>
      <c r="AW366" s="42">
        <f t="shared" si="184"/>
        <v>3.3040202151323896</v>
      </c>
      <c r="AX366" s="43">
        <f t="shared" si="184"/>
        <v>3.6894725080032558</v>
      </c>
      <c r="AY366" s="43">
        <f t="shared" si="184"/>
        <v>3.6894724834698676</v>
      </c>
    </row>
    <row r="367" spans="6:51" x14ac:dyDescent="0.25">
      <c r="F367" s="3">
        <v>53</v>
      </c>
      <c r="G367" s="36">
        <f t="shared" si="183"/>
        <v>2.1799100216218181</v>
      </c>
      <c r="H367" s="36">
        <f t="shared" si="183"/>
        <v>3.6894724931739002</v>
      </c>
      <c r="I367" s="36">
        <f t="shared" si="183"/>
        <v>3.4548486012138078</v>
      </c>
      <c r="J367" s="36">
        <f t="shared" si="183"/>
        <v>3.5048485876964968</v>
      </c>
      <c r="K367" s="36">
        <f t="shared" si="183"/>
        <v>2.9012215126378642</v>
      </c>
      <c r="L367" s="37">
        <f t="shared" si="183"/>
        <v>1.8719441759047695</v>
      </c>
      <c r="M367" s="38">
        <f t="shared" si="183"/>
        <v>3.4513581066759254</v>
      </c>
      <c r="N367" s="39">
        <f t="shared" si="183"/>
        <v>1.1197912716347349</v>
      </c>
      <c r="O367" s="39">
        <f t="shared" si="183"/>
        <v>1.1197912716347349</v>
      </c>
      <c r="P367" s="40">
        <f t="shared" si="183"/>
        <v>7.0742534686156731</v>
      </c>
      <c r="Q367" s="40">
        <f t="shared" si="183"/>
        <v>12.161422485138978</v>
      </c>
      <c r="R367" s="40">
        <f t="shared" si="183"/>
        <v>24.404558048807708</v>
      </c>
      <c r="S367" s="41">
        <f t="shared" si="183"/>
        <v>0.35</v>
      </c>
      <c r="T367" s="41">
        <f t="shared" si="183"/>
        <v>0.35</v>
      </c>
      <c r="U367" s="42">
        <f t="shared" si="183"/>
        <v>3.3040202321624088</v>
      </c>
      <c r="V367" s="42">
        <f t="shared" si="183"/>
        <v>3.3040201715806239</v>
      </c>
      <c r="W367" s="43">
        <f t="shared" si="183"/>
        <v>3.6894725079962094</v>
      </c>
      <c r="X367" s="43">
        <f t="shared" si="183"/>
        <v>3.6894724767120781</v>
      </c>
      <c r="AD367"/>
      <c r="AG367" s="3">
        <f t="shared" si="171"/>
        <v>55.4802489249997</v>
      </c>
      <c r="AH367" s="36">
        <f t="shared" si="184"/>
        <v>2.1799100266925215</v>
      </c>
      <c r="AI367" s="36">
        <f t="shared" si="184"/>
        <v>3.6894724992913108</v>
      </c>
      <c r="AJ367" s="36">
        <f t="shared" si="184"/>
        <v>3.4548486067692821</v>
      </c>
      <c r="AK367" s="36">
        <f t="shared" si="184"/>
        <v>3.5048485977855686</v>
      </c>
      <c r="AL367" s="36">
        <f t="shared" si="184"/>
        <v>2.9185331046117344</v>
      </c>
      <c r="AM367" s="37">
        <f t="shared" si="184"/>
        <v>1.8719441759047695</v>
      </c>
      <c r="AN367" s="38">
        <f t="shared" si="184"/>
        <v>3.4519180045611368</v>
      </c>
      <c r="AO367" s="39">
        <f t="shared" si="184"/>
        <v>1.1197912716347349</v>
      </c>
      <c r="AP367" s="39">
        <f t="shared" si="184"/>
        <v>1.1197912716347349</v>
      </c>
      <c r="AQ367" s="40">
        <f t="shared" si="184"/>
        <v>7.0742534686156731</v>
      </c>
      <c r="AR367" s="40">
        <f t="shared" si="184"/>
        <v>12.161422485138978</v>
      </c>
      <c r="AS367" s="40">
        <f t="shared" si="184"/>
        <v>24.404558048807708</v>
      </c>
      <c r="AT367" s="41">
        <f t="shared" si="184"/>
        <v>0.35</v>
      </c>
      <c r="AU367" s="41">
        <f t="shared" si="184"/>
        <v>0.35</v>
      </c>
      <c r="AV367" s="42">
        <f t="shared" si="184"/>
        <v>3.3040202671822456</v>
      </c>
      <c r="AW367" s="42">
        <f t="shared" si="184"/>
        <v>3.304020228281666</v>
      </c>
      <c r="AX367" s="43">
        <f t="shared" si="184"/>
        <v>3.6894725080055615</v>
      </c>
      <c r="AY367" s="43">
        <f t="shared" si="184"/>
        <v>3.6894724856219741</v>
      </c>
    </row>
    <row r="368" spans="6:51" x14ac:dyDescent="0.25">
      <c r="F368" s="3">
        <v>54</v>
      </c>
      <c r="G368" s="36">
        <f t="shared" si="183"/>
        <v>2.1799100240037874</v>
      </c>
      <c r="H368" s="36">
        <f t="shared" si="183"/>
        <v>3.6894724960811627</v>
      </c>
      <c r="I368" s="36">
        <f t="shared" si="183"/>
        <v>3.4548486039541526</v>
      </c>
      <c r="J368" s="36">
        <f t="shared" si="183"/>
        <v>3.5048485924731967</v>
      </c>
      <c r="K368" s="36">
        <f t="shared" si="183"/>
        <v>2.9087639208415306</v>
      </c>
      <c r="L368" s="37">
        <f t="shared" si="183"/>
        <v>1.8719441759047695</v>
      </c>
      <c r="M368" s="38">
        <f t="shared" si="183"/>
        <v>3.4516037284977243</v>
      </c>
      <c r="N368" s="39">
        <f t="shared" si="183"/>
        <v>1.1197912716347349</v>
      </c>
      <c r="O368" s="39">
        <f t="shared" si="183"/>
        <v>1.1197912716347349</v>
      </c>
      <c r="P368" s="40">
        <f t="shared" si="183"/>
        <v>7.0742534686156731</v>
      </c>
      <c r="Q368" s="40">
        <f t="shared" si="183"/>
        <v>12.161422485138978</v>
      </c>
      <c r="R368" s="40">
        <f t="shared" si="183"/>
        <v>24.404558048807708</v>
      </c>
      <c r="S368" s="41">
        <f t="shared" si="183"/>
        <v>0.35</v>
      </c>
      <c r="T368" s="41">
        <f t="shared" si="183"/>
        <v>0.35</v>
      </c>
      <c r="U368" s="42">
        <f t="shared" si="183"/>
        <v>3.3040202486286216</v>
      </c>
      <c r="V368" s="42">
        <f t="shared" si="183"/>
        <v>3.3040201981128874</v>
      </c>
      <c r="W368" s="43">
        <f t="shared" si="183"/>
        <v>3.6894725080004078</v>
      </c>
      <c r="X368" s="43">
        <f t="shared" si="183"/>
        <v>3.6894724807692647</v>
      </c>
      <c r="AD368"/>
      <c r="AG368" s="3">
        <f t="shared" si="171"/>
        <v>56.127822882801333</v>
      </c>
      <c r="AH368" s="36">
        <f t="shared" si="184"/>
        <v>2.1799100276288272</v>
      </c>
      <c r="AI368" s="36">
        <f t="shared" si="184"/>
        <v>3.6894725003825388</v>
      </c>
      <c r="AJ368" s="36">
        <f t="shared" si="184"/>
        <v>3.4548486076694647</v>
      </c>
      <c r="AK368" s="36">
        <f t="shared" si="184"/>
        <v>3.5048485996033172</v>
      </c>
      <c r="AL368" s="36">
        <f t="shared" si="184"/>
        <v>2.922349440531649</v>
      </c>
      <c r="AM368" s="37">
        <f t="shared" si="184"/>
        <v>1.8719441759047695</v>
      </c>
      <c r="AN368" s="38">
        <f t="shared" si="184"/>
        <v>3.4520394021881069</v>
      </c>
      <c r="AO368" s="39">
        <f t="shared" si="184"/>
        <v>1.1197912716347349</v>
      </c>
      <c r="AP368" s="39">
        <f t="shared" si="184"/>
        <v>1.1197912716347349</v>
      </c>
      <c r="AQ368" s="40">
        <f t="shared" si="184"/>
        <v>7.0742534686156731</v>
      </c>
      <c r="AR368" s="40">
        <f t="shared" si="184"/>
        <v>12.161422485138978</v>
      </c>
      <c r="AS368" s="40">
        <f t="shared" si="184"/>
        <v>24.404558048807708</v>
      </c>
      <c r="AT368" s="41">
        <f t="shared" si="184"/>
        <v>0.35</v>
      </c>
      <c r="AU368" s="41">
        <f t="shared" si="184"/>
        <v>0.35</v>
      </c>
      <c r="AV368" s="42">
        <f t="shared" si="184"/>
        <v>3.304020273601961</v>
      </c>
      <c r="AW368" s="42">
        <f t="shared" si="184"/>
        <v>3.3040202388043296</v>
      </c>
      <c r="AX368" s="43">
        <f t="shared" si="184"/>
        <v>3.6894725080074875</v>
      </c>
      <c r="AY368" s="43">
        <f t="shared" si="184"/>
        <v>3.6894724873938718</v>
      </c>
    </row>
    <row r="369" spans="6:51" x14ac:dyDescent="0.25">
      <c r="F369" s="3">
        <v>55</v>
      </c>
      <c r="G369" s="36">
        <f t="shared" si="183"/>
        <v>2.1799100259118287</v>
      </c>
      <c r="H369" s="36">
        <f t="shared" si="183"/>
        <v>3.6894724983695206</v>
      </c>
      <c r="I369" s="36">
        <f t="shared" si="183"/>
        <v>3.4548486059854735</v>
      </c>
      <c r="J369" s="36">
        <f t="shared" si="183"/>
        <v>3.5048485962552309</v>
      </c>
      <c r="K369" s="36">
        <f t="shared" si="183"/>
        <v>2.9155307442147977</v>
      </c>
      <c r="L369" s="37">
        <f t="shared" si="183"/>
        <v>1.8719441759047695</v>
      </c>
      <c r="M369" s="38">
        <f t="shared" si="183"/>
        <v>3.4518219309910911</v>
      </c>
      <c r="N369" s="39">
        <f t="shared" si="183"/>
        <v>1.1197912716347349</v>
      </c>
      <c r="O369" s="39">
        <f t="shared" si="183"/>
        <v>1.1197912716347349</v>
      </c>
      <c r="P369" s="40">
        <f t="shared" si="183"/>
        <v>7.0742534686156731</v>
      </c>
      <c r="Q369" s="40">
        <f t="shared" si="183"/>
        <v>12.161422485138978</v>
      </c>
      <c r="R369" s="40">
        <f t="shared" si="183"/>
        <v>24.404558048807708</v>
      </c>
      <c r="S369" s="41">
        <f t="shared" si="183"/>
        <v>0.35</v>
      </c>
      <c r="T369" s="41">
        <f t="shared" si="183"/>
        <v>0.35</v>
      </c>
      <c r="U369" s="42">
        <f t="shared" si="183"/>
        <v>3.3040202618077172</v>
      </c>
      <c r="V369" s="42">
        <f t="shared" si="183"/>
        <v>3.3040202195080042</v>
      </c>
      <c r="W369" s="43">
        <f t="shared" si="183"/>
        <v>3.6894725080040116</v>
      </c>
      <c r="X369" s="43">
        <f t="shared" si="183"/>
        <v>3.6894724841790532</v>
      </c>
      <c r="AD369"/>
      <c r="AG369" s="3">
        <f t="shared" si="171"/>
        <v>56.724533941584319</v>
      </c>
      <c r="AH369" s="36">
        <f t="shared" si="184"/>
        <v>2.1799100283888322</v>
      </c>
      <c r="AI369" s="36">
        <f t="shared" si="184"/>
        <v>3.6894725012545289</v>
      </c>
      <c r="AJ369" s="36">
        <f t="shared" si="184"/>
        <v>3.4548486083658263</v>
      </c>
      <c r="AK369" s="36">
        <f t="shared" si="184"/>
        <v>3.5048486010613531</v>
      </c>
      <c r="AL369" s="36">
        <f t="shared" si="184"/>
        <v>2.9256464977244963</v>
      </c>
      <c r="AM369" s="37">
        <f t="shared" si="184"/>
        <v>1.8719441759047695</v>
      </c>
      <c r="AN369" s="38">
        <f t="shared" si="184"/>
        <v>3.4521435823893056</v>
      </c>
      <c r="AO369" s="39">
        <f t="shared" si="184"/>
        <v>1.1197912716347349</v>
      </c>
      <c r="AP369" s="39">
        <f t="shared" si="184"/>
        <v>1.1197912716347349</v>
      </c>
      <c r="AQ369" s="40">
        <f t="shared" si="184"/>
        <v>7.0742534686156731</v>
      </c>
      <c r="AR369" s="40">
        <f t="shared" si="184"/>
        <v>12.161422485138978</v>
      </c>
      <c r="AS369" s="40">
        <f t="shared" si="184"/>
        <v>24.404558048807708</v>
      </c>
      <c r="AT369" s="41">
        <f t="shared" si="184"/>
        <v>0.35</v>
      </c>
      <c r="AU369" s="41">
        <f t="shared" si="184"/>
        <v>0.35</v>
      </c>
      <c r="AV369" s="42">
        <f t="shared" si="184"/>
        <v>3.3040202787824651</v>
      </c>
      <c r="AW369" s="42">
        <f t="shared" si="184"/>
        <v>3.3040202473339226</v>
      </c>
      <c r="AX369" s="43">
        <f t="shared" si="184"/>
        <v>3.6894725080091124</v>
      </c>
      <c r="AY369" s="43">
        <f t="shared" si="184"/>
        <v>3.6894724888685153</v>
      </c>
    </row>
    <row r="370" spans="6:51" x14ac:dyDescent="0.25">
      <c r="F370" s="3">
        <v>56</v>
      </c>
      <c r="G370" s="36">
        <f t="shared" si="183"/>
        <v>2.1799100274537517</v>
      </c>
      <c r="H370" s="36">
        <f t="shared" si="183"/>
        <v>3.6894725001798188</v>
      </c>
      <c r="I370" s="36">
        <f t="shared" si="183"/>
        <v>3.4548486075045934</v>
      </c>
      <c r="J370" s="36">
        <f t="shared" si="183"/>
        <v>3.5048485992650846</v>
      </c>
      <c r="K370" s="36">
        <f t="shared" si="183"/>
        <v>2.9216163814669769</v>
      </c>
      <c r="L370" s="37">
        <f t="shared" si="183"/>
        <v>1.8719441759047695</v>
      </c>
      <c r="M370" s="38">
        <f t="shared" si="183"/>
        <v>3.4520161490703818</v>
      </c>
      <c r="N370" s="39">
        <f t="shared" si="183"/>
        <v>1.1197912716347349</v>
      </c>
      <c r="O370" s="39">
        <f t="shared" si="183"/>
        <v>1.1197912716347349</v>
      </c>
      <c r="P370" s="40">
        <f t="shared" si="183"/>
        <v>7.0742534686156731</v>
      </c>
      <c r="Q370" s="40">
        <f t="shared" si="183"/>
        <v>12.161422485138978</v>
      </c>
      <c r="R370" s="40">
        <f t="shared" si="183"/>
        <v>24.404558048807708</v>
      </c>
      <c r="S370" s="41">
        <f t="shared" si="183"/>
        <v>0.35</v>
      </c>
      <c r="T370" s="41">
        <f t="shared" si="183"/>
        <v>0.35</v>
      </c>
      <c r="U370" s="42">
        <f t="shared" si="183"/>
        <v>3.3040202724042951</v>
      </c>
      <c r="V370" s="42">
        <f t="shared" si="183"/>
        <v>3.304020236837427</v>
      </c>
      <c r="W370" s="43">
        <f t="shared" si="183"/>
        <v>3.6894725080071211</v>
      </c>
      <c r="X370" s="43">
        <f t="shared" si="183"/>
        <v>3.6894724870589268</v>
      </c>
      <c r="AD370"/>
      <c r="AG370" s="3">
        <f t="shared" si="171"/>
        <v>57.274377065113654</v>
      </c>
      <c r="AH370" s="36">
        <f t="shared" si="184"/>
        <v>2.179910029013628</v>
      </c>
      <c r="AI370" s="36">
        <f t="shared" si="184"/>
        <v>3.6894725019603554</v>
      </c>
      <c r="AJ370" s="36">
        <f t="shared" si="184"/>
        <v>3.4548486089135668</v>
      </c>
      <c r="AK370" s="36">
        <f t="shared" si="184"/>
        <v>3.5048486022456862</v>
      </c>
      <c r="AL370" s="36">
        <f t="shared" si="184"/>
        <v>2.9285115154866004</v>
      </c>
      <c r="AM370" s="37">
        <f t="shared" si="184"/>
        <v>1.8719441759047695</v>
      </c>
      <c r="AN370" s="38">
        <f t="shared" si="184"/>
        <v>3.452233546897951</v>
      </c>
      <c r="AO370" s="39">
        <f t="shared" si="184"/>
        <v>1.1197912716347349</v>
      </c>
      <c r="AP370" s="39">
        <f t="shared" si="184"/>
        <v>1.1197912716347349</v>
      </c>
      <c r="AQ370" s="40">
        <f t="shared" si="184"/>
        <v>7.0742534686156731</v>
      </c>
      <c r="AR370" s="40">
        <f t="shared" si="184"/>
        <v>12.161422485138978</v>
      </c>
      <c r="AS370" s="40">
        <f t="shared" si="184"/>
        <v>24.404558048807708</v>
      </c>
      <c r="AT370" s="41">
        <f t="shared" si="184"/>
        <v>0.35</v>
      </c>
      <c r="AU370" s="41">
        <f t="shared" si="184"/>
        <v>0.35</v>
      </c>
      <c r="AV370" s="42">
        <f t="shared" si="184"/>
        <v>3.3040202830132244</v>
      </c>
      <c r="AW370" s="42">
        <f t="shared" si="184"/>
        <v>3.3040202543282788</v>
      </c>
      <c r="AX370" s="43">
        <f t="shared" si="184"/>
        <v>3.6894725080104944</v>
      </c>
      <c r="AY370" s="43">
        <f t="shared" si="184"/>
        <v>3.6894724901075984</v>
      </c>
    </row>
    <row r="371" spans="6:51" x14ac:dyDescent="0.25">
      <c r="F371" s="3">
        <v>57</v>
      </c>
      <c r="G371" s="36">
        <f t="shared" si="183"/>
        <v>2.1799100287102875</v>
      </c>
      <c r="H371" s="36">
        <f t="shared" si="183"/>
        <v>3.6894725016190257</v>
      </c>
      <c r="I371" s="36">
        <f t="shared" si="183"/>
        <v>3.4548486086505221</v>
      </c>
      <c r="J371" s="36">
        <f t="shared" si="183"/>
        <v>3.5048486016724603</v>
      </c>
      <c r="K371" s="36">
        <f t="shared" si="183"/>
        <v>2.927101860099115</v>
      </c>
      <c r="L371" s="37">
        <f t="shared" si="183"/>
        <v>1.8719441759047695</v>
      </c>
      <c r="M371" s="38">
        <f t="shared" si="183"/>
        <v>3.4521893500036063</v>
      </c>
      <c r="N371" s="39">
        <f t="shared" si="183"/>
        <v>1.1197912716347349</v>
      </c>
      <c r="O371" s="39">
        <f t="shared" si="183"/>
        <v>1.1197912716347349</v>
      </c>
      <c r="P371" s="40">
        <f t="shared" si="183"/>
        <v>7.0742534686156731</v>
      </c>
      <c r="Q371" s="40">
        <f t="shared" si="183"/>
        <v>12.161422485138978</v>
      </c>
      <c r="R371" s="40">
        <f t="shared" si="183"/>
        <v>24.404558048807708</v>
      </c>
      <c r="S371" s="41">
        <f t="shared" si="183"/>
        <v>0.35</v>
      </c>
      <c r="T371" s="41">
        <f t="shared" si="183"/>
        <v>0.35</v>
      </c>
      <c r="U371" s="42">
        <f t="shared" si="183"/>
        <v>3.3040202809628205</v>
      </c>
      <c r="V371" s="42">
        <f t="shared" si="183"/>
        <v>3.3040202509351242</v>
      </c>
      <c r="W371" s="43">
        <f t="shared" si="183"/>
        <v>3.6894725080098176</v>
      </c>
      <c r="X371" s="43">
        <f t="shared" si="183"/>
        <v>3.6894724895028621</v>
      </c>
      <c r="AD371"/>
      <c r="AG371" s="3">
        <f t="shared" si="171"/>
        <v>57.78103343764532</v>
      </c>
      <c r="AH371" s="36">
        <f t="shared" si="184"/>
        <v>2.1799100295330707</v>
      </c>
      <c r="AI371" s="36">
        <f t="shared" si="184"/>
        <v>3.6894725025383437</v>
      </c>
      <c r="AJ371" s="36">
        <f t="shared" si="184"/>
        <v>3.4548486093508641</v>
      </c>
      <c r="AK371" s="36">
        <f t="shared" si="184"/>
        <v>3.5048486032186617</v>
      </c>
      <c r="AL371" s="36">
        <f t="shared" si="184"/>
        <v>2.9310141257614113</v>
      </c>
      <c r="AM371" s="37">
        <f t="shared" si="184"/>
        <v>1.8719441759047695</v>
      </c>
      <c r="AN371" s="38">
        <f t="shared" si="184"/>
        <v>3.4523116756778305</v>
      </c>
      <c r="AO371" s="39">
        <f t="shared" si="184"/>
        <v>1.1197912716347349</v>
      </c>
      <c r="AP371" s="39">
        <f t="shared" si="184"/>
        <v>1.1197912716347349</v>
      </c>
      <c r="AQ371" s="40">
        <f t="shared" si="184"/>
        <v>7.0742534686156731</v>
      </c>
      <c r="AR371" s="40">
        <f t="shared" si="184"/>
        <v>12.161422485138978</v>
      </c>
      <c r="AS371" s="40">
        <f t="shared" si="184"/>
        <v>24.404558048807708</v>
      </c>
      <c r="AT371" s="41">
        <f t="shared" si="184"/>
        <v>0.35</v>
      </c>
      <c r="AU371" s="41">
        <f t="shared" si="184"/>
        <v>0.35</v>
      </c>
      <c r="AV371" s="42">
        <f t="shared" si="184"/>
        <v>3.3040202865057573</v>
      </c>
      <c r="AW371" s="42">
        <f t="shared" si="184"/>
        <v>3.3040202601237239</v>
      </c>
      <c r="AX371" s="43">
        <f t="shared" si="184"/>
        <v>3.6894725080116793</v>
      </c>
      <c r="AY371" s="43">
        <f t="shared" si="184"/>
        <v>3.6894724911577104</v>
      </c>
    </row>
    <row r="372" spans="6:51" x14ac:dyDescent="0.25">
      <c r="F372" s="3">
        <v>58</v>
      </c>
      <c r="G372" s="36">
        <f t="shared" si="183"/>
        <v>2.1799100297424396</v>
      </c>
      <c r="H372" s="36">
        <f t="shared" si="183"/>
        <v>3.6894725027687771</v>
      </c>
      <c r="I372" s="36">
        <f t="shared" si="183"/>
        <v>3.4548486095222581</v>
      </c>
      <c r="J372" s="36">
        <f t="shared" si="183"/>
        <v>3.504848603607444</v>
      </c>
      <c r="K372" s="36">
        <f t="shared" si="183"/>
        <v>2.9320569738187299</v>
      </c>
      <c r="L372" s="37">
        <f t="shared" si="183"/>
        <v>1.8719441759047695</v>
      </c>
      <c r="M372" s="38">
        <f t="shared" si="183"/>
        <v>3.4523441011713469</v>
      </c>
      <c r="N372" s="39">
        <f t="shared" si="183"/>
        <v>1.1197912716347349</v>
      </c>
      <c r="O372" s="39">
        <f t="shared" si="183"/>
        <v>1.1197912716347349</v>
      </c>
      <c r="P372" s="40">
        <f t="shared" si="183"/>
        <v>7.0742534686156731</v>
      </c>
      <c r="Q372" s="40">
        <f t="shared" si="183"/>
        <v>12.161422485138978</v>
      </c>
      <c r="R372" s="40">
        <f t="shared" si="183"/>
        <v>24.404558048807708</v>
      </c>
      <c r="S372" s="41">
        <f t="shared" si="183"/>
        <v>0.35</v>
      </c>
      <c r="T372" s="41">
        <f t="shared" si="183"/>
        <v>0.35</v>
      </c>
      <c r="U372" s="42">
        <f t="shared" si="183"/>
        <v>3.3040202879058729</v>
      </c>
      <c r="V372" s="42">
        <f t="shared" si="183"/>
        <v>3.3040202624529975</v>
      </c>
      <c r="W372" s="43">
        <f t="shared" si="183"/>
        <v>3.6894725080121669</v>
      </c>
      <c r="X372" s="43">
        <f t="shared" si="183"/>
        <v>3.689472491586419</v>
      </c>
      <c r="AD372"/>
      <c r="AG372" s="3">
        <f t="shared" si="171"/>
        <v>58.247895109351262</v>
      </c>
      <c r="AH372" s="36">
        <f t="shared" si="184"/>
        <v>2.1799100299692462</v>
      </c>
      <c r="AI372" s="36">
        <f t="shared" si="184"/>
        <v>3.689472503016622</v>
      </c>
      <c r="AJ372" s="36">
        <f t="shared" si="184"/>
        <v>3.4548486097046638</v>
      </c>
      <c r="AK372" s="36">
        <f t="shared" si="184"/>
        <v>3.5048486040262046</v>
      </c>
      <c r="AL372" s="36">
        <f t="shared" si="184"/>
        <v>2.9332104646355703</v>
      </c>
      <c r="AM372" s="37">
        <f t="shared" si="184"/>
        <v>1.8719441759047695</v>
      </c>
      <c r="AN372" s="38">
        <f t="shared" si="184"/>
        <v>3.4523798741431149</v>
      </c>
      <c r="AO372" s="39">
        <f t="shared" si="184"/>
        <v>1.1197912716347349</v>
      </c>
      <c r="AP372" s="39">
        <f t="shared" si="184"/>
        <v>1.1197912716347349</v>
      </c>
      <c r="AQ372" s="40">
        <f t="shared" si="184"/>
        <v>7.0742534686156731</v>
      </c>
      <c r="AR372" s="40">
        <f t="shared" si="184"/>
        <v>12.161422485138978</v>
      </c>
      <c r="AS372" s="40">
        <f t="shared" si="184"/>
        <v>24.404558048807708</v>
      </c>
      <c r="AT372" s="41">
        <f t="shared" si="184"/>
        <v>0.35</v>
      </c>
      <c r="AU372" s="41">
        <f t="shared" si="184"/>
        <v>0.35</v>
      </c>
      <c r="AV372" s="42">
        <f t="shared" si="184"/>
        <v>3.3040202894170276</v>
      </c>
      <c r="AW372" s="42">
        <f t="shared" si="184"/>
        <v>3.3040202649710695</v>
      </c>
      <c r="AX372" s="43">
        <f t="shared" si="184"/>
        <v>3.6894725080127024</v>
      </c>
      <c r="AY372" s="43">
        <f t="shared" si="184"/>
        <v>3.6894724920545277</v>
      </c>
    </row>
    <row r="373" spans="6:51" x14ac:dyDescent="0.25">
      <c r="F373" s="3">
        <v>59</v>
      </c>
      <c r="G373" s="36">
        <f t="shared" si="183"/>
        <v>2.1799100305967078</v>
      </c>
      <c r="H373" s="36">
        <f t="shared" si="183"/>
        <v>3.6894725036916718</v>
      </c>
      <c r="I373" s="36">
        <f t="shared" si="183"/>
        <v>3.4548486101908829</v>
      </c>
      <c r="J373" s="36">
        <f t="shared" si="183"/>
        <v>3.504848605170241</v>
      </c>
      <c r="K373" s="36">
        <f t="shared" si="183"/>
        <v>2.936542044648963</v>
      </c>
      <c r="L373" s="37">
        <f t="shared" si="183"/>
        <v>1.8719441759047695</v>
      </c>
      <c r="M373" s="38">
        <f t="shared" si="183"/>
        <v>3.4524826275394904</v>
      </c>
      <c r="N373" s="39">
        <f t="shared" si="183"/>
        <v>1.1197912716347349</v>
      </c>
      <c r="O373" s="39">
        <f t="shared" si="183"/>
        <v>1.1197912716347349</v>
      </c>
      <c r="P373" s="40">
        <f t="shared" si="183"/>
        <v>7.0742534686156731</v>
      </c>
      <c r="Q373" s="40">
        <f t="shared" si="183"/>
        <v>12.161422485138978</v>
      </c>
      <c r="R373" s="40">
        <f t="shared" si="183"/>
        <v>24.404558048807708</v>
      </c>
      <c r="S373" s="41">
        <f t="shared" si="183"/>
        <v>0.35</v>
      </c>
      <c r="T373" s="41">
        <f t="shared" si="183"/>
        <v>0.35</v>
      </c>
      <c r="U373" s="42">
        <f t="shared" si="183"/>
        <v>3.3040202935628553</v>
      </c>
      <c r="V373" s="42">
        <f t="shared" si="183"/>
        <v>3.304020271902778</v>
      </c>
      <c r="W373" s="43">
        <f t="shared" si="183"/>
        <v>3.689472508014223</v>
      </c>
      <c r="X373" s="43">
        <f t="shared" si="183"/>
        <v>3.6894724933706509</v>
      </c>
      <c r="AD373"/>
      <c r="AG373" s="3">
        <f t="shared" si="171"/>
        <v>58.678087706000106</v>
      </c>
      <c r="AH373" s="36">
        <f t="shared" si="184"/>
        <v>2.1799100303387569</v>
      </c>
      <c r="AI373" s="36">
        <f t="shared" si="184"/>
        <v>3.6894725034161477</v>
      </c>
      <c r="AJ373" s="36">
        <f t="shared" si="184"/>
        <v>3.4548486099943458</v>
      </c>
      <c r="AK373" s="36">
        <f t="shared" si="184"/>
        <v>3.5048486047026524</v>
      </c>
      <c r="AL373" s="36">
        <f t="shared" si="184"/>
        <v>2.9351462057082753</v>
      </c>
      <c r="AM373" s="37">
        <f t="shared" si="184"/>
        <v>1.8719441759047695</v>
      </c>
      <c r="AN373" s="38">
        <f t="shared" si="184"/>
        <v>3.4524396816548424</v>
      </c>
      <c r="AO373" s="39">
        <f t="shared" si="184"/>
        <v>1.1197912716347349</v>
      </c>
      <c r="AP373" s="39">
        <f t="shared" si="184"/>
        <v>1.1197912716347349</v>
      </c>
      <c r="AQ373" s="40">
        <f t="shared" si="184"/>
        <v>7.0742534686156731</v>
      </c>
      <c r="AR373" s="40">
        <f t="shared" si="184"/>
        <v>12.161422485138978</v>
      </c>
      <c r="AS373" s="40">
        <f t="shared" si="184"/>
        <v>24.404558048807708</v>
      </c>
      <c r="AT373" s="41">
        <f t="shared" si="184"/>
        <v>0.35</v>
      </c>
      <c r="AU373" s="41">
        <f t="shared" si="184"/>
        <v>0.35</v>
      </c>
      <c r="AV373" s="42">
        <f t="shared" si="184"/>
        <v>3.3040202918651778</v>
      </c>
      <c r="AW373" s="42">
        <f t="shared" si="184"/>
        <v>3.3040202690599716</v>
      </c>
      <c r="AX373" s="43">
        <f t="shared" si="184"/>
        <v>3.6894725080135902</v>
      </c>
      <c r="AY373" s="43">
        <f t="shared" si="184"/>
        <v>3.6894724928257236</v>
      </c>
    </row>
    <row r="374" spans="6:51" x14ac:dyDescent="0.25">
      <c r="F374" s="3">
        <v>60</v>
      </c>
      <c r="G374" s="36">
        <f t="shared" si="183"/>
        <v>2.1799100313088355</v>
      </c>
      <c r="H374" s="36">
        <f t="shared" si="183"/>
        <v>3.6894725044359378</v>
      </c>
      <c r="I374" s="36">
        <f t="shared" si="183"/>
        <v>3.4548486107078409</v>
      </c>
      <c r="J374" s="36">
        <f t="shared" ref="J374:X374" si="185">J$160+J302</f>
        <v>3.5048486064384057</v>
      </c>
      <c r="K374" s="36">
        <f t="shared" si="185"/>
        <v>2.9406093807652858</v>
      </c>
      <c r="L374" s="37">
        <f t="shared" si="185"/>
        <v>1.8719441759047695</v>
      </c>
      <c r="M374" s="38">
        <f t="shared" si="185"/>
        <v>3.4526068604599063</v>
      </c>
      <c r="N374" s="39">
        <f t="shared" si="185"/>
        <v>1.1197912716347349</v>
      </c>
      <c r="O374" s="39">
        <f t="shared" si="185"/>
        <v>1.1197912716347349</v>
      </c>
      <c r="P374" s="40">
        <f t="shared" si="185"/>
        <v>7.0742534686156731</v>
      </c>
      <c r="Q374" s="40">
        <f t="shared" si="185"/>
        <v>12.161422485138978</v>
      </c>
      <c r="R374" s="40">
        <f t="shared" si="185"/>
        <v>24.404558048807708</v>
      </c>
      <c r="S374" s="41">
        <f t="shared" si="185"/>
        <v>0.35</v>
      </c>
      <c r="T374" s="41">
        <f t="shared" si="185"/>
        <v>0.35</v>
      </c>
      <c r="U374" s="42">
        <f t="shared" si="185"/>
        <v>3.3040202981916371</v>
      </c>
      <c r="V374" s="42">
        <f t="shared" si="185"/>
        <v>3.3040202796878315</v>
      </c>
      <c r="W374" s="43">
        <f t="shared" si="185"/>
        <v>3.6894725080160296</v>
      </c>
      <c r="X374" s="43">
        <f t="shared" si="185"/>
        <v>3.6894724949051265</v>
      </c>
      <c r="AD374"/>
      <c r="AG374" s="3">
        <f t="shared" si="171"/>
        <v>59.074491354933706</v>
      </c>
      <c r="AH374" s="36">
        <f t="shared" si="184"/>
        <v>2.1799100306542707</v>
      </c>
      <c r="AI374" s="36">
        <f t="shared" si="184"/>
        <v>3.6894725037527523</v>
      </c>
      <c r="AJ374" s="36">
        <f t="shared" si="184"/>
        <v>3.4548486102340852</v>
      </c>
      <c r="AK374" s="36">
        <f t="shared" ref="AK374:AY374" si="186">AK$160+AK302</f>
        <v>3.5048486052740291</v>
      </c>
      <c r="AL374" s="36">
        <f t="shared" si="186"/>
        <v>2.9368588262998818</v>
      </c>
      <c r="AM374" s="37">
        <f t="shared" si="186"/>
        <v>1.8719441759047695</v>
      </c>
      <c r="AN374" s="38">
        <f t="shared" si="186"/>
        <v>3.4524923523935378</v>
      </c>
      <c r="AO374" s="39">
        <f t="shared" si="186"/>
        <v>1.1197912716347349</v>
      </c>
      <c r="AP374" s="39">
        <f t="shared" si="186"/>
        <v>1.1197912716347349</v>
      </c>
      <c r="AQ374" s="40">
        <f t="shared" si="186"/>
        <v>7.0742534686156731</v>
      </c>
      <c r="AR374" s="40">
        <f t="shared" si="186"/>
        <v>12.161422485138978</v>
      </c>
      <c r="AS374" s="40">
        <f t="shared" si="186"/>
        <v>24.404558048807708</v>
      </c>
      <c r="AT374" s="41">
        <f t="shared" si="186"/>
        <v>0.35</v>
      </c>
      <c r="AU374" s="41">
        <f t="shared" si="186"/>
        <v>0.35</v>
      </c>
      <c r="AV374" s="42">
        <f t="shared" si="186"/>
        <v>3.3040202939403072</v>
      </c>
      <c r="AW374" s="42">
        <f t="shared" si="186"/>
        <v>3.3040202725356926</v>
      </c>
      <c r="AX374" s="43">
        <f t="shared" si="186"/>
        <v>3.6894725080143655</v>
      </c>
      <c r="AY374" s="43">
        <f t="shared" si="186"/>
        <v>3.689472493493017</v>
      </c>
    </row>
    <row r="375" spans="6:51" x14ac:dyDescent="0.25">
      <c r="F375" s="3">
        <v>61</v>
      </c>
      <c r="G375" s="36">
        <f t="shared" ref="G375:X384" si="187">G$160+G303</f>
        <v>2.1799100319065197</v>
      </c>
      <c r="H375" s="36">
        <f t="shared" si="187"/>
        <v>3.6894725050389039</v>
      </c>
      <c r="I375" s="36">
        <f t="shared" si="187"/>
        <v>3.4548486111106609</v>
      </c>
      <c r="J375" s="36">
        <f t="shared" si="187"/>
        <v>3.5048486074722458</v>
      </c>
      <c r="K375" s="36">
        <f t="shared" si="187"/>
        <v>2.9443044867907817</v>
      </c>
      <c r="L375" s="37">
        <f t="shared" si="187"/>
        <v>1.8719441759047695</v>
      </c>
      <c r="M375" s="38">
        <f t="shared" si="187"/>
        <v>3.4527184791548433</v>
      </c>
      <c r="N375" s="39">
        <f t="shared" si="187"/>
        <v>1.1197912716347349</v>
      </c>
      <c r="O375" s="39">
        <f t="shared" si="187"/>
        <v>1.1197912716347349</v>
      </c>
      <c r="P375" s="40">
        <f t="shared" si="187"/>
        <v>7.0742534686156731</v>
      </c>
      <c r="Q375" s="40">
        <f t="shared" si="187"/>
        <v>12.161422485138978</v>
      </c>
      <c r="R375" s="40">
        <f t="shared" si="187"/>
        <v>24.404558048807708</v>
      </c>
      <c r="S375" s="41">
        <f t="shared" si="187"/>
        <v>0.35</v>
      </c>
      <c r="T375" s="41">
        <f t="shared" si="187"/>
        <v>0.35</v>
      </c>
      <c r="U375" s="42">
        <f t="shared" si="187"/>
        <v>3.3040203019949383</v>
      </c>
      <c r="V375" s="42">
        <f t="shared" si="187"/>
        <v>3.3040202861274053</v>
      </c>
      <c r="W375" s="43">
        <f t="shared" si="187"/>
        <v>3.6894725080176234</v>
      </c>
      <c r="X375" s="43">
        <f t="shared" si="187"/>
        <v>3.6894724962302816</v>
      </c>
      <c r="AD375"/>
      <c r="AG375" s="3">
        <f t="shared" si="171"/>
        <v>59.439759967438754</v>
      </c>
      <c r="AH375" s="36">
        <f t="shared" ref="AH375:AY384" si="188">AH$160+AH303</f>
        <v>2.1799100309255852</v>
      </c>
      <c r="AI375" s="36">
        <f t="shared" si="188"/>
        <v>3.6894725040385494</v>
      </c>
      <c r="AJ375" s="36">
        <f t="shared" si="188"/>
        <v>3.4548486104344152</v>
      </c>
      <c r="AK375" s="36">
        <f t="shared" si="188"/>
        <v>3.5048486057603117</v>
      </c>
      <c r="AL375" s="36">
        <f t="shared" si="188"/>
        <v>2.9383793202680311</v>
      </c>
      <c r="AM375" s="37">
        <f t="shared" si="188"/>
        <v>1.8719441759047695</v>
      </c>
      <c r="AN375" s="38">
        <f t="shared" si="188"/>
        <v>3.4525389162871067</v>
      </c>
      <c r="AO375" s="39">
        <f t="shared" si="188"/>
        <v>1.1197912716347349</v>
      </c>
      <c r="AP375" s="39">
        <f t="shared" si="188"/>
        <v>1.1197912716347349</v>
      </c>
      <c r="AQ375" s="40">
        <f t="shared" si="188"/>
        <v>7.0742534686156731</v>
      </c>
      <c r="AR375" s="40">
        <f t="shared" si="188"/>
        <v>12.161422485138978</v>
      </c>
      <c r="AS375" s="40">
        <f t="shared" si="188"/>
        <v>24.404558048807708</v>
      </c>
      <c r="AT375" s="41">
        <f t="shared" si="188"/>
        <v>0.35</v>
      </c>
      <c r="AU375" s="41">
        <f t="shared" si="188"/>
        <v>0.35</v>
      </c>
      <c r="AV375" s="42">
        <f t="shared" si="188"/>
        <v>3.3040202957119678</v>
      </c>
      <c r="AW375" s="42">
        <f t="shared" si="188"/>
        <v>3.3040202755108226</v>
      </c>
      <c r="AX375" s="43">
        <f t="shared" si="188"/>
        <v>3.6894725080150454</v>
      </c>
      <c r="AY375" s="43">
        <f t="shared" si="188"/>
        <v>3.6894724940736396</v>
      </c>
    </row>
    <row r="376" spans="6:51" x14ac:dyDescent="0.25">
      <c r="F376" s="3">
        <v>62</v>
      </c>
      <c r="G376" s="36">
        <f t="shared" si="187"/>
        <v>2.17991003241139</v>
      </c>
      <c r="H376" s="36">
        <f t="shared" si="187"/>
        <v>3.6894725055295927</v>
      </c>
      <c r="I376" s="36">
        <f t="shared" si="187"/>
        <v>3.4548486114269275</v>
      </c>
      <c r="J376" s="36">
        <f t="shared" si="187"/>
        <v>3.5048486083188743</v>
      </c>
      <c r="K376" s="36">
        <f t="shared" si="187"/>
        <v>2.9476670720113214</v>
      </c>
      <c r="L376" s="37">
        <f t="shared" si="187"/>
        <v>1.8719441759047695</v>
      </c>
      <c r="M376" s="38">
        <f t="shared" si="187"/>
        <v>3.452818946023962</v>
      </c>
      <c r="N376" s="39">
        <f t="shared" si="187"/>
        <v>1.1197912716347349</v>
      </c>
      <c r="O376" s="39">
        <f t="shared" si="187"/>
        <v>1.1197912716347349</v>
      </c>
      <c r="P376" s="40">
        <f t="shared" si="187"/>
        <v>7.0742534686156731</v>
      </c>
      <c r="Q376" s="40">
        <f t="shared" si="187"/>
        <v>12.161422485138978</v>
      </c>
      <c r="R376" s="40">
        <f t="shared" si="187"/>
        <v>24.404558048807708</v>
      </c>
      <c r="S376" s="41">
        <f t="shared" si="187"/>
        <v>0.35</v>
      </c>
      <c r="T376" s="41">
        <f t="shared" si="187"/>
        <v>0.35</v>
      </c>
      <c r="U376" s="42">
        <f t="shared" si="187"/>
        <v>3.3040203051327834</v>
      </c>
      <c r="V376" s="42">
        <f t="shared" si="187"/>
        <v>3.3040202914751857</v>
      </c>
      <c r="W376" s="43">
        <f t="shared" si="187"/>
        <v>3.6894725080190347</v>
      </c>
      <c r="X376" s="43">
        <f t="shared" si="187"/>
        <v>3.6894724973792492</v>
      </c>
      <c r="AD376"/>
      <c r="AG376" s="3">
        <f t="shared" si="171"/>
        <v>59.776339006608282</v>
      </c>
      <c r="AH376" s="36">
        <f t="shared" si="188"/>
        <v>2.1799100311603699</v>
      </c>
      <c r="AI376" s="36">
        <f t="shared" si="188"/>
        <v>3.6894725042829175</v>
      </c>
      <c r="AJ376" s="36">
        <f t="shared" si="188"/>
        <v>3.4548486106032765</v>
      </c>
      <c r="AK376" s="36">
        <f t="shared" si="188"/>
        <v>3.5048486061770139</v>
      </c>
      <c r="AL376" s="36">
        <f t="shared" si="188"/>
        <v>2.9397335065510362</v>
      </c>
      <c r="AM376" s="37">
        <f t="shared" si="188"/>
        <v>1.8719441759047695</v>
      </c>
      <c r="AN376" s="38">
        <f t="shared" si="188"/>
        <v>3.4525802253743851</v>
      </c>
      <c r="AO376" s="39">
        <f t="shared" si="188"/>
        <v>1.1197912716347349</v>
      </c>
      <c r="AP376" s="39">
        <f t="shared" si="188"/>
        <v>1.1197912716347349</v>
      </c>
      <c r="AQ376" s="40">
        <f t="shared" si="188"/>
        <v>7.0742534686156731</v>
      </c>
      <c r="AR376" s="40">
        <f t="shared" si="188"/>
        <v>12.161422485138978</v>
      </c>
      <c r="AS376" s="40">
        <f t="shared" si="188"/>
        <v>24.404558048807708</v>
      </c>
      <c r="AT376" s="41">
        <f t="shared" si="188"/>
        <v>0.35</v>
      </c>
      <c r="AU376" s="41">
        <f t="shared" si="188"/>
        <v>0.35</v>
      </c>
      <c r="AV376" s="42">
        <f t="shared" si="188"/>
        <v>3.304020297234457</v>
      </c>
      <c r="AW376" s="42">
        <f t="shared" si="188"/>
        <v>3.3040202780735912</v>
      </c>
      <c r="AX376" s="43">
        <f t="shared" si="188"/>
        <v>3.689472508015645</v>
      </c>
      <c r="AY376" s="43">
        <f t="shared" si="188"/>
        <v>3.6894724945814028</v>
      </c>
    </row>
    <row r="377" spans="6:51" x14ac:dyDescent="0.25">
      <c r="F377" s="3">
        <v>63</v>
      </c>
      <c r="G377" s="36">
        <f t="shared" si="187"/>
        <v>2.1799100328404641</v>
      </c>
      <c r="H377" s="36">
        <f t="shared" si="187"/>
        <v>3.6894725059306697</v>
      </c>
      <c r="I377" s="36">
        <f t="shared" si="187"/>
        <v>3.45484861167707</v>
      </c>
      <c r="J377" s="36">
        <f t="shared" si="187"/>
        <v>3.5048486090152631</v>
      </c>
      <c r="K377" s="36">
        <f t="shared" si="187"/>
        <v>2.9507318930634896</v>
      </c>
      <c r="L377" s="37">
        <f t="shared" si="187"/>
        <v>1.8719441759047695</v>
      </c>
      <c r="M377" s="38">
        <f t="shared" si="187"/>
        <v>3.4529095367310707</v>
      </c>
      <c r="N377" s="39">
        <f t="shared" si="187"/>
        <v>1.1197912716347349</v>
      </c>
      <c r="O377" s="39">
        <f t="shared" si="187"/>
        <v>1.1197912716347349</v>
      </c>
      <c r="P377" s="40">
        <f t="shared" si="187"/>
        <v>7.0742534686156731</v>
      </c>
      <c r="Q377" s="40">
        <f t="shared" si="187"/>
        <v>12.161422485138978</v>
      </c>
      <c r="R377" s="40">
        <f t="shared" si="187"/>
        <v>24.404558048807708</v>
      </c>
      <c r="S377" s="41">
        <f t="shared" si="187"/>
        <v>0.35</v>
      </c>
      <c r="T377" s="41">
        <f t="shared" si="187"/>
        <v>0.35</v>
      </c>
      <c r="U377" s="42">
        <f t="shared" si="187"/>
        <v>3.3040203077320083</v>
      </c>
      <c r="V377" s="42">
        <f t="shared" si="187"/>
        <v>3.3040202959335581</v>
      </c>
      <c r="W377" s="43">
        <f t="shared" si="187"/>
        <v>3.6894725080202897</v>
      </c>
      <c r="X377" s="43">
        <f t="shared" si="187"/>
        <v>3.6894724983792995</v>
      </c>
      <c r="AD377"/>
      <c r="AG377" s="3">
        <f t="shared" si="171"/>
        <v>60.086481859648281</v>
      </c>
      <c r="AH377" s="36">
        <f t="shared" si="188"/>
        <v>2.1799100313646989</v>
      </c>
      <c r="AI377" s="36">
        <f t="shared" si="188"/>
        <v>3.6894725044931995</v>
      </c>
      <c r="AJ377" s="36">
        <f t="shared" si="188"/>
        <v>3.4548486107467329</v>
      </c>
      <c r="AK377" s="36">
        <f t="shared" si="188"/>
        <v>3.5048486065363158</v>
      </c>
      <c r="AL377" s="36">
        <f t="shared" si="188"/>
        <v>2.9409430388862416</v>
      </c>
      <c r="AM377" s="37">
        <f t="shared" si="188"/>
        <v>1.8719441759047695</v>
      </c>
      <c r="AN377" s="38">
        <f t="shared" si="188"/>
        <v>3.452616989419369</v>
      </c>
      <c r="AO377" s="39">
        <f t="shared" si="188"/>
        <v>1.1197912716347349</v>
      </c>
      <c r="AP377" s="39">
        <f t="shared" si="188"/>
        <v>1.1197912716347349</v>
      </c>
      <c r="AQ377" s="40">
        <f t="shared" si="188"/>
        <v>7.0742534686156731</v>
      </c>
      <c r="AR377" s="40">
        <f t="shared" si="188"/>
        <v>12.161422485138978</v>
      </c>
      <c r="AS377" s="40">
        <f t="shared" si="188"/>
        <v>24.404558048807708</v>
      </c>
      <c r="AT377" s="41">
        <f t="shared" si="188"/>
        <v>0.35</v>
      </c>
      <c r="AU377" s="41">
        <f t="shared" si="188"/>
        <v>0.35</v>
      </c>
      <c r="AV377" s="42">
        <f t="shared" si="188"/>
        <v>3.3040202985506104</v>
      </c>
      <c r="AW377" s="42">
        <f t="shared" si="188"/>
        <v>3.3040202802938543</v>
      </c>
      <c r="AX377" s="43">
        <f t="shared" si="188"/>
        <v>3.6894725080161752</v>
      </c>
      <c r="AY377" s="43">
        <f t="shared" si="188"/>
        <v>3.6894724950274775</v>
      </c>
    </row>
    <row r="378" spans="6:51" x14ac:dyDescent="0.25">
      <c r="F378" s="3">
        <v>64</v>
      </c>
      <c r="G378" s="36">
        <f t="shared" si="187"/>
        <v>2.1799100332072268</v>
      </c>
      <c r="H378" s="36">
        <f t="shared" si="187"/>
        <v>3.6894725062599156</v>
      </c>
      <c r="I378" s="36">
        <f t="shared" si="187"/>
        <v>3.4548486118763293</v>
      </c>
      <c r="J378" s="36">
        <f t="shared" si="187"/>
        <v>3.5048486095905536</v>
      </c>
      <c r="K378" s="36">
        <f t="shared" si="187"/>
        <v>2.9535294605834341</v>
      </c>
      <c r="L378" s="37">
        <f t="shared" si="187"/>
        <v>1.8719441759047695</v>
      </c>
      <c r="M378" s="38">
        <f t="shared" si="187"/>
        <v>3.4529913658751759</v>
      </c>
      <c r="N378" s="39">
        <f t="shared" si="187"/>
        <v>1.1197912716347349</v>
      </c>
      <c r="O378" s="39">
        <f t="shared" si="187"/>
        <v>1.1197912716347349</v>
      </c>
      <c r="P378" s="40">
        <f t="shared" si="187"/>
        <v>7.0742534686156731</v>
      </c>
      <c r="Q378" s="40">
        <f t="shared" si="187"/>
        <v>12.161422485138978</v>
      </c>
      <c r="R378" s="40">
        <f t="shared" si="187"/>
        <v>24.404558048807708</v>
      </c>
      <c r="S378" s="41">
        <f t="shared" si="187"/>
        <v>0.35</v>
      </c>
      <c r="T378" s="41">
        <f t="shared" si="187"/>
        <v>0.35</v>
      </c>
      <c r="U378" s="42">
        <f t="shared" si="187"/>
        <v>3.3040203098935454</v>
      </c>
      <c r="V378" s="42">
        <f t="shared" si="187"/>
        <v>3.3040202996646073</v>
      </c>
      <c r="W378" s="43">
        <f t="shared" si="187"/>
        <v>3.6894725080214084</v>
      </c>
      <c r="X378" s="43">
        <f t="shared" si="187"/>
        <v>3.6894724992529735</v>
      </c>
      <c r="AD378"/>
      <c r="AG378" s="3">
        <f t="shared" si="171"/>
        <v>60.372264924241762</v>
      </c>
      <c r="AH378" s="36">
        <f t="shared" si="188"/>
        <v>2.1799100315434332</v>
      </c>
      <c r="AI378" s="36">
        <f t="shared" si="188"/>
        <v>3.6894725046752015</v>
      </c>
      <c r="AJ378" s="36">
        <f t="shared" si="188"/>
        <v>3.4548486108694756</v>
      </c>
      <c r="AK378" s="36">
        <f t="shared" si="188"/>
        <v>3.5048486068478777</v>
      </c>
      <c r="AL378" s="36">
        <f t="shared" si="188"/>
        <v>2.9420261922197128</v>
      </c>
      <c r="AM378" s="37">
        <f t="shared" si="188"/>
        <v>1.8719441759047695</v>
      </c>
      <c r="AN378" s="38">
        <f t="shared" si="188"/>
        <v>3.4526498035117572</v>
      </c>
      <c r="AO378" s="39">
        <f t="shared" si="188"/>
        <v>1.1197912716347349</v>
      </c>
      <c r="AP378" s="39">
        <f t="shared" si="188"/>
        <v>1.1197912716347349</v>
      </c>
      <c r="AQ378" s="40">
        <f t="shared" si="188"/>
        <v>7.0742534686156731</v>
      </c>
      <c r="AR378" s="40">
        <f t="shared" si="188"/>
        <v>12.161422485138978</v>
      </c>
      <c r="AS378" s="40">
        <f t="shared" si="188"/>
        <v>24.404558048807708</v>
      </c>
      <c r="AT378" s="41">
        <f t="shared" si="188"/>
        <v>0.35</v>
      </c>
      <c r="AU378" s="41">
        <f t="shared" si="188"/>
        <v>0.35</v>
      </c>
      <c r="AV378" s="42">
        <f t="shared" si="188"/>
        <v>3.3040202996945518</v>
      </c>
      <c r="AW378" s="42">
        <f t="shared" si="188"/>
        <v>3.3040202822274471</v>
      </c>
      <c r="AX378" s="43">
        <f t="shared" si="188"/>
        <v>3.6894725080166459</v>
      </c>
      <c r="AY378" s="43">
        <f t="shared" si="188"/>
        <v>3.6894724954209797</v>
      </c>
    </row>
    <row r="379" spans="6:51" x14ac:dyDescent="0.25">
      <c r="F379" s="3">
        <v>65</v>
      </c>
      <c r="G379" s="36">
        <f t="shared" si="187"/>
        <v>2.1799100335224382</v>
      </c>
      <c r="H379" s="36">
        <f t="shared" si="187"/>
        <v>3.6894725065313363</v>
      </c>
      <c r="I379" s="36">
        <f t="shared" si="187"/>
        <v>3.4548486120361579</v>
      </c>
      <c r="J379" s="36">
        <f t="shared" si="187"/>
        <v>3.5048486100678162</v>
      </c>
      <c r="K379" s="36">
        <f t="shared" si="187"/>
        <v>2.9560866336842313</v>
      </c>
      <c r="L379" s="37">
        <f t="shared" si="187"/>
        <v>1.8719441759047695</v>
      </c>
      <c r="M379" s="38">
        <f t="shared" si="187"/>
        <v>3.45306540892265</v>
      </c>
      <c r="N379" s="39">
        <f t="shared" si="187"/>
        <v>1.1197912716347349</v>
      </c>
      <c r="O379" s="39">
        <f t="shared" si="187"/>
        <v>1.1197912716347349</v>
      </c>
      <c r="P379" s="40">
        <f t="shared" si="187"/>
        <v>7.0742534686156731</v>
      </c>
      <c r="Q379" s="40">
        <f t="shared" si="187"/>
        <v>12.161422485138978</v>
      </c>
      <c r="R379" s="40">
        <f t="shared" si="187"/>
        <v>24.404558048807708</v>
      </c>
      <c r="S379" s="41">
        <f t="shared" si="187"/>
        <v>0.35</v>
      </c>
      <c r="T379" s="41">
        <f t="shared" si="187"/>
        <v>0.35</v>
      </c>
      <c r="U379" s="42">
        <f t="shared" si="187"/>
        <v>3.3040203116980296</v>
      </c>
      <c r="V379" s="42">
        <f t="shared" si="187"/>
        <v>3.3040203027986377</v>
      </c>
      <c r="W379" s="43">
        <f t="shared" si="187"/>
        <v>3.6894725080224102</v>
      </c>
      <c r="X379" s="43">
        <f t="shared" si="187"/>
        <v>3.6894725000189812</v>
      </c>
      <c r="AD379"/>
      <c r="AG379" s="3">
        <f t="shared" ref="AG379:AG384" si="189">AE79</f>
        <v>60.635601509972815</v>
      </c>
      <c r="AH379" s="36">
        <f t="shared" si="188"/>
        <v>2.1799100317004996</v>
      </c>
      <c r="AI379" s="36">
        <f t="shared" si="188"/>
        <v>3.689472504833561</v>
      </c>
      <c r="AJ379" s="36">
        <f t="shared" si="188"/>
        <v>3.4548486109751719</v>
      </c>
      <c r="AK379" s="36">
        <f t="shared" si="188"/>
        <v>3.504848607119432</v>
      </c>
      <c r="AL379" s="36">
        <f t="shared" si="188"/>
        <v>2.942998480530977</v>
      </c>
      <c r="AM379" s="37">
        <f t="shared" si="188"/>
        <v>1.8719441759047695</v>
      </c>
      <c r="AN379" s="38">
        <f t="shared" si="188"/>
        <v>3.4526791696364278</v>
      </c>
      <c r="AO379" s="39">
        <f t="shared" si="188"/>
        <v>1.1197912716347349</v>
      </c>
      <c r="AP379" s="39">
        <f t="shared" si="188"/>
        <v>1.1197912716347349</v>
      </c>
      <c r="AQ379" s="40">
        <f t="shared" si="188"/>
        <v>7.0742534686156731</v>
      </c>
      <c r="AR379" s="40">
        <f t="shared" si="188"/>
        <v>12.161422485138978</v>
      </c>
      <c r="AS379" s="40">
        <f t="shared" si="188"/>
        <v>24.404558048807708</v>
      </c>
      <c r="AT379" s="41">
        <f t="shared" si="188"/>
        <v>0.35</v>
      </c>
      <c r="AU379" s="41">
        <f t="shared" si="188"/>
        <v>0.35</v>
      </c>
      <c r="AV379" s="42">
        <f t="shared" si="188"/>
        <v>3.304020300693713</v>
      </c>
      <c r="AW379" s="42">
        <f t="shared" si="188"/>
        <v>3.3040202839193986</v>
      </c>
      <c r="AX379" s="43">
        <f t="shared" si="188"/>
        <v>3.6894725080170652</v>
      </c>
      <c r="AY379" s="43">
        <f t="shared" si="188"/>
        <v>3.6894724957694063</v>
      </c>
    </row>
    <row r="380" spans="6:51" x14ac:dyDescent="0.25">
      <c r="F380" s="3">
        <v>66</v>
      </c>
      <c r="G380" s="36">
        <f t="shared" si="187"/>
        <v>2.1799100337947408</v>
      </c>
      <c r="H380" s="36">
        <f t="shared" si="187"/>
        <v>3.689472506756013</v>
      </c>
      <c r="I380" s="36">
        <f t="shared" si="187"/>
        <v>3.45484861216522</v>
      </c>
      <c r="J380" s="36">
        <f t="shared" si="187"/>
        <v>3.5048486104653929</v>
      </c>
      <c r="K380" s="36">
        <f t="shared" si="187"/>
        <v>2.9584271216433393</v>
      </c>
      <c r="L380" s="37">
        <f t="shared" si="187"/>
        <v>1.8719441759047695</v>
      </c>
      <c r="M380" s="38">
        <f t="shared" si="187"/>
        <v>3.4531325209702004</v>
      </c>
      <c r="N380" s="39">
        <f t="shared" si="187"/>
        <v>1.1197912716347349</v>
      </c>
      <c r="O380" s="39">
        <f t="shared" si="187"/>
        <v>1.1197912716347349</v>
      </c>
      <c r="P380" s="40">
        <f t="shared" si="187"/>
        <v>7.0742534686156731</v>
      </c>
      <c r="Q380" s="40">
        <f t="shared" si="187"/>
        <v>12.161422485138978</v>
      </c>
      <c r="R380" s="40">
        <f t="shared" si="187"/>
        <v>24.404558048807708</v>
      </c>
      <c r="S380" s="41">
        <f t="shared" si="187"/>
        <v>0.35</v>
      </c>
      <c r="T380" s="41">
        <f t="shared" si="187"/>
        <v>0.35</v>
      </c>
      <c r="U380" s="42">
        <f t="shared" si="187"/>
        <v>3.3040203132101293</v>
      </c>
      <c r="V380" s="42">
        <f t="shared" si="187"/>
        <v>3.3040203054407984</v>
      </c>
      <c r="W380" s="43">
        <f t="shared" si="187"/>
        <v>3.6894725080233091</v>
      </c>
      <c r="X380" s="43">
        <f t="shared" si="187"/>
        <v>3.6894725006929137</v>
      </c>
      <c r="AD380"/>
      <c r="AG380" s="3">
        <f t="shared" si="189"/>
        <v>60.87825464788051</v>
      </c>
      <c r="AH380" s="36">
        <f t="shared" si="188"/>
        <v>2.1799100318391007</v>
      </c>
      <c r="AI380" s="36">
        <f t="shared" si="188"/>
        <v>3.6894725049720121</v>
      </c>
      <c r="AJ380" s="36">
        <f t="shared" si="188"/>
        <v>3.4548486110667218</v>
      </c>
      <c r="AK380" s="36">
        <f t="shared" si="188"/>
        <v>3.5048486073572254</v>
      </c>
      <c r="AL380" s="36">
        <f t="shared" si="188"/>
        <v>2.9438731461690582</v>
      </c>
      <c r="AM380" s="37">
        <f t="shared" si="188"/>
        <v>1.8719441759047695</v>
      </c>
      <c r="AN380" s="38">
        <f t="shared" si="188"/>
        <v>3.4527055136631883</v>
      </c>
      <c r="AO380" s="39">
        <f t="shared" si="188"/>
        <v>1.1197912716347349</v>
      </c>
      <c r="AP380" s="39">
        <f t="shared" si="188"/>
        <v>1.1197912716347349</v>
      </c>
      <c r="AQ380" s="40">
        <f t="shared" si="188"/>
        <v>7.0742534686156731</v>
      </c>
      <c r="AR380" s="40">
        <f t="shared" si="188"/>
        <v>12.161422485138978</v>
      </c>
      <c r="AS380" s="40">
        <f t="shared" si="188"/>
        <v>24.404558048807708</v>
      </c>
      <c r="AT380" s="41">
        <f t="shared" si="188"/>
        <v>0.35</v>
      </c>
      <c r="AU380" s="41">
        <f t="shared" si="188"/>
        <v>0.35</v>
      </c>
      <c r="AV380" s="42">
        <f t="shared" si="188"/>
        <v>3.3040203015703349</v>
      </c>
      <c r="AW380" s="42">
        <f t="shared" si="188"/>
        <v>3.3040202854063261</v>
      </c>
      <c r="AX380" s="43">
        <f t="shared" si="188"/>
        <v>3.6894725080174395</v>
      </c>
      <c r="AY380" s="43">
        <f t="shared" si="188"/>
        <v>3.6894724960789715</v>
      </c>
    </row>
    <row r="381" spans="6:51" x14ac:dyDescent="0.25">
      <c r="F381" s="3">
        <v>67</v>
      </c>
      <c r="G381" s="36">
        <f t="shared" si="187"/>
        <v>2.1799100340311197</v>
      </c>
      <c r="H381" s="36">
        <f t="shared" si="187"/>
        <v>3.689472506942749</v>
      </c>
      <c r="I381" s="36">
        <f t="shared" si="187"/>
        <v>3.4548486122701165</v>
      </c>
      <c r="J381" s="36">
        <f t="shared" si="187"/>
        <v>3.5048486107979282</v>
      </c>
      <c r="K381" s="36">
        <f t="shared" si="187"/>
        <v>2.9605719085896824</v>
      </c>
      <c r="L381" s="37">
        <f t="shared" si="187"/>
        <v>1.8719441759047695</v>
      </c>
      <c r="M381" s="38">
        <f t="shared" si="187"/>
        <v>3.4531934528185158</v>
      </c>
      <c r="N381" s="39">
        <f t="shared" si="187"/>
        <v>1.1197912716347349</v>
      </c>
      <c r="O381" s="39">
        <f t="shared" si="187"/>
        <v>1.1197912716347349</v>
      </c>
      <c r="P381" s="40">
        <f t="shared" si="187"/>
        <v>7.0742534686156731</v>
      </c>
      <c r="Q381" s="40">
        <f t="shared" si="187"/>
        <v>12.161422485138978</v>
      </c>
      <c r="R381" s="40">
        <f t="shared" si="187"/>
        <v>24.404558048807708</v>
      </c>
      <c r="S381" s="41">
        <f t="shared" si="187"/>
        <v>0.35</v>
      </c>
      <c r="T381" s="41">
        <f t="shared" si="187"/>
        <v>0.35</v>
      </c>
      <c r="U381" s="42">
        <f t="shared" si="187"/>
        <v>3.3040203144819045</v>
      </c>
      <c r="V381" s="42">
        <f t="shared" si="187"/>
        <v>3.3040203076762493</v>
      </c>
      <c r="W381" s="43">
        <f t="shared" si="187"/>
        <v>3.6894725080241182</v>
      </c>
      <c r="X381" s="43">
        <f t="shared" si="187"/>
        <v>3.689472501287816</v>
      </c>
      <c r="AD381"/>
      <c r="AG381" s="3">
        <f t="shared" si="189"/>
        <v>61.101848893902165</v>
      </c>
      <c r="AH381" s="36">
        <f t="shared" si="188"/>
        <v>2.1799100319618665</v>
      </c>
      <c r="AI381" s="36">
        <f t="shared" si="188"/>
        <v>3.6894725050935895</v>
      </c>
      <c r="AJ381" s="36">
        <f t="shared" si="188"/>
        <v>3.4548486111464385</v>
      </c>
      <c r="AK381" s="36">
        <f t="shared" si="188"/>
        <v>3.5048486075663434</v>
      </c>
      <c r="AL381" s="36">
        <f t="shared" si="188"/>
        <v>2.944661550383473</v>
      </c>
      <c r="AM381" s="37">
        <f t="shared" si="188"/>
        <v>1.8719441759047695</v>
      </c>
      <c r="AN381" s="38">
        <f t="shared" si="188"/>
        <v>3.4527291988293758</v>
      </c>
      <c r="AO381" s="39">
        <f t="shared" si="188"/>
        <v>1.1197912716347349</v>
      </c>
      <c r="AP381" s="39">
        <f t="shared" si="188"/>
        <v>1.1197912716347349</v>
      </c>
      <c r="AQ381" s="40">
        <f t="shared" si="188"/>
        <v>7.0742534686156731</v>
      </c>
      <c r="AR381" s="40">
        <f t="shared" si="188"/>
        <v>12.161422485138978</v>
      </c>
      <c r="AS381" s="40">
        <f t="shared" si="188"/>
        <v>24.404558048807708</v>
      </c>
      <c r="AT381" s="41">
        <f t="shared" si="188"/>
        <v>0.35</v>
      </c>
      <c r="AU381" s="41">
        <f t="shared" si="188"/>
        <v>0.35</v>
      </c>
      <c r="AV381" s="42">
        <f t="shared" si="188"/>
        <v>3.3040203023425931</v>
      </c>
      <c r="AW381" s="42">
        <f t="shared" si="188"/>
        <v>3.3040202867182398</v>
      </c>
      <c r="AX381" s="43">
        <f t="shared" si="188"/>
        <v>3.6894725080177748</v>
      </c>
      <c r="AY381" s="43">
        <f t="shared" si="188"/>
        <v>3.6894724963548606</v>
      </c>
    </row>
    <row r="382" spans="6:51" x14ac:dyDescent="0.25">
      <c r="F382" s="3">
        <v>68</v>
      </c>
      <c r="G382" s="36">
        <f t="shared" si="187"/>
        <v>2.179910034237257</v>
      </c>
      <c r="H382" s="36">
        <f t="shared" si="187"/>
        <v>3.6894725070985652</v>
      </c>
      <c r="I382" s="36">
        <f t="shared" si="187"/>
        <v>3.4548486123559092</v>
      </c>
      <c r="J382" s="36">
        <f t="shared" si="187"/>
        <v>3.5048486110771608</v>
      </c>
      <c r="K382" s="36">
        <f t="shared" si="187"/>
        <v>2.962539614094549</v>
      </c>
      <c r="L382" s="37">
        <f t="shared" si="187"/>
        <v>1.8719441759047695</v>
      </c>
      <c r="M382" s="38">
        <f t="shared" si="187"/>
        <v>3.4532488647611386</v>
      </c>
      <c r="N382" s="39">
        <f t="shared" si="187"/>
        <v>1.1197912716347349</v>
      </c>
      <c r="O382" s="39">
        <f t="shared" si="187"/>
        <v>1.1197912716347349</v>
      </c>
      <c r="P382" s="40">
        <f t="shared" si="187"/>
        <v>7.0742534686156731</v>
      </c>
      <c r="Q382" s="40">
        <f t="shared" si="187"/>
        <v>12.161422485138978</v>
      </c>
      <c r="R382" s="40">
        <f t="shared" si="187"/>
        <v>24.404558048807708</v>
      </c>
      <c r="S382" s="41">
        <f t="shared" si="187"/>
        <v>0.35</v>
      </c>
      <c r="T382" s="41">
        <f t="shared" si="187"/>
        <v>0.35</v>
      </c>
      <c r="U382" s="42">
        <f t="shared" si="187"/>
        <v>3.3040203155554213</v>
      </c>
      <c r="V382" s="42">
        <f t="shared" si="187"/>
        <v>3.304020309574212</v>
      </c>
      <c r="W382" s="43">
        <f t="shared" si="187"/>
        <v>3.6894725080248487</v>
      </c>
      <c r="X382" s="43">
        <f t="shared" si="187"/>
        <v>3.6894725018146444</v>
      </c>
      <c r="AD382"/>
      <c r="AG382" s="3">
        <f t="shared" si="189"/>
        <v>61.307881205229648</v>
      </c>
      <c r="AH382" s="36">
        <f t="shared" si="188"/>
        <v>2.1799100320709783</v>
      </c>
      <c r="AI382" s="36">
        <f t="shared" si="188"/>
        <v>3.6894725052007775</v>
      </c>
      <c r="AJ382" s="36">
        <f t="shared" si="188"/>
        <v>3.4548486112161862</v>
      </c>
      <c r="AK382" s="36">
        <f t="shared" si="188"/>
        <v>3.5048486077509606</v>
      </c>
      <c r="AL382" s="36">
        <f t="shared" si="188"/>
        <v>2.9453734872391402</v>
      </c>
      <c r="AM382" s="37">
        <f t="shared" si="188"/>
        <v>1.8719441759047695</v>
      </c>
      <c r="AN382" s="38">
        <f t="shared" si="188"/>
        <v>3.4527505365151345</v>
      </c>
      <c r="AO382" s="39">
        <f t="shared" si="188"/>
        <v>1.1197912716347349</v>
      </c>
      <c r="AP382" s="39">
        <f t="shared" si="188"/>
        <v>1.1197912716347349</v>
      </c>
      <c r="AQ382" s="40">
        <f t="shared" si="188"/>
        <v>7.0742534686156731</v>
      </c>
      <c r="AR382" s="40">
        <f t="shared" si="188"/>
        <v>12.161422485138978</v>
      </c>
      <c r="AS382" s="40">
        <f t="shared" si="188"/>
        <v>24.404558048807708</v>
      </c>
      <c r="AT382" s="41">
        <f t="shared" si="188"/>
        <v>0.35</v>
      </c>
      <c r="AU382" s="41">
        <f t="shared" si="188"/>
        <v>0.35</v>
      </c>
      <c r="AV382" s="42">
        <f t="shared" si="188"/>
        <v>3.3040203030254536</v>
      </c>
      <c r="AW382" s="42">
        <f t="shared" si="188"/>
        <v>3.3040202878799145</v>
      </c>
      <c r="AX382" s="43">
        <f t="shared" si="188"/>
        <v>3.6894725080180759</v>
      </c>
      <c r="AY382" s="43">
        <f t="shared" si="188"/>
        <v>3.6894724966014283</v>
      </c>
    </row>
    <row r="383" spans="6:51" x14ac:dyDescent="0.25">
      <c r="F383" s="3">
        <v>69</v>
      </c>
      <c r="G383" s="36">
        <f t="shared" si="187"/>
        <v>2.1799100344177993</v>
      </c>
      <c r="H383" s="36">
        <f t="shared" si="187"/>
        <v>3.6894725072290848</v>
      </c>
      <c r="I383" s="36">
        <f t="shared" si="187"/>
        <v>3.4548486124265048</v>
      </c>
      <c r="J383" s="36">
        <f t="shared" si="187"/>
        <v>3.5048486113125392</v>
      </c>
      <c r="K383" s="36">
        <f t="shared" si="187"/>
        <v>2.9643468002454543</v>
      </c>
      <c r="L383" s="37">
        <f t="shared" si="187"/>
        <v>1.8719441759047695</v>
      </c>
      <c r="M383" s="38">
        <f t="shared" si="187"/>
        <v>3.4532993384299369</v>
      </c>
      <c r="N383" s="39">
        <f t="shared" si="187"/>
        <v>1.1197912716347349</v>
      </c>
      <c r="O383" s="39">
        <f t="shared" si="187"/>
        <v>1.1197912716347349</v>
      </c>
      <c r="P383" s="40">
        <f t="shared" si="187"/>
        <v>7.0742534686156731</v>
      </c>
      <c r="Q383" s="40">
        <f t="shared" si="187"/>
        <v>12.161422485138978</v>
      </c>
      <c r="R383" s="40">
        <f t="shared" si="187"/>
        <v>24.404558048807708</v>
      </c>
      <c r="S383" s="41">
        <f t="shared" si="187"/>
        <v>0.35</v>
      </c>
      <c r="T383" s="41">
        <f t="shared" si="187"/>
        <v>0.35</v>
      </c>
      <c r="U383" s="42">
        <f t="shared" si="187"/>
        <v>3.3040203164647948</v>
      </c>
      <c r="V383" s="42">
        <f t="shared" si="187"/>
        <v>3.3040203111911532</v>
      </c>
      <c r="W383" s="43">
        <f t="shared" si="187"/>
        <v>3.68947250802551</v>
      </c>
      <c r="X383" s="43">
        <f t="shared" si="187"/>
        <v>3.6894725022826322</v>
      </c>
      <c r="AD383"/>
      <c r="AG383" s="3">
        <f t="shared" si="189"/>
        <v>61.497730962395757</v>
      </c>
      <c r="AH383" s="36">
        <f t="shared" si="188"/>
        <v>2.1799100321682547</v>
      </c>
      <c r="AI383" s="36">
        <f t="shared" si="188"/>
        <v>3.6894725052956252</v>
      </c>
      <c r="AJ383" s="36">
        <f t="shared" si="188"/>
        <v>3.4548486112774794</v>
      </c>
      <c r="AK383" s="36">
        <f t="shared" si="188"/>
        <v>3.5048486079145253</v>
      </c>
      <c r="AL383" s="36">
        <f t="shared" si="188"/>
        <v>2.9460174376531967</v>
      </c>
      <c r="AM383" s="37">
        <f t="shared" si="188"/>
        <v>1.8719441759047695</v>
      </c>
      <c r="AN383" s="38">
        <f t="shared" si="188"/>
        <v>3.452769794912891</v>
      </c>
      <c r="AO383" s="39">
        <f t="shared" si="188"/>
        <v>1.1197912716347349</v>
      </c>
      <c r="AP383" s="39">
        <f t="shared" si="188"/>
        <v>1.1197912716347349</v>
      </c>
      <c r="AQ383" s="40">
        <f t="shared" si="188"/>
        <v>7.0742534686156731</v>
      </c>
      <c r="AR383" s="40">
        <f t="shared" si="188"/>
        <v>12.161422485138978</v>
      </c>
      <c r="AS383" s="40">
        <f t="shared" si="188"/>
        <v>24.404558048807708</v>
      </c>
      <c r="AT383" s="41">
        <f t="shared" si="188"/>
        <v>0.35</v>
      </c>
      <c r="AU383" s="41">
        <f t="shared" si="188"/>
        <v>0.35</v>
      </c>
      <c r="AV383" s="42">
        <f t="shared" si="188"/>
        <v>3.3040203036313232</v>
      </c>
      <c r="AW383" s="42">
        <f t="shared" si="188"/>
        <v>3.3040202889119432</v>
      </c>
      <c r="AX383" s="43">
        <f t="shared" si="188"/>
        <v>3.6894725080183468</v>
      </c>
      <c r="AY383" s="43">
        <f t="shared" si="188"/>
        <v>3.6894724968223565</v>
      </c>
    </row>
    <row r="384" spans="6:51" x14ac:dyDescent="0.25">
      <c r="F384" s="3">
        <v>70</v>
      </c>
      <c r="G384" s="36">
        <f t="shared" si="187"/>
        <v>2.1799100345765705</v>
      </c>
      <c r="H384" s="36">
        <f t="shared" si="187"/>
        <v>3.689472507338829</v>
      </c>
      <c r="I384" s="36">
        <f t="shared" si="187"/>
        <v>3.4548486124849367</v>
      </c>
      <c r="J384" s="36">
        <f t="shared" si="187"/>
        <v>3.5048486115116981</v>
      </c>
      <c r="K384" s="36">
        <f t="shared" si="187"/>
        <v>2.9660082339027172</v>
      </c>
      <c r="L384" s="37">
        <f t="shared" si="187"/>
        <v>1.8719441759047695</v>
      </c>
      <c r="M384" s="38">
        <f t="shared" si="187"/>
        <v>3.4533453869854855</v>
      </c>
      <c r="N384" s="39">
        <f t="shared" si="187"/>
        <v>1.1197912716347349</v>
      </c>
      <c r="O384" s="39">
        <f t="shared" si="187"/>
        <v>1.1197912716347349</v>
      </c>
      <c r="P384" s="40">
        <f t="shared" si="187"/>
        <v>7.0742534686156731</v>
      </c>
      <c r="Q384" s="40">
        <f t="shared" si="187"/>
        <v>12.161422485138978</v>
      </c>
      <c r="R384" s="40">
        <f t="shared" si="187"/>
        <v>24.404558048807708</v>
      </c>
      <c r="S384" s="41">
        <f t="shared" si="187"/>
        <v>0.35</v>
      </c>
      <c r="T384" s="41">
        <f t="shared" si="187"/>
        <v>0.35</v>
      </c>
      <c r="U384" s="42">
        <f t="shared" si="187"/>
        <v>3.3040203172377911</v>
      </c>
      <c r="V384" s="42">
        <f t="shared" si="187"/>
        <v>3.3040203125732912</v>
      </c>
      <c r="W384" s="43">
        <f t="shared" si="187"/>
        <v>3.6894725080261104</v>
      </c>
      <c r="X384" s="43">
        <f t="shared" si="187"/>
        <v>3.6894725026995929</v>
      </c>
      <c r="AD384"/>
      <c r="AG384" s="3">
        <f t="shared" si="189"/>
        <v>61.672669204188026</v>
      </c>
      <c r="AH384" s="36">
        <f t="shared" si="188"/>
        <v>2.179910032255223</v>
      </c>
      <c r="AI384" s="36">
        <f t="shared" si="188"/>
        <v>3.689472505379833</v>
      </c>
      <c r="AJ384" s="36">
        <f t="shared" si="188"/>
        <v>3.4548486113315571</v>
      </c>
      <c r="AK384" s="36">
        <f t="shared" si="188"/>
        <v>3.5048486080599091</v>
      </c>
      <c r="AL384" s="36">
        <f t="shared" si="188"/>
        <v>2.9466007762882604</v>
      </c>
      <c r="AM384" s="37">
        <f t="shared" si="188"/>
        <v>1.8719441759047695</v>
      </c>
      <c r="AN384" s="38">
        <f t="shared" si="188"/>
        <v>3.4527872060470921</v>
      </c>
      <c r="AO384" s="39">
        <f t="shared" si="188"/>
        <v>1.1197912716347349</v>
      </c>
      <c r="AP384" s="39">
        <f t="shared" si="188"/>
        <v>1.1197912716347349</v>
      </c>
      <c r="AQ384" s="40">
        <f t="shared" si="188"/>
        <v>7.0742534686156731</v>
      </c>
      <c r="AR384" s="40">
        <f t="shared" si="188"/>
        <v>12.161422485138978</v>
      </c>
      <c r="AS384" s="40">
        <f t="shared" si="188"/>
        <v>24.404558048807708</v>
      </c>
      <c r="AT384" s="41">
        <f t="shared" si="188"/>
        <v>0.35</v>
      </c>
      <c r="AU384" s="41">
        <f t="shared" si="188"/>
        <v>0.35</v>
      </c>
      <c r="AV384" s="42">
        <f t="shared" si="188"/>
        <v>3.3040203041705576</v>
      </c>
      <c r="AW384" s="42">
        <f t="shared" si="188"/>
        <v>3.3040202898315547</v>
      </c>
      <c r="AX384" s="43">
        <f t="shared" si="188"/>
        <v>3.6894725080185911</v>
      </c>
      <c r="AY384" s="43">
        <f t="shared" si="188"/>
        <v>3.6894724970207737</v>
      </c>
    </row>
    <row r="385" spans="3:52" x14ac:dyDescent="0.25">
      <c r="AD385"/>
    </row>
    <row r="386" spans="3:52" x14ac:dyDescent="0.25">
      <c r="C386" t="s">
        <v>31</v>
      </c>
      <c r="D386" s="3">
        <v>1</v>
      </c>
      <c r="E386" s="3" t="s">
        <v>90</v>
      </c>
      <c r="F386" s="3">
        <v>0</v>
      </c>
      <c r="G386" s="36">
        <f>300*G314*G86</f>
        <v>0</v>
      </c>
      <c r="H386" s="36">
        <f t="shared" ref="H386:X386" si="190">300*H314*H86</f>
        <v>0</v>
      </c>
      <c r="I386" s="36">
        <f t="shared" si="190"/>
        <v>0</v>
      </c>
      <c r="J386" s="36">
        <f t="shared" si="190"/>
        <v>0</v>
      </c>
      <c r="K386" s="36">
        <f t="shared" si="190"/>
        <v>0</v>
      </c>
      <c r="L386" s="37">
        <f t="shared" si="190"/>
        <v>0</v>
      </c>
      <c r="M386" s="38">
        <f t="shared" si="190"/>
        <v>0</v>
      </c>
      <c r="N386" s="39">
        <f t="shared" si="190"/>
        <v>0</v>
      </c>
      <c r="O386" s="39">
        <f t="shared" si="190"/>
        <v>0</v>
      </c>
      <c r="P386" s="40">
        <f t="shared" si="190"/>
        <v>0</v>
      </c>
      <c r="Q386" s="40">
        <f t="shared" si="190"/>
        <v>0</v>
      </c>
      <c r="R386" s="40">
        <f t="shared" si="190"/>
        <v>0</v>
      </c>
      <c r="S386" s="41">
        <f t="shared" si="190"/>
        <v>0</v>
      </c>
      <c r="T386" s="41">
        <f t="shared" si="190"/>
        <v>0</v>
      </c>
      <c r="U386" s="42">
        <f t="shared" si="190"/>
        <v>0</v>
      </c>
      <c r="V386" s="42">
        <f t="shared" si="190"/>
        <v>0</v>
      </c>
      <c r="W386" s="43">
        <f t="shared" si="190"/>
        <v>0</v>
      </c>
      <c r="X386" s="43">
        <f t="shared" si="190"/>
        <v>0</v>
      </c>
      <c r="Y386" t="e">
        <f>NA()</f>
        <v>#N/A</v>
      </c>
      <c r="AD386" t="s">
        <v>31</v>
      </c>
      <c r="AE386" s="3">
        <v>1</v>
      </c>
      <c r="AF386" s="3" t="s">
        <v>90</v>
      </c>
      <c r="AG386" s="3">
        <f>AE14</f>
        <v>5.3104168132392244</v>
      </c>
      <c r="AH386" s="36">
        <f>300*AH314*AH86</f>
        <v>151.01183099354481</v>
      </c>
      <c r="AI386" s="36">
        <f t="shared" ref="AI386:AY386" si="191">300*AI314*AI86</f>
        <v>6132.9555572595564</v>
      </c>
      <c r="AJ386" s="36">
        <f t="shared" si="191"/>
        <v>733.79317656945511</v>
      </c>
      <c r="AK386" s="36">
        <f t="shared" si="191"/>
        <v>5658.8169761616036</v>
      </c>
      <c r="AL386" s="36">
        <f t="shared" si="191"/>
        <v>162.29686542556738</v>
      </c>
      <c r="AM386" s="37">
        <f t="shared" si="191"/>
        <v>720.72031049642374</v>
      </c>
      <c r="AN386" s="38">
        <f t="shared" si="191"/>
        <v>863.8787193010271</v>
      </c>
      <c r="AO386" s="39">
        <f t="shared" si="191"/>
        <v>352.36437346805297</v>
      </c>
      <c r="AP386" s="39">
        <f t="shared" si="191"/>
        <v>70.472874693610592</v>
      </c>
      <c r="AQ386" s="40">
        <f t="shared" si="191"/>
        <v>15713.630022087653</v>
      </c>
      <c r="AR386" s="40">
        <f t="shared" si="191"/>
        <v>10448.550297799289</v>
      </c>
      <c r="AS386" s="40">
        <f t="shared" si="191"/>
        <v>19420.542613082391</v>
      </c>
      <c r="AT386" s="41">
        <f t="shared" si="191"/>
        <v>997.16585102162776</v>
      </c>
      <c r="AU386" s="41">
        <f t="shared" si="191"/>
        <v>900.14421648825328</v>
      </c>
      <c r="AV386" s="42">
        <f t="shared" si="191"/>
        <v>4731.2100756346017</v>
      </c>
      <c r="AW386" s="42">
        <f t="shared" si="191"/>
        <v>4605.8110639543147</v>
      </c>
      <c r="AX386" s="43">
        <f t="shared" si="191"/>
        <v>18668.323073999214</v>
      </c>
      <c r="AY386" s="43">
        <f t="shared" si="191"/>
        <v>8382.0412517490131</v>
      </c>
      <c r="AZ386" t="e">
        <f>NA()</f>
        <v>#N/A</v>
      </c>
    </row>
    <row r="387" spans="3:52" x14ac:dyDescent="0.25">
      <c r="D387" s="3">
        <v>2</v>
      </c>
      <c r="F387" s="3">
        <v>1</v>
      </c>
      <c r="G387" s="36">
        <f t="shared" ref="G387:X401" si="192">300*G315*G87</f>
        <v>0.15134559214817334</v>
      </c>
      <c r="H387" s="36">
        <f t="shared" si="192"/>
        <v>460.5657188010523</v>
      </c>
      <c r="I387" s="36">
        <f t="shared" si="192"/>
        <v>6.4856396445217985</v>
      </c>
      <c r="J387" s="36">
        <f t="shared" si="192"/>
        <v>380.84429810759627</v>
      </c>
      <c r="K387" s="36">
        <f t="shared" si="192"/>
        <v>0.36408066218825208</v>
      </c>
      <c r="L387" s="37">
        <f t="shared" si="192"/>
        <v>7.8992162611467833</v>
      </c>
      <c r="M387" s="38">
        <f t="shared" si="192"/>
        <v>34.86387922572186</v>
      </c>
      <c r="N387" s="39">
        <f t="shared" si="192"/>
        <v>26.369781215179501</v>
      </c>
      <c r="O387" s="39">
        <f t="shared" si="192"/>
        <v>5.2739562430358999</v>
      </c>
      <c r="P387" s="40">
        <f t="shared" si="192"/>
        <v>1946.1835503199909</v>
      </c>
      <c r="Q387" s="40">
        <f t="shared" si="192"/>
        <v>715.19929532826359</v>
      </c>
      <c r="R387" s="40">
        <f t="shared" si="192"/>
        <v>160.45161763271162</v>
      </c>
      <c r="S387" s="41">
        <f t="shared" si="192"/>
        <v>105.57168828538106</v>
      </c>
      <c r="T387" s="41">
        <f t="shared" si="192"/>
        <v>59.739343550796491</v>
      </c>
      <c r="U387" s="42">
        <f t="shared" si="192"/>
        <v>376.71732706299406</v>
      </c>
      <c r="V387" s="42">
        <f t="shared" si="192"/>
        <v>369.44907230566179</v>
      </c>
      <c r="W387" s="43">
        <f t="shared" si="192"/>
        <v>1676.8351700379967</v>
      </c>
      <c r="X387" s="43">
        <f t="shared" si="192"/>
        <v>669.06341549019101</v>
      </c>
      <c r="Y387" t="e">
        <f>NA()</f>
        <v>#N/A</v>
      </c>
      <c r="AD387"/>
      <c r="AE387" s="3">
        <v>2</v>
      </c>
      <c r="AG387" s="3">
        <f t="shared" ref="AG387:AG450" si="193">AE15</f>
        <v>5.5848653782914033</v>
      </c>
      <c r="AH387" s="36">
        <f t="shared" ref="AH387:AY401" si="194">300*AH315*AH87</f>
        <v>182.43490719183185</v>
      </c>
      <c r="AI387" s="36">
        <f t="shared" si="194"/>
        <v>6622.2182590581897</v>
      </c>
      <c r="AJ387" s="36">
        <f t="shared" si="194"/>
        <v>838.70166944820971</v>
      </c>
      <c r="AK387" s="36">
        <f t="shared" si="194"/>
        <v>6150.2522298966323</v>
      </c>
      <c r="AL387" s="36">
        <f t="shared" si="194"/>
        <v>191.54913115235965</v>
      </c>
      <c r="AM387" s="37">
        <f t="shared" si="194"/>
        <v>813.11449340018703</v>
      </c>
      <c r="AN387" s="38">
        <f t="shared" si="194"/>
        <v>947.73355465445798</v>
      </c>
      <c r="AO387" s="39">
        <f t="shared" si="194"/>
        <v>380.05017911736843</v>
      </c>
      <c r="AP387" s="39">
        <f t="shared" si="194"/>
        <v>76.010035823473672</v>
      </c>
      <c r="AQ387" s="40">
        <f t="shared" si="194"/>
        <v>16691.173875106633</v>
      </c>
      <c r="AR387" s="40">
        <f t="shared" si="194"/>
        <v>11271.917685242923</v>
      </c>
      <c r="AS387" s="40">
        <f t="shared" si="194"/>
        <v>22063.115896711453</v>
      </c>
      <c r="AT387" s="41">
        <f t="shared" si="194"/>
        <v>1063.877059867455</v>
      </c>
      <c r="AU387" s="41">
        <f t="shared" si="194"/>
        <v>972.93030508153424</v>
      </c>
      <c r="AV387" s="42">
        <f t="shared" si="194"/>
        <v>5130.0009155521238</v>
      </c>
      <c r="AW387" s="42">
        <f t="shared" si="194"/>
        <v>4993.8119587132969</v>
      </c>
      <c r="AX387" s="43">
        <f t="shared" si="194"/>
        <v>19861.324828159482</v>
      </c>
      <c r="AY387" s="43">
        <f t="shared" si="194"/>
        <v>9029.3546002550374</v>
      </c>
      <c r="AZ387" t="e">
        <f>NA()</f>
        <v>#N/A</v>
      </c>
    </row>
    <row r="388" spans="3:52" x14ac:dyDescent="0.25">
      <c r="D388" s="3">
        <v>3</v>
      </c>
      <c r="F388" s="3">
        <v>2</v>
      </c>
      <c r="G388" s="36">
        <f t="shared" si="192"/>
        <v>2.9663041528972434</v>
      </c>
      <c r="H388" s="36">
        <f t="shared" si="192"/>
        <v>1320.2571616207924</v>
      </c>
      <c r="I388" s="36">
        <f t="shared" si="192"/>
        <v>48.578021122483591</v>
      </c>
      <c r="J388" s="36">
        <f t="shared" si="192"/>
        <v>1053.9469093246826</v>
      </c>
      <c r="K388" s="36">
        <f t="shared" si="192"/>
        <v>5.0796249962716455</v>
      </c>
      <c r="L388" s="37">
        <f t="shared" si="192"/>
        <v>56.182451039589296</v>
      </c>
      <c r="M388" s="38">
        <f t="shared" si="192"/>
        <v>135.29779374466543</v>
      </c>
      <c r="N388" s="39">
        <f t="shared" si="192"/>
        <v>78.47670570033732</v>
      </c>
      <c r="O388" s="39">
        <f t="shared" si="192"/>
        <v>15.695341140067468</v>
      </c>
      <c r="P388" s="40">
        <f t="shared" si="192"/>
        <v>4701.1162017352817</v>
      </c>
      <c r="Q388" s="40">
        <f t="shared" si="192"/>
        <v>2239.681800585779</v>
      </c>
      <c r="R388" s="40">
        <f t="shared" si="192"/>
        <v>1294.8777968829402</v>
      </c>
      <c r="S388" s="41">
        <f t="shared" si="192"/>
        <v>272.67059448108722</v>
      </c>
      <c r="T388" s="41">
        <f t="shared" si="192"/>
        <v>188.45350722734946</v>
      </c>
      <c r="U388" s="42">
        <f t="shared" si="192"/>
        <v>1045.2488771630963</v>
      </c>
      <c r="V388" s="42">
        <f t="shared" si="192"/>
        <v>1023.6184857354307</v>
      </c>
      <c r="W388" s="43">
        <f t="shared" si="192"/>
        <v>4760.4273394587726</v>
      </c>
      <c r="X388" s="43">
        <f t="shared" si="192"/>
        <v>1812.4564504194909</v>
      </c>
      <c r="Y388" t="e">
        <f>NA()</f>
        <v>#N/A</v>
      </c>
      <c r="AD388"/>
      <c r="AE388" s="3">
        <v>3</v>
      </c>
      <c r="AG388" s="3">
        <f t="shared" si="193"/>
        <v>5.8734977668565307</v>
      </c>
      <c r="AH388" s="36">
        <f t="shared" si="194"/>
        <v>219.9954358750395</v>
      </c>
      <c r="AI388" s="36">
        <f t="shared" si="194"/>
        <v>7146.413754195959</v>
      </c>
      <c r="AJ388" s="36">
        <f t="shared" si="194"/>
        <v>957.77821520007649</v>
      </c>
      <c r="AK388" s="36">
        <f t="shared" si="194"/>
        <v>6677.6994528715868</v>
      </c>
      <c r="AL388" s="36">
        <f t="shared" si="194"/>
        <v>225.68488440501574</v>
      </c>
      <c r="AM388" s="37">
        <f t="shared" si="194"/>
        <v>916.02405198970746</v>
      </c>
      <c r="AN388" s="38">
        <f t="shared" si="194"/>
        <v>1039.303820988418</v>
      </c>
      <c r="AO388" s="39">
        <f t="shared" si="194"/>
        <v>409.80806475610416</v>
      </c>
      <c r="AP388" s="39">
        <f t="shared" si="194"/>
        <v>81.961612951220843</v>
      </c>
      <c r="AQ388" s="40">
        <f t="shared" si="194"/>
        <v>17724.944920141192</v>
      </c>
      <c r="AR388" s="40">
        <f t="shared" si="194"/>
        <v>12154.271090401893</v>
      </c>
      <c r="AS388" s="40">
        <f t="shared" si="194"/>
        <v>25025.372708981271</v>
      </c>
      <c r="AT388" s="41">
        <f t="shared" si="194"/>
        <v>1134.7221485276268</v>
      </c>
      <c r="AU388" s="41">
        <f t="shared" si="194"/>
        <v>1051.1871443526447</v>
      </c>
      <c r="AV388" s="42">
        <f t="shared" si="194"/>
        <v>5558.6157623572171</v>
      </c>
      <c r="AW388" s="42">
        <f t="shared" si="194"/>
        <v>5410.9014783724979</v>
      </c>
      <c r="AX388" s="43">
        <f t="shared" si="194"/>
        <v>21113.548891216844</v>
      </c>
      <c r="AY388" s="43">
        <f t="shared" si="194"/>
        <v>9717.2114961562929</v>
      </c>
      <c r="AZ388" t="e">
        <f>NA()</f>
        <v>#N/A</v>
      </c>
    </row>
    <row r="389" spans="3:52" x14ac:dyDescent="0.25">
      <c r="D389" s="3">
        <v>4</v>
      </c>
      <c r="F389" s="3">
        <v>3</v>
      </c>
      <c r="G389" s="36">
        <f t="shared" si="192"/>
        <v>15.955948879894853</v>
      </c>
      <c r="H389" s="36">
        <f t="shared" si="192"/>
        <v>2506.8349602941162</v>
      </c>
      <c r="I389" s="36">
        <f t="shared" si="192"/>
        <v>153.57642864781377</v>
      </c>
      <c r="J389" s="36">
        <f t="shared" si="192"/>
        <v>2103.4568362749646</v>
      </c>
      <c r="K389" s="36">
        <f t="shared" si="192"/>
        <v>22.460184211383819</v>
      </c>
      <c r="L389" s="37">
        <f t="shared" si="192"/>
        <v>168.84767935729488</v>
      </c>
      <c r="M389" s="38">
        <f t="shared" si="192"/>
        <v>295.38985019437069</v>
      </c>
      <c r="N389" s="39">
        <f t="shared" si="192"/>
        <v>147.40227501440393</v>
      </c>
      <c r="O389" s="39">
        <f t="shared" si="192"/>
        <v>29.480455002880788</v>
      </c>
      <c r="P389" s="40">
        <f t="shared" si="192"/>
        <v>7813.3865524696985</v>
      </c>
      <c r="Q389" s="40">
        <f t="shared" si="192"/>
        <v>4301.9731630830165</v>
      </c>
      <c r="R389" s="40">
        <f t="shared" si="192"/>
        <v>4169.694912714016</v>
      </c>
      <c r="S389" s="41">
        <f t="shared" si="192"/>
        <v>470.82942190529354</v>
      </c>
      <c r="T389" s="41">
        <f t="shared" si="192"/>
        <v>364.60909637250245</v>
      </c>
      <c r="U389" s="42">
        <f t="shared" si="192"/>
        <v>1882.6660945575848</v>
      </c>
      <c r="V389" s="42">
        <f t="shared" si="192"/>
        <v>1842.0378740246699</v>
      </c>
      <c r="W389" s="43">
        <f t="shared" si="192"/>
        <v>8708.9113241380146</v>
      </c>
      <c r="X389" s="43">
        <f t="shared" si="192"/>
        <v>3422.0860914543782</v>
      </c>
      <c r="Y389" t="e">
        <f>NA()</f>
        <v>#N/A</v>
      </c>
      <c r="AD389"/>
      <c r="AE389" s="3">
        <v>4</v>
      </c>
      <c r="AG389" s="3">
        <f t="shared" si="193"/>
        <v>6.1770470155581005</v>
      </c>
      <c r="AH389" s="36">
        <f t="shared" si="194"/>
        <v>264.784831845756</v>
      </c>
      <c r="AI389" s="36">
        <f t="shared" si="194"/>
        <v>7707.328058279033</v>
      </c>
      <c r="AJ389" s="36">
        <f t="shared" si="194"/>
        <v>1092.7690613807874</v>
      </c>
      <c r="AK389" s="36">
        <f t="shared" si="194"/>
        <v>7242.7048551752096</v>
      </c>
      <c r="AL389" s="36">
        <f t="shared" si="194"/>
        <v>265.42651724337765</v>
      </c>
      <c r="AM389" s="37">
        <f t="shared" si="194"/>
        <v>1030.3994096326674</v>
      </c>
      <c r="AN389" s="38">
        <f t="shared" si="194"/>
        <v>1139.2341524095666</v>
      </c>
      <c r="AO389" s="39">
        <f t="shared" si="194"/>
        <v>441.77921997163219</v>
      </c>
      <c r="AP389" s="39">
        <f t="shared" si="194"/>
        <v>88.355843994326435</v>
      </c>
      <c r="AQ389" s="40">
        <f t="shared" si="194"/>
        <v>18817.638142111256</v>
      </c>
      <c r="AR389" s="40">
        <f t="shared" si="194"/>
        <v>13099.04069259226</v>
      </c>
      <c r="AS389" s="40">
        <f t="shared" si="194"/>
        <v>28338.276711992217</v>
      </c>
      <c r="AT389" s="41">
        <f t="shared" si="194"/>
        <v>1209.9169703034149</v>
      </c>
      <c r="AU389" s="41">
        <f t="shared" si="194"/>
        <v>1135.269100557085</v>
      </c>
      <c r="AV389" s="42">
        <f t="shared" si="194"/>
        <v>6018.559234365066</v>
      </c>
      <c r="AW389" s="42">
        <f t="shared" si="194"/>
        <v>5858.558853368615</v>
      </c>
      <c r="AX389" s="43">
        <f t="shared" si="194"/>
        <v>22427.018138408857</v>
      </c>
      <c r="AY389" s="43">
        <f t="shared" si="194"/>
        <v>10447.010647964251</v>
      </c>
      <c r="AZ389" t="e">
        <f>NA()</f>
        <v>#N/A</v>
      </c>
    </row>
    <row r="390" spans="3:52" x14ac:dyDescent="0.25">
      <c r="D390" s="3">
        <v>5</v>
      </c>
      <c r="F390" s="3">
        <v>4</v>
      </c>
      <c r="G390" s="36">
        <f t="shared" si="192"/>
        <v>50.597363720361436</v>
      </c>
      <c r="H390" s="36">
        <f t="shared" si="192"/>
        <v>3949.9592281330515</v>
      </c>
      <c r="I390" s="36">
        <f t="shared" si="192"/>
        <v>341.16587602367144</v>
      </c>
      <c r="J390" s="36">
        <f t="shared" si="192"/>
        <v>3489.5745407757008</v>
      </c>
      <c r="K390" s="36">
        <f t="shared" si="192"/>
        <v>62.099285586967056</v>
      </c>
      <c r="L390" s="37">
        <f t="shared" si="192"/>
        <v>356.9642969292143</v>
      </c>
      <c r="M390" s="38">
        <f t="shared" si="192"/>
        <v>509.63903243056478</v>
      </c>
      <c r="N390" s="39">
        <f t="shared" si="192"/>
        <v>229.32675869086822</v>
      </c>
      <c r="O390" s="39">
        <f t="shared" si="192"/>
        <v>45.865351738173644</v>
      </c>
      <c r="P390" s="40">
        <f t="shared" si="192"/>
        <v>11143.480063497549</v>
      </c>
      <c r="Q390" s="40">
        <f t="shared" si="192"/>
        <v>6765.6217366047158</v>
      </c>
      <c r="R390" s="40">
        <f t="shared" si="192"/>
        <v>9227.5224375143971</v>
      </c>
      <c r="S390" s="41">
        <f t="shared" si="192"/>
        <v>689.48372857965546</v>
      </c>
      <c r="T390" s="41">
        <f t="shared" si="192"/>
        <v>577.51971185170021</v>
      </c>
      <c r="U390" s="42">
        <f t="shared" si="192"/>
        <v>2972.9743264386689</v>
      </c>
      <c r="V390" s="42">
        <f t="shared" si="192"/>
        <v>2895.8167971514035</v>
      </c>
      <c r="W390" s="43">
        <f t="shared" si="192"/>
        <v>12970.114996733291</v>
      </c>
      <c r="X390" s="43">
        <f t="shared" si="192"/>
        <v>5428.5118145425431</v>
      </c>
      <c r="Y390" t="e">
        <f>NA()</f>
        <v>#N/A</v>
      </c>
      <c r="AD390"/>
      <c r="AE390" s="3">
        <v>5</v>
      </c>
      <c r="AG390" s="3">
        <f t="shared" si="193"/>
        <v>6.4962840452114623</v>
      </c>
      <c r="AH390" s="36">
        <f t="shared" si="194"/>
        <v>318.06067073260209</v>
      </c>
      <c r="AI390" s="36">
        <f t="shared" si="194"/>
        <v>8306.764602032652</v>
      </c>
      <c r="AJ390" s="36">
        <f t="shared" si="194"/>
        <v>1245.6025185470401</v>
      </c>
      <c r="AK390" s="36">
        <f t="shared" si="194"/>
        <v>7846.7770334213801</v>
      </c>
      <c r="AL390" s="36">
        <f t="shared" si="194"/>
        <v>311.58170182534968</v>
      </c>
      <c r="AM390" s="37">
        <f t="shared" si="194"/>
        <v>1157.2319577480769</v>
      </c>
      <c r="AN390" s="38">
        <f t="shared" si="194"/>
        <v>1248.2130261789534</v>
      </c>
      <c r="AO390" s="39">
        <f t="shared" si="194"/>
        <v>476.11257927982638</v>
      </c>
      <c r="AP390" s="39">
        <f t="shared" si="194"/>
        <v>95.22251585596527</v>
      </c>
      <c r="AQ390" s="40">
        <f t="shared" si="194"/>
        <v>19972.013163962671</v>
      </c>
      <c r="AR390" s="40">
        <f t="shared" si="194"/>
        <v>14109.747627260307</v>
      </c>
      <c r="AS390" s="40">
        <f t="shared" si="194"/>
        <v>32034.329520633059</v>
      </c>
      <c r="AT390" s="41">
        <f t="shared" si="194"/>
        <v>1289.6836412032794</v>
      </c>
      <c r="AU390" s="41">
        <f t="shared" si="194"/>
        <v>1225.5456626293276</v>
      </c>
      <c r="AV390" s="42">
        <f t="shared" si="194"/>
        <v>6511.3252533698478</v>
      </c>
      <c r="AW390" s="42">
        <f t="shared" si="194"/>
        <v>6338.2522836216503</v>
      </c>
      <c r="AX390" s="43">
        <f t="shared" si="194"/>
        <v>23803.743688677638</v>
      </c>
      <c r="AY390" s="43">
        <f t="shared" si="194"/>
        <v>11220.13990646335</v>
      </c>
      <c r="AZ390" t="e">
        <f>NA()</f>
        <v>#N/A</v>
      </c>
    </row>
    <row r="391" spans="3:52" x14ac:dyDescent="0.25">
      <c r="D391" s="3">
        <v>6</v>
      </c>
      <c r="F391" s="3">
        <v>5</v>
      </c>
      <c r="G391" s="36">
        <f t="shared" si="192"/>
        <v>120.19531141922467</v>
      </c>
      <c r="H391" s="36">
        <f t="shared" si="192"/>
        <v>5591.4945349985646</v>
      </c>
      <c r="I391" s="36">
        <f t="shared" si="192"/>
        <v>624.79009203567534</v>
      </c>
      <c r="J391" s="36">
        <f t="shared" si="192"/>
        <v>5116.4284640329934</v>
      </c>
      <c r="K391" s="36">
        <f t="shared" si="192"/>
        <v>132.84509609530411</v>
      </c>
      <c r="L391" s="37">
        <f t="shared" si="192"/>
        <v>622.81574954204871</v>
      </c>
      <c r="M391" s="38">
        <f t="shared" si="192"/>
        <v>772.92905381402329</v>
      </c>
      <c r="N391" s="39">
        <f t="shared" si="192"/>
        <v>321.80328640780715</v>
      </c>
      <c r="O391" s="39">
        <f t="shared" si="192"/>
        <v>64.36065728156143</v>
      </c>
      <c r="P391" s="40">
        <f t="shared" si="192"/>
        <v>14615.258493167808</v>
      </c>
      <c r="Q391" s="40">
        <f t="shared" si="192"/>
        <v>9537.1090424168306</v>
      </c>
      <c r="R391" s="40">
        <f t="shared" si="192"/>
        <v>16640.467753236044</v>
      </c>
      <c r="S391" s="41">
        <f t="shared" si="192"/>
        <v>922.55632351147824</v>
      </c>
      <c r="T391" s="41">
        <f t="shared" si="192"/>
        <v>819.84657817608002</v>
      </c>
      <c r="U391" s="42">
        <f t="shared" si="192"/>
        <v>4291.5467096935572</v>
      </c>
      <c r="V391" s="42">
        <f t="shared" si="192"/>
        <v>4178.1162309714455</v>
      </c>
      <c r="W391" s="43">
        <f t="shared" si="192"/>
        <v>17317.201920079755</v>
      </c>
      <c r="X391" s="43">
        <f t="shared" si="192"/>
        <v>7659.505840030406</v>
      </c>
      <c r="Y391" t="e">
        <f>NA()</f>
        <v>#N/A</v>
      </c>
      <c r="AD391"/>
      <c r="AE391" s="3">
        <v>6</v>
      </c>
      <c r="AG391" s="3">
        <f t="shared" si="193"/>
        <v>6.8320196187232742</v>
      </c>
      <c r="AH391" s="36">
        <f t="shared" si="194"/>
        <v>381.26488148440097</v>
      </c>
      <c r="AI391" s="36">
        <f t="shared" si="194"/>
        <v>8946.5439264255383</v>
      </c>
      <c r="AJ391" s="36">
        <f t="shared" si="194"/>
        <v>1418.4013737892176</v>
      </c>
      <c r="AK391" s="36">
        <f t="shared" si="194"/>
        <v>8491.3896419424473</v>
      </c>
      <c r="AL391" s="36">
        <f t="shared" si="194"/>
        <v>365.04850385226899</v>
      </c>
      <c r="AM391" s="37">
        <f t="shared" si="194"/>
        <v>1297.5470729036499</v>
      </c>
      <c r="AN391" s="38">
        <f t="shared" si="194"/>
        <v>1366.9741735765638</v>
      </c>
      <c r="AO391" s="39">
        <f t="shared" si="194"/>
        <v>512.96498546345993</v>
      </c>
      <c r="AP391" s="39">
        <f t="shared" si="194"/>
        <v>102.59299709269199</v>
      </c>
      <c r="AQ391" s="40">
        <f t="shared" si="194"/>
        <v>21190.887230726188</v>
      </c>
      <c r="AR391" s="40">
        <f t="shared" si="194"/>
        <v>15189.990000895148</v>
      </c>
      <c r="AS391" s="40">
        <f t="shared" si="194"/>
        <v>36147.355056605644</v>
      </c>
      <c r="AT391" s="41">
        <f t="shared" si="194"/>
        <v>1374.2500410611092</v>
      </c>
      <c r="AU391" s="41">
        <f t="shared" si="194"/>
        <v>1322.4009414359953</v>
      </c>
      <c r="AV391" s="42">
        <f t="shared" si="194"/>
        <v>7038.3933384523843</v>
      </c>
      <c r="AW391" s="42">
        <f t="shared" si="194"/>
        <v>6851.4344120603928</v>
      </c>
      <c r="AX391" s="43">
        <f t="shared" si="194"/>
        <v>25245.690078553715</v>
      </c>
      <c r="AY391" s="43">
        <f t="shared" si="194"/>
        <v>12037.984991834721</v>
      </c>
      <c r="AZ391" t="e">
        <f>NA()</f>
        <v>#N/A</v>
      </c>
    </row>
    <row r="392" spans="3:52" x14ac:dyDescent="0.25">
      <c r="D392" s="3">
        <v>7</v>
      </c>
      <c r="F392" s="3">
        <v>6</v>
      </c>
      <c r="G392" s="36">
        <f t="shared" si="192"/>
        <v>237.98526214775075</v>
      </c>
      <c r="H392" s="36">
        <f t="shared" si="192"/>
        <v>7379.0309591329669</v>
      </c>
      <c r="I392" s="36">
        <f t="shared" si="192"/>
        <v>1012.8144498878577</v>
      </c>
      <c r="J392" s="36">
        <f t="shared" si="192"/>
        <v>6911.9601236822045</v>
      </c>
      <c r="K392" s="36">
        <f t="shared" si="192"/>
        <v>241.76219245848091</v>
      </c>
      <c r="L392" s="37">
        <f t="shared" si="192"/>
        <v>962.93595396861315</v>
      </c>
      <c r="M392" s="38">
        <f t="shared" si="192"/>
        <v>1080.5038119068324</v>
      </c>
      <c r="N392" s="39">
        <f t="shared" si="192"/>
        <v>423.04964631596465</v>
      </c>
      <c r="O392" s="39">
        <f t="shared" si="192"/>
        <v>84.609929263192925</v>
      </c>
      <c r="P392" s="40">
        <f t="shared" si="192"/>
        <v>18179.679370165901</v>
      </c>
      <c r="Q392" s="40">
        <f t="shared" si="192"/>
        <v>12545.981053675725</v>
      </c>
      <c r="R392" s="40">
        <f t="shared" si="192"/>
        <v>26381.711547114661</v>
      </c>
      <c r="S392" s="41">
        <f t="shared" si="192"/>
        <v>1165.9773595237077</v>
      </c>
      <c r="T392" s="41">
        <f t="shared" si="192"/>
        <v>1086.0122223059268</v>
      </c>
      <c r="U392" s="42">
        <f t="shared" si="192"/>
        <v>5749.2089637865856</v>
      </c>
      <c r="V392" s="42">
        <f t="shared" si="192"/>
        <v>5596.3933890930894</v>
      </c>
      <c r="W392" s="43">
        <f t="shared" si="192"/>
        <v>21661.403881534483</v>
      </c>
      <c r="X392" s="43">
        <f t="shared" si="192"/>
        <v>10020.633566872006</v>
      </c>
      <c r="Y392" t="e">
        <f>NA()</f>
        <v>#N/A</v>
      </c>
      <c r="AD392"/>
      <c r="AE392" s="3">
        <v>7</v>
      </c>
      <c r="AG392" s="3">
        <f t="shared" si="193"/>
        <v>7.185106400177478</v>
      </c>
      <c r="AH392" s="36">
        <f t="shared" si="194"/>
        <v>460.99131138101103</v>
      </c>
      <c r="AI392" s="36">
        <f t="shared" si="194"/>
        <v>9628.5053038762617</v>
      </c>
      <c r="AJ392" s="36">
        <f t="shared" si="194"/>
        <v>1613.4947791890793</v>
      </c>
      <c r="AK392" s="36">
        <f t="shared" si="194"/>
        <v>9177.9883558335805</v>
      </c>
      <c r="AL392" s="36">
        <f t="shared" si="194"/>
        <v>426.8195838399235</v>
      </c>
      <c r="AM392" s="37">
        <f t="shared" si="194"/>
        <v>1452.395129153904</v>
      </c>
      <c r="AN392" s="38">
        <f t="shared" si="194"/>
        <v>1496.2977594380802</v>
      </c>
      <c r="AO392" s="39">
        <f t="shared" si="194"/>
        <v>552.50131428264604</v>
      </c>
      <c r="AP392" s="39">
        <f t="shared" si="194"/>
        <v>110.5002628565292</v>
      </c>
      <c r="AQ392" s="40">
        <f t="shared" si="194"/>
        <v>22477.126806535754</v>
      </c>
      <c r="AR392" s="40">
        <f t="shared" si="194"/>
        <v>16343.425977582026</v>
      </c>
      <c r="AS392" s="40">
        <f t="shared" si="194"/>
        <v>40712.213597461705</v>
      </c>
      <c r="AT392" s="41">
        <f t="shared" si="194"/>
        <v>1463.8491984094323</v>
      </c>
      <c r="AU392" s="41">
        <f t="shared" si="194"/>
        <v>1426.232951763348</v>
      </c>
      <c r="AV392" s="42">
        <f t="shared" si="194"/>
        <v>7601.2272269638906</v>
      </c>
      <c r="AW392" s="42">
        <f t="shared" si="194"/>
        <v>7399.5399267278281</v>
      </c>
      <c r="AX392" s="43">
        <f t="shared" si="194"/>
        <v>26754.735789036782</v>
      </c>
      <c r="AY392" s="43">
        <f t="shared" si="194"/>
        <v>12901.93888847388</v>
      </c>
      <c r="AZ392" t="e">
        <f>NA()</f>
        <v>#N/A</v>
      </c>
    </row>
    <row r="393" spans="3:52" x14ac:dyDescent="0.25">
      <c r="D393" s="3">
        <v>8</v>
      </c>
      <c r="F393" s="3">
        <v>7</v>
      </c>
      <c r="G393" s="36">
        <f t="shared" si="192"/>
        <v>415.75580537083766</v>
      </c>
      <c r="H393" s="36">
        <f t="shared" si="192"/>
        <v>9269.8940441026498</v>
      </c>
      <c r="I393" s="36">
        <f t="shared" si="192"/>
        <v>1509.508460191915</v>
      </c>
      <c r="J393" s="36">
        <f t="shared" si="192"/>
        <v>8817.0254591072444</v>
      </c>
      <c r="K393" s="36">
        <f t="shared" si="192"/>
        <v>393.72279893078843</v>
      </c>
      <c r="L393" s="37">
        <f t="shared" si="192"/>
        <v>1370.3097679011933</v>
      </c>
      <c r="M393" s="38">
        <f t="shared" si="192"/>
        <v>1427.9443490983217</v>
      </c>
      <c r="N393" s="39">
        <f t="shared" si="192"/>
        <v>531.67740507459382</v>
      </c>
      <c r="O393" s="39">
        <f t="shared" si="192"/>
        <v>106.33548101491878</v>
      </c>
      <c r="P393" s="40">
        <f t="shared" si="192"/>
        <v>21802.31346893595</v>
      </c>
      <c r="Q393" s="40">
        <f t="shared" si="192"/>
        <v>15736.623500318716</v>
      </c>
      <c r="R393" s="40">
        <f t="shared" si="192"/>
        <v>38289.197006028444</v>
      </c>
      <c r="S393" s="41">
        <f t="shared" si="192"/>
        <v>1416.7972762619843</v>
      </c>
      <c r="T393" s="41">
        <f t="shared" si="192"/>
        <v>1371.5557436189551</v>
      </c>
      <c r="U393" s="42">
        <f t="shared" si="192"/>
        <v>7305.1451983282268</v>
      </c>
      <c r="V393" s="42">
        <f t="shared" si="192"/>
        <v>7111.1937292806742</v>
      </c>
      <c r="W393" s="43">
        <f t="shared" si="192"/>
        <v>25964.617224846454</v>
      </c>
      <c r="X393" s="43">
        <f t="shared" si="192"/>
        <v>12448.599739607953</v>
      </c>
      <c r="Y393" t="e">
        <f>NA()</f>
        <v>#N/A</v>
      </c>
      <c r="AD393"/>
      <c r="AE393" s="3">
        <v>8</v>
      </c>
      <c r="AG393" s="3">
        <f t="shared" si="193"/>
        <v>7.5564411203372481</v>
      </c>
      <c r="AH393" s="36">
        <f t="shared" si="194"/>
        <v>563.07905470000856</v>
      </c>
      <c r="AI393" s="36">
        <f t="shared" si="194"/>
        <v>10354.510312592551</v>
      </c>
      <c r="AJ393" s="36">
        <f t="shared" si="194"/>
        <v>1833.42924238418</v>
      </c>
      <c r="AK393" s="36">
        <f t="shared" si="194"/>
        <v>9908.002111401951</v>
      </c>
      <c r="AL393" s="36">
        <f t="shared" si="194"/>
        <v>497.98511803733038</v>
      </c>
      <c r="AM393" s="37">
        <f t="shared" si="194"/>
        <v>1622.8403136297115</v>
      </c>
      <c r="AN393" s="38">
        <f t="shared" si="194"/>
        <v>1637.0112708019478</v>
      </c>
      <c r="AO393" s="39">
        <f t="shared" si="194"/>
        <v>594.8945527117869</v>
      </c>
      <c r="AP393" s="39">
        <f t="shared" si="194"/>
        <v>118.97891054235738</v>
      </c>
      <c r="AQ393" s="40">
        <f t="shared" si="194"/>
        <v>23833.637651412984</v>
      </c>
      <c r="AR393" s="40">
        <f t="shared" si="194"/>
        <v>17573.753663879863</v>
      </c>
      <c r="AS393" s="40">
        <f t="shared" si="194"/>
        <v>45764.43807246162</v>
      </c>
      <c r="AT393" s="41">
        <f t="shared" si="194"/>
        <v>1558.7185469479514</v>
      </c>
      <c r="AU393" s="41">
        <f t="shared" si="194"/>
        <v>1537.4526483373218</v>
      </c>
      <c r="AV393" s="42">
        <f t="shared" si="194"/>
        <v>8201.2761432367042</v>
      </c>
      <c r="AW393" s="42">
        <f t="shared" si="194"/>
        <v>7983.9856411908349</v>
      </c>
      <c r="AX393" s="43">
        <f t="shared" si="194"/>
        <v>28332.630290244331</v>
      </c>
      <c r="AY393" s="43">
        <f t="shared" si="194"/>
        <v>13813.410781546116</v>
      </c>
      <c r="AZ393" t="e">
        <f>NA()</f>
        <v>#N/A</v>
      </c>
    </row>
    <row r="394" spans="3:52" x14ac:dyDescent="0.25">
      <c r="D394" s="3">
        <v>9</v>
      </c>
      <c r="F394" s="3">
        <v>8</v>
      </c>
      <c r="G394" s="36">
        <f t="shared" si="192"/>
        <v>705.95407740518306</v>
      </c>
      <c r="H394" s="36">
        <f t="shared" si="192"/>
        <v>11231.87317746157</v>
      </c>
      <c r="I394" s="36">
        <f t="shared" si="192"/>
        <v>2115.8734568960235</v>
      </c>
      <c r="J394" s="36">
        <f t="shared" si="192"/>
        <v>10788.561583147224</v>
      </c>
      <c r="K394" s="36">
        <f t="shared" si="192"/>
        <v>591.38231485865447</v>
      </c>
      <c r="L394" s="37">
        <f t="shared" si="192"/>
        <v>1835.94493649891</v>
      </c>
      <c r="M394" s="38">
        <f t="shared" si="192"/>
        <v>1811.1472284399474</v>
      </c>
      <c r="N394" s="39">
        <f t="shared" si="192"/>
        <v>646.559429892053</v>
      </c>
      <c r="O394" s="39">
        <f t="shared" si="192"/>
        <v>129.3118859784106</v>
      </c>
      <c r="P394" s="40">
        <f t="shared" si="192"/>
        <v>25457.69361676494</v>
      </c>
      <c r="Q394" s="40">
        <f t="shared" si="192"/>
        <v>19063.942812144232</v>
      </c>
      <c r="R394" s="40">
        <f t="shared" si="192"/>
        <v>52116.674188035351</v>
      </c>
      <c r="S394" s="41">
        <f t="shared" si="192"/>
        <v>1672.7733702636428</v>
      </c>
      <c r="T394" s="41">
        <f t="shared" si="192"/>
        <v>1672.8003960332719</v>
      </c>
      <c r="U394" s="42">
        <f t="shared" si="192"/>
        <v>8927.2481915593016</v>
      </c>
      <c r="V394" s="42">
        <f t="shared" si="192"/>
        <v>8691.1923370988625</v>
      </c>
      <c r="W394" s="43">
        <f t="shared" si="192"/>
        <v>30203.854274053985</v>
      </c>
      <c r="X394" s="43">
        <f t="shared" si="192"/>
        <v>14904.338135409103</v>
      </c>
      <c r="Y394" t="e">
        <f>NA()</f>
        <v>#N/A</v>
      </c>
      <c r="AD394"/>
      <c r="AE394" s="3">
        <v>9</v>
      </c>
      <c r="AG394" s="3">
        <f t="shared" si="193"/>
        <v>7.9469668540626248</v>
      </c>
      <c r="AH394" s="36">
        <f t="shared" si="194"/>
        <v>687.60305184631795</v>
      </c>
      <c r="AI394" s="36">
        <f t="shared" si="194"/>
        <v>11126.448193118171</v>
      </c>
      <c r="AJ394" s="36">
        <f t="shared" si="194"/>
        <v>2080.9782760769608</v>
      </c>
      <c r="AK394" s="36">
        <f t="shared" si="194"/>
        <v>10682.858231301792</v>
      </c>
      <c r="AL394" s="36">
        <f t="shared" si="194"/>
        <v>579.73401658925434</v>
      </c>
      <c r="AM394" s="37">
        <f t="shared" si="194"/>
        <v>1809.9470802210958</v>
      </c>
      <c r="AN394" s="38">
        <f t="shared" si="194"/>
        <v>1789.990047686616</v>
      </c>
      <c r="AO394" s="39">
        <f t="shared" si="194"/>
        <v>640.32582199688227</v>
      </c>
      <c r="AP394" s="39">
        <f t="shared" si="194"/>
        <v>128.06516439937644</v>
      </c>
      <c r="AQ394" s="40">
        <f t="shared" si="194"/>
        <v>25263.353240644614</v>
      </c>
      <c r="AR394" s="40">
        <f t="shared" si="194"/>
        <v>18884.687522152755</v>
      </c>
      <c r="AS394" s="40">
        <f t="shared" si="194"/>
        <v>51339.786065856635</v>
      </c>
      <c r="AT394" s="41">
        <f t="shared" si="194"/>
        <v>1659.0990409989056</v>
      </c>
      <c r="AU394" s="41">
        <f t="shared" si="194"/>
        <v>1656.4826855654578</v>
      </c>
      <c r="AV394" s="42">
        <f t="shared" si="194"/>
        <v>8839.9788612780958</v>
      </c>
      <c r="AW394" s="42">
        <f t="shared" si="194"/>
        <v>8606.1732504581305</v>
      </c>
      <c r="AX394" s="43">
        <f t="shared" si="194"/>
        <v>29980.948846169304</v>
      </c>
      <c r="AY394" s="43">
        <f t="shared" si="194"/>
        <v>14773.833230193995</v>
      </c>
      <c r="AZ394" t="e">
        <f>NA()</f>
        <v>#N/A</v>
      </c>
    </row>
    <row r="395" spans="3:52" x14ac:dyDescent="0.25">
      <c r="D395" s="3">
        <v>10</v>
      </c>
      <c r="F395" s="3">
        <v>9</v>
      </c>
      <c r="G395" s="36">
        <f t="shared" si="192"/>
        <v>1122.585155933378</v>
      </c>
      <c r="H395" s="36">
        <f t="shared" si="192"/>
        <v>13241.830490140363</v>
      </c>
      <c r="I395" s="36">
        <f t="shared" si="192"/>
        <v>2830.3376384322669</v>
      </c>
      <c r="J395" s="36">
        <f t="shared" si="192"/>
        <v>12797.704281325266</v>
      </c>
      <c r="K395" s="36">
        <f t="shared" si="192"/>
        <v>835.37381557987862</v>
      </c>
      <c r="L395" s="37">
        <f t="shared" si="192"/>
        <v>2349.9742910235009</v>
      </c>
      <c r="M395" s="38">
        <f t="shared" si="192"/>
        <v>2226.3042393852024</v>
      </c>
      <c r="N395" s="39">
        <f t="shared" si="192"/>
        <v>766.75520057773304</v>
      </c>
      <c r="O395" s="39">
        <f t="shared" si="192"/>
        <v>153.35104011554662</v>
      </c>
      <c r="P395" s="40">
        <f t="shared" si="192"/>
        <v>29126.323133290356</v>
      </c>
      <c r="Q395" s="40">
        <f t="shared" si="192"/>
        <v>22490.762846290967</v>
      </c>
      <c r="R395" s="40">
        <f t="shared" si="192"/>
        <v>67572.444960755005</v>
      </c>
      <c r="S395" s="41">
        <f t="shared" si="192"/>
        <v>1932.1455831550088</v>
      </c>
      <c r="T395" s="41">
        <f t="shared" si="192"/>
        <v>1986.656732207442</v>
      </c>
      <c r="U395" s="42">
        <f t="shared" si="192"/>
        <v>10591.962970154436</v>
      </c>
      <c r="V395" s="42">
        <f t="shared" si="192"/>
        <v>10313.175703964376</v>
      </c>
      <c r="W395" s="43">
        <f t="shared" si="192"/>
        <v>34361.034813064951</v>
      </c>
      <c r="X395" s="43">
        <f t="shared" si="192"/>
        <v>17364.5934472843</v>
      </c>
      <c r="Y395" t="e">
        <f>NA()</f>
        <v>#N/A</v>
      </c>
      <c r="AD395"/>
      <c r="AE395" s="3">
        <v>10</v>
      </c>
      <c r="AG395" s="3">
        <f t="shared" si="193"/>
        <v>8.3576754154277619</v>
      </c>
      <c r="AH395" s="36">
        <f t="shared" si="194"/>
        <v>839.20990355664719</v>
      </c>
      <c r="AI395" s="36">
        <f t="shared" si="194"/>
        <v>11946.24258661175</v>
      </c>
      <c r="AJ395" s="36">
        <f t="shared" si="194"/>
        <v>2359.150188057828</v>
      </c>
      <c r="AK395" s="36">
        <f t="shared" si="194"/>
        <v>11504.000620174331</v>
      </c>
      <c r="AL395" s="36">
        <f t="shared" si="194"/>
        <v>673.35296574821314</v>
      </c>
      <c r="AM395" s="37">
        <f t="shared" si="194"/>
        <v>2014.7641164369065</v>
      </c>
      <c r="AN395" s="38">
        <f t="shared" si="194"/>
        <v>1956.1573813188527</v>
      </c>
      <c r="AO395" s="39">
        <f t="shared" si="194"/>
        <v>688.98433593109417</v>
      </c>
      <c r="AP395" s="39">
        <f t="shared" si="194"/>
        <v>137.79686718621883</v>
      </c>
      <c r="AQ395" s="40">
        <f t="shared" si="194"/>
        <v>26769.221387059377</v>
      </c>
      <c r="AR395" s="40">
        <f t="shared" si="194"/>
        <v>20279.931052680589</v>
      </c>
      <c r="AS395" s="40">
        <f t="shared" si="194"/>
        <v>57473.702409064834</v>
      </c>
      <c r="AT395" s="41">
        <f t="shared" si="194"/>
        <v>1765.2341170189557</v>
      </c>
      <c r="AU395" s="41">
        <f t="shared" si="194"/>
        <v>1783.7558693463648</v>
      </c>
      <c r="AV395" s="42">
        <f t="shared" si="194"/>
        <v>9518.77047863197</v>
      </c>
      <c r="AW395" s="42">
        <f t="shared" si="194"/>
        <v>9267.4947527208078</v>
      </c>
      <c r="AX395" s="43">
        <f t="shared" si="194"/>
        <v>31701.046279663678</v>
      </c>
      <c r="AY395" s="43">
        <f t="shared" si="194"/>
        <v>15784.666184994241</v>
      </c>
      <c r="AZ395" t="e">
        <f>NA()</f>
        <v>#N/A</v>
      </c>
    </row>
    <row r="396" spans="3:52" x14ac:dyDescent="0.25">
      <c r="D396" s="3">
        <v>11</v>
      </c>
      <c r="F396" s="3">
        <v>10</v>
      </c>
      <c r="G396" s="36">
        <f t="shared" si="192"/>
        <v>1686.4816105501202</v>
      </c>
      <c r="H396" s="36">
        <f t="shared" si="192"/>
        <v>15283.54744625246</v>
      </c>
      <c r="I396" s="36">
        <f t="shared" si="192"/>
        <v>3829.3565184307681</v>
      </c>
      <c r="J396" s="36">
        <f t="shared" si="192"/>
        <v>14826.169823486814</v>
      </c>
      <c r="K396" s="36">
        <f t="shared" si="192"/>
        <v>1124.6124495095955</v>
      </c>
      <c r="L396" s="37">
        <f t="shared" si="192"/>
        <v>2902.4093608389749</v>
      </c>
      <c r="M396" s="38">
        <f t="shared" si="192"/>
        <v>2669.8833532254025</v>
      </c>
      <c r="N396" s="39">
        <f t="shared" si="192"/>
        <v>891.46451112868112</v>
      </c>
      <c r="O396" s="39">
        <f t="shared" si="192"/>
        <v>178.29290222573621</v>
      </c>
      <c r="P396" s="40">
        <f t="shared" si="192"/>
        <v>32792.919486222454</v>
      </c>
      <c r="Q396" s="40">
        <f t="shared" si="192"/>
        <v>25986.106287177659</v>
      </c>
      <c r="R396" s="40">
        <f t="shared" si="192"/>
        <v>84347.587394425616</v>
      </c>
      <c r="S396" s="41">
        <f t="shared" si="192"/>
        <v>2193.5020498261188</v>
      </c>
      <c r="T396" s="41">
        <f t="shared" si="192"/>
        <v>2310.4947431206615</v>
      </c>
      <c r="U396" s="42">
        <f t="shared" si="192"/>
        <v>12282.802212019487</v>
      </c>
      <c r="V396" s="42">
        <f t="shared" si="192"/>
        <v>11960.731510027026</v>
      </c>
      <c r="W396" s="43">
        <f t="shared" si="192"/>
        <v>38421.097730555033</v>
      </c>
      <c r="X396" s="43">
        <f t="shared" si="192"/>
        <v>19815.328066657825</v>
      </c>
      <c r="Y396" t="e">
        <f>NA()</f>
        <v>#N/A</v>
      </c>
      <c r="AD396"/>
      <c r="AE396" s="3">
        <v>11</v>
      </c>
      <c r="AG396" s="3">
        <f t="shared" si="193"/>
        <v>8.7896098766206254</v>
      </c>
      <c r="AH396" s="36">
        <f t="shared" si="194"/>
        <v>1023.2778733146459</v>
      </c>
      <c r="AI396" s="36">
        <f t="shared" si="194"/>
        <v>12815.859010477026</v>
      </c>
      <c r="AJ396" s="36">
        <f t="shared" si="194"/>
        <v>2671.1934145813407</v>
      </c>
      <c r="AK396" s="36">
        <f t="shared" si="194"/>
        <v>12372.909788042187</v>
      </c>
      <c r="AL396" s="36">
        <f t="shared" si="194"/>
        <v>780.22277754199149</v>
      </c>
      <c r="AM396" s="37">
        <f t="shared" si="194"/>
        <v>2238.3057539624647</v>
      </c>
      <c r="AN396" s="38">
        <f t="shared" si="194"/>
        <v>2136.4840972824786</v>
      </c>
      <c r="AO396" s="39">
        <f t="shared" si="194"/>
        <v>741.06728382533311</v>
      </c>
      <c r="AP396" s="39">
        <f t="shared" si="194"/>
        <v>148.21345676506664</v>
      </c>
      <c r="AQ396" s="40">
        <f t="shared" si="194"/>
        <v>28354.188925829952</v>
      </c>
      <c r="AR396" s="40">
        <f t="shared" si="194"/>
        <v>21763.145503186781</v>
      </c>
      <c r="AS396" s="40">
        <f t="shared" si="194"/>
        <v>64200.689248479015</v>
      </c>
      <c r="AT396" s="41">
        <f t="shared" si="194"/>
        <v>1877.3684880789297</v>
      </c>
      <c r="AU396" s="41">
        <f t="shared" si="194"/>
        <v>1919.7132683113146</v>
      </c>
      <c r="AV396" s="42">
        <f t="shared" si="194"/>
        <v>10239.091545421606</v>
      </c>
      <c r="AW396" s="42">
        <f t="shared" si="194"/>
        <v>9969.3402741069185</v>
      </c>
      <c r="AX396" s="43">
        <f t="shared" si="194"/>
        <v>33494.010753575174</v>
      </c>
      <c r="AY396" s="43">
        <f t="shared" si="194"/>
        <v>16847.396484907469</v>
      </c>
      <c r="AZ396" t="e">
        <f>NA()</f>
        <v>#N/A</v>
      </c>
    </row>
    <row r="397" spans="3:52" x14ac:dyDescent="0.25">
      <c r="D397" s="3">
        <v>12</v>
      </c>
      <c r="F397" s="3">
        <v>11</v>
      </c>
      <c r="G397" s="36">
        <f t="shared" si="192"/>
        <v>2408.665612331893</v>
      </c>
      <c r="H397" s="36">
        <f t="shared" si="192"/>
        <v>17345.643876103939</v>
      </c>
      <c r="I397" s="36">
        <f t="shared" si="192"/>
        <v>5333.790943303371</v>
      </c>
      <c r="J397" s="36">
        <f t="shared" si="192"/>
        <v>16862.71167509949</v>
      </c>
      <c r="K397" s="36">
        <f t="shared" si="192"/>
        <v>1456.6398594250199</v>
      </c>
      <c r="L397" s="37">
        <f t="shared" si="192"/>
        <v>3483.6375308901274</v>
      </c>
      <c r="M397" s="38">
        <f t="shared" si="192"/>
        <v>3138.6108528040049</v>
      </c>
      <c r="N397" s="39">
        <f t="shared" si="192"/>
        <v>1019.9967359905181</v>
      </c>
      <c r="O397" s="39">
        <f t="shared" si="192"/>
        <v>203.99934719810366</v>
      </c>
      <c r="P397" s="40">
        <f t="shared" si="192"/>
        <v>36445.30369138172</v>
      </c>
      <c r="Q397" s="40">
        <f t="shared" si="192"/>
        <v>29523.984743243822</v>
      </c>
      <c r="R397" s="40">
        <f t="shared" si="192"/>
        <v>102135.69928811245</v>
      </c>
      <c r="S397" s="41">
        <f t="shared" si="192"/>
        <v>2455.6924404603697</v>
      </c>
      <c r="T397" s="41">
        <f t="shared" si="192"/>
        <v>2642.0551272076268</v>
      </c>
      <c r="U397" s="42">
        <f t="shared" si="192"/>
        <v>13988.524999719461</v>
      </c>
      <c r="V397" s="42">
        <f t="shared" si="192"/>
        <v>13622.571970402991</v>
      </c>
      <c r="W397" s="43">
        <f t="shared" si="192"/>
        <v>42371.910408528398</v>
      </c>
      <c r="X397" s="43">
        <f t="shared" si="192"/>
        <v>22247.484143822516</v>
      </c>
      <c r="Y397" t="e">
        <f>NA()</f>
        <v>#N/A</v>
      </c>
      <c r="AD397"/>
      <c r="AE397" s="3">
        <v>12</v>
      </c>
      <c r="AG397" s="3">
        <f t="shared" si="193"/>
        <v>9.2438672170224123</v>
      </c>
      <c r="AH397" s="36">
        <f t="shared" si="194"/>
        <v>1245.9067951476704</v>
      </c>
      <c r="AI397" s="36">
        <f t="shared" si="194"/>
        <v>13737.312192015755</v>
      </c>
      <c r="AJ397" s="36">
        <f t="shared" si="194"/>
        <v>3020.5987198326352</v>
      </c>
      <c r="AK397" s="36">
        <f t="shared" si="194"/>
        <v>13291.123068600502</v>
      </c>
      <c r="AL397" s="36">
        <f t="shared" si="194"/>
        <v>901.81149913064678</v>
      </c>
      <c r="AM397" s="37">
        <f t="shared" si="194"/>
        <v>2481.5308255305931</v>
      </c>
      <c r="AN397" s="38">
        <f t="shared" si="194"/>
        <v>2331.9875332215565</v>
      </c>
      <c r="AO397" s="39">
        <f t="shared" si="194"/>
        <v>796.77962671768955</v>
      </c>
      <c r="AP397" s="39">
        <f t="shared" si="194"/>
        <v>159.35592534353793</v>
      </c>
      <c r="AQ397" s="40">
        <f t="shared" si="194"/>
        <v>30021.18432301619</v>
      </c>
      <c r="AR397" s="40">
        <f t="shared" si="194"/>
        <v>23337.914392324303</v>
      </c>
      <c r="AS397" s="40">
        <f t="shared" si="194"/>
        <v>71553.583124787183</v>
      </c>
      <c r="AT397" s="41">
        <f t="shared" si="194"/>
        <v>1995.7467582688955</v>
      </c>
      <c r="AU397" s="41">
        <f t="shared" si="194"/>
        <v>2064.8019513574159</v>
      </c>
      <c r="AV397" s="42">
        <f t="shared" si="194"/>
        <v>11002.398894189115</v>
      </c>
      <c r="AW397" s="42">
        <f t="shared" si="194"/>
        <v>10713.107750164032</v>
      </c>
      <c r="AX397" s="43">
        <f t="shared" si="194"/>
        <v>35360.618410647847</v>
      </c>
      <c r="AY397" s="43">
        <f t="shared" si="194"/>
        <v>17963.531623713068</v>
      </c>
      <c r="AZ397" t="e">
        <f>NA()</f>
        <v>#N/A</v>
      </c>
    </row>
    <row r="398" spans="3:52" x14ac:dyDescent="0.25">
      <c r="D398" s="3">
        <v>13</v>
      </c>
      <c r="F398" s="3">
        <v>12</v>
      </c>
      <c r="G398" s="36">
        <f t="shared" si="192"/>
        <v>3288.0725476548355</v>
      </c>
      <c r="H398" s="36">
        <f t="shared" si="192"/>
        <v>19419.92223158354</v>
      </c>
      <c r="I398" s="36">
        <f t="shared" si="192"/>
        <v>7043.3766858803592</v>
      </c>
      <c r="J398" s="36">
        <f t="shared" si="192"/>
        <v>18900.359855280385</v>
      </c>
      <c r="K398" s="36">
        <f t="shared" si="192"/>
        <v>1827.9657470379971</v>
      </c>
      <c r="L398" s="37">
        <f t="shared" si="192"/>
        <v>4084.7325176358868</v>
      </c>
      <c r="M398" s="38">
        <f t="shared" si="192"/>
        <v>3629.4545655991374</v>
      </c>
      <c r="N398" s="39">
        <f t="shared" si="192"/>
        <v>1151.7493408160444</v>
      </c>
      <c r="O398" s="39">
        <f t="shared" si="192"/>
        <v>230.3498681632089</v>
      </c>
      <c r="P398" s="40">
        <f t="shared" si="192"/>
        <v>40073.657576704252</v>
      </c>
      <c r="Q398" s="40">
        <f t="shared" si="192"/>
        <v>33082.505674321859</v>
      </c>
      <c r="R398" s="40">
        <f t="shared" si="192"/>
        <v>120646.05042707216</v>
      </c>
      <c r="S398" s="41">
        <f t="shared" si="192"/>
        <v>2717.7689808487967</v>
      </c>
      <c r="T398" s="41">
        <f t="shared" si="192"/>
        <v>2979.3845835738593</v>
      </c>
      <c r="U398" s="42">
        <f t="shared" si="192"/>
        <v>15701.495923800723</v>
      </c>
      <c r="V398" s="42">
        <f t="shared" si="192"/>
        <v>15290.988030063207</v>
      </c>
      <c r="W398" s="43">
        <f t="shared" si="192"/>
        <v>46204.217941825926</v>
      </c>
      <c r="X398" s="43">
        <f t="shared" si="192"/>
        <v>24654.591088984675</v>
      </c>
      <c r="Y398" t="e">
        <f>NA()</f>
        <v>#N/A</v>
      </c>
      <c r="AD398"/>
      <c r="AE398" s="3">
        <v>13</v>
      </c>
      <c r="AG398" s="3">
        <f t="shared" si="193"/>
        <v>9.7216011091944612</v>
      </c>
      <c r="AH398" s="36">
        <f t="shared" si="194"/>
        <v>1513.847435039303</v>
      </c>
      <c r="AI398" s="36">
        <f t="shared" si="194"/>
        <v>14712.672182387079</v>
      </c>
      <c r="AJ398" s="36">
        <f t="shared" si="194"/>
        <v>3452.8790567636956</v>
      </c>
      <c r="AK398" s="36">
        <f t="shared" si="194"/>
        <v>14260.253098623105</v>
      </c>
      <c r="AL398" s="36">
        <f t="shared" si="194"/>
        <v>1039.6637208196009</v>
      </c>
      <c r="AM398" s="37">
        <f t="shared" si="194"/>
        <v>2745.3190604100732</v>
      </c>
      <c r="AN398" s="38">
        <f t="shared" si="194"/>
        <v>2543.7298131276502</v>
      </c>
      <c r="AO398" s="39">
        <f t="shared" si="194"/>
        <v>856.3337944379515</v>
      </c>
      <c r="AP398" s="39">
        <f t="shared" si="194"/>
        <v>171.2667588875903</v>
      </c>
      <c r="AQ398" s="40">
        <f t="shared" si="194"/>
        <v>31773.098073412686</v>
      </c>
      <c r="AR398" s="40">
        <f t="shared" si="194"/>
        <v>25007.703672705116</v>
      </c>
      <c r="AS398" s="40">
        <f t="shared" si="194"/>
        <v>79562.741931000317</v>
      </c>
      <c r="AT398" s="41">
        <f t="shared" si="194"/>
        <v>2120.6118442830962</v>
      </c>
      <c r="AU398" s="41">
        <f t="shared" si="194"/>
        <v>2219.4723184311019</v>
      </c>
      <c r="AV398" s="42">
        <f t="shared" si="194"/>
        <v>11810.17721921631</v>
      </c>
      <c r="AW398" s="42">
        <f t="shared" si="194"/>
        <v>11500.213627534265</v>
      </c>
      <c r="AX398" s="43">
        <f t="shared" si="194"/>
        <v>37301.289474183293</v>
      </c>
      <c r="AY398" s="43">
        <f t="shared" si="194"/>
        <v>19134.586855188692</v>
      </c>
      <c r="AZ398" t="e">
        <f>NA()</f>
        <v>#N/A</v>
      </c>
    </row>
    <row r="399" spans="3:52" x14ac:dyDescent="0.25">
      <c r="D399" s="3">
        <v>14</v>
      </c>
      <c r="F399" s="3">
        <v>13</v>
      </c>
      <c r="G399" s="36">
        <f t="shared" si="192"/>
        <v>4312.9442583527016</v>
      </c>
      <c r="H399" s="36">
        <f t="shared" si="192"/>
        <v>21500.196797531898</v>
      </c>
      <c r="I399" s="36">
        <f t="shared" si="192"/>
        <v>8912.9871714732417</v>
      </c>
      <c r="J399" s="36">
        <f t="shared" si="192"/>
        <v>20934.542418235138</v>
      </c>
      <c r="K399" s="36">
        <f t="shared" si="192"/>
        <v>2234.381991091524</v>
      </c>
      <c r="L399" s="37">
        <f t="shared" si="192"/>
        <v>4697.6307532332003</v>
      </c>
      <c r="M399" s="38">
        <f t="shared" si="192"/>
        <v>4139.6081335028948</v>
      </c>
      <c r="N399" s="39">
        <f t="shared" si="192"/>
        <v>1286.1922311857786</v>
      </c>
      <c r="O399" s="39">
        <f t="shared" si="192"/>
        <v>257.2384462371557</v>
      </c>
      <c r="P399" s="40">
        <f t="shared" si="192"/>
        <v>43670.004814814718</v>
      </c>
      <c r="Q399" s="40">
        <f t="shared" si="192"/>
        <v>36643.189110363652</v>
      </c>
      <c r="R399" s="40">
        <f t="shared" si="192"/>
        <v>139611.75279186358</v>
      </c>
      <c r="S399" s="41">
        <f t="shared" si="192"/>
        <v>2978.9445646165336</v>
      </c>
      <c r="T399" s="41">
        <f t="shared" si="192"/>
        <v>3320.7867832887505</v>
      </c>
      <c r="U399" s="42">
        <f t="shared" si="192"/>
        <v>17416.414011443168</v>
      </c>
      <c r="V399" s="42">
        <f t="shared" si="192"/>
        <v>16960.6285113577</v>
      </c>
      <c r="W399" s="43">
        <f t="shared" si="192"/>
        <v>49911.392536262334</v>
      </c>
      <c r="X399" s="43">
        <f t="shared" si="192"/>
        <v>27031.550508531309</v>
      </c>
      <c r="Y399" t="e">
        <f>NA()</f>
        <v>#N/A</v>
      </c>
      <c r="AD399"/>
      <c r="AE399" s="3">
        <v>14</v>
      </c>
      <c r="AG399" s="3">
        <f t="shared" si="193"/>
        <v>10.224024848848265</v>
      </c>
      <c r="AH399" s="36">
        <f t="shared" si="194"/>
        <v>1834.35672932273</v>
      </c>
      <c r="AI399" s="36">
        <f t="shared" si="194"/>
        <v>15744.068040165281</v>
      </c>
      <c r="AJ399" s="36">
        <f t="shared" si="194"/>
        <v>4146.2790616414622</v>
      </c>
      <c r="AK399" s="36">
        <f t="shared" si="194"/>
        <v>15282.002462384546</v>
      </c>
      <c r="AL399" s="36">
        <f t="shared" si="194"/>
        <v>1195.3855327174078</v>
      </c>
      <c r="AM399" s="37">
        <f t="shared" si="194"/>
        <v>3030.4452182823698</v>
      </c>
      <c r="AN399" s="38">
        <f t="shared" si="194"/>
        <v>2772.8153131349859</v>
      </c>
      <c r="AO399" s="39">
        <f t="shared" si="194"/>
        <v>919.94927024264382</v>
      </c>
      <c r="AP399" s="39">
        <f t="shared" si="194"/>
        <v>183.98985404852877</v>
      </c>
      <c r="AQ399" s="40">
        <f t="shared" si="194"/>
        <v>33612.760760901379</v>
      </c>
      <c r="AR399" s="40">
        <f t="shared" si="194"/>
        <v>26775.817410836171</v>
      </c>
      <c r="AS399" s="40">
        <f t="shared" si="194"/>
        <v>88255.148637481543</v>
      </c>
      <c r="AT399" s="41">
        <f t="shared" si="194"/>
        <v>2252.2031920387449</v>
      </c>
      <c r="AU399" s="41">
        <f t="shared" si="194"/>
        <v>2384.1749923690918</v>
      </c>
      <c r="AV399" s="42">
        <f t="shared" si="194"/>
        <v>12663.950191271399</v>
      </c>
      <c r="AW399" s="42">
        <f t="shared" si="194"/>
        <v>12332.103482247459</v>
      </c>
      <c r="AX399" s="43">
        <f t="shared" si="194"/>
        <v>39316.046186759369</v>
      </c>
      <c r="AY399" s="43">
        <f t="shared" si="194"/>
        <v>20362.065090962802</v>
      </c>
      <c r="AZ399" t="e">
        <f>NA()</f>
        <v>#N/A</v>
      </c>
    </row>
    <row r="400" spans="3:52" x14ac:dyDescent="0.25">
      <c r="D400" s="3">
        <v>15</v>
      </c>
      <c r="F400" s="3">
        <v>14</v>
      </c>
      <c r="G400" s="36">
        <f t="shared" si="192"/>
        <v>5464.745473193263</v>
      </c>
      <c r="H400" s="36">
        <f t="shared" si="192"/>
        <v>23581.533960513018</v>
      </c>
      <c r="I400" s="36">
        <f t="shared" si="192"/>
        <v>10901.788871274215</v>
      </c>
      <c r="J400" s="36">
        <f t="shared" si="192"/>
        <v>22961.933320442236</v>
      </c>
      <c r="K400" s="36">
        <f t="shared" si="192"/>
        <v>2671.2368723042177</v>
      </c>
      <c r="L400" s="37">
        <f t="shared" si="192"/>
        <v>5315.2130957900008</v>
      </c>
      <c r="M400" s="38">
        <f t="shared" si="192"/>
        <v>4667.2449598164094</v>
      </c>
      <c r="N400" s="39">
        <f t="shared" si="192"/>
        <v>1422.8559719359057</v>
      </c>
      <c r="O400" s="39">
        <f t="shared" si="192"/>
        <v>284.57119438718115</v>
      </c>
      <c r="P400" s="40">
        <f t="shared" si="192"/>
        <v>47227.835321763887</v>
      </c>
      <c r="Q400" s="40">
        <f t="shared" si="192"/>
        <v>40190.430169981759</v>
      </c>
      <c r="R400" s="40">
        <f t="shared" si="192"/>
        <v>158794.25874206179</v>
      </c>
      <c r="S400" s="41">
        <f t="shared" si="192"/>
        <v>3238.5619705684044</v>
      </c>
      <c r="T400" s="41">
        <f t="shared" si="192"/>
        <v>3664.7840809338086</v>
      </c>
      <c r="U400" s="42">
        <f t="shared" si="192"/>
        <v>19129.421298445126</v>
      </c>
      <c r="V400" s="42">
        <f t="shared" si="192"/>
        <v>18627.62718153061</v>
      </c>
      <c r="W400" s="43">
        <f t="shared" si="192"/>
        <v>53489.070575877638</v>
      </c>
      <c r="X400" s="43">
        <f t="shared" si="192"/>
        <v>29374.078629094907</v>
      </c>
      <c r="Y400" t="e">
        <f>NA()</f>
        <v>#N/A</v>
      </c>
      <c r="AD400"/>
      <c r="AE400" s="3">
        <v>15</v>
      </c>
      <c r="AG400" s="3">
        <f t="shared" si="193"/>
        <v>10.752414436239738</v>
      </c>
      <c r="AH400" s="36">
        <f t="shared" si="194"/>
        <v>2214.9740107409057</v>
      </c>
      <c r="AI400" s="36">
        <f t="shared" si="194"/>
        <v>16833.687832132502</v>
      </c>
      <c r="AJ400" s="36">
        <f t="shared" si="194"/>
        <v>4940.4642614102395</v>
      </c>
      <c r="AK400" s="36">
        <f t="shared" si="194"/>
        <v>16358.172421483328</v>
      </c>
      <c r="AL400" s="36">
        <f t="shared" si="194"/>
        <v>1370.6246221833433</v>
      </c>
      <c r="AM400" s="37">
        <f t="shared" si="194"/>
        <v>3337.5512857023941</v>
      </c>
      <c r="AN400" s="38">
        <f t="shared" si="194"/>
        <v>3020.3872074653186</v>
      </c>
      <c r="AO400" s="39">
        <f t="shared" si="194"/>
        <v>987.85204888838905</v>
      </c>
      <c r="AP400" s="39">
        <f t="shared" si="194"/>
        <v>197.57040977767781</v>
      </c>
      <c r="AQ400" s="40">
        <f t="shared" si="194"/>
        <v>35542.918666024991</v>
      </c>
      <c r="AR400" s="40">
        <f t="shared" si="194"/>
        <v>28645.348927417839</v>
      </c>
      <c r="AS400" s="40">
        <f t="shared" si="194"/>
        <v>97653.443349722991</v>
      </c>
      <c r="AT400" s="41">
        <f t="shared" si="194"/>
        <v>2390.7547771410586</v>
      </c>
      <c r="AU400" s="41">
        <f t="shared" si="194"/>
        <v>2559.3572413612601</v>
      </c>
      <c r="AV400" s="42">
        <f t="shared" si="194"/>
        <v>13565.28970059693</v>
      </c>
      <c r="AW400" s="42">
        <f t="shared" si="194"/>
        <v>13210.261240851611</v>
      </c>
      <c r="AX400" s="43">
        <f t="shared" si="194"/>
        <v>41404.472792563116</v>
      </c>
      <c r="AY400" s="43">
        <f t="shared" si="194"/>
        <v>21647.429500175742</v>
      </c>
      <c r="AZ400" t="e">
        <f>NA()</f>
        <v>#N/A</v>
      </c>
    </row>
    <row r="401" spans="4:52" x14ac:dyDescent="0.25">
      <c r="D401" s="3">
        <v>16</v>
      </c>
      <c r="F401" s="3">
        <v>15</v>
      </c>
      <c r="G401" s="36">
        <f t="shared" si="192"/>
        <v>6722.6530291624404</v>
      </c>
      <c r="H401" s="36">
        <f t="shared" si="192"/>
        <v>25659.792585454925</v>
      </c>
      <c r="I401" s="36">
        <f t="shared" si="192"/>
        <v>12977.469145920124</v>
      </c>
      <c r="J401" s="36">
        <f t="shared" ref="J401:X401" si="195">300*J329*J101</f>
        <v>24979.811487761421</v>
      </c>
      <c r="K401" s="36">
        <f t="shared" si="195"/>
        <v>3133.6647981131355</v>
      </c>
      <c r="L401" s="37">
        <f t="shared" si="195"/>
        <v>5931.3212154597622</v>
      </c>
      <c r="M401" s="38">
        <f t="shared" si="195"/>
        <v>5323.9086755006902</v>
      </c>
      <c r="N401" s="39">
        <f t="shared" si="195"/>
        <v>1561.3226765782404</v>
      </c>
      <c r="O401" s="39">
        <f t="shared" si="195"/>
        <v>312.264535315648</v>
      </c>
      <c r="P401" s="40">
        <f t="shared" si="195"/>
        <v>50741.825464111163</v>
      </c>
      <c r="Q401" s="40">
        <f t="shared" si="195"/>
        <v>43711.066939271012</v>
      </c>
      <c r="R401" s="40">
        <f t="shared" si="195"/>
        <v>177985.22295425975</v>
      </c>
      <c r="S401" s="41">
        <f t="shared" si="195"/>
        <v>3496.0705998630642</v>
      </c>
      <c r="T401" s="41">
        <f t="shared" si="195"/>
        <v>4010.0868803998878</v>
      </c>
      <c r="U401" s="42">
        <f t="shared" si="195"/>
        <v>20837.524295702115</v>
      </c>
      <c r="V401" s="42">
        <f t="shared" si="195"/>
        <v>20289.024158666361</v>
      </c>
      <c r="W401" s="43">
        <f t="shared" si="195"/>
        <v>56934.770626444508</v>
      </c>
      <c r="X401" s="43">
        <f t="shared" si="195"/>
        <v>31678.476478699107</v>
      </c>
      <c r="Y401" t="e">
        <f>NA()</f>
        <v>#N/A</v>
      </c>
      <c r="AD401"/>
      <c r="AE401" s="3">
        <v>16</v>
      </c>
      <c r="AG401" s="3">
        <f t="shared" si="193"/>
        <v>11.308111816813577</v>
      </c>
      <c r="AH401" s="36">
        <f t="shared" si="194"/>
        <v>2663.2279766744341</v>
      </c>
      <c r="AI401" s="36">
        <f t="shared" si="194"/>
        <v>17983.773767022194</v>
      </c>
      <c r="AJ401" s="36">
        <f t="shared" si="194"/>
        <v>5840.778663246283</v>
      </c>
      <c r="AK401" s="36">
        <f t="shared" ref="AK401:AY401" si="196">300*AK329*AK101</f>
        <v>17490.663868466454</v>
      </c>
      <c r="AL401" s="36">
        <f t="shared" si="196"/>
        <v>1567.04508442521</v>
      </c>
      <c r="AM401" s="37">
        <f t="shared" si="196"/>
        <v>3667.1171986419554</v>
      </c>
      <c r="AN401" s="38">
        <f t="shared" si="196"/>
        <v>3287.622978095184</v>
      </c>
      <c r="AO401" s="39">
        <f t="shared" si="196"/>
        <v>1060.27395324858</v>
      </c>
      <c r="AP401" s="39">
        <f t="shared" si="196"/>
        <v>212.05479064971601</v>
      </c>
      <c r="AQ401" s="40">
        <f t="shared" si="196"/>
        <v>37566.206821521315</v>
      </c>
      <c r="AR401" s="40">
        <f t="shared" si="196"/>
        <v>30619.127423376325</v>
      </c>
      <c r="AS401" s="40">
        <f t="shared" si="196"/>
        <v>107774.90051350571</v>
      </c>
      <c r="AT401" s="41">
        <f t="shared" si="196"/>
        <v>2536.4928793851714</v>
      </c>
      <c r="AU401" s="41">
        <f t="shared" si="196"/>
        <v>2745.4589044391605</v>
      </c>
      <c r="AV401" s="42">
        <f t="shared" si="196"/>
        <v>14515.821730866306</v>
      </c>
      <c r="AW401" s="42">
        <f t="shared" si="196"/>
        <v>14136.215570369641</v>
      </c>
      <c r="AX401" s="43">
        <f t="shared" si="196"/>
        <v>43565.677675142637</v>
      </c>
      <c r="AY401" s="43">
        <f t="shared" si="196"/>
        <v>22992.069198981495</v>
      </c>
      <c r="AZ401" t="e">
        <f>NA()</f>
        <v>#N/A</v>
      </c>
    </row>
    <row r="402" spans="4:52" x14ac:dyDescent="0.25">
      <c r="D402" s="3">
        <v>17</v>
      </c>
      <c r="F402" s="3">
        <v>16</v>
      </c>
      <c r="G402" s="36">
        <f t="shared" ref="G402:X416" si="197">300*G330*G102</f>
        <v>8066.960431194082</v>
      </c>
      <c r="H402" s="36">
        <f t="shared" si="197"/>
        <v>27731.362532521351</v>
      </c>
      <c r="I402" s="36">
        <f t="shared" si="197"/>
        <v>15117.010115435573</v>
      </c>
      <c r="J402" s="36">
        <f t="shared" si="197"/>
        <v>26985.742261208998</v>
      </c>
      <c r="K402" s="36">
        <f t="shared" si="197"/>
        <v>3616.7717825996197</v>
      </c>
      <c r="L402" s="37">
        <f t="shared" si="197"/>
        <v>6540.7303359804309</v>
      </c>
      <c r="M402" s="38">
        <f t="shared" si="197"/>
        <v>6002.7762146031182</v>
      </c>
      <c r="N402" s="39">
        <f t="shared" si="197"/>
        <v>1701.2188004650407</v>
      </c>
      <c r="O402" s="39">
        <f t="shared" si="197"/>
        <v>340.24376009300812</v>
      </c>
      <c r="P402" s="40">
        <f t="shared" si="197"/>
        <v>54207.624570885098</v>
      </c>
      <c r="Q402" s="40">
        <f t="shared" si="197"/>
        <v>47194.026961308111</v>
      </c>
      <c r="R402" s="40">
        <f t="shared" si="197"/>
        <v>197006.52932304444</v>
      </c>
      <c r="S402" s="41">
        <f t="shared" si="197"/>
        <v>3751.0084829232455</v>
      </c>
      <c r="T402" s="41">
        <f t="shared" si="197"/>
        <v>4355.5686373703575</v>
      </c>
      <c r="U402" s="42">
        <f t="shared" si="197"/>
        <v>22538.243542906148</v>
      </c>
      <c r="V402" s="42">
        <f t="shared" si="197"/>
        <v>21942.406757324265</v>
      </c>
      <c r="W402" s="43">
        <f t="shared" si="197"/>
        <v>60247.542023081231</v>
      </c>
      <c r="X402" s="43">
        <f t="shared" si="197"/>
        <v>33941.544281476483</v>
      </c>
      <c r="Y402" t="e">
        <f>NA()</f>
        <v>#N/A</v>
      </c>
      <c r="AD402"/>
      <c r="AE402" s="3">
        <v>17</v>
      </c>
      <c r="AG402" s="3">
        <f t="shared" si="193"/>
        <v>11.892528289327906</v>
      </c>
      <c r="AH402" s="36">
        <f t="shared" ref="AH402:AY416" si="198">300*AH330*AH102</f>
        <v>3186.303268272382</v>
      </c>
      <c r="AI402" s="36">
        <f t="shared" si="198"/>
        <v>19196.611462180474</v>
      </c>
      <c r="AJ402" s="36">
        <f t="shared" si="198"/>
        <v>6851.1844981558734</v>
      </c>
      <c r="AK402" s="36">
        <f t="shared" si="198"/>
        <v>18681.469060516589</v>
      </c>
      <c r="AL402" s="36">
        <f t="shared" si="198"/>
        <v>1786.2966433497722</v>
      </c>
      <c r="AM402" s="37">
        <f t="shared" si="198"/>
        <v>4019.4307052148597</v>
      </c>
      <c r="AN402" s="38">
        <f t="shared" si="198"/>
        <v>3575.7287683179193</v>
      </c>
      <c r="AO402" s="39">
        <f t="shared" si="198"/>
        <v>1137.4517939382974</v>
      </c>
      <c r="AP402" s="39">
        <f t="shared" si="198"/>
        <v>227.49035878765949</v>
      </c>
      <c r="AQ402" s="40">
        <f t="shared" si="198"/>
        <v>39685.119437762238</v>
      </c>
      <c r="AR402" s="40">
        <f t="shared" si="198"/>
        <v>32699.660216081938</v>
      </c>
      <c r="AS402" s="40">
        <f t="shared" si="198"/>
        <v>118630.37375633603</v>
      </c>
      <c r="AT402" s="41">
        <f t="shared" si="198"/>
        <v>2689.6336233485986</v>
      </c>
      <c r="AU402" s="41">
        <f t="shared" si="198"/>
        <v>2942.9077965000165</v>
      </c>
      <c r="AV402" s="42">
        <f t="shared" si="198"/>
        <v>15517.227405658759</v>
      </c>
      <c r="AW402" s="42">
        <f t="shared" si="198"/>
        <v>15111.542000361116</v>
      </c>
      <c r="AX402" s="43">
        <f t="shared" si="198"/>
        <v>45798.257756585081</v>
      </c>
      <c r="AY402" s="43">
        <f t="shared" si="198"/>
        <v>24397.258868084271</v>
      </c>
      <c r="AZ402" t="e">
        <f>NA()</f>
        <v>#N/A</v>
      </c>
    </row>
    <row r="403" spans="4:52" x14ac:dyDescent="0.25">
      <c r="D403" s="3">
        <v>18</v>
      </c>
      <c r="F403" s="3">
        <v>17</v>
      </c>
      <c r="G403" s="36">
        <f t="shared" si="197"/>
        <v>9480.7379800466533</v>
      </c>
      <c r="H403" s="36">
        <f t="shared" si="197"/>
        <v>29793.023801947016</v>
      </c>
      <c r="I403" s="36">
        <f t="shared" si="197"/>
        <v>17305.239365617028</v>
      </c>
      <c r="J403" s="36">
        <f t="shared" si="197"/>
        <v>28977.443498315039</v>
      </c>
      <c r="K403" s="36">
        <f t="shared" si="197"/>
        <v>4115.7797698832728</v>
      </c>
      <c r="L403" s="37">
        <f t="shared" si="197"/>
        <v>7139.0941900647013</v>
      </c>
      <c r="M403" s="38">
        <f t="shared" si="197"/>
        <v>6699.26547438947</v>
      </c>
      <c r="N403" s="39">
        <f t="shared" si="197"/>
        <v>1842.2093297380457</v>
      </c>
      <c r="O403" s="39">
        <f t="shared" si="197"/>
        <v>368.44186594760919</v>
      </c>
      <c r="P403" s="40">
        <f t="shared" si="197"/>
        <v>57621.688705343469</v>
      </c>
      <c r="Q403" s="40">
        <f t="shared" si="197"/>
        <v>50630.033952232508</v>
      </c>
      <c r="R403" s="40">
        <f t="shared" si="197"/>
        <v>215709.09113299413</v>
      </c>
      <c r="S403" s="41">
        <f t="shared" si="197"/>
        <v>4002.9880876504285</v>
      </c>
      <c r="T403" s="41">
        <f t="shared" si="197"/>
        <v>4700.2451286498872</v>
      </c>
      <c r="U403" s="42">
        <f t="shared" si="197"/>
        <v>24229.415497836519</v>
      </c>
      <c r="V403" s="42">
        <f t="shared" si="197"/>
        <v>23585.700245852044</v>
      </c>
      <c r="W403" s="43">
        <f t="shared" si="197"/>
        <v>63427.66178157329</v>
      </c>
      <c r="X403" s="43">
        <f t="shared" si="197"/>
        <v>36160.548571503037</v>
      </c>
      <c r="Y403" t="e">
        <f>NA()</f>
        <v>#N/A</v>
      </c>
      <c r="AD403"/>
      <c r="AE403" s="3">
        <v>18</v>
      </c>
      <c r="AG403" s="3">
        <f t="shared" si="193"/>
        <v>12.507148090114805</v>
      </c>
      <c r="AH403" s="36">
        <f t="shared" si="198"/>
        <v>3790.7147306788756</v>
      </c>
      <c r="AI403" s="36">
        <f t="shared" si="198"/>
        <v>20474.512634856987</v>
      </c>
      <c r="AJ403" s="36">
        <f t="shared" si="198"/>
        <v>7974.2802217616836</v>
      </c>
      <c r="AK403" s="36">
        <f t="shared" si="198"/>
        <v>19932.653277198464</v>
      </c>
      <c r="AL403" s="36">
        <f t="shared" si="198"/>
        <v>2029.9781543579388</v>
      </c>
      <c r="AM403" s="37">
        <f t="shared" si="198"/>
        <v>4394.5571392992842</v>
      </c>
      <c r="AN403" s="38">
        <f t="shared" si="198"/>
        <v>3885.9324591670938</v>
      </c>
      <c r="AO403" s="39">
        <f t="shared" si="198"/>
        <v>1219.6263559392614</v>
      </c>
      <c r="AP403" s="39">
        <f t="shared" si="198"/>
        <v>243.92527118785227</v>
      </c>
      <c r="AQ403" s="40">
        <f t="shared" si="198"/>
        <v>41901.977647124688</v>
      </c>
      <c r="AR403" s="40">
        <f t="shared" si="198"/>
        <v>34889.070827532705</v>
      </c>
      <c r="AS403" s="40">
        <f t="shared" si="198"/>
        <v>130223.23673881851</v>
      </c>
      <c r="AT403" s="41">
        <f t="shared" si="198"/>
        <v>2850.3802795432812</v>
      </c>
      <c r="AU403" s="41">
        <f t="shared" si="198"/>
        <v>3152.114574940314</v>
      </c>
      <c r="AV403" s="42">
        <f t="shared" si="198"/>
        <v>16571.23792952552</v>
      </c>
      <c r="AW403" s="42">
        <f t="shared" si="198"/>
        <v>16137.859471774073</v>
      </c>
      <c r="AX403" s="43">
        <f t="shared" si="198"/>
        <v>48100.265341338716</v>
      </c>
      <c r="AY403" s="43">
        <f t="shared" si="198"/>
        <v>25864.1135080735</v>
      </c>
      <c r="AZ403" t="e">
        <f>NA()</f>
        <v>#N/A</v>
      </c>
    </row>
    <row r="404" spans="4:52" x14ac:dyDescent="0.25">
      <c r="D404" s="3">
        <v>19</v>
      </c>
      <c r="F404" s="3">
        <v>18</v>
      </c>
      <c r="G404" s="36">
        <f t="shared" si="197"/>
        <v>10950.007635299035</v>
      </c>
      <c r="H404" s="36">
        <f t="shared" si="197"/>
        <v>31841.87374209187</v>
      </c>
      <c r="I404" s="36">
        <f t="shared" si="197"/>
        <v>19532.477918294717</v>
      </c>
      <c r="J404" s="36">
        <f t="shared" si="197"/>
        <v>30952.74688881966</v>
      </c>
      <c r="K404" s="36">
        <f t="shared" si="197"/>
        <v>4626.1343647765598</v>
      </c>
      <c r="L404" s="37">
        <f t="shared" si="197"/>
        <v>7722.873648581417</v>
      </c>
      <c r="M404" s="38">
        <f t="shared" si="197"/>
        <v>7409.217756606271</v>
      </c>
      <c r="N404" s="39">
        <f t="shared" si="197"/>
        <v>1983.9930184351786</v>
      </c>
      <c r="O404" s="39">
        <f t="shared" si="197"/>
        <v>396.79860368703567</v>
      </c>
      <c r="P404" s="40">
        <f t="shared" si="197"/>
        <v>60981.148981388644</v>
      </c>
      <c r="Q404" s="40">
        <f t="shared" si="197"/>
        <v>54011.361691687096</v>
      </c>
      <c r="R404" s="40">
        <f t="shared" si="197"/>
        <v>233970.87822636083</v>
      </c>
      <c r="S404" s="41">
        <f t="shared" si="197"/>
        <v>4251.6849383236504</v>
      </c>
      <c r="T404" s="41">
        <f t="shared" si="197"/>
        <v>5043.2570278376024</v>
      </c>
      <c r="U404" s="42">
        <f t="shared" si="197"/>
        <v>25909.088920941045</v>
      </c>
      <c r="V404" s="42">
        <f t="shared" si="197"/>
        <v>25217.053958585839</v>
      </c>
      <c r="W404" s="43">
        <f t="shared" si="197"/>
        <v>66476.381335808604</v>
      </c>
      <c r="X404" s="43">
        <f t="shared" si="197"/>
        <v>38333.201686840977</v>
      </c>
      <c r="Y404" t="e">
        <f>NA()</f>
        <v>#N/A</v>
      </c>
      <c r="AD404"/>
      <c r="AE404" s="3">
        <v>19</v>
      </c>
      <c r="AG404" s="3">
        <f t="shared" si="193"/>
        <v>13.1535321625796</v>
      </c>
      <c r="AH404" s="36">
        <f t="shared" si="198"/>
        <v>4482.0495379292079</v>
      </c>
      <c r="AI404" s="36">
        <f t="shared" si="198"/>
        <v>21819.7908843072</v>
      </c>
      <c r="AJ404" s="36">
        <f t="shared" si="198"/>
        <v>9211.5036858852636</v>
      </c>
      <c r="AK404" s="36">
        <f t="shared" si="198"/>
        <v>21246.326246319881</v>
      </c>
      <c r="AL404" s="36">
        <f t="shared" si="198"/>
        <v>2299.5954885501528</v>
      </c>
      <c r="AM404" s="37">
        <f t="shared" si="198"/>
        <v>4792.3100313042714</v>
      </c>
      <c r="AN404" s="38">
        <f t="shared" si="198"/>
        <v>4219.4753492515792</v>
      </c>
      <c r="AO404" s="39">
        <f t="shared" si="198"/>
        <v>1307.0411959616176</v>
      </c>
      <c r="AP404" s="39">
        <f t="shared" si="198"/>
        <v>261.40823919232355</v>
      </c>
      <c r="AQ404" s="40">
        <f t="shared" si="198"/>
        <v>44218.894549996425</v>
      </c>
      <c r="AR404" s="40">
        <f t="shared" si="198"/>
        <v>37189.033302546071</v>
      </c>
      <c r="AS404" s="40">
        <f t="shared" si="198"/>
        <v>142548.35419712405</v>
      </c>
      <c r="AT404" s="41">
        <f t="shared" si="198"/>
        <v>3018.920323632608</v>
      </c>
      <c r="AU404" s="41">
        <f t="shared" si="198"/>
        <v>3373.4670571892311</v>
      </c>
      <c r="AV404" s="42">
        <f t="shared" si="198"/>
        <v>17679.622463262305</v>
      </c>
      <c r="AW404" s="42">
        <f t="shared" si="198"/>
        <v>17216.820273844514</v>
      </c>
      <c r="AX404" s="43">
        <f t="shared" si="198"/>
        <v>50469.177731172371</v>
      </c>
      <c r="AY404" s="43">
        <f t="shared" si="198"/>
        <v>27393.539796355293</v>
      </c>
      <c r="AZ404" t="e">
        <f>NA()</f>
        <v>#N/A</v>
      </c>
    </row>
    <row r="405" spans="4:52" x14ac:dyDescent="0.25">
      <c r="D405" s="3">
        <v>20</v>
      </c>
      <c r="F405" s="3">
        <v>19</v>
      </c>
      <c r="G405" s="36">
        <f t="shared" si="197"/>
        <v>12463.108536078245</v>
      </c>
      <c r="H405" s="36">
        <f t="shared" si="197"/>
        <v>33875.289607629595</v>
      </c>
      <c r="I405" s="36">
        <f t="shared" si="197"/>
        <v>21792.243601291135</v>
      </c>
      <c r="J405" s="36">
        <f t="shared" si="197"/>
        <v>32909.601566341349</v>
      </c>
      <c r="K405" s="36">
        <f t="shared" si="197"/>
        <v>5143.5811251142559</v>
      </c>
      <c r="L405" s="37">
        <f t="shared" si="197"/>
        <v>8289.2571771483126</v>
      </c>
      <c r="M405" s="38">
        <f t="shared" si="197"/>
        <v>8128.9274800728926</v>
      </c>
      <c r="N405" s="39">
        <f t="shared" si="197"/>
        <v>2126.2984292205028</v>
      </c>
      <c r="O405" s="39">
        <f t="shared" si="197"/>
        <v>425.2596858441006</v>
      </c>
      <c r="P405" s="40">
        <f t="shared" si="197"/>
        <v>64283.705686314745</v>
      </c>
      <c r="Q405" s="40">
        <f t="shared" si="197"/>
        <v>57331.625558552565</v>
      </c>
      <c r="R405" s="40">
        <f t="shared" si="197"/>
        <v>251694.50335336791</v>
      </c>
      <c r="S405" s="41">
        <f t="shared" si="197"/>
        <v>4496.8283575751166</v>
      </c>
      <c r="T405" s="41">
        <f t="shared" si="197"/>
        <v>5383.8550948836992</v>
      </c>
      <c r="U405" s="42">
        <f t="shared" si="197"/>
        <v>27575.475755963686</v>
      </c>
      <c r="V405" s="42">
        <f t="shared" si="197"/>
        <v>26834.784097497723</v>
      </c>
      <c r="W405" s="43">
        <f t="shared" si="197"/>
        <v>69395.718063014894</v>
      </c>
      <c r="X405" s="43">
        <f t="shared" si="197"/>
        <v>40457.638931626665</v>
      </c>
      <c r="Y405" t="e">
        <f>NA()</f>
        <v>#N/A</v>
      </c>
      <c r="AD405"/>
      <c r="AE405" s="3">
        <v>20</v>
      </c>
      <c r="AG405" s="3">
        <f t="shared" si="193"/>
        <v>13.833322121512344</v>
      </c>
      <c r="AH405" s="36">
        <f t="shared" si="198"/>
        <v>5264.83423844358</v>
      </c>
      <c r="AI405" s="36">
        <f t="shared" si="198"/>
        <v>23234.730649161374</v>
      </c>
      <c r="AJ405" s="36">
        <f t="shared" si="198"/>
        <v>10563.51152970678</v>
      </c>
      <c r="AK405" s="36">
        <f t="shared" si="198"/>
        <v>22624.603915318879</v>
      </c>
      <c r="AL405" s="36">
        <f t="shared" si="198"/>
        <v>2596.5141791647197</v>
      </c>
      <c r="AM405" s="37">
        <f t="shared" si="198"/>
        <v>5212.2236278399287</v>
      </c>
      <c r="AN405" s="38">
        <f t="shared" si="198"/>
        <v>4577.6023235860539</v>
      </c>
      <c r="AO405" s="39">
        <f t="shared" si="198"/>
        <v>1399.9412343010508</v>
      </c>
      <c r="AP405" s="39">
        <f t="shared" si="198"/>
        <v>279.98824686021021</v>
      </c>
      <c r="AQ405" s="40">
        <f t="shared" si="198"/>
        <v>46637.737586093506</v>
      </c>
      <c r="AR405" s="40">
        <f t="shared" si="198"/>
        <v>39600.703290362246</v>
      </c>
      <c r="AS405" s="40">
        <f t="shared" si="198"/>
        <v>155591.12272820709</v>
      </c>
      <c r="AT405" s="41">
        <f t="shared" si="198"/>
        <v>3195.4222549441333</v>
      </c>
      <c r="AU405" s="41">
        <f t="shared" si="198"/>
        <v>3607.3239874883902</v>
      </c>
      <c r="AV405" s="42">
        <f t="shared" si="198"/>
        <v>18844.168403375457</v>
      </c>
      <c r="AW405" s="42">
        <f t="shared" si="198"/>
        <v>18350.09271483629</v>
      </c>
      <c r="AX405" s="43">
        <f t="shared" si="198"/>
        <v>52901.870122789667</v>
      </c>
      <c r="AY405" s="43">
        <f t="shared" si="198"/>
        <v>28986.185624788563</v>
      </c>
      <c r="AZ405" t="e">
        <f>NA()</f>
        <v>#N/A</v>
      </c>
    </row>
    <row r="406" spans="4:52" x14ac:dyDescent="0.25">
      <c r="D406" s="3">
        <v>21</v>
      </c>
      <c r="F406" s="3">
        <v>20</v>
      </c>
      <c r="G406" s="36">
        <f t="shared" si="197"/>
        <v>14009.879053956558</v>
      </c>
      <c r="H406" s="36">
        <f t="shared" si="197"/>
        <v>35890.907614342148</v>
      </c>
      <c r="I406" s="36">
        <f t="shared" si="197"/>
        <v>24079.49640897636</v>
      </c>
      <c r="J406" s="36">
        <f t="shared" si="197"/>
        <v>34846.091473775487</v>
      </c>
      <c r="K406" s="36">
        <f t="shared" si="197"/>
        <v>5664.2156044846142</v>
      </c>
      <c r="L406" s="37">
        <f t="shared" si="197"/>
        <v>8836.0788035574788</v>
      </c>
      <c r="M406" s="38">
        <f t="shared" si="197"/>
        <v>8855.1423480418307</v>
      </c>
      <c r="N406" s="39">
        <f t="shared" si="197"/>
        <v>2268.8806015540536</v>
      </c>
      <c r="O406" s="39">
        <f t="shared" si="197"/>
        <v>453.77612031081071</v>
      </c>
      <c r="P406" s="40">
        <f t="shared" si="197"/>
        <v>67527.542051650074</v>
      </c>
      <c r="Q406" s="40">
        <f t="shared" si="197"/>
        <v>60585.604584868284</v>
      </c>
      <c r="R406" s="40">
        <f t="shared" si="197"/>
        <v>268804.60580845631</v>
      </c>
      <c r="S406" s="41">
        <f t="shared" si="197"/>
        <v>4738.193842185311</v>
      </c>
      <c r="T406" s="41">
        <f t="shared" si="197"/>
        <v>5721.3874680643485</v>
      </c>
      <c r="U406" s="42">
        <f t="shared" si="197"/>
        <v>29226.93087923955</v>
      </c>
      <c r="V406" s="42">
        <f t="shared" si="197"/>
        <v>28437.347818504059</v>
      </c>
      <c r="W406" s="43">
        <f t="shared" si="197"/>
        <v>72188.284774738771</v>
      </c>
      <c r="X406" s="43">
        <f t="shared" si="197"/>
        <v>42532.39016325862</v>
      </c>
      <c r="Y406" t="e">
        <f>NA()</f>
        <v>#N/A</v>
      </c>
      <c r="AD406"/>
      <c r="AE406" s="3">
        <v>21</v>
      </c>
      <c r="AG406" s="3">
        <f t="shared" si="193"/>
        <v>14.548244422279508</v>
      </c>
      <c r="AH406" s="36">
        <f t="shared" si="198"/>
        <v>6142.5599566501778</v>
      </c>
      <c r="AI406" s="36">
        <f t="shared" si="198"/>
        <v>24721.549838489831</v>
      </c>
      <c r="AJ406" s="36">
        <f t="shared" si="198"/>
        <v>12030.687079976407</v>
      </c>
      <c r="AK406" s="36">
        <f t="shared" si="198"/>
        <v>24069.561822910247</v>
      </c>
      <c r="AL406" s="36">
        <f t="shared" si="198"/>
        <v>2921.9075424738126</v>
      </c>
      <c r="AM406" s="37">
        <f t="shared" si="198"/>
        <v>5653.5285169276522</v>
      </c>
      <c r="AN406" s="38">
        <f t="shared" si="198"/>
        <v>5024.2188522329261</v>
      </c>
      <c r="AO406" s="39">
        <f t="shared" si="198"/>
        <v>1498.571125313606</v>
      </c>
      <c r="AP406" s="39">
        <f t="shared" si="198"/>
        <v>299.7142250627212</v>
      </c>
      <c r="AQ406" s="40">
        <f t="shared" si="198"/>
        <v>49160.088303714067</v>
      </c>
      <c r="AR406" s="40">
        <f t="shared" si="198"/>
        <v>42124.646596984785</v>
      </c>
      <c r="AS406" s="40">
        <f t="shared" si="198"/>
        <v>169326.62537897073</v>
      </c>
      <c r="AT406" s="41">
        <f t="shared" si="198"/>
        <v>3380.0321799871376</v>
      </c>
      <c r="AU406" s="41">
        <f t="shared" si="198"/>
        <v>3854.0082623337967</v>
      </c>
      <c r="AV406" s="42">
        <f t="shared" si="198"/>
        <v>20066.654036457541</v>
      </c>
      <c r="AW406" s="42">
        <f t="shared" si="198"/>
        <v>19539.336339610109</v>
      </c>
      <c r="AX406" s="43">
        <f t="shared" si="198"/>
        <v>55394.592499738566</v>
      </c>
      <c r="AY406" s="43">
        <f t="shared" si="198"/>
        <v>30642.38937399894</v>
      </c>
      <c r="AZ406" t="e">
        <f>NA()</f>
        <v>#N/A</v>
      </c>
    </row>
    <row r="407" spans="4:52" x14ac:dyDescent="0.25">
      <c r="D407" s="3">
        <v>22</v>
      </c>
      <c r="F407" s="3">
        <v>21</v>
      </c>
      <c r="G407" s="36">
        <f t="shared" si="197"/>
        <v>15581.017360339267</v>
      </c>
      <c r="H407" s="36">
        <f t="shared" si="197"/>
        <v>37886.608475253968</v>
      </c>
      <c r="I407" s="36">
        <f t="shared" si="197"/>
        <v>26389.538925371871</v>
      </c>
      <c r="J407" s="36">
        <f t="shared" si="197"/>
        <v>36760.45277541643</v>
      </c>
      <c r="K407" s="36">
        <f t="shared" si="197"/>
        <v>6184.512037502207</v>
      </c>
      <c r="L407" s="37">
        <f t="shared" si="197"/>
        <v>9361.7374473994205</v>
      </c>
      <c r="M407" s="38">
        <f t="shared" si="197"/>
        <v>9585.0429840909892</v>
      </c>
      <c r="N407" s="39">
        <f t="shared" si="197"/>
        <v>2411.5182176640783</v>
      </c>
      <c r="O407" s="39">
        <f t="shared" si="197"/>
        <v>482.30364353281573</v>
      </c>
      <c r="P407" s="40">
        <f t="shared" si="197"/>
        <v>70711.253235326018</v>
      </c>
      <c r="Q407" s="40">
        <f t="shared" si="197"/>
        <v>63769.088583906319</v>
      </c>
      <c r="R407" s="40">
        <f t="shared" si="197"/>
        <v>285245.19862603483</v>
      </c>
      <c r="S407" s="41">
        <f t="shared" si="197"/>
        <v>4975.5967169169598</v>
      </c>
      <c r="T407" s="41">
        <f t="shared" si="197"/>
        <v>6055.2886724624814</v>
      </c>
      <c r="U407" s="42">
        <f t="shared" si="197"/>
        <v>30861.945397604308</v>
      </c>
      <c r="V407" s="42">
        <f t="shared" si="197"/>
        <v>30023.332975502519</v>
      </c>
      <c r="W407" s="43">
        <f t="shared" si="197"/>
        <v>74857.150557598521</v>
      </c>
      <c r="X407" s="43">
        <f t="shared" si="197"/>
        <v>44556.346902491117</v>
      </c>
      <c r="Y407" t="e">
        <f>NA()</f>
        <v>#N/A</v>
      </c>
      <c r="AD407"/>
      <c r="AE407" s="3">
        <v>22</v>
      </c>
      <c r="AG407" s="3">
        <f t="shared" si="193"/>
        <v>15.300114745484414</v>
      </c>
      <c r="AH407" s="36">
        <f t="shared" si="198"/>
        <v>7117.8561381300424</v>
      </c>
      <c r="AI407" s="36">
        <f t="shared" si="198"/>
        <v>26282.356994863669</v>
      </c>
      <c r="AJ407" s="36">
        <f t="shared" si="198"/>
        <v>13613.692864793788</v>
      </c>
      <c r="AK407" s="36">
        <f t="shared" si="198"/>
        <v>25583.181861986312</v>
      </c>
      <c r="AL407" s="36">
        <f t="shared" si="198"/>
        <v>3276.701358365995</v>
      </c>
      <c r="AM407" s="37">
        <f t="shared" si="198"/>
        <v>6115.1316476637076</v>
      </c>
      <c r="AN407" s="38">
        <f t="shared" si="198"/>
        <v>5525.53111963826</v>
      </c>
      <c r="AO407" s="39">
        <f t="shared" si="198"/>
        <v>1603.1733914097788</v>
      </c>
      <c r="AP407" s="39">
        <f t="shared" si="198"/>
        <v>320.63467828195581</v>
      </c>
      <c r="AQ407" s="40">
        <f t="shared" si="198"/>
        <v>51787.199657084493</v>
      </c>
      <c r="AR407" s="40">
        <f t="shared" si="198"/>
        <v>44760.766106662428</v>
      </c>
      <c r="AS407" s="40">
        <f t="shared" si="198"/>
        <v>183718.94727707616</v>
      </c>
      <c r="AT407" s="41">
        <f t="shared" si="198"/>
        <v>3572.8701719732885</v>
      </c>
      <c r="AU407" s="41">
        <f t="shared" si="198"/>
        <v>4113.7996372261796</v>
      </c>
      <c r="AV407" s="42">
        <f t="shared" si="198"/>
        <v>21348.814054413015</v>
      </c>
      <c r="AW407" s="42">
        <f t="shared" si="198"/>
        <v>20786.170007031244</v>
      </c>
      <c r="AX407" s="43">
        <f t="shared" si="198"/>
        <v>57942.951420785852</v>
      </c>
      <c r="AY407" s="43">
        <f t="shared" si="198"/>
        <v>32362.130340191517</v>
      </c>
      <c r="AZ407" t="e">
        <f>NA()</f>
        <v>#N/A</v>
      </c>
    </row>
    <row r="408" spans="4:52" x14ac:dyDescent="0.25">
      <c r="D408" s="3">
        <v>23</v>
      </c>
      <c r="F408" s="3">
        <v>22</v>
      </c>
      <c r="G408" s="36">
        <f t="shared" si="197"/>
        <v>17167.726919554843</v>
      </c>
      <c r="H408" s="36">
        <f t="shared" si="197"/>
        <v>39860.504628984309</v>
      </c>
      <c r="I408" s="36">
        <f t="shared" si="197"/>
        <v>28717.472995115622</v>
      </c>
      <c r="J408" s="36">
        <f t="shared" si="197"/>
        <v>38651.085912939052</v>
      </c>
      <c r="K408" s="36">
        <f t="shared" si="197"/>
        <v>6701.3350842429845</v>
      </c>
      <c r="L408" s="37">
        <f t="shared" si="197"/>
        <v>9865.1201165188249</v>
      </c>
      <c r="M408" s="38">
        <f t="shared" si="197"/>
        <v>10316.209639047855</v>
      </c>
      <c r="N408" s="39">
        <f t="shared" si="197"/>
        <v>2554.0111691364923</v>
      </c>
      <c r="O408" s="39">
        <f t="shared" si="197"/>
        <v>510.80223382729849</v>
      </c>
      <c r="P408" s="40">
        <f t="shared" si="197"/>
        <v>73833.787255646879</v>
      </c>
      <c r="Q408" s="40">
        <f t="shared" si="197"/>
        <v>66878.746116625829</v>
      </c>
      <c r="R408" s="40">
        <f t="shared" si="197"/>
        <v>300977.0914986367</v>
      </c>
      <c r="S408" s="41">
        <f t="shared" si="197"/>
        <v>5208.8868026397458</v>
      </c>
      <c r="T408" s="41">
        <f t="shared" si="197"/>
        <v>6385.0700482319889</v>
      </c>
      <c r="U408" s="42">
        <f t="shared" si="197"/>
        <v>32479.144990614226</v>
      </c>
      <c r="V408" s="42">
        <f t="shared" si="197"/>
        <v>31591.454531517425</v>
      </c>
      <c r="W408" s="43">
        <f t="shared" si="197"/>
        <v>77405.727225488648</v>
      </c>
      <c r="X408" s="43">
        <f t="shared" si="197"/>
        <v>46528.72716278927</v>
      </c>
      <c r="Y408" t="e">
        <f>NA()</f>
        <v>#N/A</v>
      </c>
      <c r="AD408"/>
      <c r="AE408" s="3">
        <v>23</v>
      </c>
      <c r="AG408" s="3">
        <f t="shared" si="193"/>
        <v>16.090842608232069</v>
      </c>
      <c r="AH408" s="36">
        <f t="shared" si="198"/>
        <v>8192.7527415761306</v>
      </c>
      <c r="AI408" s="36">
        <f t="shared" si="198"/>
        <v>27919.104110643395</v>
      </c>
      <c r="AJ408" s="36">
        <f t="shared" si="198"/>
        <v>15313.961265847985</v>
      </c>
      <c r="AK408" s="36">
        <f t="shared" si="198"/>
        <v>27167.294554523622</v>
      </c>
      <c r="AL408" s="36">
        <f t="shared" si="198"/>
        <v>3661.5165963006816</v>
      </c>
      <c r="AM408" s="37">
        <f t="shared" si="198"/>
        <v>6595.602080174308</v>
      </c>
      <c r="AN408" s="38">
        <f t="shared" si="198"/>
        <v>6065.3850437719539</v>
      </c>
      <c r="AO408" s="39">
        <f t="shared" si="198"/>
        <v>1713.9863067432916</v>
      </c>
      <c r="AP408" s="39">
        <f t="shared" si="198"/>
        <v>342.79726134865837</v>
      </c>
      <c r="AQ408" s="40">
        <f t="shared" si="198"/>
        <v>54519.951028575982</v>
      </c>
      <c r="AR408" s="40">
        <f t="shared" si="198"/>
        <v>47508.228176688128</v>
      </c>
      <c r="AS408" s="40">
        <f t="shared" si="198"/>
        <v>198720.70088957928</v>
      </c>
      <c r="AT408" s="41">
        <f t="shared" si="198"/>
        <v>3774.0264234846682</v>
      </c>
      <c r="AU408" s="41">
        <f t="shared" si="198"/>
        <v>4386.926952874066</v>
      </c>
      <c r="AV408" s="42">
        <f t="shared" si="198"/>
        <v>22692.298885083448</v>
      </c>
      <c r="AW408" s="42">
        <f t="shared" si="198"/>
        <v>22092.133615515027</v>
      </c>
      <c r="AX408" s="43">
        <f t="shared" si="198"/>
        <v>60541.897767880604</v>
      </c>
      <c r="AY408" s="43">
        <f t="shared" si="198"/>
        <v>34144.981511221369</v>
      </c>
      <c r="AZ408" t="e">
        <f>NA()</f>
        <v>#N/A</v>
      </c>
    </row>
    <row r="409" spans="4:52" x14ac:dyDescent="0.25">
      <c r="D409" s="3">
        <v>24</v>
      </c>
      <c r="F409" s="3">
        <v>23</v>
      </c>
      <c r="G409" s="36">
        <f t="shared" si="197"/>
        <v>18761.602137801226</v>
      </c>
      <c r="H409" s="36">
        <f t="shared" si="197"/>
        <v>41810.927238961252</v>
      </c>
      <c r="I409" s="36">
        <f t="shared" si="197"/>
        <v>31058.039059289054</v>
      </c>
      <c r="J409" s="36">
        <f t="shared" si="197"/>
        <v>40516.561135465963</v>
      </c>
      <c r="K409" s="36">
        <f t="shared" si="197"/>
        <v>7211.9384961231672</v>
      </c>
      <c r="L409" s="37">
        <f t="shared" si="197"/>
        <v>10345.530495792813</v>
      </c>
      <c r="M409" s="38">
        <f t="shared" si="197"/>
        <v>11046.581971221894</v>
      </c>
      <c r="N409" s="39">
        <f t="shared" si="197"/>
        <v>2696.1784500404619</v>
      </c>
      <c r="O409" s="39">
        <f t="shared" si="197"/>
        <v>539.23569000809243</v>
      </c>
      <c r="P409" s="40">
        <f t="shared" si="197"/>
        <v>76894.395440397988</v>
      </c>
      <c r="Q409" s="40">
        <f t="shared" si="197"/>
        <v>69912.009947033424</v>
      </c>
      <c r="R409" s="40">
        <f t="shared" si="197"/>
        <v>315975.46138104174</v>
      </c>
      <c r="S409" s="41">
        <f t="shared" si="197"/>
        <v>5437.9438998393198</v>
      </c>
      <c r="T409" s="41">
        <f t="shared" si="197"/>
        <v>6710.3113666391209</v>
      </c>
      <c r="U409" s="42">
        <f t="shared" si="197"/>
        <v>34077.289006271407</v>
      </c>
      <c r="V409" s="42">
        <f t="shared" si="197"/>
        <v>33140.552863028155</v>
      </c>
      <c r="W409" s="43">
        <f t="shared" si="197"/>
        <v>79837.676635212076</v>
      </c>
      <c r="X409" s="43">
        <f t="shared" si="197"/>
        <v>48449.040016079038</v>
      </c>
      <c r="Y409" t="e">
        <f>NA()</f>
        <v>#N/A</v>
      </c>
      <c r="AD409"/>
      <c r="AE409" s="3">
        <v>24</v>
      </c>
      <c r="AG409" s="3">
        <f t="shared" si="193"/>
        <v>16.922436213709528</v>
      </c>
      <c r="AH409" s="36">
        <f t="shared" si="198"/>
        <v>9368.931714142589</v>
      </c>
      <c r="AI409" s="36">
        <f t="shared" si="198"/>
        <v>29633.536356965851</v>
      </c>
      <c r="AJ409" s="36">
        <f t="shared" si="198"/>
        <v>17134.017243155242</v>
      </c>
      <c r="AK409" s="36">
        <f t="shared" si="198"/>
        <v>28823.519049221097</v>
      </c>
      <c r="AL409" s="36">
        <f t="shared" si="198"/>
        <v>4076.6120798847819</v>
      </c>
      <c r="AM409" s="37">
        <f t="shared" si="198"/>
        <v>7093.1637905314483</v>
      </c>
      <c r="AN409" s="38">
        <f t="shared" si="198"/>
        <v>6644.7108334536988</v>
      </c>
      <c r="AO409" s="39">
        <f t="shared" si="198"/>
        <v>1831.2415186236994</v>
      </c>
      <c r="AP409" s="39">
        <f t="shared" si="198"/>
        <v>366.24830372473991</v>
      </c>
      <c r="AQ409" s="40">
        <f t="shared" si="198"/>
        <v>57358.801248635733</v>
      </c>
      <c r="AR409" s="40">
        <f t="shared" si="198"/>
        <v>50365.389826447485</v>
      </c>
      <c r="AS409" s="40">
        <f t="shared" si="198"/>
        <v>214272.80853327879</v>
      </c>
      <c r="AT409" s="41">
        <f t="shared" si="198"/>
        <v>3983.5572164669857</v>
      </c>
      <c r="AU409" s="41">
        <f t="shared" si="198"/>
        <v>4673.5599368106423</v>
      </c>
      <c r="AV409" s="42">
        <f t="shared" si="198"/>
        <v>24098.629158569096</v>
      </c>
      <c r="AW409" s="42">
        <f t="shared" si="198"/>
        <v>23458.644659419333</v>
      </c>
      <c r="AX409" s="43">
        <f t="shared" si="198"/>
        <v>63185.721634018584</v>
      </c>
      <c r="AY409" s="43">
        <f t="shared" si="198"/>
        <v>35990.065637902873</v>
      </c>
      <c r="AZ409" t="e">
        <f>NA()</f>
        <v>#N/A</v>
      </c>
    </row>
    <row r="410" spans="4:52" x14ac:dyDescent="0.25">
      <c r="D410" s="3">
        <v>25</v>
      </c>
      <c r="F410" s="3">
        <v>24</v>
      </c>
      <c r="G410" s="36">
        <f t="shared" si="197"/>
        <v>20354.659342703955</v>
      </c>
      <c r="H410" s="36">
        <f t="shared" si="197"/>
        <v>43736.412481757201</v>
      </c>
      <c r="I410" s="36">
        <f t="shared" si="197"/>
        <v>33405.672737772184</v>
      </c>
      <c r="J410" s="36">
        <f t="shared" si="197"/>
        <v>42355.61822082931</v>
      </c>
      <c r="K410" s="36">
        <f t="shared" si="197"/>
        <v>7713.9539962115496</v>
      </c>
      <c r="L410" s="37">
        <f t="shared" si="197"/>
        <v>10802.623751673185</v>
      </c>
      <c r="M410" s="38">
        <f t="shared" si="197"/>
        <v>11774.416356762627</v>
      </c>
      <c r="N410" s="39">
        <f t="shared" si="197"/>
        <v>2837.85631926835</v>
      </c>
      <c r="O410" s="39">
        <f t="shared" si="197"/>
        <v>567.57126385367008</v>
      </c>
      <c r="P410" s="40">
        <f t="shared" si="197"/>
        <v>79892.590540930774</v>
      </c>
      <c r="Q410" s="40">
        <f t="shared" si="197"/>
        <v>72866.97729976855</v>
      </c>
      <c r="R410" s="40">
        <f t="shared" si="197"/>
        <v>330227.61333670688</v>
      </c>
      <c r="S410" s="41">
        <f t="shared" si="197"/>
        <v>5662.6739351782071</v>
      </c>
      <c r="T410" s="41">
        <f t="shared" si="197"/>
        <v>7030.6534497348694</v>
      </c>
      <c r="U410" s="42">
        <f t="shared" si="197"/>
        <v>35655.268459669103</v>
      </c>
      <c r="V410" s="42">
        <f t="shared" si="197"/>
        <v>34669.59170459395</v>
      </c>
      <c r="W410" s="43">
        <f t="shared" si="197"/>
        <v>82156.835014979471</v>
      </c>
      <c r="X410" s="43">
        <f t="shared" si="197"/>
        <v>50317.051361063503</v>
      </c>
      <c r="Y410" t="e">
        <f>NA()</f>
        <v>#N/A</v>
      </c>
      <c r="AD410"/>
      <c r="AE410" s="3">
        <v>25</v>
      </c>
      <c r="AG410" s="3">
        <f t="shared" si="193"/>
        <v>17.797007551398305</v>
      </c>
      <c r="AH410" s="36">
        <f t="shared" si="198"/>
        <v>10647.859952873661</v>
      </c>
      <c r="AI410" s="36">
        <f t="shared" si="198"/>
        <v>31427.139991352549</v>
      </c>
      <c r="AJ410" s="36">
        <f t="shared" si="198"/>
        <v>19077.554106355736</v>
      </c>
      <c r="AK410" s="36">
        <f t="shared" si="198"/>
        <v>30553.202908457763</v>
      </c>
      <c r="AL410" s="36">
        <f t="shared" si="198"/>
        <v>4521.8293714471938</v>
      </c>
      <c r="AM410" s="37">
        <f t="shared" si="198"/>
        <v>7605.6967743316727</v>
      </c>
      <c r="AN410" s="38">
        <f t="shared" si="198"/>
        <v>7264.1999691804049</v>
      </c>
      <c r="AO410" s="39">
        <f t="shared" si="198"/>
        <v>1955.1613972051396</v>
      </c>
      <c r="AP410" s="39">
        <f t="shared" si="198"/>
        <v>391.03227944102792</v>
      </c>
      <c r="AQ410" s="40">
        <f t="shared" si="198"/>
        <v>60303.739971936382</v>
      </c>
      <c r="AR410" s="40">
        <f t="shared" si="198"/>
        <v>53329.728264254503</v>
      </c>
      <c r="AS410" s="40">
        <f t="shared" si="198"/>
        <v>230304.58606089893</v>
      </c>
      <c r="AT410" s="41">
        <f t="shared" si="198"/>
        <v>4201.4807416559415</v>
      </c>
      <c r="AU410" s="41">
        <f t="shared" si="198"/>
        <v>4973.8006564967191</v>
      </c>
      <c r="AV410" s="42">
        <f t="shared" si="198"/>
        <v>25569.146851152393</v>
      </c>
      <c r="AW410" s="42">
        <f t="shared" si="198"/>
        <v>24886.951067522081</v>
      </c>
      <c r="AX410" s="43">
        <f t="shared" si="198"/>
        <v>65868.055595915081</v>
      </c>
      <c r="AY410" s="43">
        <f t="shared" si="198"/>
        <v>37896.015311232339</v>
      </c>
      <c r="AZ410" t="e">
        <f>NA()</f>
        <v>#N/A</v>
      </c>
    </row>
    <row r="411" spans="4:52" x14ac:dyDescent="0.25">
      <c r="D411" s="3">
        <v>26</v>
      </c>
      <c r="F411" s="3">
        <v>25</v>
      </c>
      <c r="G411" s="36">
        <f t="shared" si="197"/>
        <v>21939.427538312033</v>
      </c>
      <c r="H411" s="36">
        <f t="shared" si="197"/>
        <v>45635.68727538392</v>
      </c>
      <c r="I411" s="36">
        <f t="shared" si="197"/>
        <v>35754.655902364451</v>
      </c>
      <c r="J411" s="36">
        <f t="shared" si="197"/>
        <v>44167.161743371624</v>
      </c>
      <c r="K411" s="36">
        <f t="shared" si="197"/>
        <v>8205.3731215602893</v>
      </c>
      <c r="L411" s="37">
        <f t="shared" si="197"/>
        <v>11236.347881588103</v>
      </c>
      <c r="M411" s="38">
        <f t="shared" si="197"/>
        <v>12498.243830800742</v>
      </c>
      <c r="N411" s="39">
        <f t="shared" si="197"/>
        <v>2978.8966871313214</v>
      </c>
      <c r="O411" s="39">
        <f t="shared" si="197"/>
        <v>595.77933742626431</v>
      </c>
      <c r="P411" s="40">
        <f t="shared" si="197"/>
        <v>82828.111086502337</v>
      </c>
      <c r="Q411" s="40">
        <f t="shared" si="197"/>
        <v>75742.322737551323</v>
      </c>
      <c r="R411" s="40">
        <f t="shared" si="197"/>
        <v>343730.95305745228</v>
      </c>
      <c r="S411" s="41">
        <f t="shared" si="197"/>
        <v>5883.0056528151035</v>
      </c>
      <c r="T411" s="41">
        <f t="shared" si="197"/>
        <v>7345.7916455198128</v>
      </c>
      <c r="U411" s="42">
        <f t="shared" si="197"/>
        <v>37212.102395428279</v>
      </c>
      <c r="V411" s="42">
        <f t="shared" si="197"/>
        <v>36177.654892614722</v>
      </c>
      <c r="W411" s="43">
        <f t="shared" si="197"/>
        <v>84367.151204875743</v>
      </c>
      <c r="X411" s="43">
        <f t="shared" si="197"/>
        <v>52132.751807240005</v>
      </c>
      <c r="Y411" t="e">
        <f>NA()</f>
        <v>#N/A</v>
      </c>
      <c r="AD411"/>
      <c r="AE411" s="3">
        <v>26</v>
      </c>
      <c r="AG411" s="3">
        <f t="shared" si="193"/>
        <v>18.716777760871693</v>
      </c>
      <c r="AH411" s="36">
        <f t="shared" si="198"/>
        <v>12030.72631323625</v>
      </c>
      <c r="AI411" s="36">
        <f t="shared" si="198"/>
        <v>33301.089599720639</v>
      </c>
      <c r="AJ411" s="36">
        <f t="shared" si="198"/>
        <v>21149.232147358747</v>
      </c>
      <c r="AK411" s="36">
        <f t="shared" si="198"/>
        <v>32357.363416557233</v>
      </c>
      <c r="AL411" s="36">
        <f t="shared" si="198"/>
        <v>4996.5424945681816</v>
      </c>
      <c r="AM411" s="37">
        <f t="shared" si="198"/>
        <v>8130.7475324316647</v>
      </c>
      <c r="AN411" s="38">
        <f t="shared" si="198"/>
        <v>7924.2964813297958</v>
      </c>
      <c r="AO411" s="39">
        <f t="shared" si="198"/>
        <v>2085.9561072875608</v>
      </c>
      <c r="AP411" s="39">
        <f t="shared" si="198"/>
        <v>417.1912214575122</v>
      </c>
      <c r="AQ411" s="40">
        <f t="shared" si="198"/>
        <v>63354.237863376169</v>
      </c>
      <c r="AR411" s="40">
        <f t="shared" si="198"/>
        <v>56397.774517255464</v>
      </c>
      <c r="AS411" s="40">
        <f t="shared" si="198"/>
        <v>246734.16489020511</v>
      </c>
      <c r="AT411" s="41">
        <f t="shared" si="198"/>
        <v>4427.772808352137</v>
      </c>
      <c r="AU411" s="41">
        <f t="shared" si="198"/>
        <v>5287.6747222672002</v>
      </c>
      <c r="AV411" s="42">
        <f t="shared" si="198"/>
        <v>27104.964707738796</v>
      </c>
      <c r="AW411" s="42">
        <f t="shared" si="198"/>
        <v>26378.081891906473</v>
      </c>
      <c r="AX411" s="43">
        <f t="shared" si="198"/>
        <v>68581.887623659713</v>
      </c>
      <c r="AY411" s="43">
        <f t="shared" si="198"/>
        <v>39860.937575074553</v>
      </c>
      <c r="AZ411" t="e">
        <f>NA()</f>
        <v>#N/A</v>
      </c>
    </row>
    <row r="412" spans="4:52" x14ac:dyDescent="0.25">
      <c r="D412" s="3">
        <v>27</v>
      </c>
      <c r="F412" s="3">
        <v>26</v>
      </c>
      <c r="G412" s="36">
        <f t="shared" si="197"/>
        <v>23509.043169322238</v>
      </c>
      <c r="H412" s="36">
        <f t="shared" si="197"/>
        <v>47507.654808092258</v>
      </c>
      <c r="I412" s="36">
        <f t="shared" si="197"/>
        <v>38099.286220574999</v>
      </c>
      <c r="J412" s="36">
        <f t="shared" si="197"/>
        <v>45950.253280630983</v>
      </c>
      <c r="K412" s="36">
        <f t="shared" si="197"/>
        <v>8684.524275454065</v>
      </c>
      <c r="L412" s="37">
        <f t="shared" si="197"/>
        <v>11646.891597604756</v>
      </c>
      <c r="M412" s="38">
        <f t="shared" si="197"/>
        <v>13216.830650010055</v>
      </c>
      <c r="N412" s="39">
        <f t="shared" si="197"/>
        <v>3119.1656905121072</v>
      </c>
      <c r="O412" s="39">
        <f t="shared" si="197"/>
        <v>623.83313810242146</v>
      </c>
      <c r="P412" s="40">
        <f t="shared" si="197"/>
        <v>85700.89086769287</v>
      </c>
      <c r="Q412" s="40">
        <f t="shared" si="197"/>
        <v>78537.221865911459</v>
      </c>
      <c r="R412" s="40">
        <f t="shared" si="197"/>
        <v>356491.17765072006</v>
      </c>
      <c r="S412" s="41">
        <f t="shared" si="197"/>
        <v>6098.8877574600783</v>
      </c>
      <c r="T412" s="41">
        <f t="shared" si="197"/>
        <v>7655.470037978168</v>
      </c>
      <c r="U412" s="42">
        <f t="shared" si="197"/>
        <v>38746.932709873501</v>
      </c>
      <c r="V412" s="42">
        <f t="shared" si="197"/>
        <v>37663.941794108672</v>
      </c>
      <c r="W412" s="43">
        <f t="shared" si="197"/>
        <v>86472.636313093768</v>
      </c>
      <c r="X412" s="43">
        <f t="shared" si="197"/>
        <v>53896.327152129459</v>
      </c>
      <c r="Y412" t="e">
        <f>NA()</f>
        <v>#N/A</v>
      </c>
      <c r="AD412"/>
      <c r="AE412" s="3">
        <v>27</v>
      </c>
      <c r="AG412" s="3">
        <f t="shared" si="193"/>
        <v>19.684082772799449</v>
      </c>
      <c r="AH412" s="36">
        <f t="shared" si="198"/>
        <v>13518.165806916184</v>
      </c>
      <c r="AI412" s="36">
        <f t="shared" si="198"/>
        <v>35256.195636339529</v>
      </c>
      <c r="AJ412" s="36">
        <f t="shared" si="198"/>
        <v>23354.227690866257</v>
      </c>
      <c r="AK412" s="36">
        <f t="shared" si="198"/>
        <v>34236.631689097179</v>
      </c>
      <c r="AL412" s="36">
        <f t="shared" si="198"/>
        <v>5499.6153613354109</v>
      </c>
      <c r="AM412" s="37">
        <f t="shared" si="198"/>
        <v>8665.5497770524744</v>
      </c>
      <c r="AN412" s="38">
        <f t="shared" si="198"/>
        <v>8625.1949772793159</v>
      </c>
      <c r="AO412" s="39">
        <f t="shared" si="198"/>
        <v>2223.8204002026459</v>
      </c>
      <c r="AP412" s="39">
        <f t="shared" si="198"/>
        <v>444.76408004052917</v>
      </c>
      <c r="AQ412" s="40">
        <f t="shared" si="198"/>
        <v>66509.196151691154</v>
      </c>
      <c r="AR412" s="40">
        <f t="shared" si="198"/>
        <v>59565.053142157092</v>
      </c>
      <c r="AS412" s="40">
        <f t="shared" si="198"/>
        <v>263469.27957007749</v>
      </c>
      <c r="AT412" s="41">
        <f t="shared" si="198"/>
        <v>4662.3624950905923</v>
      </c>
      <c r="AU412" s="41">
        <f t="shared" si="198"/>
        <v>5615.1223626997598</v>
      </c>
      <c r="AV412" s="42">
        <f t="shared" si="198"/>
        <v>28706.915448141535</v>
      </c>
      <c r="AW412" s="42">
        <f t="shared" si="198"/>
        <v>27932.797379973828</v>
      </c>
      <c r="AX412" s="43">
        <f t="shared" si="198"/>
        <v>71319.584827219325</v>
      </c>
      <c r="AY412" s="43">
        <f t="shared" si="198"/>
        <v>41882.383501024415</v>
      </c>
      <c r="AZ412" t="e">
        <f>NA()</f>
        <v>#N/A</v>
      </c>
    </row>
    <row r="413" spans="4:52" x14ac:dyDescent="0.25">
      <c r="D413" s="3">
        <v>28</v>
      </c>
      <c r="F413" s="3">
        <v>27</v>
      </c>
      <c r="G413" s="36">
        <f t="shared" si="197"/>
        <v>25057.321402001016</v>
      </c>
      <c r="H413" s="36">
        <f t="shared" si="197"/>
        <v>49351.380237559424</v>
      </c>
      <c r="I413" s="36">
        <f t="shared" si="197"/>
        <v>40434.02620766341</v>
      </c>
      <c r="J413" s="36">
        <f t="shared" si="197"/>
        <v>47704.101742702762</v>
      </c>
      <c r="K413" s="36">
        <f t="shared" si="197"/>
        <v>9150.0467940202489</v>
      </c>
      <c r="L413" s="37">
        <f t="shared" si="197"/>
        <v>12034.638508286005</v>
      </c>
      <c r="M413" s="38">
        <f t="shared" si="197"/>
        <v>13929.14260990704</v>
      </c>
      <c r="N413" s="39">
        <f t="shared" si="197"/>
        <v>3258.5424279092549</v>
      </c>
      <c r="O413" s="39">
        <f t="shared" si="197"/>
        <v>651.70848558185105</v>
      </c>
      <c r="P413" s="40">
        <f t="shared" si="197"/>
        <v>88511.032672161207</v>
      </c>
      <c r="Q413" s="40">
        <f t="shared" si="197"/>
        <v>81251.284378167242</v>
      </c>
      <c r="R413" s="40">
        <f t="shared" si="197"/>
        <v>368520.68117599812</v>
      </c>
      <c r="S413" s="41">
        <f t="shared" si="197"/>
        <v>6310.2864351746821</v>
      </c>
      <c r="T413" s="41">
        <f t="shared" si="197"/>
        <v>7959.4762926852591</v>
      </c>
      <c r="U413" s="42">
        <f t="shared" si="197"/>
        <v>40259.017783161689</v>
      </c>
      <c r="V413" s="42">
        <f t="shared" si="197"/>
        <v>39127.761634143731</v>
      </c>
      <c r="W413" s="43">
        <f t="shared" si="197"/>
        <v>88477.322772618354</v>
      </c>
      <c r="X413" s="43">
        <f t="shared" si="197"/>
        <v>55608.131625531692</v>
      </c>
      <c r="Y413" t="e">
        <f>NA()</f>
        <v>#N/A</v>
      </c>
      <c r="AD413"/>
      <c r="AE413" s="3">
        <v>28</v>
      </c>
      <c r="AG413" s="3">
        <f t="shared" si="193"/>
        <v>20.701379241486222</v>
      </c>
      <c r="AH413" s="36">
        <f t="shared" si="198"/>
        <v>15109.821198105976</v>
      </c>
      <c r="AI413" s="36">
        <f t="shared" si="198"/>
        <v>37292.852997717091</v>
      </c>
      <c r="AJ413" s="36">
        <f t="shared" si="198"/>
        <v>25697.609881600518</v>
      </c>
      <c r="AK413" s="36">
        <f t="shared" si="198"/>
        <v>36191.200380310351</v>
      </c>
      <c r="AL413" s="36">
        <f t="shared" si="198"/>
        <v>6029.3698941329885</v>
      </c>
      <c r="AM413" s="37">
        <f t="shared" si="198"/>
        <v>9207.0558652496547</v>
      </c>
      <c r="AN413" s="38">
        <f t="shared" si="198"/>
        <v>9366.8445325827724</v>
      </c>
      <c r="AO413" s="39">
        <f t="shared" si="198"/>
        <v>2368.9301288306001</v>
      </c>
      <c r="AP413" s="39">
        <f t="shared" si="198"/>
        <v>473.78602576612002</v>
      </c>
      <c r="AQ413" s="40">
        <f t="shared" si="198"/>
        <v>69766.896220685492</v>
      </c>
      <c r="AR413" s="40">
        <f t="shared" si="198"/>
        <v>62826.0301875968</v>
      </c>
      <c r="AS413" s="40">
        <f t="shared" si="198"/>
        <v>280408.43494282215</v>
      </c>
      <c r="AT413" s="41">
        <f t="shared" si="198"/>
        <v>4905.1278021073167</v>
      </c>
      <c r="AU413" s="41">
        <f t="shared" si="198"/>
        <v>5955.9895207621657</v>
      </c>
      <c r="AV413" s="42">
        <f t="shared" si="198"/>
        <v>30375.502045155295</v>
      </c>
      <c r="AW413" s="42">
        <f t="shared" si="198"/>
        <v>29551.539797223999</v>
      </c>
      <c r="AX413" s="43">
        <f t="shared" si="198"/>
        <v>74072.92912669717</v>
      </c>
      <c r="AY413" s="43">
        <f t="shared" si="198"/>
        <v>43957.323134465645</v>
      </c>
      <c r="AZ413" t="e">
        <f>NA()</f>
        <v>#N/A</v>
      </c>
    </row>
    <row r="414" spans="4:52" x14ac:dyDescent="0.25">
      <c r="D414" s="3">
        <v>29</v>
      </c>
      <c r="F414" s="3">
        <v>28</v>
      </c>
      <c r="G414" s="36">
        <f t="shared" si="197"/>
        <v>26578.795587188255</v>
      </c>
      <c r="H414" s="36">
        <f t="shared" si="197"/>
        <v>51166.076859922883</v>
      </c>
      <c r="I414" s="36">
        <f t="shared" si="197"/>
        <v>42753.617136402172</v>
      </c>
      <c r="J414" s="36">
        <f t="shared" si="197"/>
        <v>49428.052734263452</v>
      </c>
      <c r="K414" s="36">
        <f t="shared" si="197"/>
        <v>9600.8634475912513</v>
      </c>
      <c r="L414" s="37">
        <f t="shared" si="197"/>
        <v>12400.127220739354</v>
      </c>
      <c r="M414" s="38">
        <f t="shared" si="197"/>
        <v>14634.313623211821</v>
      </c>
      <c r="N414" s="39">
        <f t="shared" si="197"/>
        <v>3396.9178311164974</v>
      </c>
      <c r="O414" s="39">
        <f t="shared" si="197"/>
        <v>679.38356622329968</v>
      </c>
      <c r="P414" s="40">
        <f t="shared" si="197"/>
        <v>91258.785573614558</v>
      </c>
      <c r="Q414" s="40">
        <f t="shared" si="197"/>
        <v>83884.495196224365</v>
      </c>
      <c r="R414" s="40">
        <f t="shared" si="197"/>
        <v>379837.16480624099</v>
      </c>
      <c r="S414" s="41">
        <f t="shared" si="197"/>
        <v>6517.183192446475</v>
      </c>
      <c r="T414" s="41">
        <f t="shared" si="197"/>
        <v>8257.6370554388413</v>
      </c>
      <c r="U414" s="42">
        <f t="shared" si="197"/>
        <v>41747.725327127133</v>
      </c>
      <c r="V414" s="42">
        <f t="shared" si="197"/>
        <v>40568.527044981674</v>
      </c>
      <c r="W414" s="43">
        <f t="shared" si="197"/>
        <v>90385.231163969089</v>
      </c>
      <c r="X414" s="43">
        <f t="shared" si="197"/>
        <v>57268.663880741966</v>
      </c>
      <c r="Y414" t="e">
        <f>NA()</f>
        <v>#N/A</v>
      </c>
      <c r="AD414"/>
      <c r="AE414" s="3">
        <v>29</v>
      </c>
      <c r="AG414" s="3">
        <f t="shared" si="193"/>
        <v>21.771250784010444</v>
      </c>
      <c r="AH414" s="36">
        <f t="shared" si="198"/>
        <v>16803.838786462613</v>
      </c>
      <c r="AI414" s="36">
        <f t="shared" si="198"/>
        <v>39410.991153125258</v>
      </c>
      <c r="AJ414" s="36">
        <f t="shared" si="198"/>
        <v>28183.649844344782</v>
      </c>
      <c r="AK414" s="36">
        <f t="shared" si="198"/>
        <v>38220.775356891449</v>
      </c>
      <c r="AL414" s="36">
        <f t="shared" si="198"/>
        <v>6583.5677924301854</v>
      </c>
      <c r="AM414" s="37">
        <f t="shared" si="198"/>
        <v>9751.979054952295</v>
      </c>
      <c r="AN414" s="38">
        <f t="shared" si="198"/>
        <v>10148.956841651701</v>
      </c>
      <c r="AO414" s="39">
        <f t="shared" si="198"/>
        <v>2521.4384948832408</v>
      </c>
      <c r="AP414" s="39">
        <f t="shared" si="198"/>
        <v>504.28769897664824</v>
      </c>
      <c r="AQ414" s="40">
        <f t="shared" si="198"/>
        <v>73124.950027044179</v>
      </c>
      <c r="AR414" s="40">
        <f t="shared" si="198"/>
        <v>66174.071740782951</v>
      </c>
      <c r="AS414" s="40">
        <f t="shared" si="198"/>
        <v>297442.45097703807</v>
      </c>
      <c r="AT414" s="41">
        <f t="shared" si="198"/>
        <v>5155.8913774387256</v>
      </c>
      <c r="AU414" s="41">
        <f t="shared" si="198"/>
        <v>6310.0191458864001</v>
      </c>
      <c r="AV414" s="42">
        <f t="shared" si="198"/>
        <v>32110.850074092919</v>
      </c>
      <c r="AW414" s="42">
        <f t="shared" si="198"/>
        <v>31234.386116771013</v>
      </c>
      <c r="AX414" s="43">
        <f t="shared" si="198"/>
        <v>76833.1657589034</v>
      </c>
      <c r="AY414" s="43">
        <f t="shared" si="198"/>
        <v>46082.126278902586</v>
      </c>
      <c r="AZ414" t="e">
        <f>NA()</f>
        <v>#N/A</v>
      </c>
    </row>
    <row r="415" spans="4:52" x14ac:dyDescent="0.25">
      <c r="D415" s="3">
        <v>30</v>
      </c>
      <c r="F415" s="3">
        <v>29</v>
      </c>
      <c r="G415" s="36">
        <f t="shared" si="197"/>
        <v>28068.726801849214</v>
      </c>
      <c r="H415" s="36">
        <f t="shared" si="197"/>
        <v>52951.092958293673</v>
      </c>
      <c r="I415" s="36">
        <f t="shared" si="197"/>
        <v>45053.156699483581</v>
      </c>
      <c r="J415" s="36">
        <f t="shared" si="197"/>
        <v>51121.577601753059</v>
      </c>
      <c r="K415" s="36">
        <f t="shared" si="197"/>
        <v>10036.15247118805</v>
      </c>
      <c r="L415" s="37">
        <f t="shared" si="197"/>
        <v>12744.016903259975</v>
      </c>
      <c r="M415" s="38">
        <f t="shared" si="197"/>
        <v>15331.618632836506</v>
      </c>
      <c r="N415" s="39">
        <f t="shared" si="197"/>
        <v>3534.1936544901801</v>
      </c>
      <c r="O415" s="39">
        <f t="shared" si="197"/>
        <v>706.83873089803603</v>
      </c>
      <c r="P415" s="40">
        <f t="shared" si="197"/>
        <v>93944.525211063199</v>
      </c>
      <c r="Q415" s="40">
        <f t="shared" si="197"/>
        <v>86437.162657645458</v>
      </c>
      <c r="R415" s="40">
        <f t="shared" si="197"/>
        <v>390462.43745332747</v>
      </c>
      <c r="S415" s="41">
        <f t="shared" si="197"/>
        <v>6719.5729652795044</v>
      </c>
      <c r="T415" s="41">
        <f t="shared" si="197"/>
        <v>8549.8138346721771</v>
      </c>
      <c r="U415" s="42">
        <f t="shared" si="197"/>
        <v>43212.52481758163</v>
      </c>
      <c r="V415" s="42">
        <f t="shared" si="197"/>
        <v>41985.747159959625</v>
      </c>
      <c r="W415" s="43">
        <f t="shared" si="197"/>
        <v>92200.343471798609</v>
      </c>
      <c r="X415" s="43">
        <f t="shared" si="197"/>
        <v>58878.545599178076</v>
      </c>
      <c r="Y415" t="e">
        <f>NA()</f>
        <v>#N/A</v>
      </c>
      <c r="AD415"/>
      <c r="AE415" s="3">
        <v>30</v>
      </c>
      <c r="AG415" s="3">
        <f t="shared" si="193"/>
        <v>22.896414541809357</v>
      </c>
      <c r="AH415" s="36">
        <f t="shared" si="198"/>
        <v>18596.405274542525</v>
      </c>
      <c r="AI415" s="36">
        <f t="shared" si="198"/>
        <v>41610.026198297252</v>
      </c>
      <c r="AJ415" s="36">
        <f t="shared" si="198"/>
        <v>30815.165453457095</v>
      </c>
      <c r="AK415" s="36">
        <f t="shared" si="198"/>
        <v>40324.531397787672</v>
      </c>
      <c r="AL415" s="36">
        <f t="shared" si="198"/>
        <v>7159.4086621176793</v>
      </c>
      <c r="AM415" s="37">
        <f t="shared" si="198"/>
        <v>10296.846198896445</v>
      </c>
      <c r="AN415" s="38">
        <f t="shared" si="198"/>
        <v>10971.016434408681</v>
      </c>
      <c r="AO415" s="39">
        <f t="shared" si="198"/>
        <v>2681.4720447556842</v>
      </c>
      <c r="AP415" s="39">
        <f t="shared" si="198"/>
        <v>536.29440895113692</v>
      </c>
      <c r="AQ415" s="40">
        <f t="shared" si="198"/>
        <v>76580.252257388071</v>
      </c>
      <c r="AR415" s="40">
        <f t="shared" si="198"/>
        <v>69601.415508206614</v>
      </c>
      <c r="AS415" s="40">
        <f t="shared" si="198"/>
        <v>314456.36510679411</v>
      </c>
      <c r="AT415" s="41">
        <f t="shared" si="198"/>
        <v>5414.4163997924315</v>
      </c>
      <c r="AU415" s="41">
        <f t="shared" si="198"/>
        <v>6676.8428841970526</v>
      </c>
      <c r="AV415" s="42">
        <f t="shared" si="198"/>
        <v>33912.662832981543</v>
      </c>
      <c r="AW415" s="42">
        <f t="shared" si="198"/>
        <v>32981.003407121345</v>
      </c>
      <c r="AX415" s="43">
        <f t="shared" si="198"/>
        <v>79591.06529643992</v>
      </c>
      <c r="AY415" s="43">
        <f t="shared" si="198"/>
        <v>48252.549697621616</v>
      </c>
      <c r="AZ415" t="e">
        <f>NA()</f>
        <v>#N/A</v>
      </c>
    </row>
    <row r="416" spans="4:52" x14ac:dyDescent="0.25">
      <c r="D416" s="3">
        <v>31</v>
      </c>
      <c r="F416" s="3">
        <v>30</v>
      </c>
      <c r="G416" s="36">
        <f t="shared" si="197"/>
        <v>29523.089455348145</v>
      </c>
      <c r="H416" s="36">
        <f t="shared" si="197"/>
        <v>54705.899457982334</v>
      </c>
      <c r="I416" s="36">
        <f t="shared" si="197"/>
        <v>47328.145492250784</v>
      </c>
      <c r="J416" s="36">
        <f t="shared" ref="J416:X416" si="199">300*J344*J116</f>
        <v>52784.262606721131</v>
      </c>
      <c r="K416" s="36">
        <f t="shared" si="199"/>
        <v>10455.319946470032</v>
      </c>
      <c r="L416" s="37">
        <f t="shared" si="199"/>
        <v>13067.05781026805</v>
      </c>
      <c r="M416" s="38">
        <f t="shared" si="199"/>
        <v>16020.450654669941</v>
      </c>
      <c r="N416" s="39">
        <f t="shared" si="199"/>
        <v>3670.2815660685128</v>
      </c>
      <c r="O416" s="39">
        <f t="shared" si="199"/>
        <v>734.05631321370265</v>
      </c>
      <c r="P416" s="40">
        <f t="shared" si="199"/>
        <v>96568.736601037148</v>
      </c>
      <c r="Q416" s="40">
        <f t="shared" si="199"/>
        <v>88909.872857641385</v>
      </c>
      <c r="R416" s="40">
        <f t="shared" si="199"/>
        <v>400421.39051196747</v>
      </c>
      <c r="S416" s="41">
        <f t="shared" si="199"/>
        <v>6917.4624587954186</v>
      </c>
      <c r="T416" s="41">
        <f t="shared" si="199"/>
        <v>8835.89930909742</v>
      </c>
      <c r="U416" s="42">
        <f t="shared" si="199"/>
        <v>44652.979808441763</v>
      </c>
      <c r="V416" s="42">
        <f t="shared" si="199"/>
        <v>43379.020527743916</v>
      </c>
      <c r="W416" s="43">
        <f t="shared" si="199"/>
        <v>93926.581683877172</v>
      </c>
      <c r="X416" s="43">
        <f t="shared" si="199"/>
        <v>60438.502515864937</v>
      </c>
      <c r="Y416" t="e">
        <f>NA()</f>
        <v>#N/A</v>
      </c>
      <c r="AD416"/>
      <c r="AE416" s="3">
        <v>31</v>
      </c>
      <c r="AG416" s="3">
        <f t="shared" si="193"/>
        <v>24.079728081374313</v>
      </c>
      <c r="AH416" s="36">
        <f t="shared" si="198"/>
        <v>20481.408659359469</v>
      </c>
      <c r="AI416" s="36">
        <f t="shared" si="198"/>
        <v>43888.815128226321</v>
      </c>
      <c r="AJ416" s="36">
        <f t="shared" si="198"/>
        <v>33592.978975607009</v>
      </c>
      <c r="AK416" s="36">
        <f t="shared" ref="AK416:AY416" si="200">300*AK344*AK116</f>
        <v>42501.071828100954</v>
      </c>
      <c r="AL416" s="36">
        <f t="shared" si="200"/>
        <v>7753.5467770809419</v>
      </c>
      <c r="AM416" s="37">
        <f t="shared" si="200"/>
        <v>10838.059963904367</v>
      </c>
      <c r="AN416" s="38">
        <f t="shared" si="200"/>
        <v>11832.29041053151</v>
      </c>
      <c r="AO416" s="39">
        <f t="shared" si="200"/>
        <v>2849.1264385334575</v>
      </c>
      <c r="AP416" s="39">
        <f t="shared" si="200"/>
        <v>569.82528770669148</v>
      </c>
      <c r="AQ416" s="40">
        <f t="shared" si="200"/>
        <v>80128.935262988278</v>
      </c>
      <c r="AR416" s="40">
        <f t="shared" si="200"/>
        <v>73099.157938142787</v>
      </c>
      <c r="AS416" s="40">
        <f t="shared" si="200"/>
        <v>331331.65230743936</v>
      </c>
      <c r="AT416" s="41">
        <f t="shared" si="200"/>
        <v>5680.4027127243316</v>
      </c>
      <c r="AU416" s="41">
        <f t="shared" si="200"/>
        <v>7055.9733955616966</v>
      </c>
      <c r="AV416" s="42">
        <f t="shared" si="200"/>
        <v>35780.179674940082</v>
      </c>
      <c r="AW416" s="42">
        <f t="shared" si="200"/>
        <v>34790.607486683803</v>
      </c>
      <c r="AX416" s="43">
        <f t="shared" si="200"/>
        <v>82336.999557024043</v>
      </c>
      <c r="AY416" s="43">
        <f t="shared" si="200"/>
        <v>50463.731448830076</v>
      </c>
      <c r="AZ416" t="e">
        <f>NA()</f>
        <v>#N/A</v>
      </c>
    </row>
    <row r="417" spans="4:52" x14ac:dyDescent="0.25">
      <c r="D417" s="3">
        <v>32</v>
      </c>
      <c r="F417" s="3">
        <v>31</v>
      </c>
      <c r="G417" s="36">
        <f t="shared" ref="G417:X431" si="201">300*G345*G117</f>
        <v>30938.539647030793</v>
      </c>
      <c r="H417" s="36">
        <f t="shared" si="201"/>
        <v>56430.078450049215</v>
      </c>
      <c r="I417" s="36">
        <f t="shared" si="201"/>
        <v>49574.50923748374</v>
      </c>
      <c r="J417" s="36">
        <f t="shared" si="201"/>
        <v>54415.798505500519</v>
      </c>
      <c r="K417" s="36">
        <f t="shared" si="201"/>
        <v>10857.973134063584</v>
      </c>
      <c r="L417" s="37">
        <f t="shared" si="201"/>
        <v>13370.066262398837</v>
      </c>
      <c r="M417" s="38">
        <f t="shared" si="201"/>
        <v>16700.301583495195</v>
      </c>
      <c r="N417" s="39">
        <f t="shared" si="201"/>
        <v>3805.1023274363824</v>
      </c>
      <c r="O417" s="39">
        <f t="shared" si="201"/>
        <v>761.02046548727662</v>
      </c>
      <c r="P417" s="40">
        <f t="shared" si="201"/>
        <v>99131.999108166667</v>
      </c>
      <c r="Q417" s="40">
        <f t="shared" si="201"/>
        <v>91303.449384302556</v>
      </c>
      <c r="R417" s="40">
        <f t="shared" si="201"/>
        <v>409741.12950094027</v>
      </c>
      <c r="S417" s="41">
        <f t="shared" si="201"/>
        <v>7110.8686847430363</v>
      </c>
      <c r="T417" s="41">
        <f t="shared" si="201"/>
        <v>9115.814010703758</v>
      </c>
      <c r="U417" s="42">
        <f t="shared" si="201"/>
        <v>46068.740348879204</v>
      </c>
      <c r="V417" s="42">
        <f t="shared" si="201"/>
        <v>44748.028061060308</v>
      </c>
      <c r="W417" s="43">
        <f t="shared" si="201"/>
        <v>95567.79083383501</v>
      </c>
      <c r="X417" s="43">
        <f t="shared" si="201"/>
        <v>61949.347649052514</v>
      </c>
      <c r="Y417" t="e">
        <f>NA()</f>
        <v>#N/A</v>
      </c>
      <c r="AD417"/>
      <c r="AE417" s="3">
        <v>32</v>
      </c>
      <c r="AG417" s="3">
        <f t="shared" si="193"/>
        <v>25.324196651582223</v>
      </c>
      <c r="AH417" s="36">
        <f t="shared" ref="AH417:AY431" si="202">300*AH345*AH117</f>
        <v>22450.264898730969</v>
      </c>
      <c r="AI417" s="36">
        <f t="shared" si="202"/>
        <v>46245.61265027288</v>
      </c>
      <c r="AJ417" s="36">
        <f t="shared" si="202"/>
        <v>36515.526368670464</v>
      </c>
      <c r="AK417" s="36">
        <f t="shared" si="202"/>
        <v>44748.392006386661</v>
      </c>
      <c r="AL417" s="36">
        <f t="shared" si="202"/>
        <v>8362.1280729015689</v>
      </c>
      <c r="AM417" s="37">
        <f t="shared" si="202"/>
        <v>11371.96911454679</v>
      </c>
      <c r="AN417" s="38">
        <f t="shared" si="202"/>
        <v>12731.835102968776</v>
      </c>
      <c r="AO417" s="39">
        <f t="shared" si="202"/>
        <v>3024.4620261549589</v>
      </c>
      <c r="AP417" s="39">
        <f t="shared" si="202"/>
        <v>604.89240523099181</v>
      </c>
      <c r="AQ417" s="40">
        <f t="shared" si="202"/>
        <v>83766.327934970221</v>
      </c>
      <c r="AR417" s="40">
        <f t="shared" si="202"/>
        <v>76657.259375928683</v>
      </c>
      <c r="AS417" s="40">
        <f t="shared" si="202"/>
        <v>347948.70331838785</v>
      </c>
      <c r="AT417" s="41">
        <f t="shared" si="202"/>
        <v>5953.4833157985495</v>
      </c>
      <c r="AU417" s="41">
        <f t="shared" si="202"/>
        <v>7446.7975507963038</v>
      </c>
      <c r="AV417" s="42">
        <f t="shared" si="202"/>
        <v>37712.137820788332</v>
      </c>
      <c r="AW417" s="42">
        <f t="shared" si="202"/>
        <v>36661.925216219992</v>
      </c>
      <c r="AX417" s="43">
        <f t="shared" si="202"/>
        <v>85061.031421217776</v>
      </c>
      <c r="AY417" s="43">
        <f t="shared" si="202"/>
        <v>52710.1932023462</v>
      </c>
      <c r="AZ417" t="e">
        <f>NA()</f>
        <v>#N/A</v>
      </c>
    </row>
    <row r="418" spans="4:52" x14ac:dyDescent="0.25">
      <c r="D418" s="3">
        <v>33</v>
      </c>
      <c r="F418" s="3">
        <v>32</v>
      </c>
      <c r="G418" s="36">
        <f t="shared" si="201"/>
        <v>32312.37216448085</v>
      </c>
      <c r="H418" s="36">
        <f t="shared" si="201"/>
        <v>58123.312596980526</v>
      </c>
      <c r="I418" s="36">
        <f t="shared" si="201"/>
        <v>51788.603373810176</v>
      </c>
      <c r="J418" s="36">
        <f t="shared" si="201"/>
        <v>56015.970699332684</v>
      </c>
      <c r="K418" s="36">
        <f t="shared" si="201"/>
        <v>11243.895174397341</v>
      </c>
      <c r="L418" s="37">
        <f t="shared" si="201"/>
        <v>13653.903585950424</v>
      </c>
      <c r="M418" s="38">
        <f t="shared" si="201"/>
        <v>17370.746317358615</v>
      </c>
      <c r="N418" s="39">
        <f t="shared" si="201"/>
        <v>3938.5850513380192</v>
      </c>
      <c r="O418" s="39">
        <f t="shared" si="201"/>
        <v>787.71701026760377</v>
      </c>
      <c r="P418" s="40">
        <f t="shared" si="201"/>
        <v>101634.97326495335</v>
      </c>
      <c r="Q418" s="40">
        <f t="shared" si="201"/>
        <v>93618.917792597145</v>
      </c>
      <c r="R418" s="40">
        <f t="shared" si="201"/>
        <v>418450.24540652754</v>
      </c>
      <c r="S418" s="41">
        <f t="shared" si="201"/>
        <v>7299.8176698099596</v>
      </c>
      <c r="T418" s="41">
        <f t="shared" si="201"/>
        <v>9389.503340341249</v>
      </c>
      <c r="U418" s="42">
        <f t="shared" si="201"/>
        <v>47459.53565692946</v>
      </c>
      <c r="V418" s="42">
        <f t="shared" si="201"/>
        <v>46092.526174566563</v>
      </c>
      <c r="W418" s="43">
        <f t="shared" si="201"/>
        <v>97127.725744443203</v>
      </c>
      <c r="X418" s="43">
        <f t="shared" si="201"/>
        <v>63411.966514149601</v>
      </c>
      <c r="Y418" t="e">
        <f>NA()</f>
        <v>#N/A</v>
      </c>
      <c r="AD418"/>
      <c r="AE418" s="3">
        <v>33</v>
      </c>
      <c r="AG418" s="3">
        <f t="shared" si="193"/>
        <v>26.632980816094239</v>
      </c>
      <c r="AH418" s="36">
        <f t="shared" si="202"/>
        <v>24491.91349383313</v>
      </c>
      <c r="AI418" s="36">
        <f t="shared" si="202"/>
        <v>48678.030972418055</v>
      </c>
      <c r="AJ418" s="36">
        <f t="shared" si="202"/>
        <v>39578.620244572761</v>
      </c>
      <c r="AK418" s="36">
        <f t="shared" si="202"/>
        <v>47063.846735497318</v>
      </c>
      <c r="AL418" s="36">
        <f t="shared" si="202"/>
        <v>8980.8480921877599</v>
      </c>
      <c r="AM418" s="37">
        <f t="shared" si="202"/>
        <v>11894.944865069025</v>
      </c>
      <c r="AN418" s="38">
        <f t="shared" si="202"/>
        <v>13668.497397402769</v>
      </c>
      <c r="AO418" s="39">
        <f t="shared" si="202"/>
        <v>3207.4992752418493</v>
      </c>
      <c r="AP418" s="39">
        <f t="shared" si="202"/>
        <v>641.4998550483698</v>
      </c>
      <c r="AQ418" s="40">
        <f t="shared" si="202"/>
        <v>87486.919801663607</v>
      </c>
      <c r="AR418" s="40">
        <f t="shared" si="202"/>
        <v>80264.569636125525</v>
      </c>
      <c r="AS418" s="40">
        <f t="shared" si="202"/>
        <v>364189.48274829041</v>
      </c>
      <c r="AT418" s="41">
        <f t="shared" si="202"/>
        <v>6233.221328865091</v>
      </c>
      <c r="AU418" s="41">
        <f t="shared" si="202"/>
        <v>7848.5707839029164</v>
      </c>
      <c r="AV418" s="42">
        <f t="shared" si="202"/>
        <v>39706.737852217113</v>
      </c>
      <c r="AW418" s="42">
        <f t="shared" si="202"/>
        <v>38593.160696436382</v>
      </c>
      <c r="AX418" s="43">
        <f t="shared" si="202"/>
        <v>87753.018159215717</v>
      </c>
      <c r="AY418" s="43">
        <f t="shared" si="202"/>
        <v>54985.85148540607</v>
      </c>
      <c r="AZ418" t="e">
        <f>NA()</f>
        <v>#N/A</v>
      </c>
    </row>
    <row r="419" spans="4:52" x14ac:dyDescent="0.25">
      <c r="D419" s="3">
        <v>34</v>
      </c>
      <c r="F419" s="3">
        <v>33</v>
      </c>
      <c r="G419" s="36">
        <f t="shared" si="201"/>
        <v>33642.470770667052</v>
      </c>
      <c r="H419" s="36">
        <f t="shared" si="201"/>
        <v>59785.37540189275</v>
      </c>
      <c r="I419" s="36">
        <f t="shared" si="201"/>
        <v>53967.205486068437</v>
      </c>
      <c r="J419" s="36">
        <f t="shared" si="201"/>
        <v>57584.650038766755</v>
      </c>
      <c r="K419" s="36">
        <f t="shared" si="201"/>
        <v>12614.474792853116</v>
      </c>
      <c r="L419" s="37">
        <f t="shared" si="201"/>
        <v>13919.45854031745</v>
      </c>
      <c r="M419" s="38">
        <f t="shared" si="201"/>
        <v>18031.429734872461</v>
      </c>
      <c r="N419" s="39">
        <f t="shared" si="201"/>
        <v>4070.6665277448419</v>
      </c>
      <c r="O419" s="39">
        <f t="shared" si="201"/>
        <v>814.13330554896834</v>
      </c>
      <c r="P419" s="40">
        <f t="shared" si="201"/>
        <v>104078.38918375316</v>
      </c>
      <c r="Q419" s="40">
        <f t="shared" si="201"/>
        <v>95857.474252010652</v>
      </c>
      <c r="R419" s="40">
        <f t="shared" si="201"/>
        <v>426578.20915764698</v>
      </c>
      <c r="S419" s="41">
        <f t="shared" si="201"/>
        <v>7484.3433120433274</v>
      </c>
      <c r="T419" s="41">
        <f t="shared" si="201"/>
        <v>9656.9348789927244</v>
      </c>
      <c r="U419" s="42">
        <f t="shared" si="201"/>
        <v>48825.167148137829</v>
      </c>
      <c r="V419" s="42">
        <f t="shared" si="201"/>
        <v>47412.340215925607</v>
      </c>
      <c r="W419" s="43">
        <f t="shared" si="201"/>
        <v>98610.040854220511</v>
      </c>
      <c r="X419" s="43">
        <f t="shared" si="201"/>
        <v>64827.304111017744</v>
      </c>
      <c r="Y419" t="e">
        <f>NA()</f>
        <v>#N/A</v>
      </c>
      <c r="AD419"/>
      <c r="AE419" s="3">
        <v>34</v>
      </c>
      <c r="AG419" s="3">
        <f t="shared" si="193"/>
        <v>28.009404480205966</v>
      </c>
      <c r="AH419" s="36">
        <f t="shared" si="202"/>
        <v>26592.961401442764</v>
      </c>
      <c r="AI419" s="36">
        <f t="shared" si="202"/>
        <v>51183.003182027001</v>
      </c>
      <c r="AJ419" s="36">
        <f t="shared" si="202"/>
        <v>42775.343886657531</v>
      </c>
      <c r="AK419" s="36">
        <f t="shared" si="202"/>
        <v>49444.121915517142</v>
      </c>
      <c r="AL419" s="36">
        <f t="shared" si="202"/>
        <v>9605.0305425789447</v>
      </c>
      <c r="AM419" s="37">
        <f t="shared" si="202"/>
        <v>12403.460819804899</v>
      </c>
      <c r="AN419" s="38">
        <f t="shared" si="202"/>
        <v>14640.909091185113</v>
      </c>
      <c r="AO419" s="39">
        <f t="shared" si="202"/>
        <v>3398.2141066453278</v>
      </c>
      <c r="AP419" s="39">
        <f t="shared" si="202"/>
        <v>679.64282132906555</v>
      </c>
      <c r="AQ419" s="40">
        <f t="shared" si="202"/>
        <v>91284.331737901652</v>
      </c>
      <c r="AR419" s="40">
        <f t="shared" si="202"/>
        <v>83908.876163890323</v>
      </c>
      <c r="AS419" s="40">
        <f t="shared" si="202"/>
        <v>379940.27274272527</v>
      </c>
      <c r="AT419" s="41">
        <f t="shared" si="202"/>
        <v>6519.107554856756</v>
      </c>
      <c r="AU419" s="41">
        <f t="shared" si="202"/>
        <v>8260.4128910966283</v>
      </c>
      <c r="AV419" s="42">
        <f t="shared" si="202"/>
        <v>41761.61312408599</v>
      </c>
      <c r="AW419" s="42">
        <f t="shared" si="202"/>
        <v>40581.965634608299</v>
      </c>
      <c r="AX419" s="43">
        <f t="shared" si="202"/>
        <v>90402.727397983152</v>
      </c>
      <c r="AY419" s="43">
        <f t="shared" si="202"/>
        <v>57284.038850752477</v>
      </c>
      <c r="AZ419" t="e">
        <f>NA()</f>
        <v>#N/A</v>
      </c>
    </row>
    <row r="420" spans="4:52" x14ac:dyDescent="0.25">
      <c r="D420" s="3">
        <v>35</v>
      </c>
      <c r="F420" s="3">
        <v>34</v>
      </c>
      <c r="G420" s="36">
        <f t="shared" si="201"/>
        <v>34927.255228047135</v>
      </c>
      <c r="H420" s="36">
        <f t="shared" si="201"/>
        <v>61416.122302313554</v>
      </c>
      <c r="I420" s="36">
        <f t="shared" si="201"/>
        <v>56107.499758395177</v>
      </c>
      <c r="J420" s="36">
        <f t="shared" si="201"/>
        <v>59121.78431266288</v>
      </c>
      <c r="K420" s="36">
        <f t="shared" si="201"/>
        <v>13889.441933413469</v>
      </c>
      <c r="L420" s="37">
        <f t="shared" si="201"/>
        <v>14167.632794366937</v>
      </c>
      <c r="M420" s="38">
        <f t="shared" si="201"/>
        <v>18682.056075685079</v>
      </c>
      <c r="N420" s="39">
        <f t="shared" si="201"/>
        <v>4201.2906104753765</v>
      </c>
      <c r="O420" s="39">
        <f t="shared" si="201"/>
        <v>840.25812209507535</v>
      </c>
      <c r="P420" s="40">
        <f t="shared" si="201"/>
        <v>106463.03634598316</v>
      </c>
      <c r="Q420" s="40">
        <f t="shared" si="201"/>
        <v>98020.4578777032</v>
      </c>
      <c r="R420" s="40">
        <f t="shared" si="201"/>
        <v>434154.87366321264</v>
      </c>
      <c r="S420" s="41">
        <f t="shared" si="201"/>
        <v>7664.4863662601438</v>
      </c>
      <c r="T420" s="41">
        <f t="shared" si="201"/>
        <v>9918.0959627257653</v>
      </c>
      <c r="U420" s="42">
        <f t="shared" si="201"/>
        <v>50165.501876053044</v>
      </c>
      <c r="V420" s="42">
        <f t="shared" si="201"/>
        <v>48707.358254123057</v>
      </c>
      <c r="W420" s="43">
        <f t="shared" si="201"/>
        <v>100018.28261292363</v>
      </c>
      <c r="X420" s="43">
        <f t="shared" si="201"/>
        <v>66196.353488673107</v>
      </c>
      <c r="Y420" t="e">
        <f>NA()</f>
        <v>#N/A</v>
      </c>
      <c r="AD420"/>
      <c r="AE420" s="3">
        <v>35</v>
      </c>
      <c r="AG420" s="3">
        <f t="shared" si="193"/>
        <v>29.456963332534478</v>
      </c>
      <c r="AH420" s="36">
        <f t="shared" si="202"/>
        <v>28737.947228235262</v>
      </c>
      <c r="AI420" s="36">
        <f t="shared" si="202"/>
        <v>53756.75104846574</v>
      </c>
      <c r="AJ420" s="36">
        <f t="shared" si="202"/>
        <v>46096.044779274976</v>
      </c>
      <c r="AK420" s="36">
        <f t="shared" si="202"/>
        <v>51885.21105281826</v>
      </c>
      <c r="AL420" s="36">
        <f t="shared" si="202"/>
        <v>10229.724946595257</v>
      </c>
      <c r="AM420" s="37">
        <f t="shared" si="202"/>
        <v>12894.173630076659</v>
      </c>
      <c r="AN420" s="38">
        <f t="shared" si="202"/>
        <v>15647.473604968376</v>
      </c>
      <c r="AO420" s="39">
        <f t="shared" si="202"/>
        <v>3596.5332061766962</v>
      </c>
      <c r="AP420" s="39">
        <f t="shared" si="202"/>
        <v>719.30664123533927</v>
      </c>
      <c r="AQ420" s="40">
        <f t="shared" si="202"/>
        <v>95151.294767569882</v>
      </c>
      <c r="AR420" s="40">
        <f t="shared" si="202"/>
        <v>87576.976628266057</v>
      </c>
      <c r="AS420" s="40">
        <f t="shared" si="202"/>
        <v>395094.39592591266</v>
      </c>
      <c r="AT420" s="41">
        <f t="shared" si="202"/>
        <v>6810.5587739921402</v>
      </c>
      <c r="AU420" s="41">
        <f t="shared" si="202"/>
        <v>8681.3055788810143</v>
      </c>
      <c r="AV420" s="42">
        <f t="shared" si="202"/>
        <v>43873.803460480121</v>
      </c>
      <c r="AW420" s="42">
        <f t="shared" si="202"/>
        <v>42625.414230285809</v>
      </c>
      <c r="AX420" s="43">
        <f t="shared" si="202"/>
        <v>92999.964348708862</v>
      </c>
      <c r="AY420" s="43">
        <f t="shared" si="202"/>
        <v>59597.535937238194</v>
      </c>
      <c r="AZ420" t="e">
        <f>NA()</f>
        <v>#N/A</v>
      </c>
    </row>
    <row r="421" spans="4:52" x14ac:dyDescent="0.25">
      <c r="D421" s="3">
        <v>36</v>
      </c>
      <c r="F421" s="3">
        <v>35</v>
      </c>
      <c r="G421" s="36">
        <f t="shared" si="201"/>
        <v>36165.627517813395</v>
      </c>
      <c r="H421" s="36">
        <f t="shared" si="201"/>
        <v>63015.482538046788</v>
      </c>
      <c r="I421" s="36">
        <f t="shared" si="201"/>
        <v>58207.056481622058</v>
      </c>
      <c r="J421" s="36">
        <f t="shared" si="201"/>
        <v>60627.390417909715</v>
      </c>
      <c r="K421" s="36">
        <f t="shared" si="201"/>
        <v>15038.453507490174</v>
      </c>
      <c r="L421" s="37">
        <f t="shared" si="201"/>
        <v>14399.329049235637</v>
      </c>
      <c r="M421" s="38">
        <f t="shared" si="201"/>
        <v>19322.380311482051</v>
      </c>
      <c r="N421" s="39">
        <f t="shared" si="201"/>
        <v>4330.4076576054958</v>
      </c>
      <c r="O421" s="39">
        <f t="shared" si="201"/>
        <v>866.08153152109935</v>
      </c>
      <c r="P421" s="40">
        <f t="shared" si="201"/>
        <v>108789.75458759366</v>
      </c>
      <c r="Q421" s="40">
        <f t="shared" si="201"/>
        <v>100109.32631843626</v>
      </c>
      <c r="R421" s="40">
        <f t="shared" si="201"/>
        <v>441210.06905864296</v>
      </c>
      <c r="S421" s="41">
        <f t="shared" si="201"/>
        <v>7840.2935422427463</v>
      </c>
      <c r="T421" s="41">
        <f t="shared" si="201"/>
        <v>10172.991493419002</v>
      </c>
      <c r="U421" s="42">
        <f t="shared" si="201"/>
        <v>51480.466411037378</v>
      </c>
      <c r="V421" s="42">
        <f t="shared" si="201"/>
        <v>49977.525259049668</v>
      </c>
      <c r="W421" s="43">
        <f t="shared" si="201"/>
        <v>101355.88401576398</v>
      </c>
      <c r="X421" s="43">
        <f t="shared" si="201"/>
        <v>67520.145709033983</v>
      </c>
      <c r="Y421" t="e">
        <f>NA()</f>
        <v>#N/A</v>
      </c>
      <c r="AD421"/>
      <c r="AE421" s="3">
        <v>36</v>
      </c>
      <c r="AG421" s="3">
        <f t="shared" si="193"/>
        <v>30.979333722981732</v>
      </c>
      <c r="AH421" s="36">
        <f t="shared" si="202"/>
        <v>30909.700440496057</v>
      </c>
      <c r="AI421" s="36">
        <f t="shared" si="202"/>
        <v>56394.758307155695</v>
      </c>
      <c r="AJ421" s="36">
        <f t="shared" si="202"/>
        <v>49528.399997054257</v>
      </c>
      <c r="AK421" s="36">
        <f t="shared" si="202"/>
        <v>54382.39753334946</v>
      </c>
      <c r="AL421" s="36">
        <f t="shared" si="202"/>
        <v>10849.820632511424</v>
      </c>
      <c r="AM421" s="37">
        <f t="shared" si="202"/>
        <v>13364.001232967272</v>
      </c>
      <c r="AN421" s="38">
        <f t="shared" si="202"/>
        <v>16686.345446431827</v>
      </c>
      <c r="AO421" s="39">
        <f t="shared" si="202"/>
        <v>3802.3293940893827</v>
      </c>
      <c r="AP421" s="39">
        <f t="shared" si="202"/>
        <v>760.46587881787661</v>
      </c>
      <c r="AQ421" s="40">
        <f t="shared" si="202"/>
        <v>99079.63850874413</v>
      </c>
      <c r="AR421" s="40">
        <f t="shared" si="202"/>
        <v>91254.777332772006</v>
      </c>
      <c r="AS421" s="40">
        <f t="shared" si="202"/>
        <v>409554.80476231768</v>
      </c>
      <c r="AT421" s="41">
        <f t="shared" si="202"/>
        <v>7106.9169073136227</v>
      </c>
      <c r="AU421" s="41">
        <f t="shared" si="202"/>
        <v>9110.0920657213956</v>
      </c>
      <c r="AV421" s="42">
        <f t="shared" si="202"/>
        <v>46039.733682687925</v>
      </c>
      <c r="AW421" s="42">
        <f t="shared" si="202"/>
        <v>44719.983080645346</v>
      </c>
      <c r="AX421" s="43">
        <f t="shared" si="202"/>
        <v>95534.708375505346</v>
      </c>
      <c r="AY421" s="43">
        <f t="shared" si="202"/>
        <v>61918.615293589712</v>
      </c>
      <c r="AZ421" t="e">
        <f>NA()</f>
        <v>#N/A</v>
      </c>
    </row>
    <row r="422" spans="4:52" x14ac:dyDescent="0.25">
      <c r="D422" s="3">
        <v>37</v>
      </c>
      <c r="F422" s="3">
        <v>36</v>
      </c>
      <c r="G422" s="36">
        <f t="shared" si="201"/>
        <v>37356.918954713947</v>
      </c>
      <c r="H422" s="36">
        <f t="shared" si="201"/>
        <v>64583.451737219468</v>
      </c>
      <c r="I422" s="36">
        <f t="shared" si="201"/>
        <v>60263.808738780383</v>
      </c>
      <c r="J422" s="36">
        <f t="shared" si="201"/>
        <v>62101.547185158452</v>
      </c>
      <c r="K422" s="36">
        <f t="shared" si="201"/>
        <v>16077.105145550408</v>
      </c>
      <c r="L422" s="37">
        <f t="shared" si="201"/>
        <v>14615.441443134698</v>
      </c>
      <c r="M422" s="38">
        <f t="shared" si="201"/>
        <v>19952.20114263221</v>
      </c>
      <c r="N422" s="39">
        <f t="shared" si="201"/>
        <v>4457.9740198508453</v>
      </c>
      <c r="O422" s="39">
        <f t="shared" si="201"/>
        <v>891.59480397016921</v>
      </c>
      <c r="P422" s="40">
        <f t="shared" si="201"/>
        <v>111059.42612763519</v>
      </c>
      <c r="Q422" s="40">
        <f t="shared" si="201"/>
        <v>102125.63422839258</v>
      </c>
      <c r="R422" s="40">
        <f t="shared" si="201"/>
        <v>447773.27812578634</v>
      </c>
      <c r="S422" s="41">
        <f t="shared" si="201"/>
        <v>8011.8167019099874</v>
      </c>
      <c r="T422" s="41">
        <f t="shared" si="201"/>
        <v>10421.641960822179</v>
      </c>
      <c r="U422" s="42">
        <f t="shared" si="201"/>
        <v>52770.041162728921</v>
      </c>
      <c r="V422" s="42">
        <f t="shared" si="201"/>
        <v>51222.837684792772</v>
      </c>
      <c r="W422" s="43">
        <f t="shared" si="201"/>
        <v>102626.16091567681</v>
      </c>
      <c r="X422" s="43">
        <f t="shared" si="201"/>
        <v>68799.741049431599</v>
      </c>
      <c r="Y422" t="e">
        <f>NA()</f>
        <v>#N/A</v>
      </c>
      <c r="AD422"/>
      <c r="AE422" s="3">
        <v>37</v>
      </c>
      <c r="AG422" s="3">
        <f t="shared" si="193"/>
        <v>32.580381999521578</v>
      </c>
      <c r="AH422" s="36">
        <f t="shared" si="202"/>
        <v>33089.775841694413</v>
      </c>
      <c r="AI422" s="36">
        <f t="shared" si="202"/>
        <v>59091.750685171217</v>
      </c>
      <c r="AJ422" s="36">
        <f t="shared" si="202"/>
        <v>53057.536325804838</v>
      </c>
      <c r="AK422" s="36">
        <f t="shared" si="202"/>
        <v>56930.243821528748</v>
      </c>
      <c r="AL422" s="36">
        <f t="shared" si="202"/>
        <v>12037.699313996283</v>
      </c>
      <c r="AM422" s="37">
        <f t="shared" si="202"/>
        <v>13810.195436921995</v>
      </c>
      <c r="AN422" s="38">
        <f t="shared" si="202"/>
        <v>17755.403923376438</v>
      </c>
      <c r="AO422" s="39">
        <f t="shared" si="202"/>
        <v>4015.4171473676656</v>
      </c>
      <c r="AP422" s="39">
        <f t="shared" si="202"/>
        <v>803.0834294735331</v>
      </c>
      <c r="AQ422" s="40">
        <f t="shared" si="202"/>
        <v>103060.29084777899</v>
      </c>
      <c r="AR422" s="40">
        <f t="shared" si="202"/>
        <v>94927.418238204133</v>
      </c>
      <c r="AS422" s="40">
        <f t="shared" si="202"/>
        <v>423236.42433690926</v>
      </c>
      <c r="AT422" s="41">
        <f t="shared" si="202"/>
        <v>7407.4491893636323</v>
      </c>
      <c r="AU422" s="41">
        <f t="shared" si="202"/>
        <v>9545.4790340560321</v>
      </c>
      <c r="AV422" s="42">
        <f t="shared" si="202"/>
        <v>48255.197722923622</v>
      </c>
      <c r="AW422" s="42">
        <f t="shared" si="202"/>
        <v>46861.5367884484</v>
      </c>
      <c r="AX422" s="43">
        <f t="shared" si="202"/>
        <v>97997.256438459983</v>
      </c>
      <c r="AY422" s="43">
        <f t="shared" si="202"/>
        <v>64239.097656997837</v>
      </c>
      <c r="AZ422" t="e">
        <f>NA()</f>
        <v>#N/A</v>
      </c>
    </row>
    <row r="423" spans="4:52" x14ac:dyDescent="0.25">
      <c r="D423" s="3">
        <v>38</v>
      </c>
      <c r="F423" s="3">
        <v>37</v>
      </c>
      <c r="G423" s="36">
        <f t="shared" si="201"/>
        <v>38500.839339044258</v>
      </c>
      <c r="H423" s="36">
        <f t="shared" si="201"/>
        <v>66120.085163267824</v>
      </c>
      <c r="I423" s="36">
        <f t="shared" si="201"/>
        <v>62276.027720919941</v>
      </c>
      <c r="J423" s="36">
        <f t="shared" si="201"/>
        <v>63544.388824140755</v>
      </c>
      <c r="K423" s="36">
        <f t="shared" si="201"/>
        <v>17018.770545417967</v>
      </c>
      <c r="L423" s="37">
        <f t="shared" si="201"/>
        <v>14816.847911641009</v>
      </c>
      <c r="M423" s="38">
        <f t="shared" si="201"/>
        <v>20571.355306725432</v>
      </c>
      <c r="N423" s="39">
        <f t="shared" si="201"/>
        <v>4583.9515718889415</v>
      </c>
      <c r="O423" s="39">
        <f t="shared" si="201"/>
        <v>916.79031437778838</v>
      </c>
      <c r="P423" s="40">
        <f t="shared" si="201"/>
        <v>113272.96850958467</v>
      </c>
      <c r="Q423" s="40">
        <f t="shared" si="201"/>
        <v>104071.01429605827</v>
      </c>
      <c r="R423" s="40">
        <f t="shared" si="201"/>
        <v>453873.38018918695</v>
      </c>
      <c r="S423" s="41">
        <f t="shared" si="201"/>
        <v>8179.1121436355033</v>
      </c>
      <c r="T423" s="41">
        <f t="shared" si="201"/>
        <v>10664.081654455011</v>
      </c>
      <c r="U423" s="42">
        <f t="shared" si="201"/>
        <v>54034.255137401458</v>
      </c>
      <c r="V423" s="42">
        <f t="shared" si="201"/>
        <v>52443.338454202312</v>
      </c>
      <c r="W423" s="43">
        <f t="shared" si="201"/>
        <v>103832.30981052239</v>
      </c>
      <c r="X423" s="43">
        <f t="shared" si="201"/>
        <v>70036.221301019265</v>
      </c>
      <c r="Y423" t="e">
        <f>NA()</f>
        <v>#N/A</v>
      </c>
      <c r="AD423"/>
      <c r="AE423" s="3">
        <v>38</v>
      </c>
      <c r="AG423" s="3">
        <f t="shared" si="193"/>
        <v>34.264174327522724</v>
      </c>
      <c r="AH423" s="36">
        <f t="shared" si="202"/>
        <v>35258.946937894973</v>
      </c>
      <c r="AI423" s="36">
        <f t="shared" si="202"/>
        <v>61841.684087428868</v>
      </c>
      <c r="AJ423" s="36">
        <f t="shared" si="202"/>
        <v>56666.199059351813</v>
      </c>
      <c r="AK423" s="36">
        <f t="shared" si="202"/>
        <v>59522.588931492697</v>
      </c>
      <c r="AL423" s="36">
        <f t="shared" si="202"/>
        <v>14204.541993282268</v>
      </c>
      <c r="AM423" s="37">
        <f t="shared" si="202"/>
        <v>14230.405703969886</v>
      </c>
      <c r="AN423" s="38">
        <f t="shared" si="202"/>
        <v>18852.223565434306</v>
      </c>
      <c r="AO423" s="39">
        <f t="shared" si="202"/>
        <v>4235.5483833763974</v>
      </c>
      <c r="AP423" s="39">
        <f t="shared" si="202"/>
        <v>847.10967667527939</v>
      </c>
      <c r="AQ423" s="40">
        <f t="shared" si="202"/>
        <v>107083.29042653892</v>
      </c>
      <c r="AR423" s="40">
        <f t="shared" si="202"/>
        <v>98579.424669426095</v>
      </c>
      <c r="AS423" s="40">
        <f t="shared" si="202"/>
        <v>436068.14240082621</v>
      </c>
      <c r="AT423" s="41">
        <f t="shared" si="202"/>
        <v>7711.3494877430794</v>
      </c>
      <c r="AU423" s="41">
        <f t="shared" si="202"/>
        <v>9986.041209630348</v>
      </c>
      <c r="AV423" s="42">
        <f t="shared" si="202"/>
        <v>50515.349271643427</v>
      </c>
      <c r="AW423" s="42">
        <f t="shared" si="202"/>
        <v>49045.320136547911</v>
      </c>
      <c r="AX423" s="43">
        <f t="shared" si="202"/>
        <v>100378.37041103706</v>
      </c>
      <c r="AY423" s="43">
        <f t="shared" si="202"/>
        <v>66550.421121247215</v>
      </c>
      <c r="AZ423" t="e">
        <f>NA()</f>
        <v>#N/A</v>
      </c>
    </row>
    <row r="424" spans="4:52" x14ac:dyDescent="0.25">
      <c r="D424" s="3">
        <v>39</v>
      </c>
      <c r="F424" s="3">
        <v>38</v>
      </c>
      <c r="G424" s="36">
        <f t="shared" si="201"/>
        <v>39597.428882345725</v>
      </c>
      <c r="H424" s="36">
        <f t="shared" si="201"/>
        <v>67625.491566850687</v>
      </c>
      <c r="I424" s="36">
        <f t="shared" si="201"/>
        <v>64242.297648431813</v>
      </c>
      <c r="J424" s="36">
        <f t="shared" si="201"/>
        <v>64956.09894638195</v>
      </c>
      <c r="K424" s="36">
        <f t="shared" si="201"/>
        <v>17874.9068389391</v>
      </c>
      <c r="L424" s="37">
        <f t="shared" si="201"/>
        <v>15004.404213445398</v>
      </c>
      <c r="M424" s="38">
        <f t="shared" si="201"/>
        <v>21179.712935172625</v>
      </c>
      <c r="N424" s="39">
        <f t="shared" si="201"/>
        <v>4708.30728224636</v>
      </c>
      <c r="O424" s="39">
        <f t="shared" si="201"/>
        <v>941.66145644927201</v>
      </c>
      <c r="P424" s="40">
        <f t="shared" si="201"/>
        <v>115431.32834398058</v>
      </c>
      <c r="Q424" s="40">
        <f t="shared" si="201"/>
        <v>105947.16054288765</v>
      </c>
      <c r="R424" s="40">
        <f t="shared" si="201"/>
        <v>459538.45309796924</v>
      </c>
      <c r="S424" s="41">
        <f t="shared" si="201"/>
        <v>8342.2399635328984</v>
      </c>
      <c r="T424" s="41">
        <f t="shared" si="201"/>
        <v>10900.357046368637</v>
      </c>
      <c r="U424" s="42">
        <f t="shared" si="201"/>
        <v>55273.181112567603</v>
      </c>
      <c r="V424" s="42">
        <f t="shared" si="201"/>
        <v>53639.112332500612</v>
      </c>
      <c r="W424" s="43">
        <f t="shared" si="201"/>
        <v>104977.40684997656</v>
      </c>
      <c r="X424" s="43">
        <f t="shared" si="201"/>
        <v>71230.683036374539</v>
      </c>
      <c r="Y424" t="e">
        <f>NA()</f>
        <v>#N/A</v>
      </c>
      <c r="AD424"/>
      <c r="AE424" s="3">
        <v>39</v>
      </c>
      <c r="AG424" s="3">
        <f t="shared" si="193"/>
        <v>36.034987016545941</v>
      </c>
      <c r="AH424" s="36">
        <f t="shared" si="202"/>
        <v>37397.741665753223</v>
      </c>
      <c r="AI424" s="36">
        <f t="shared" si="202"/>
        <v>64637.742462846349</v>
      </c>
      <c r="AJ424" s="36">
        <f t="shared" si="202"/>
        <v>60334.971176381885</v>
      </c>
      <c r="AK424" s="36">
        <f t="shared" si="202"/>
        <v>62152.555619969433</v>
      </c>
      <c r="AL424" s="36">
        <f t="shared" si="202"/>
        <v>16111.616610350264</v>
      </c>
      <c r="AM424" s="37">
        <f t="shared" si="202"/>
        <v>14622.731258628421</v>
      </c>
      <c r="AN424" s="38">
        <f t="shared" si="202"/>
        <v>19974.044415588811</v>
      </c>
      <c r="AO424" s="39">
        <f t="shared" si="202"/>
        <v>4462.4086264592606</v>
      </c>
      <c r="AP424" s="39">
        <f t="shared" si="202"/>
        <v>892.48172529185206</v>
      </c>
      <c r="AQ424" s="40">
        <f t="shared" si="202"/>
        <v>111137.81347708595</v>
      </c>
      <c r="AR424" s="40">
        <f t="shared" si="202"/>
        <v>102194.88492996874</v>
      </c>
      <c r="AS424" s="40">
        <f t="shared" si="202"/>
        <v>447994.35440219246</v>
      </c>
      <c r="AT424" s="41">
        <f t="shared" si="202"/>
        <v>8017.740900522449</v>
      </c>
      <c r="AU424" s="41">
        <f t="shared" si="202"/>
        <v>10430.228811751811</v>
      </c>
      <c r="AV424" s="42">
        <f t="shared" si="202"/>
        <v>52814.700060981151</v>
      </c>
      <c r="AW424" s="42">
        <f t="shared" si="202"/>
        <v>51265.95784333023</v>
      </c>
      <c r="AX424" s="43">
        <f t="shared" si="202"/>
        <v>102669.42478110395</v>
      </c>
      <c r="AY424" s="43">
        <f t="shared" si="202"/>
        <v>68843.723298721306</v>
      </c>
      <c r="AZ424" t="e">
        <f>NA()</f>
        <v>#N/A</v>
      </c>
    </row>
    <row r="425" spans="4:52" x14ac:dyDescent="0.25">
      <c r="D425" s="3">
        <v>40</v>
      </c>
      <c r="F425" s="3">
        <v>39</v>
      </c>
      <c r="G425" s="36">
        <f t="shared" si="201"/>
        <v>40647.013351706388</v>
      </c>
      <c r="H425" s="36">
        <f t="shared" si="201"/>
        <v>69099.82758942798</v>
      </c>
      <c r="I425" s="36">
        <f t="shared" si="201"/>
        <v>66161.490942770717</v>
      </c>
      <c r="J425" s="36">
        <f t="shared" si="201"/>
        <v>66336.905121190634</v>
      </c>
      <c r="K425" s="36">
        <f t="shared" si="201"/>
        <v>18655.334023360781</v>
      </c>
      <c r="L425" s="37">
        <f t="shared" si="201"/>
        <v>15178.939365865703</v>
      </c>
      <c r="M425" s="38">
        <f t="shared" si="201"/>
        <v>21777.17374007633</v>
      </c>
      <c r="N425" s="39">
        <f t="shared" si="201"/>
        <v>4831.0128179307349</v>
      </c>
      <c r="O425" s="39">
        <f t="shared" si="201"/>
        <v>966.20256358614711</v>
      </c>
      <c r="P425" s="40">
        <f t="shared" si="201"/>
        <v>117535.47575663084</v>
      </c>
      <c r="Q425" s="40">
        <f t="shared" si="201"/>
        <v>107755.81363859821</v>
      </c>
      <c r="R425" s="40">
        <f t="shared" si="201"/>
        <v>464795.6241421107</v>
      </c>
      <c r="S425" s="41">
        <f t="shared" si="201"/>
        <v>8501.2634849073802</v>
      </c>
      <c r="T425" s="41">
        <f t="shared" si="201"/>
        <v>11130.525327958734</v>
      </c>
      <c r="U425" s="42">
        <f t="shared" si="201"/>
        <v>56486.931205973633</v>
      </c>
      <c r="V425" s="42">
        <f t="shared" si="201"/>
        <v>54810.281671637385</v>
      </c>
      <c r="W425" s="43">
        <f t="shared" si="201"/>
        <v>106064.40784685768</v>
      </c>
      <c r="X425" s="43">
        <f t="shared" si="201"/>
        <v>72384.231734253102</v>
      </c>
      <c r="Y425" t="e">
        <f>NA()</f>
        <v>#N/A</v>
      </c>
      <c r="AD425"/>
      <c r="AE425" s="3">
        <v>40</v>
      </c>
      <c r="AG425" s="3">
        <f t="shared" si="193"/>
        <v>37.897317380842225</v>
      </c>
      <c r="AH425" s="36">
        <f t="shared" si="202"/>
        <v>39487.00130522321</v>
      </c>
      <c r="AI425" s="36">
        <f t="shared" si="202"/>
        <v>67472.346902412944</v>
      </c>
      <c r="AJ425" s="36">
        <f t="shared" si="202"/>
        <v>64042.54780422624</v>
      </c>
      <c r="AK425" s="36">
        <f t="shared" si="202"/>
        <v>64812.568764136988</v>
      </c>
      <c r="AL425" s="36">
        <f t="shared" si="202"/>
        <v>17790.638741931867</v>
      </c>
      <c r="AM425" s="37">
        <f t="shared" si="202"/>
        <v>14985.759124082626</v>
      </c>
      <c r="AN425" s="38">
        <f t="shared" si="202"/>
        <v>21117.745714911824</v>
      </c>
      <c r="AO425" s="39">
        <f t="shared" si="202"/>
        <v>4695.6136910621362</v>
      </c>
      <c r="AP425" s="39">
        <f t="shared" si="202"/>
        <v>939.12273821242729</v>
      </c>
      <c r="AQ425" s="40">
        <f t="shared" si="202"/>
        <v>115212.21643196668</v>
      </c>
      <c r="AR425" s="40">
        <f t="shared" si="202"/>
        <v>105757.65209192317</v>
      </c>
      <c r="AS425" s="40">
        <f t="shared" si="202"/>
        <v>458975.99154525448</v>
      </c>
      <c r="AT425" s="41">
        <f t="shared" si="202"/>
        <v>8325.6797502304598</v>
      </c>
      <c r="AU425" s="41">
        <f t="shared" si="202"/>
        <v>10876.378069655961</v>
      </c>
      <c r="AV425" s="42">
        <f t="shared" si="202"/>
        <v>55147.126982529269</v>
      </c>
      <c r="AW425" s="42">
        <f t="shared" si="202"/>
        <v>53517.463011319895</v>
      </c>
      <c r="AX425" s="43">
        <f t="shared" si="202"/>
        <v>104862.55082736262</v>
      </c>
      <c r="AY425" s="43">
        <f t="shared" si="202"/>
        <v>71109.936184014077</v>
      </c>
      <c r="AZ425" t="e">
        <f>NA()</f>
        <v>#N/A</v>
      </c>
    </row>
    <row r="426" spans="4:52" x14ac:dyDescent="0.25">
      <c r="D426" s="3">
        <v>41</v>
      </c>
      <c r="F426" s="3">
        <v>40</v>
      </c>
      <c r="G426" s="36">
        <f t="shared" si="201"/>
        <v>41650.162668007688</v>
      </c>
      <c r="H426" s="36">
        <f t="shared" si="201"/>
        <v>70543.29266880067</v>
      </c>
      <c r="I426" s="36">
        <f t="shared" si="201"/>
        <v>68032.744068132728</v>
      </c>
      <c r="J426" s="36">
        <f t="shared" si="201"/>
        <v>67687.073921234347</v>
      </c>
      <c r="K426" s="36">
        <f t="shared" si="201"/>
        <v>19368.482808232333</v>
      </c>
      <c r="L426" s="37">
        <f t="shared" si="201"/>
        <v>15341.252266188454</v>
      </c>
      <c r="M426" s="38">
        <f t="shared" si="201"/>
        <v>22363.663854392365</v>
      </c>
      <c r="N426" s="39">
        <f t="shared" si="201"/>
        <v>4952.0441804568236</v>
      </c>
      <c r="O426" s="39">
        <f t="shared" si="201"/>
        <v>990.40883609136461</v>
      </c>
      <c r="P426" s="40">
        <f t="shared" si="201"/>
        <v>119586.3994598</v>
      </c>
      <c r="Q426" s="40">
        <f t="shared" si="201"/>
        <v>109498.74800951252</v>
      </c>
      <c r="R426" s="40">
        <f t="shared" si="201"/>
        <v>469670.96190385602</v>
      </c>
      <c r="S426" s="41">
        <f t="shared" si="201"/>
        <v>8656.2487482348861</v>
      </c>
      <c r="T426" s="41">
        <f t="shared" si="201"/>
        <v>11354.653085890637</v>
      </c>
      <c r="U426" s="42">
        <f t="shared" si="201"/>
        <v>57675.652813510569</v>
      </c>
      <c r="V426" s="42">
        <f t="shared" si="201"/>
        <v>55957.002503679818</v>
      </c>
      <c r="W426" s="43">
        <f t="shared" si="201"/>
        <v>107096.14911115202</v>
      </c>
      <c r="X426" s="43">
        <f t="shared" si="201"/>
        <v>73497.97666256949</v>
      </c>
      <c r="Y426" t="e">
        <f>NA()</f>
        <v>#N/A</v>
      </c>
      <c r="AD426"/>
      <c r="AE426" s="3">
        <v>41</v>
      </c>
      <c r="AG426" s="3">
        <f t="shared" si="193"/>
        <v>39.855895161134171</v>
      </c>
      <c r="AH426" s="36">
        <f t="shared" si="202"/>
        <v>41508.440037906941</v>
      </c>
      <c r="AI426" s="36">
        <f t="shared" si="202"/>
        <v>70337.177480875063</v>
      </c>
      <c r="AJ426" s="36">
        <f t="shared" si="202"/>
        <v>67766.070119831595</v>
      </c>
      <c r="AK426" s="36">
        <f t="shared" si="202"/>
        <v>67494.386313891984</v>
      </c>
      <c r="AL426" s="36">
        <f t="shared" si="202"/>
        <v>19269.575187909129</v>
      </c>
      <c r="AM426" s="37">
        <f t="shared" si="202"/>
        <v>15318.586325439344</v>
      </c>
      <c r="AN426" s="38">
        <f t="shared" si="202"/>
        <v>22279.826501724972</v>
      </c>
      <c r="AO426" s="39">
        <f t="shared" si="202"/>
        <v>4934.7070252231988</v>
      </c>
      <c r="AP426" s="39">
        <f t="shared" si="202"/>
        <v>986.94140504463974</v>
      </c>
      <c r="AQ426" s="40">
        <f t="shared" si="202"/>
        <v>119294.09556759827</v>
      </c>
      <c r="AR426" s="40">
        <f t="shared" si="202"/>
        <v>109251.56718999629</v>
      </c>
      <c r="AS426" s="40">
        <f t="shared" si="202"/>
        <v>468990.98552136176</v>
      </c>
      <c r="AT426" s="41">
        <f t="shared" si="202"/>
        <v>8634.1610747382965</v>
      </c>
      <c r="AU426" s="41">
        <f t="shared" si="202"/>
        <v>11322.724935824048</v>
      </c>
      <c r="AV426" s="42">
        <f t="shared" si="202"/>
        <v>57505.889262697805</v>
      </c>
      <c r="AW426" s="42">
        <f t="shared" si="202"/>
        <v>55793.255412036466</v>
      </c>
      <c r="AX426" s="43">
        <f t="shared" si="202"/>
        <v>106950.77305137739</v>
      </c>
      <c r="AY426" s="43">
        <f t="shared" si="202"/>
        <v>73339.892973842361</v>
      </c>
      <c r="AZ426" t="e">
        <f>NA()</f>
        <v>#N/A</v>
      </c>
    </row>
    <row r="427" spans="4:52" x14ac:dyDescent="0.25">
      <c r="D427" s="3">
        <v>42</v>
      </c>
      <c r="F427" s="3">
        <v>41</v>
      </c>
      <c r="G427" s="36">
        <f t="shared" si="201"/>
        <v>42607.653043205552</v>
      </c>
      <c r="H427" s="36">
        <f t="shared" si="201"/>
        <v>71956.124400809204</v>
      </c>
      <c r="I427" s="36">
        <f t="shared" si="201"/>
        <v>69855.434309950535</v>
      </c>
      <c r="J427" s="36">
        <f t="shared" si="201"/>
        <v>69006.906415827907</v>
      </c>
      <c r="K427" s="36">
        <f t="shared" si="201"/>
        <v>20021.609810037808</v>
      </c>
      <c r="L427" s="37">
        <f t="shared" si="201"/>
        <v>15492.109303874424</v>
      </c>
      <c r="M427" s="38">
        <f t="shared" si="201"/>
        <v>22939.133183531751</v>
      </c>
      <c r="N427" s="39">
        <f t="shared" si="201"/>
        <v>5071.381370315713</v>
      </c>
      <c r="O427" s="39">
        <f t="shared" si="201"/>
        <v>1014.2762740631428</v>
      </c>
      <c r="P427" s="40">
        <f t="shared" si="201"/>
        <v>121585.10237483891</v>
      </c>
      <c r="Q427" s="40">
        <f t="shared" si="201"/>
        <v>111177.76054208052</v>
      </c>
      <c r="R427" s="40">
        <f t="shared" si="201"/>
        <v>474189.40209878836</v>
      </c>
      <c r="S427" s="41">
        <f t="shared" si="201"/>
        <v>8807.264055012145</v>
      </c>
      <c r="T427" s="41">
        <f t="shared" si="201"/>
        <v>11572.81510382098</v>
      </c>
      <c r="U427" s="42">
        <f t="shared" si="201"/>
        <v>58839.524889673281</v>
      </c>
      <c r="V427" s="42">
        <f t="shared" si="201"/>
        <v>57079.460959958837</v>
      </c>
      <c r="W427" s="43">
        <f t="shared" si="201"/>
        <v>108075.34895318256</v>
      </c>
      <c r="X427" s="43">
        <f t="shared" si="201"/>
        <v>74573.026432307684</v>
      </c>
      <c r="Y427" t="e">
        <f>NA()</f>
        <v>#N/A</v>
      </c>
      <c r="AD427"/>
      <c r="AE427" s="3">
        <v>42</v>
      </c>
      <c r="AG427" s="3">
        <f t="shared" si="193"/>
        <v>41.722042020690559</v>
      </c>
      <c r="AH427" s="36">
        <f t="shared" si="202"/>
        <v>43271.144499313465</v>
      </c>
      <c r="AI427" s="36">
        <f t="shared" si="202"/>
        <v>72957.355683220958</v>
      </c>
      <c r="AJ427" s="36">
        <f t="shared" si="202"/>
        <v>71141.066177793211</v>
      </c>
      <c r="AK427" s="36">
        <f t="shared" si="202"/>
        <v>69941.206955349189</v>
      </c>
      <c r="AL427" s="36">
        <f t="shared" si="202"/>
        <v>20459.448839662982</v>
      </c>
      <c r="AM427" s="37">
        <f t="shared" si="202"/>
        <v>15594.326849205359</v>
      </c>
      <c r="AN427" s="38">
        <f t="shared" si="202"/>
        <v>23347.777769543467</v>
      </c>
      <c r="AO427" s="39">
        <f t="shared" si="202"/>
        <v>5156.4852435508901</v>
      </c>
      <c r="AP427" s="39">
        <f t="shared" si="202"/>
        <v>1031.2970487101782</v>
      </c>
      <c r="AQ427" s="40">
        <f t="shared" si="202"/>
        <v>122996.35581003294</v>
      </c>
      <c r="AR427" s="40">
        <f t="shared" si="202"/>
        <v>112351.35883447445</v>
      </c>
      <c r="AS427" s="40">
        <f t="shared" si="202"/>
        <v>477243.47291457001</v>
      </c>
      <c r="AT427" s="41">
        <f t="shared" si="202"/>
        <v>8913.8748684880629</v>
      </c>
      <c r="AU427" s="41">
        <f t="shared" si="202"/>
        <v>11726.674334637237</v>
      </c>
      <c r="AV427" s="42">
        <f t="shared" si="202"/>
        <v>59664.556464862304</v>
      </c>
      <c r="AW427" s="42">
        <f t="shared" si="202"/>
        <v>57874.958536461461</v>
      </c>
      <c r="AX427" s="43">
        <f t="shared" si="202"/>
        <v>108751.18017452919</v>
      </c>
      <c r="AY427" s="43">
        <f t="shared" si="202"/>
        <v>75325.824109251451</v>
      </c>
      <c r="AZ427" t="e">
        <f>NA()</f>
        <v>#N/A</v>
      </c>
    </row>
    <row r="428" spans="4:52" x14ac:dyDescent="0.25">
      <c r="D428" s="3">
        <v>43</v>
      </c>
      <c r="F428" s="3">
        <v>42</v>
      </c>
      <c r="G428" s="36">
        <f t="shared" si="201"/>
        <v>43520.432634610115</v>
      </c>
      <c r="H428" s="36">
        <f t="shared" si="201"/>
        <v>73338.594315337352</v>
      </c>
      <c r="I428" s="36">
        <f t="shared" si="201"/>
        <v>71629.157653666567</v>
      </c>
      <c r="J428" s="36">
        <f t="shared" si="201"/>
        <v>70296.734072620602</v>
      </c>
      <c r="K428" s="36">
        <f t="shared" si="201"/>
        <v>20620.981620496324</v>
      </c>
      <c r="L428" s="37">
        <f t="shared" si="201"/>
        <v>15632.242794806612</v>
      </c>
      <c r="M428" s="38">
        <f t="shared" si="201"/>
        <v>23503.553156096237</v>
      </c>
      <c r="N428" s="39">
        <f t="shared" si="201"/>
        <v>5189.0080772783931</v>
      </c>
      <c r="O428" s="39">
        <f t="shared" si="201"/>
        <v>1037.8016154556788</v>
      </c>
      <c r="P428" s="40">
        <f t="shared" si="201"/>
        <v>123532.5977440596</v>
      </c>
      <c r="Q428" s="40">
        <f t="shared" si="201"/>
        <v>112794.66070615665</v>
      </c>
      <c r="R428" s="40">
        <f t="shared" si="201"/>
        <v>478374.70141286019</v>
      </c>
      <c r="S428" s="41">
        <f t="shared" si="201"/>
        <v>8954.3795596564214</v>
      </c>
      <c r="T428" s="41">
        <f t="shared" si="201"/>
        <v>11785.09327801678</v>
      </c>
      <c r="U428" s="42">
        <f t="shared" si="201"/>
        <v>59978.754544436917</v>
      </c>
      <c r="V428" s="42">
        <f t="shared" si="201"/>
        <v>58177.869992362947</v>
      </c>
      <c r="W428" s="43">
        <f t="shared" si="201"/>
        <v>109004.60972612914</v>
      </c>
      <c r="X428" s="43">
        <f t="shared" si="201"/>
        <v>75610.485145322105</v>
      </c>
      <c r="Y428" t="e">
        <f>NA()</f>
        <v>#N/A</v>
      </c>
      <c r="AD428"/>
      <c r="AE428" s="3">
        <v>43</v>
      </c>
      <c r="AG428" s="3">
        <f t="shared" si="193"/>
        <v>43.450237396356343</v>
      </c>
      <c r="AH428" s="36">
        <f t="shared" si="202"/>
        <v>44766.993798465483</v>
      </c>
      <c r="AI428" s="36">
        <f t="shared" si="202"/>
        <v>75290.182157222123</v>
      </c>
      <c r="AJ428" s="36">
        <f t="shared" si="202"/>
        <v>74114.097461463884</v>
      </c>
      <c r="AK428" s="36">
        <f t="shared" si="202"/>
        <v>72114.717635008346</v>
      </c>
      <c r="AL428" s="36">
        <f t="shared" si="202"/>
        <v>21405.641075992953</v>
      </c>
      <c r="AM428" s="37">
        <f t="shared" si="202"/>
        <v>15817.833784125805</v>
      </c>
      <c r="AN428" s="38">
        <f t="shared" si="202"/>
        <v>24302.450364281227</v>
      </c>
      <c r="AO428" s="39">
        <f t="shared" si="202"/>
        <v>5356.5300436464377</v>
      </c>
      <c r="AP428" s="39">
        <f t="shared" si="202"/>
        <v>1071.3060087292877</v>
      </c>
      <c r="AQ428" s="40">
        <f t="shared" si="202"/>
        <v>126268.03264599651</v>
      </c>
      <c r="AR428" s="40">
        <f t="shared" si="202"/>
        <v>115032.89881470142</v>
      </c>
      <c r="AS428" s="40">
        <f t="shared" si="202"/>
        <v>483898.29211644299</v>
      </c>
      <c r="AT428" s="41">
        <f t="shared" si="202"/>
        <v>9160.9498025586854</v>
      </c>
      <c r="AU428" s="41">
        <f t="shared" si="202"/>
        <v>12082.674222625161</v>
      </c>
      <c r="AV428" s="42">
        <f t="shared" si="202"/>
        <v>61587.605029997387</v>
      </c>
      <c r="AW428" s="42">
        <f t="shared" si="202"/>
        <v>59728.583649665634</v>
      </c>
      <c r="AX428" s="43">
        <f t="shared" si="202"/>
        <v>110268.59118262358</v>
      </c>
      <c r="AY428" s="43">
        <f t="shared" si="202"/>
        <v>77050.495722525084</v>
      </c>
      <c r="AZ428" t="e">
        <f>NA()</f>
        <v>#N/A</v>
      </c>
    </row>
    <row r="429" spans="4:52" x14ac:dyDescent="0.25">
      <c r="D429" s="3">
        <v>44</v>
      </c>
      <c r="F429" s="3">
        <v>43</v>
      </c>
      <c r="G429" s="36">
        <f t="shared" si="201"/>
        <v>44389.590618726616</v>
      </c>
      <c r="H429" s="36">
        <f t="shared" si="201"/>
        <v>74691.0040285914</v>
      </c>
      <c r="I429" s="36">
        <f t="shared" si="201"/>
        <v>73353.707856952184</v>
      </c>
      <c r="J429" s="36">
        <f t="shared" si="201"/>
        <v>71556.915031272045</v>
      </c>
      <c r="K429" s="36">
        <f t="shared" si="201"/>
        <v>21172.030591552266</v>
      </c>
      <c r="L429" s="37">
        <f t="shared" si="201"/>
        <v>15762.350092138078</v>
      </c>
      <c r="M429" s="38">
        <f t="shared" si="201"/>
        <v>24056.914785820456</v>
      </c>
      <c r="N429" s="39">
        <f t="shared" si="201"/>
        <v>5304.9113942189606</v>
      </c>
      <c r="O429" s="39">
        <f t="shared" si="201"/>
        <v>1060.9822788437923</v>
      </c>
      <c r="P429" s="40">
        <f t="shared" si="201"/>
        <v>125429.90567759177</v>
      </c>
      <c r="Q429" s="40">
        <f t="shared" si="201"/>
        <v>114351.26194225518</v>
      </c>
      <c r="R429" s="40">
        <f t="shared" si="201"/>
        <v>482249.41419251746</v>
      </c>
      <c r="S429" s="41">
        <f t="shared" si="201"/>
        <v>9097.6669043470574</v>
      </c>
      <c r="T429" s="41">
        <f t="shared" si="201"/>
        <v>11991.57563621277</v>
      </c>
      <c r="U429" s="42">
        <f t="shared" si="201"/>
        <v>61093.57393135989</v>
      </c>
      <c r="V429" s="42">
        <f t="shared" si="201"/>
        <v>59252.466373646777</v>
      </c>
      <c r="W429" s="43">
        <f t="shared" si="201"/>
        <v>109886.42029819865</v>
      </c>
      <c r="X429" s="43">
        <f t="shared" si="201"/>
        <v>76611.449068001646</v>
      </c>
      <c r="Y429" t="e">
        <f>NA()</f>
        <v>#N/A</v>
      </c>
      <c r="AD429"/>
      <c r="AE429" s="3">
        <v>44</v>
      </c>
      <c r="AG429" s="3">
        <f t="shared" si="193"/>
        <v>45.042693794538543</v>
      </c>
      <c r="AH429" s="36">
        <f t="shared" si="202"/>
        <v>46034.586397353887</v>
      </c>
      <c r="AI429" s="36">
        <f t="shared" si="202"/>
        <v>77361.54640466813</v>
      </c>
      <c r="AJ429" s="36">
        <f t="shared" si="202"/>
        <v>76723.679335615467</v>
      </c>
      <c r="AK429" s="36">
        <f t="shared" si="202"/>
        <v>74040.566755448352</v>
      </c>
      <c r="AL429" s="36">
        <f t="shared" si="202"/>
        <v>22166.64091725355</v>
      </c>
      <c r="AM429" s="37">
        <f t="shared" si="202"/>
        <v>15999.695704779788</v>
      </c>
      <c r="AN429" s="38">
        <f t="shared" si="202"/>
        <v>25152.952901546814</v>
      </c>
      <c r="AO429" s="39">
        <f t="shared" si="202"/>
        <v>5536.2729418167455</v>
      </c>
      <c r="AP429" s="39">
        <f t="shared" si="202"/>
        <v>1107.2545883633491</v>
      </c>
      <c r="AQ429" s="40">
        <f t="shared" si="202"/>
        <v>129153.84909355504</v>
      </c>
      <c r="AR429" s="40">
        <f t="shared" si="202"/>
        <v>117351.10245695594</v>
      </c>
      <c r="AS429" s="40">
        <f t="shared" si="202"/>
        <v>489287.1628124998</v>
      </c>
      <c r="AT429" s="41">
        <f t="shared" si="202"/>
        <v>9378.7683366565379</v>
      </c>
      <c r="AU429" s="41">
        <f t="shared" si="202"/>
        <v>12395.739965080058</v>
      </c>
      <c r="AV429" s="42">
        <f t="shared" si="202"/>
        <v>63296.036646488057</v>
      </c>
      <c r="AW429" s="42">
        <f t="shared" si="202"/>
        <v>61374.636513321479</v>
      </c>
      <c r="AX429" s="43">
        <f t="shared" si="202"/>
        <v>111550.07270609142</v>
      </c>
      <c r="AY429" s="43">
        <f t="shared" si="202"/>
        <v>78547.230709684547</v>
      </c>
      <c r="AZ429" t="e">
        <f>NA()</f>
        <v>#N/A</v>
      </c>
    </row>
    <row r="430" spans="4:52" x14ac:dyDescent="0.25">
      <c r="D430" s="3">
        <v>45</v>
      </c>
      <c r="F430" s="3">
        <v>44</v>
      </c>
      <c r="G430" s="36">
        <f t="shared" si="201"/>
        <v>45216.329535408688</v>
      </c>
      <c r="H430" s="36">
        <f t="shared" si="201"/>
        <v>76013.681737220046</v>
      </c>
      <c r="I430" s="36">
        <f t="shared" si="201"/>
        <v>75029.056760438296</v>
      </c>
      <c r="J430" s="36">
        <f t="shared" si="201"/>
        <v>72787.830715692486</v>
      </c>
      <c r="K430" s="36">
        <f t="shared" si="201"/>
        <v>21679.485707124499</v>
      </c>
      <c r="L430" s="37">
        <f t="shared" si="201"/>
        <v>15883.093249044514</v>
      </c>
      <c r="M430" s="38">
        <f t="shared" si="201"/>
        <v>24599.226976588474</v>
      </c>
      <c r="N430" s="39">
        <f t="shared" si="201"/>
        <v>5419.0815523968286</v>
      </c>
      <c r="O430" s="39">
        <f t="shared" si="201"/>
        <v>1083.8163104793659</v>
      </c>
      <c r="P430" s="40">
        <f t="shared" si="201"/>
        <v>127278.05008772247</v>
      </c>
      <c r="Q430" s="40">
        <f t="shared" si="201"/>
        <v>115849.37417425281</v>
      </c>
      <c r="R430" s="40">
        <f t="shared" si="201"/>
        <v>485834.88759906183</v>
      </c>
      <c r="S430" s="41">
        <f t="shared" si="201"/>
        <v>9237.1988923127792</v>
      </c>
      <c r="T430" s="41">
        <f t="shared" si="201"/>
        <v>12192.355450137125</v>
      </c>
      <c r="U430" s="42">
        <f t="shared" si="201"/>
        <v>62184.237403072271</v>
      </c>
      <c r="V430" s="42">
        <f t="shared" si="201"/>
        <v>60303.507954593886</v>
      </c>
      <c r="W430" s="43">
        <f t="shared" si="201"/>
        <v>110723.15886176319</v>
      </c>
      <c r="X430" s="43">
        <f t="shared" si="201"/>
        <v>77577.003770683936</v>
      </c>
      <c r="Y430" t="e">
        <f>NA()</f>
        <v>#N/A</v>
      </c>
      <c r="AD430"/>
      <c r="AE430" s="3">
        <v>45</v>
      </c>
      <c r="AG430" s="3">
        <f t="shared" si="193"/>
        <v>46.510072666059088</v>
      </c>
      <c r="AH430" s="36">
        <f t="shared" si="202"/>
        <v>47113.351893566323</v>
      </c>
      <c r="AI430" s="36">
        <f t="shared" si="202"/>
        <v>79205.10035270454</v>
      </c>
      <c r="AJ430" s="36">
        <f t="shared" si="202"/>
        <v>79018.782120736607</v>
      </c>
      <c r="AK430" s="36">
        <f t="shared" si="202"/>
        <v>75751.299856830083</v>
      </c>
      <c r="AL430" s="36">
        <f t="shared" si="202"/>
        <v>22787.339575635728</v>
      </c>
      <c r="AM430" s="37">
        <f t="shared" si="202"/>
        <v>16148.980660646574</v>
      </c>
      <c r="AN430" s="38">
        <f t="shared" si="202"/>
        <v>25911.998990476801</v>
      </c>
      <c r="AO430" s="39">
        <f t="shared" si="202"/>
        <v>5697.9829934334748</v>
      </c>
      <c r="AP430" s="39">
        <f t="shared" si="202"/>
        <v>1139.5965986866952</v>
      </c>
      <c r="AQ430" s="40">
        <f t="shared" si="202"/>
        <v>131707.23267642199</v>
      </c>
      <c r="AR430" s="40">
        <f t="shared" si="202"/>
        <v>119363.96506155361</v>
      </c>
      <c r="AS430" s="40">
        <f t="shared" si="202"/>
        <v>493691.02352240321</v>
      </c>
      <c r="AT430" s="41">
        <f t="shared" si="202"/>
        <v>9571.3803320927145</v>
      </c>
      <c r="AU430" s="41">
        <f t="shared" si="202"/>
        <v>12671.862381835439</v>
      </c>
      <c r="AV430" s="42">
        <f t="shared" si="202"/>
        <v>64817.325483335553</v>
      </c>
      <c r="AW430" s="42">
        <f t="shared" si="202"/>
        <v>62839.804297713701</v>
      </c>
      <c r="AX430" s="43">
        <f t="shared" si="202"/>
        <v>112639.65651185483</v>
      </c>
      <c r="AY430" s="43">
        <f t="shared" si="202"/>
        <v>79851.692935059327</v>
      </c>
      <c r="AZ430" t="e">
        <f>NA()</f>
        <v>#N/A</v>
      </c>
    </row>
    <row r="431" spans="4:52" x14ac:dyDescent="0.25">
      <c r="D431" s="3">
        <v>46</v>
      </c>
      <c r="F431" s="3">
        <v>45</v>
      </c>
      <c r="G431" s="36">
        <f t="shared" si="201"/>
        <v>46001.940718955411</v>
      </c>
      <c r="H431" s="36">
        <f t="shared" si="201"/>
        <v>77306.979023163876</v>
      </c>
      <c r="I431" s="36">
        <f t="shared" si="201"/>
        <v>76655.335848857023</v>
      </c>
      <c r="J431" s="36">
        <f t="shared" ref="J431:X431" si="203">300*J359*J131</f>
        <v>73989.882754346007</v>
      </c>
      <c r="K431" s="36">
        <f t="shared" si="203"/>
        <v>22147.481972525035</v>
      </c>
      <c r="L431" s="37">
        <f t="shared" si="203"/>
        <v>15995.099126978246</v>
      </c>
      <c r="M431" s="38">
        <f t="shared" si="203"/>
        <v>25130.515018239395</v>
      </c>
      <c r="N431" s="39">
        <f t="shared" si="203"/>
        <v>5531.5116763573733</v>
      </c>
      <c r="O431" s="39">
        <f t="shared" si="203"/>
        <v>1106.3023352714749</v>
      </c>
      <c r="P431" s="40">
        <f t="shared" si="203"/>
        <v>129078.05596901152</v>
      </c>
      <c r="Q431" s="40">
        <f t="shared" si="203"/>
        <v>117290.79732419185</v>
      </c>
      <c r="R431" s="40">
        <f t="shared" si="203"/>
        <v>489151.2715016618</v>
      </c>
      <c r="S431" s="41">
        <f t="shared" si="203"/>
        <v>9373.0491955956368</v>
      </c>
      <c r="T431" s="41">
        <f t="shared" si="203"/>
        <v>12387.530433096777</v>
      </c>
      <c r="U431" s="42">
        <f t="shared" si="203"/>
        <v>63251.018911868145</v>
      </c>
      <c r="V431" s="42">
        <f t="shared" si="203"/>
        <v>61331.271157130803</v>
      </c>
      <c r="W431" s="43">
        <f t="shared" si="203"/>
        <v>111517.09600123329</v>
      </c>
      <c r="X431" s="43">
        <f t="shared" si="203"/>
        <v>78508.221679645838</v>
      </c>
      <c r="Y431" t="e">
        <f>NA()</f>
        <v>#N/A</v>
      </c>
      <c r="AD431"/>
      <c r="AE431" s="3">
        <v>46</v>
      </c>
      <c r="AG431" s="3">
        <f t="shared" si="193"/>
        <v>47.862198071214792</v>
      </c>
      <c r="AH431" s="36">
        <f t="shared" si="202"/>
        <v>48035.552483731502</v>
      </c>
      <c r="AI431" s="36">
        <f t="shared" si="202"/>
        <v>80849.66636676545</v>
      </c>
      <c r="AJ431" s="36">
        <f t="shared" si="202"/>
        <v>81041.82122351756</v>
      </c>
      <c r="AK431" s="36">
        <f t="shared" ref="AK431:AY431" si="204">300*AK359*AK131</f>
        <v>77274.673039969304</v>
      </c>
      <c r="AL431" s="36">
        <f t="shared" si="204"/>
        <v>23299.685428259469</v>
      </c>
      <c r="AM431" s="37">
        <f t="shared" si="204"/>
        <v>16272.552883904105</v>
      </c>
      <c r="AN431" s="38">
        <f t="shared" si="204"/>
        <v>26590.65203449547</v>
      </c>
      <c r="AO431" s="39">
        <f t="shared" si="204"/>
        <v>5843.6638566340853</v>
      </c>
      <c r="AP431" s="39">
        <f t="shared" si="204"/>
        <v>1168.7327713268173</v>
      </c>
      <c r="AQ431" s="40">
        <f t="shared" si="204"/>
        <v>133973.11292968172</v>
      </c>
      <c r="AR431" s="40">
        <f t="shared" si="204"/>
        <v>121119.00083890883</v>
      </c>
      <c r="AS431" s="40">
        <f t="shared" si="204"/>
        <v>497321.33225187298</v>
      </c>
      <c r="AT431" s="41">
        <f t="shared" si="204"/>
        <v>9742.1971219549778</v>
      </c>
      <c r="AU431" s="41">
        <f t="shared" si="204"/>
        <v>12916.101898734836</v>
      </c>
      <c r="AV431" s="42">
        <f t="shared" si="204"/>
        <v>66175.02854152389</v>
      </c>
      <c r="AW431" s="42">
        <f t="shared" si="204"/>
        <v>64146.94889472449</v>
      </c>
      <c r="AX431" s="43">
        <f t="shared" si="204"/>
        <v>113571.91669674456</v>
      </c>
      <c r="AY431" s="43">
        <f t="shared" si="204"/>
        <v>80993.1644659741</v>
      </c>
      <c r="AZ431" t="e">
        <f>NA()</f>
        <v>#N/A</v>
      </c>
    </row>
    <row r="432" spans="4:52" x14ac:dyDescent="0.25">
      <c r="D432" s="3">
        <v>47</v>
      </c>
      <c r="F432" s="3">
        <v>46</v>
      </c>
      <c r="G432" s="36">
        <f t="shared" ref="G432:X446" si="205">300*G360*G132</f>
        <v>46747.782611993207</v>
      </c>
      <c r="H432" s="36">
        <f t="shared" si="205"/>
        <v>78571.267941154132</v>
      </c>
      <c r="I432" s="36">
        <f t="shared" si="205"/>
        <v>78232.819051491373</v>
      </c>
      <c r="J432" s="36">
        <f t="shared" si="205"/>
        <v>75163.490180886467</v>
      </c>
      <c r="K432" s="36">
        <f t="shared" si="205"/>
        <v>22579.651556704557</v>
      </c>
      <c r="L432" s="37">
        <f t="shared" si="205"/>
        <v>16098.959859053997</v>
      </c>
      <c r="M432" s="38">
        <f t="shared" si="205"/>
        <v>25650.819233400951</v>
      </c>
      <c r="N432" s="39">
        <f t="shared" si="205"/>
        <v>5642.1975568023508</v>
      </c>
      <c r="O432" s="39">
        <f t="shared" si="205"/>
        <v>1128.4395113604703</v>
      </c>
      <c r="P432" s="40">
        <f t="shared" si="205"/>
        <v>130830.94698745786</v>
      </c>
      <c r="Q432" s="40">
        <f t="shared" si="205"/>
        <v>118677.31571923163</v>
      </c>
      <c r="R432" s="40">
        <f t="shared" si="205"/>
        <v>492217.5399630933</v>
      </c>
      <c r="S432" s="41">
        <f t="shared" si="205"/>
        <v>9505.2920937781382</v>
      </c>
      <c r="T432" s="41">
        <f t="shared" si="205"/>
        <v>12577.202014862916</v>
      </c>
      <c r="U432" s="42">
        <f t="shared" si="205"/>
        <v>64294.209634758568</v>
      </c>
      <c r="V432" s="42">
        <f t="shared" si="205"/>
        <v>62336.048683885776</v>
      </c>
      <c r="W432" s="43">
        <f t="shared" si="205"/>
        <v>112270.39795371678</v>
      </c>
      <c r="X432" s="43">
        <f t="shared" si="205"/>
        <v>79406.159994589892</v>
      </c>
      <c r="Y432" t="e">
        <f>NA()</f>
        <v>#N/A</v>
      </c>
      <c r="AD432"/>
      <c r="AE432" s="3">
        <v>47</v>
      </c>
      <c r="AG432" s="3">
        <f t="shared" si="193"/>
        <v>49.108122451584919</v>
      </c>
      <c r="AH432" s="36">
        <f t="shared" ref="AH432:AY446" si="206">300*AH360*AH132</f>
        <v>48827.504726786698</v>
      </c>
      <c r="AI432" s="36">
        <f t="shared" si="206"/>
        <v>82319.958888363923</v>
      </c>
      <c r="AJ432" s="36">
        <f t="shared" si="206"/>
        <v>82829.278406045749</v>
      </c>
      <c r="AK432" s="36">
        <f t="shared" si="206"/>
        <v>78634.393488221802</v>
      </c>
      <c r="AL432" s="36">
        <f t="shared" si="206"/>
        <v>23726.982815503183</v>
      </c>
      <c r="AM432" s="37">
        <f t="shared" si="206"/>
        <v>16375.65044644296</v>
      </c>
      <c r="AN432" s="38">
        <f t="shared" si="206"/>
        <v>27198.524278618737</v>
      </c>
      <c r="AO432" s="39">
        <f t="shared" si="206"/>
        <v>5975.0807518563142</v>
      </c>
      <c r="AP432" s="39">
        <f t="shared" si="206"/>
        <v>1195.0161503712627</v>
      </c>
      <c r="AQ432" s="40">
        <f t="shared" si="206"/>
        <v>135989.41014969346</v>
      </c>
      <c r="AR432" s="40">
        <f t="shared" si="206"/>
        <v>122655.28793801743</v>
      </c>
      <c r="AS432" s="40">
        <f t="shared" si="206"/>
        <v>500338.58463767177</v>
      </c>
      <c r="AT432" s="41">
        <f t="shared" si="206"/>
        <v>9894.1007937968898</v>
      </c>
      <c r="AU432" s="41">
        <f t="shared" si="206"/>
        <v>13132.738656060234</v>
      </c>
      <c r="AV432" s="42">
        <f t="shared" si="206"/>
        <v>67389.36562539282</v>
      </c>
      <c r="AW432" s="42">
        <f t="shared" si="206"/>
        <v>65315.677635901331</v>
      </c>
      <c r="AX432" s="43">
        <f t="shared" si="206"/>
        <v>114374.22345309325</v>
      </c>
      <c r="AY432" s="43">
        <f t="shared" si="206"/>
        <v>81995.796608291043</v>
      </c>
      <c r="AZ432" t="e">
        <f>NA()</f>
        <v>#N/A</v>
      </c>
    </row>
    <row r="433" spans="4:52" x14ac:dyDescent="0.25">
      <c r="D433" s="3">
        <v>48</v>
      </c>
      <c r="F433" s="3">
        <v>47</v>
      </c>
      <c r="G433" s="36">
        <f t="shared" si="205"/>
        <v>47455.261747226978</v>
      </c>
      <c r="H433" s="36">
        <f t="shared" si="205"/>
        <v>79806.938363526409</v>
      </c>
      <c r="I433" s="36">
        <f t="shared" si="205"/>
        <v>79761.90675483529</v>
      </c>
      <c r="J433" s="36">
        <f t="shared" si="205"/>
        <v>76309.086889972023</v>
      </c>
      <c r="K433" s="36">
        <f t="shared" si="205"/>
        <v>22979.199601790471</v>
      </c>
      <c r="L433" s="37">
        <f t="shared" si="205"/>
        <v>16195.233592179273</v>
      </c>
      <c r="M433" s="38">
        <f t="shared" si="205"/>
        <v>26160.193745371882</v>
      </c>
      <c r="N433" s="39">
        <f t="shared" si="205"/>
        <v>5751.1374399488177</v>
      </c>
      <c r="O433" s="39">
        <f t="shared" si="205"/>
        <v>1150.2274879897636</v>
      </c>
      <c r="P433" s="40">
        <f t="shared" si="205"/>
        <v>132537.7433462897</v>
      </c>
      <c r="Q433" s="40">
        <f t="shared" si="205"/>
        <v>120010.69329264046</v>
      </c>
      <c r="R433" s="40">
        <f t="shared" si="205"/>
        <v>495051.52167600428</v>
      </c>
      <c r="S433" s="41">
        <f t="shared" si="205"/>
        <v>9634.0022405553482</v>
      </c>
      <c r="T433" s="41">
        <f t="shared" si="205"/>
        <v>12761.47468685181</v>
      </c>
      <c r="U433" s="42">
        <f t="shared" si="205"/>
        <v>65314.115803975801</v>
      </c>
      <c r="V433" s="42">
        <f t="shared" si="205"/>
        <v>63318.147426125193</v>
      </c>
      <c r="W433" s="43">
        <f t="shared" si="205"/>
        <v>112985.1300069748</v>
      </c>
      <c r="X433" s="43">
        <f t="shared" si="205"/>
        <v>80271.858929892245</v>
      </c>
      <c r="Y433" t="e">
        <f>NA()</f>
        <v>#N/A</v>
      </c>
      <c r="AD433"/>
      <c r="AE433" s="3">
        <v>48</v>
      </c>
      <c r="AG433" s="3">
        <f t="shared" si="193"/>
        <v>50.256187235873128</v>
      </c>
      <c r="AH433" s="36">
        <f t="shared" si="206"/>
        <v>49510.668524474815</v>
      </c>
      <c r="AI433" s="36">
        <f t="shared" si="206"/>
        <v>83637.208773402948</v>
      </c>
      <c r="AJ433" s="36">
        <f t="shared" si="206"/>
        <v>84412.413097332668</v>
      </c>
      <c r="AK433" s="36">
        <f t="shared" si="206"/>
        <v>79850.753313051275</v>
      </c>
      <c r="AL433" s="36">
        <f t="shared" si="206"/>
        <v>24086.587641824968</v>
      </c>
      <c r="AM433" s="37">
        <f t="shared" si="206"/>
        <v>16462.30397356614</v>
      </c>
      <c r="AN433" s="38">
        <f t="shared" si="206"/>
        <v>27743.96421883766</v>
      </c>
      <c r="AO433" s="39">
        <f t="shared" si="206"/>
        <v>6093.7873492725157</v>
      </c>
      <c r="AP433" s="39">
        <f t="shared" si="206"/>
        <v>1218.7574698545031</v>
      </c>
      <c r="AQ433" s="40">
        <f t="shared" si="206"/>
        <v>137788.25092296084</v>
      </c>
      <c r="AR433" s="40">
        <f t="shared" si="206"/>
        <v>124005.10454957592</v>
      </c>
      <c r="AS433" s="40">
        <f t="shared" si="206"/>
        <v>502865.65156102338</v>
      </c>
      <c r="AT433" s="41">
        <f t="shared" si="206"/>
        <v>10029.534431034597</v>
      </c>
      <c r="AU433" s="41">
        <f t="shared" si="206"/>
        <v>13325.400483814718</v>
      </c>
      <c r="AV433" s="42">
        <f t="shared" si="206"/>
        <v>68477.722566289522</v>
      </c>
      <c r="AW433" s="42">
        <f t="shared" si="206"/>
        <v>66362.837236536318</v>
      </c>
      <c r="AX433" s="43">
        <f t="shared" si="206"/>
        <v>115068.41646913966</v>
      </c>
      <c r="AY433" s="43">
        <f t="shared" si="206"/>
        <v>82879.603480312595</v>
      </c>
      <c r="AZ433" t="e">
        <f>NA()</f>
        <v>#N/A</v>
      </c>
    </row>
    <row r="434" spans="4:52" x14ac:dyDescent="0.25">
      <c r="D434" s="3">
        <v>49</v>
      </c>
      <c r="F434" s="3">
        <v>48</v>
      </c>
      <c r="G434" s="36">
        <f t="shared" si="205"/>
        <v>48125.816178899098</v>
      </c>
      <c r="H434" s="36">
        <f t="shared" si="205"/>
        <v>81014.395559486293</v>
      </c>
      <c r="I434" s="36">
        <f t="shared" si="205"/>
        <v>81243.110989302208</v>
      </c>
      <c r="J434" s="36">
        <f t="shared" si="205"/>
        <v>77427.119325470267</v>
      </c>
      <c r="K434" s="36">
        <f t="shared" si="205"/>
        <v>23348.967248474659</v>
      </c>
      <c r="L434" s="37">
        <f t="shared" si="205"/>
        <v>16284.44544367902</v>
      </c>
      <c r="M434" s="38">
        <f t="shared" si="205"/>
        <v>26658.7053446276</v>
      </c>
      <c r="N434" s="39">
        <f t="shared" si="205"/>
        <v>5858.3318320423323</v>
      </c>
      <c r="O434" s="39">
        <f t="shared" si="205"/>
        <v>1171.6663664084663</v>
      </c>
      <c r="P434" s="40">
        <f t="shared" si="205"/>
        <v>134199.45989967242</v>
      </c>
      <c r="Q434" s="40">
        <f t="shared" si="205"/>
        <v>121292.66949121399</v>
      </c>
      <c r="R434" s="40">
        <f t="shared" si="205"/>
        <v>497669.93714291055</v>
      </c>
      <c r="S434" s="41">
        <f t="shared" si="205"/>
        <v>9759.2544553780099</v>
      </c>
      <c r="T434" s="41">
        <f t="shared" si="205"/>
        <v>12940.455411266646</v>
      </c>
      <c r="U434" s="42">
        <f t="shared" si="205"/>
        <v>66311.056725495349</v>
      </c>
      <c r="V434" s="42">
        <f t="shared" si="205"/>
        <v>64277.886553423668</v>
      </c>
      <c r="W434" s="43">
        <f t="shared" si="205"/>
        <v>113663.25998810118</v>
      </c>
      <c r="X434" s="43">
        <f t="shared" si="205"/>
        <v>81106.340242582708</v>
      </c>
      <c r="Y434" t="e">
        <f>NA()</f>
        <v>#N/A</v>
      </c>
      <c r="AD434"/>
      <c r="AE434" s="3">
        <v>49</v>
      </c>
      <c r="AG434" s="3">
        <f t="shared" si="193"/>
        <v>51.314078685538149</v>
      </c>
      <c r="AH434" s="36">
        <f t="shared" si="206"/>
        <v>50102.569498994439</v>
      </c>
      <c r="AI434" s="36">
        <f t="shared" si="206"/>
        <v>84819.695911501942</v>
      </c>
      <c r="AJ434" s="36">
        <f t="shared" si="206"/>
        <v>85817.965885093072</v>
      </c>
      <c r="AK434" s="36">
        <f t="shared" si="206"/>
        <v>80941.165653427117</v>
      </c>
      <c r="AL434" s="36">
        <f t="shared" si="206"/>
        <v>24391.656386727918</v>
      </c>
      <c r="AM434" s="37">
        <f t="shared" si="206"/>
        <v>16535.641101824211</v>
      </c>
      <c r="AN434" s="38">
        <f t="shared" si="206"/>
        <v>28234.226380230415</v>
      </c>
      <c r="AO434" s="39">
        <f t="shared" si="206"/>
        <v>6201.1510876980756</v>
      </c>
      <c r="AP434" s="39">
        <f t="shared" si="206"/>
        <v>1240.2302175396153</v>
      </c>
      <c r="AQ434" s="40">
        <f t="shared" si="206"/>
        <v>139396.95937241521</v>
      </c>
      <c r="AR434" s="40">
        <f t="shared" si="206"/>
        <v>125195.23329214082</v>
      </c>
      <c r="AS434" s="40">
        <f t="shared" si="206"/>
        <v>504997.41845259513</v>
      </c>
      <c r="AT434" s="41">
        <f t="shared" si="206"/>
        <v>10150.576311538589</v>
      </c>
      <c r="AU434" s="41">
        <f t="shared" si="206"/>
        <v>13497.170444276515</v>
      </c>
      <c r="AV434" s="42">
        <f t="shared" si="206"/>
        <v>69455.081511317505</v>
      </c>
      <c r="AW434" s="42">
        <f t="shared" si="206"/>
        <v>67302.935324493927</v>
      </c>
      <c r="AX434" s="43">
        <f t="shared" si="206"/>
        <v>115672.05627886418</v>
      </c>
      <c r="AY434" s="43">
        <f t="shared" si="206"/>
        <v>83661.250904373548</v>
      </c>
      <c r="AZ434" t="e">
        <f>NA()</f>
        <v>#N/A</v>
      </c>
    </row>
    <row r="435" spans="4:52" x14ac:dyDescent="0.25">
      <c r="D435" s="3">
        <v>50</v>
      </c>
      <c r="F435" s="3">
        <v>49</v>
      </c>
      <c r="G435" s="36">
        <f t="shared" si="205"/>
        <v>48760.901148101846</v>
      </c>
      <c r="H435" s="36">
        <f t="shared" si="205"/>
        <v>82194.057988182321</v>
      </c>
      <c r="I435" s="36">
        <f t="shared" si="205"/>
        <v>82677.041744279195</v>
      </c>
      <c r="J435" s="36">
        <f t="shared" si="205"/>
        <v>78518.044380419582</v>
      </c>
      <c r="K435" s="36">
        <f t="shared" si="205"/>
        <v>23691.484060627539</v>
      </c>
      <c r="L435" s="37">
        <f t="shared" si="205"/>
        <v>16367.088618653683</v>
      </c>
      <c r="M435" s="38">
        <f t="shared" si="205"/>
        <v>27146.432437292271</v>
      </c>
      <c r="N435" s="39">
        <f t="shared" si="205"/>
        <v>5963.7833178194742</v>
      </c>
      <c r="O435" s="39">
        <f t="shared" si="205"/>
        <v>1192.7566635638948</v>
      </c>
      <c r="P435" s="40">
        <f t="shared" si="205"/>
        <v>135817.10448886416</v>
      </c>
      <c r="Q435" s="40">
        <f t="shared" si="205"/>
        <v>122524.95581082064</v>
      </c>
      <c r="R435" s="40">
        <f t="shared" si="205"/>
        <v>500088.44076771312</v>
      </c>
      <c r="S435" s="41">
        <f t="shared" si="205"/>
        <v>9881.1235376934092</v>
      </c>
      <c r="T435" s="41">
        <f t="shared" si="205"/>
        <v>13114.253088464753</v>
      </c>
      <c r="U435" s="42">
        <f t="shared" si="205"/>
        <v>67285.362969632537</v>
      </c>
      <c r="V435" s="42">
        <f t="shared" si="205"/>
        <v>65215.595769788815</v>
      </c>
      <c r="W435" s="43">
        <f t="shared" si="205"/>
        <v>114306.66180395661</v>
      </c>
      <c r="X435" s="43">
        <f t="shared" si="205"/>
        <v>81910.606014164732</v>
      </c>
      <c r="Y435" t="e">
        <f>NA()</f>
        <v>#N/A</v>
      </c>
      <c r="AD435"/>
      <c r="AE435" s="3">
        <v>50</v>
      </c>
      <c r="AG435" s="3">
        <f t="shared" si="193"/>
        <v>52.288879354098157</v>
      </c>
      <c r="AH435" s="36">
        <f t="shared" si="206"/>
        <v>50617.558651378655</v>
      </c>
      <c r="AI435" s="36">
        <f t="shared" si="206"/>
        <v>85883.199829976758</v>
      </c>
      <c r="AJ435" s="36">
        <f t="shared" si="206"/>
        <v>87068.807647537484</v>
      </c>
      <c r="AK435" s="36">
        <f t="shared" si="206"/>
        <v>81920.614973817792</v>
      </c>
      <c r="AL435" s="36">
        <f t="shared" si="206"/>
        <v>24652.315443200929</v>
      </c>
      <c r="AM435" s="37">
        <f t="shared" si="206"/>
        <v>16598.108988942251</v>
      </c>
      <c r="AN435" s="38">
        <f t="shared" si="206"/>
        <v>28675.621620682356</v>
      </c>
      <c r="AO435" s="39">
        <f t="shared" si="206"/>
        <v>6298.3762468620143</v>
      </c>
      <c r="AP435" s="39">
        <f t="shared" si="206"/>
        <v>1259.6752493724027</v>
      </c>
      <c r="AQ435" s="40">
        <f t="shared" si="206"/>
        <v>140838.86588967196</v>
      </c>
      <c r="AR435" s="40">
        <f t="shared" si="206"/>
        <v>126248.0003584144</v>
      </c>
      <c r="AS435" s="40">
        <f t="shared" si="206"/>
        <v>506807.7894440798</v>
      </c>
      <c r="AT435" s="41">
        <f t="shared" si="206"/>
        <v>10259.000812935794</v>
      </c>
      <c r="AU435" s="41">
        <f t="shared" si="206"/>
        <v>13650.676451331437</v>
      </c>
      <c r="AV435" s="42">
        <f t="shared" si="206"/>
        <v>70334.385651675882</v>
      </c>
      <c r="AW435" s="42">
        <f t="shared" si="206"/>
        <v>68148.49717593829</v>
      </c>
      <c r="AX435" s="43">
        <f t="shared" si="206"/>
        <v>116199.36692986856</v>
      </c>
      <c r="AY435" s="43">
        <f t="shared" si="206"/>
        <v>84354.68369214033</v>
      </c>
      <c r="AZ435" t="e">
        <f>NA()</f>
        <v>#N/A</v>
      </c>
    </row>
    <row r="436" spans="4:52" x14ac:dyDescent="0.25">
      <c r="D436" s="3">
        <v>51</v>
      </c>
      <c r="F436" s="3">
        <v>50</v>
      </c>
      <c r="G436" s="36">
        <f t="shared" si="205"/>
        <v>49361.976772419192</v>
      </c>
      <c r="H436" s="36">
        <f t="shared" si="205"/>
        <v>83346.355286929684</v>
      </c>
      <c r="I436" s="36">
        <f t="shared" si="205"/>
        <v>84064.394360857317</v>
      </c>
      <c r="J436" s="36">
        <f t="shared" si="205"/>
        <v>79582.327490061478</v>
      </c>
      <c r="K436" s="36">
        <f t="shared" si="205"/>
        <v>24009.011692581069</v>
      </c>
      <c r="L436" s="37">
        <f t="shared" si="205"/>
        <v>16443.625643338968</v>
      </c>
      <c r="M436" s="38">
        <f t="shared" si="205"/>
        <v>27623.464063276489</v>
      </c>
      <c r="N436" s="39">
        <f t="shared" si="205"/>
        <v>6067.4963918289586</v>
      </c>
      <c r="O436" s="39">
        <f t="shared" si="205"/>
        <v>1213.4992783657917</v>
      </c>
      <c r="P436" s="40">
        <f t="shared" si="205"/>
        <v>137391.67647816794</v>
      </c>
      <c r="Q436" s="40">
        <f t="shared" si="205"/>
        <v>123709.23289005336</v>
      </c>
      <c r="R436" s="40">
        <f t="shared" si="205"/>
        <v>502321.66634733311</v>
      </c>
      <c r="S436" s="41">
        <f t="shared" si="205"/>
        <v>9999.6841015741229</v>
      </c>
      <c r="T436" s="41">
        <f t="shared" si="205"/>
        <v>13282.978077349822</v>
      </c>
      <c r="U436" s="42">
        <f t="shared" si="205"/>
        <v>68237.374719157713</v>
      </c>
      <c r="V436" s="42">
        <f t="shared" si="205"/>
        <v>66131.613722250637</v>
      </c>
      <c r="W436" s="43">
        <f t="shared" si="205"/>
        <v>114917.11900088198</v>
      </c>
      <c r="X436" s="43">
        <f t="shared" si="205"/>
        <v>82685.63765703408</v>
      </c>
      <c r="Y436" t="e">
        <f>NA()</f>
        <v>#N/A</v>
      </c>
      <c r="AD436"/>
      <c r="AE436" s="3">
        <v>51</v>
      </c>
      <c r="AG436" s="3">
        <f t="shared" si="193"/>
        <v>53.187115504627528</v>
      </c>
      <c r="AH436" s="36">
        <f t="shared" si="206"/>
        <v>51067.428113372189</v>
      </c>
      <c r="AI436" s="36">
        <f t="shared" si="206"/>
        <v>86841.379105156215</v>
      </c>
      <c r="AJ436" s="36">
        <f t="shared" si="206"/>
        <v>88184.515935487056</v>
      </c>
      <c r="AK436" s="36">
        <f t="shared" si="206"/>
        <v>82802.033876403744</v>
      </c>
      <c r="AL436" s="36">
        <f t="shared" si="206"/>
        <v>24876.463495055152</v>
      </c>
      <c r="AM436" s="37">
        <f t="shared" si="206"/>
        <v>16651.637954570164</v>
      </c>
      <c r="AN436" s="38">
        <f t="shared" si="206"/>
        <v>29073.648277993037</v>
      </c>
      <c r="AO436" s="39">
        <f t="shared" si="206"/>
        <v>6386.5245537802075</v>
      </c>
      <c r="AP436" s="39">
        <f t="shared" si="206"/>
        <v>1277.3049107560414</v>
      </c>
      <c r="AQ436" s="40">
        <f t="shared" si="206"/>
        <v>142133.96800427497</v>
      </c>
      <c r="AR436" s="40">
        <f t="shared" si="206"/>
        <v>127182.10420125899</v>
      </c>
      <c r="AS436" s="40">
        <f t="shared" si="206"/>
        <v>508354.8102555825</v>
      </c>
      <c r="AT436" s="41">
        <f t="shared" si="206"/>
        <v>10356.328407271316</v>
      </c>
      <c r="AU436" s="41">
        <f t="shared" si="206"/>
        <v>13788.1656117355</v>
      </c>
      <c r="AV436" s="42">
        <f t="shared" si="206"/>
        <v>71126.846828530077</v>
      </c>
      <c r="AW436" s="42">
        <f t="shared" si="206"/>
        <v>68910.366177937089</v>
      </c>
      <c r="AX436" s="43">
        <f t="shared" si="206"/>
        <v>116661.95142072429</v>
      </c>
      <c r="AY436" s="43">
        <f t="shared" si="206"/>
        <v>84971.625706398583</v>
      </c>
      <c r="AZ436" t="e">
        <f>NA()</f>
        <v>#N/A</v>
      </c>
    </row>
    <row r="437" spans="4:52" x14ac:dyDescent="0.25">
      <c r="D437" s="3">
        <v>52</v>
      </c>
      <c r="F437" s="3">
        <v>51</v>
      </c>
      <c r="G437" s="36">
        <f t="shared" si="205"/>
        <v>49930.497559533032</v>
      </c>
      <c r="H437" s="36">
        <f t="shared" si="205"/>
        <v>84471.726437705525</v>
      </c>
      <c r="I437" s="36">
        <f t="shared" si="205"/>
        <v>85405.937948508741</v>
      </c>
      <c r="J437" s="36">
        <f t="shared" si="205"/>
        <v>80620.440901017311</v>
      </c>
      <c r="K437" s="36">
        <f t="shared" si="205"/>
        <v>24303.580339149397</v>
      </c>
      <c r="L437" s="37">
        <f t="shared" si="205"/>
        <v>16514.489677478028</v>
      </c>
      <c r="M437" s="38">
        <f t="shared" si="205"/>
        <v>28089.89897503081</v>
      </c>
      <c r="N437" s="39">
        <f t="shared" si="205"/>
        <v>6169.4773016216895</v>
      </c>
      <c r="O437" s="39">
        <f t="shared" si="205"/>
        <v>1233.8954603243378</v>
      </c>
      <c r="P437" s="40">
        <f t="shared" si="205"/>
        <v>138924.16547049402</v>
      </c>
      <c r="Q437" s="40">
        <f t="shared" si="205"/>
        <v>124847.1480993408</v>
      </c>
      <c r="R437" s="40">
        <f t="shared" si="205"/>
        <v>504383.27472560556</v>
      </c>
      <c r="S437" s="41">
        <f t="shared" si="205"/>
        <v>10115.010428756448</v>
      </c>
      <c r="T437" s="41">
        <f t="shared" si="205"/>
        <v>13446.741764068136</v>
      </c>
      <c r="U437" s="42">
        <f t="shared" si="205"/>
        <v>69167.440261655414</v>
      </c>
      <c r="V437" s="42">
        <f t="shared" si="205"/>
        <v>67026.286549125623</v>
      </c>
      <c r="W437" s="43">
        <f t="shared" si="205"/>
        <v>115496.32831675862</v>
      </c>
      <c r="X437" s="43">
        <f t="shared" si="205"/>
        <v>83432.395119474793</v>
      </c>
      <c r="Y437" t="e">
        <f>NA()</f>
        <v>#N/A</v>
      </c>
      <c r="AD437"/>
      <c r="AE437" s="3">
        <v>52</v>
      </c>
      <c r="AG437" s="3">
        <f t="shared" si="193"/>
        <v>54.014800802904645</v>
      </c>
      <c r="AH437" s="36">
        <f t="shared" si="206"/>
        <v>51461.905838678431</v>
      </c>
      <c r="AI437" s="36">
        <f t="shared" si="206"/>
        <v>87706.090061844137</v>
      </c>
      <c r="AJ437" s="36">
        <f t="shared" si="206"/>
        <v>89181.8751183235</v>
      </c>
      <c r="AK437" s="36">
        <f t="shared" si="206"/>
        <v>83596.617895974239</v>
      </c>
      <c r="AL437" s="36">
        <f t="shared" si="206"/>
        <v>25070.33461668939</v>
      </c>
      <c r="AM437" s="37">
        <f t="shared" si="206"/>
        <v>16697.762664623275</v>
      </c>
      <c r="AN437" s="38">
        <f t="shared" si="206"/>
        <v>29433.105538472897</v>
      </c>
      <c r="AO437" s="39">
        <f t="shared" si="206"/>
        <v>6466.5333530519183</v>
      </c>
      <c r="AP437" s="39">
        <f t="shared" si="206"/>
        <v>1293.3066706103837</v>
      </c>
      <c r="AQ437" s="40">
        <f t="shared" si="206"/>
        <v>143299.47167705357</v>
      </c>
      <c r="AR437" s="40">
        <f t="shared" si="206"/>
        <v>128013.27782697398</v>
      </c>
      <c r="AS437" s="40">
        <f t="shared" si="206"/>
        <v>509684.44229192933</v>
      </c>
      <c r="AT437" s="41">
        <f t="shared" si="206"/>
        <v>10443.8667471027</v>
      </c>
      <c r="AU437" s="41">
        <f t="shared" si="206"/>
        <v>13911.565761563012</v>
      </c>
      <c r="AV437" s="42">
        <f t="shared" si="206"/>
        <v>71842.204285996108</v>
      </c>
      <c r="AW437" s="42">
        <f t="shared" si="206"/>
        <v>69597.956280151702</v>
      </c>
      <c r="AX437" s="43">
        <f t="shared" si="206"/>
        <v>117069.3387133478</v>
      </c>
      <c r="AY437" s="43">
        <f t="shared" si="206"/>
        <v>85521.979809796045</v>
      </c>
      <c r="AZ437" t="e">
        <f>NA()</f>
        <v>#N/A</v>
      </c>
    </row>
    <row r="438" spans="4:52" x14ac:dyDescent="0.25">
      <c r="D438" s="3">
        <v>53</v>
      </c>
      <c r="F438" s="3">
        <v>52</v>
      </c>
      <c r="G438" s="36">
        <f t="shared" si="205"/>
        <v>50467.903555479686</v>
      </c>
      <c r="H438" s="36">
        <f t="shared" si="205"/>
        <v>85570.618096630074</v>
      </c>
      <c r="I438" s="36">
        <f t="shared" si="205"/>
        <v>86702.504770351195</v>
      </c>
      <c r="J438" s="36">
        <f t="shared" si="205"/>
        <v>81632.86210126683</v>
      </c>
      <c r="K438" s="36">
        <f t="shared" si="205"/>
        <v>24577.019245126245</v>
      </c>
      <c r="L438" s="37">
        <f t="shared" si="205"/>
        <v>16580.085875330402</v>
      </c>
      <c r="M438" s="38">
        <f t="shared" si="205"/>
        <v>28545.844770262003</v>
      </c>
      <c r="N438" s="39">
        <f t="shared" si="205"/>
        <v>6269.7339019099891</v>
      </c>
      <c r="O438" s="39">
        <f t="shared" si="205"/>
        <v>1253.9467803819978</v>
      </c>
      <c r="P438" s="40">
        <f t="shared" si="205"/>
        <v>140415.55018450864</v>
      </c>
      <c r="Q438" s="40">
        <f t="shared" si="205"/>
        <v>125940.31356944233</v>
      </c>
      <c r="R438" s="40">
        <f t="shared" si="205"/>
        <v>506286.00260386762</v>
      </c>
      <c r="S438" s="41">
        <f t="shared" si="205"/>
        <v>10227.17633831425</v>
      </c>
      <c r="T438" s="41">
        <f t="shared" si="205"/>
        <v>13605.656174718853</v>
      </c>
      <c r="U438" s="42">
        <f t="shared" si="205"/>
        <v>70075.914614025503</v>
      </c>
      <c r="V438" s="42">
        <f t="shared" si="205"/>
        <v>67899.966556272921</v>
      </c>
      <c r="W438" s="43">
        <f t="shared" si="205"/>
        <v>116045.90320321685</v>
      </c>
      <c r="X438" s="43">
        <f t="shared" si="205"/>
        <v>84151.81626606037</v>
      </c>
      <c r="Y438" t="e">
        <f>NA()</f>
        <v>#N/A</v>
      </c>
      <c r="AD438"/>
      <c r="AE438" s="3">
        <v>53</v>
      </c>
      <c r="AG438" s="3">
        <f t="shared" si="193"/>
        <v>54.777476578735246</v>
      </c>
      <c r="AH438" s="36">
        <f t="shared" si="206"/>
        <v>51809.05124910202</v>
      </c>
      <c r="AI438" s="36">
        <f t="shared" si="206"/>
        <v>88487.654256781956</v>
      </c>
      <c r="AJ438" s="36">
        <f t="shared" si="206"/>
        <v>90075.304230248687</v>
      </c>
      <c r="AK438" s="36">
        <f t="shared" si="206"/>
        <v>84314.088419930224</v>
      </c>
      <c r="AL438" s="36">
        <f t="shared" si="206"/>
        <v>25238.901233853245</v>
      </c>
      <c r="AM438" s="37">
        <f t="shared" si="206"/>
        <v>16737.712531507488</v>
      </c>
      <c r="AN438" s="38">
        <f t="shared" si="206"/>
        <v>29758.19085232155</v>
      </c>
      <c r="AO438" s="39">
        <f t="shared" si="206"/>
        <v>6539.2314978891927</v>
      </c>
      <c r="AP438" s="39">
        <f t="shared" si="206"/>
        <v>1307.8462995778386</v>
      </c>
      <c r="AQ438" s="40">
        <f t="shared" si="206"/>
        <v>144350.23589889432</v>
      </c>
      <c r="AR438" s="40">
        <f t="shared" si="206"/>
        <v>128754.81966889818</v>
      </c>
      <c r="AS438" s="40">
        <f t="shared" si="206"/>
        <v>510833.36420046398</v>
      </c>
      <c r="AT438" s="41">
        <f t="shared" si="206"/>
        <v>10522.744495574889</v>
      </c>
      <c r="AU438" s="41">
        <f t="shared" si="206"/>
        <v>14022.536378925179</v>
      </c>
      <c r="AV438" s="42">
        <f t="shared" si="206"/>
        <v>72488.942117225815</v>
      </c>
      <c r="AW438" s="42">
        <f t="shared" si="206"/>
        <v>70219.463928721889</v>
      </c>
      <c r="AX438" s="43">
        <f t="shared" si="206"/>
        <v>117429.40502355255</v>
      </c>
      <c r="AY438" s="43">
        <f t="shared" si="206"/>
        <v>86014.148940291576</v>
      </c>
      <c r="AZ438" t="e">
        <f>NA()</f>
        <v>#N/A</v>
      </c>
    </row>
    <row r="439" spans="4:52" x14ac:dyDescent="0.25">
      <c r="D439" s="3">
        <v>54</v>
      </c>
      <c r="F439" s="3">
        <v>53</v>
      </c>
      <c r="G439" s="36">
        <f t="shared" si="205"/>
        <v>50975.612950461182</v>
      </c>
      <c r="H439" s="36">
        <f t="shared" si="205"/>
        <v>86643.483072571413</v>
      </c>
      <c r="I439" s="36">
        <f t="shared" si="205"/>
        <v>87954.980541099256</v>
      </c>
      <c r="J439" s="36">
        <f t="shared" si="205"/>
        <v>82620.07239700947</v>
      </c>
      <c r="K439" s="36">
        <f t="shared" si="205"/>
        <v>24830.982326784699</v>
      </c>
      <c r="L439" s="37">
        <f t="shared" si="205"/>
        <v>16640.792770571719</v>
      </c>
      <c r="M439" s="38">
        <f t="shared" si="205"/>
        <v>28991.417073701457</v>
      </c>
      <c r="N439" s="39">
        <f t="shared" si="205"/>
        <v>6368.2755188762021</v>
      </c>
      <c r="O439" s="39">
        <f t="shared" si="205"/>
        <v>1273.6551037752404</v>
      </c>
      <c r="P439" s="40">
        <f t="shared" si="205"/>
        <v>141866.79747724536</v>
      </c>
      <c r="Q439" s="40">
        <f t="shared" si="205"/>
        <v>126990.30460911935</v>
      </c>
      <c r="R439" s="40">
        <f t="shared" si="205"/>
        <v>508041.71169910888</v>
      </c>
      <c r="S439" s="41">
        <f t="shared" si="205"/>
        <v>10336.255071374351</v>
      </c>
      <c r="T439" s="41">
        <f t="shared" si="205"/>
        <v>13759.833628175582</v>
      </c>
      <c r="U439" s="42">
        <f t="shared" si="205"/>
        <v>70963.158268095431</v>
      </c>
      <c r="V439" s="42">
        <f t="shared" si="205"/>
        <v>68753.011010678063</v>
      </c>
      <c r="W439" s="43">
        <f t="shared" si="205"/>
        <v>116567.37729983547</v>
      </c>
      <c r="X439" s="43">
        <f t="shared" si="205"/>
        <v>84844.816412809902</v>
      </c>
      <c r="Y439" t="e">
        <f>NA()</f>
        <v>#N/A</v>
      </c>
      <c r="AD439"/>
      <c r="AE439" s="3">
        <v>54</v>
      </c>
      <c r="AG439" s="3">
        <f t="shared" si="193"/>
        <v>55.4802489249997</v>
      </c>
      <c r="AH439" s="36">
        <f t="shared" si="206"/>
        <v>52115.571140606211</v>
      </c>
      <c r="AI439" s="36">
        <f t="shared" si="206"/>
        <v>89195.083039404853</v>
      </c>
      <c r="AJ439" s="36">
        <f t="shared" si="206"/>
        <v>90877.219726322277</v>
      </c>
      <c r="AK439" s="36">
        <f t="shared" si="206"/>
        <v>84962.912443372814</v>
      </c>
      <c r="AL439" s="36">
        <f t="shared" si="206"/>
        <v>25386.167434542225</v>
      </c>
      <c r="AM439" s="37">
        <f t="shared" si="206"/>
        <v>16772.479654020808</v>
      </c>
      <c r="AN439" s="38">
        <f t="shared" si="206"/>
        <v>30052.583331300186</v>
      </c>
      <c r="AO439" s="39">
        <f t="shared" si="206"/>
        <v>6605.3531753094958</v>
      </c>
      <c r="AP439" s="39">
        <f t="shared" si="206"/>
        <v>1321.0706350618991</v>
      </c>
      <c r="AQ439" s="40">
        <f t="shared" si="206"/>
        <v>145299.13901192995</v>
      </c>
      <c r="AR439" s="40">
        <f t="shared" si="206"/>
        <v>129418.02059129036</v>
      </c>
      <c r="AS439" s="40">
        <f t="shared" si="206"/>
        <v>511831.06758869899</v>
      </c>
      <c r="AT439" s="41">
        <f t="shared" si="206"/>
        <v>10593.93925028563</v>
      </c>
      <c r="AU439" s="41">
        <f t="shared" si="206"/>
        <v>14122.510734598309</v>
      </c>
      <c r="AV439" s="42">
        <f t="shared" si="206"/>
        <v>73074.472025924071</v>
      </c>
      <c r="AW439" s="42">
        <f t="shared" si="206"/>
        <v>70782.046031432124</v>
      </c>
      <c r="AX439" s="43">
        <f t="shared" si="206"/>
        <v>117748.70059743078</v>
      </c>
      <c r="AY439" s="43">
        <f t="shared" si="206"/>
        <v>86455.294906703537</v>
      </c>
      <c r="AZ439" t="e">
        <f>NA()</f>
        <v>#N/A</v>
      </c>
    </row>
    <row r="440" spans="4:52" x14ac:dyDescent="0.25">
      <c r="D440" s="3">
        <v>55</v>
      </c>
      <c r="F440" s="3">
        <v>54</v>
      </c>
      <c r="G440" s="36">
        <f t="shared" si="205"/>
        <v>51455.015977939693</v>
      </c>
      <c r="H440" s="36">
        <f t="shared" si="205"/>
        <v>87690.77894228854</v>
      </c>
      <c r="I440" s="36">
        <f t="shared" si="205"/>
        <v>89164.295582082472</v>
      </c>
      <c r="J440" s="36">
        <f t="shared" si="205"/>
        <v>83582.55562376944</v>
      </c>
      <c r="K440" s="36">
        <f t="shared" si="205"/>
        <v>25066.969769611969</v>
      </c>
      <c r="L440" s="37">
        <f t="shared" si="205"/>
        <v>16696.963665110899</v>
      </c>
      <c r="M440" s="38">
        <f t="shared" si="205"/>
        <v>29426.738764262394</v>
      </c>
      <c r="N440" s="39">
        <f t="shared" si="205"/>
        <v>6465.1128238824704</v>
      </c>
      <c r="O440" s="39">
        <f t="shared" si="205"/>
        <v>1293.0225647764942</v>
      </c>
      <c r="P440" s="40">
        <f t="shared" si="205"/>
        <v>143278.86149773066</v>
      </c>
      <c r="Q440" s="40">
        <f t="shared" si="205"/>
        <v>127998.65846701758</v>
      </c>
      <c r="R440" s="40">
        <f t="shared" si="205"/>
        <v>509661.43760595447</v>
      </c>
      <c r="S440" s="41">
        <f t="shared" si="205"/>
        <v>10442.319189439157</v>
      </c>
      <c r="T440" s="41">
        <f t="shared" si="205"/>
        <v>13909.386425466173</v>
      </c>
      <c r="U440" s="42">
        <f t="shared" si="205"/>
        <v>71829.536047285277</v>
      </c>
      <c r="V440" s="42">
        <f t="shared" si="205"/>
        <v>69585.781041626266</v>
      </c>
      <c r="W440" s="43">
        <f t="shared" si="205"/>
        <v>117062.20784562532</v>
      </c>
      <c r="X440" s="43">
        <f t="shared" si="205"/>
        <v>85512.287998685511</v>
      </c>
      <c r="Y440" t="e">
        <f>NA()</f>
        <v>#N/A</v>
      </c>
      <c r="AD440"/>
      <c r="AE440" s="3">
        <v>55</v>
      </c>
      <c r="AG440" s="3">
        <f t="shared" si="193"/>
        <v>56.127822882801333</v>
      </c>
      <c r="AH440" s="36">
        <f t="shared" si="206"/>
        <v>52387.071979410182</v>
      </c>
      <c r="AI440" s="36">
        <f t="shared" si="206"/>
        <v>89836.266276060836</v>
      </c>
      <c r="AJ440" s="36">
        <f t="shared" si="206"/>
        <v>91598.341391003691</v>
      </c>
      <c r="AK440" s="36">
        <f t="shared" si="206"/>
        <v>85550.486507664682</v>
      </c>
      <c r="AL440" s="36">
        <f t="shared" si="206"/>
        <v>25515.385683300276</v>
      </c>
      <c r="AM440" s="37">
        <f t="shared" si="206"/>
        <v>16802.870259274867</v>
      </c>
      <c r="AN440" s="38">
        <f t="shared" si="206"/>
        <v>30319.5149963968</v>
      </c>
      <c r="AO440" s="39">
        <f t="shared" si="206"/>
        <v>6665.5498957915306</v>
      </c>
      <c r="AP440" s="39">
        <f t="shared" si="206"/>
        <v>1333.109979158306</v>
      </c>
      <c r="AQ440" s="40">
        <f t="shared" si="206"/>
        <v>146157.38154314112</v>
      </c>
      <c r="AR440" s="40">
        <f t="shared" si="206"/>
        <v>130012.50864711391</v>
      </c>
      <c r="AS440" s="40">
        <f t="shared" si="206"/>
        <v>512701.43685453321</v>
      </c>
      <c r="AT440" s="41">
        <f t="shared" si="206"/>
        <v>10658.300656862302</v>
      </c>
      <c r="AU440" s="41">
        <f t="shared" si="206"/>
        <v>14212.730838948713</v>
      </c>
      <c r="AV440" s="42">
        <f t="shared" si="206"/>
        <v>73605.287081953968</v>
      </c>
      <c r="AW440" s="42">
        <f t="shared" si="206"/>
        <v>71291.969553344577</v>
      </c>
      <c r="AX440" s="43">
        <f t="shared" si="206"/>
        <v>118032.70493241171</v>
      </c>
      <c r="AY440" s="43">
        <f t="shared" si="206"/>
        <v>86851.547861065774</v>
      </c>
      <c r="AZ440" t="e">
        <f>NA()</f>
        <v>#N/A</v>
      </c>
    </row>
    <row r="441" spans="4:52" x14ac:dyDescent="0.25">
      <c r="D441" s="3">
        <v>56</v>
      </c>
      <c r="F441" s="3">
        <v>55</v>
      </c>
      <c r="G441" s="36">
        <f t="shared" si="205"/>
        <v>51907.469955747969</v>
      </c>
      <c r="H441" s="36">
        <f t="shared" si="205"/>
        <v>88712.966790673338</v>
      </c>
      <c r="I441" s="36">
        <f t="shared" si="205"/>
        <v>90331.416778619096</v>
      </c>
      <c r="J441" s="36">
        <f t="shared" si="205"/>
        <v>84520.796980257728</v>
      </c>
      <c r="K441" s="36">
        <f t="shared" si="205"/>
        <v>25286.346309973182</v>
      </c>
      <c r="L441" s="37">
        <f t="shared" si="205"/>
        <v>16748.928005883903</v>
      </c>
      <c r="M441" s="38">
        <f t="shared" si="205"/>
        <v>29851.939244800451</v>
      </c>
      <c r="N441" s="39">
        <f t="shared" si="205"/>
        <v>6560.2577158973445</v>
      </c>
      <c r="O441" s="39">
        <f t="shared" si="205"/>
        <v>1312.051543179469</v>
      </c>
      <c r="P441" s="40">
        <f t="shared" si="205"/>
        <v>144652.68295865683</v>
      </c>
      <c r="Q441" s="40">
        <f t="shared" si="205"/>
        <v>128966.87339748528</v>
      </c>
      <c r="R441" s="40">
        <f t="shared" si="205"/>
        <v>511155.43785743898</v>
      </c>
      <c r="S441" s="41">
        <f t="shared" si="205"/>
        <v>10545.440485024146</v>
      </c>
      <c r="T441" s="41">
        <f t="shared" si="205"/>
        <v>14054.426572472839</v>
      </c>
      <c r="U441" s="42">
        <f t="shared" si="205"/>
        <v>72675.416065151323</v>
      </c>
      <c r="V441" s="42">
        <f t="shared" si="205"/>
        <v>70398.640640576152</v>
      </c>
      <c r="W441" s="43">
        <f t="shared" si="205"/>
        <v>117531.77901602794</v>
      </c>
      <c r="X441" s="43">
        <f t="shared" si="205"/>
        <v>86155.100377002629</v>
      </c>
      <c r="Y441" t="e">
        <f>NA()</f>
        <v>#N/A</v>
      </c>
      <c r="AD441"/>
      <c r="AE441" s="3">
        <v>56</v>
      </c>
      <c r="AG441" s="3">
        <f t="shared" si="193"/>
        <v>56.724533941584319</v>
      </c>
      <c r="AH441" s="36">
        <f t="shared" si="206"/>
        <v>52628.261703131589</v>
      </c>
      <c r="AI441" s="36">
        <f t="shared" si="206"/>
        <v>90418.13121087529</v>
      </c>
      <c r="AJ441" s="36">
        <f t="shared" si="206"/>
        <v>92247.949521163187</v>
      </c>
      <c r="AK441" s="36">
        <f t="shared" si="206"/>
        <v>86083.290954580851</v>
      </c>
      <c r="AL441" s="36">
        <f t="shared" si="206"/>
        <v>25629.219078756883</v>
      </c>
      <c r="AM441" s="37">
        <f t="shared" si="206"/>
        <v>16829.54394107284</v>
      </c>
      <c r="AN441" s="38">
        <f t="shared" si="206"/>
        <v>30561.831588936308</v>
      </c>
      <c r="AO441" s="39">
        <f t="shared" si="206"/>
        <v>6720.4008729249217</v>
      </c>
      <c r="AP441" s="39">
        <f t="shared" si="206"/>
        <v>1344.0801745849842</v>
      </c>
      <c r="AQ441" s="40">
        <f t="shared" si="206"/>
        <v>146934.73742163152</v>
      </c>
      <c r="AR441" s="40">
        <f t="shared" si="206"/>
        <v>130546.52854184122</v>
      </c>
      <c r="AS441" s="40">
        <f t="shared" si="206"/>
        <v>513463.94921225047</v>
      </c>
      <c r="AT441" s="41">
        <f t="shared" si="206"/>
        <v>10716.569599245053</v>
      </c>
      <c r="AU441" s="41">
        <f t="shared" si="206"/>
        <v>14294.27647428158</v>
      </c>
      <c r="AV441" s="42">
        <f t="shared" si="206"/>
        <v>74087.091271120618</v>
      </c>
      <c r="AW441" s="42">
        <f t="shared" si="206"/>
        <v>71754.737464977181</v>
      </c>
      <c r="AX441" s="43">
        <f t="shared" si="206"/>
        <v>118286.02744822443</v>
      </c>
      <c r="AY441" s="43">
        <f t="shared" si="206"/>
        <v>87208.176574972094</v>
      </c>
      <c r="AZ441" t="e">
        <f>NA()</f>
        <v>#N/A</v>
      </c>
    </row>
    <row r="442" spans="4:52" x14ac:dyDescent="0.25">
      <c r="D442" s="3">
        <v>57</v>
      </c>
      <c r="F442" s="3">
        <v>56</v>
      </c>
      <c r="G442" s="36">
        <f t="shared" si="205"/>
        <v>52334.295330815112</v>
      </c>
      <c r="H442" s="36">
        <f t="shared" si="205"/>
        <v>89710.510065677881</v>
      </c>
      <c r="I442" s="36">
        <f t="shared" si="205"/>
        <v>91457.340286415973</v>
      </c>
      <c r="J442" s="36">
        <f t="shared" si="205"/>
        <v>85435.281974539117</v>
      </c>
      <c r="K442" s="36">
        <f t="shared" si="205"/>
        <v>25490.356779216716</v>
      </c>
      <c r="L442" s="37">
        <f t="shared" si="205"/>
        <v>16796.992737075459</v>
      </c>
      <c r="M442" s="38">
        <f t="shared" si="205"/>
        <v>30267.153752295024</v>
      </c>
      <c r="N442" s="39">
        <f t="shared" si="205"/>
        <v>6653.7232120125127</v>
      </c>
      <c r="O442" s="39">
        <f t="shared" si="205"/>
        <v>1330.7446424025024</v>
      </c>
      <c r="P442" s="40">
        <f t="shared" si="205"/>
        <v>145989.18851444576</v>
      </c>
      <c r="Q442" s="40">
        <f t="shared" si="205"/>
        <v>129896.40799425183</v>
      </c>
      <c r="R442" s="40">
        <f t="shared" si="205"/>
        <v>512533.23879527213</v>
      </c>
      <c r="S442" s="41">
        <f t="shared" si="205"/>
        <v>10645.68990344389</v>
      </c>
      <c r="T442" s="41">
        <f t="shared" si="205"/>
        <v>14195.065532999966</v>
      </c>
      <c r="U442" s="42">
        <f t="shared" si="205"/>
        <v>73501.168777434112</v>
      </c>
      <c r="V442" s="42">
        <f t="shared" si="205"/>
        <v>71191.955751612855</v>
      </c>
      <c r="W442" s="43">
        <f t="shared" si="205"/>
        <v>117977.40517616874</v>
      </c>
      <c r="X442" s="43">
        <f t="shared" si="205"/>
        <v>86774.099712091978</v>
      </c>
      <c r="Y442" t="e">
        <f>NA()</f>
        <v>#N/A</v>
      </c>
      <c r="AD442"/>
      <c r="AE442" s="3">
        <v>57</v>
      </c>
      <c r="AG442" s="3">
        <f t="shared" si="193"/>
        <v>57.274377065113654</v>
      </c>
      <c r="AH442" s="36">
        <f t="shared" si="206"/>
        <v>52843.111521335326</v>
      </c>
      <c r="AI442" s="36">
        <f t="shared" si="206"/>
        <v>90946.776455745465</v>
      </c>
      <c r="AJ442" s="36">
        <f t="shared" si="206"/>
        <v>92834.100839360326</v>
      </c>
      <c r="AK442" s="36">
        <f t="shared" si="206"/>
        <v>86567.019578912426</v>
      </c>
      <c r="AL442" s="36">
        <f t="shared" si="206"/>
        <v>25729.864287927376</v>
      </c>
      <c r="AM442" s="37">
        <f t="shared" si="206"/>
        <v>16853.043806977774</v>
      </c>
      <c r="AN442" s="38">
        <f t="shared" si="206"/>
        <v>30782.04447007753</v>
      </c>
      <c r="AO442" s="39">
        <f t="shared" si="206"/>
        <v>6770.4220028294494</v>
      </c>
      <c r="AP442" s="39">
        <f t="shared" si="206"/>
        <v>1354.0844005658898</v>
      </c>
      <c r="AQ442" s="40">
        <f t="shared" si="206"/>
        <v>147639.76311466459</v>
      </c>
      <c r="AR442" s="40">
        <f t="shared" si="206"/>
        <v>131027.16909919729</v>
      </c>
      <c r="AS442" s="40">
        <f t="shared" si="206"/>
        <v>514134.59303707618</v>
      </c>
      <c r="AT442" s="41">
        <f t="shared" si="206"/>
        <v>10769.39418369172</v>
      </c>
      <c r="AU442" s="41">
        <f t="shared" si="206"/>
        <v>14368.089371337141</v>
      </c>
      <c r="AV442" s="42">
        <f t="shared" si="206"/>
        <v>74524.908860214695</v>
      </c>
      <c r="AW442" s="42">
        <f t="shared" si="206"/>
        <v>72175.194991454613</v>
      </c>
      <c r="AX442" s="43">
        <f t="shared" si="206"/>
        <v>118512.56628912732</v>
      </c>
      <c r="AY442" s="43">
        <f t="shared" si="206"/>
        <v>87529.727451505387</v>
      </c>
      <c r="AZ442" t="e">
        <f>NA()</f>
        <v>#N/A</v>
      </c>
    </row>
    <row r="443" spans="4:52" x14ac:dyDescent="0.25">
      <c r="D443" s="3">
        <v>58</v>
      </c>
      <c r="F443" s="3">
        <v>57</v>
      </c>
      <c r="G443" s="36">
        <f t="shared" si="205"/>
        <v>52736.772601599929</v>
      </c>
      <c r="H443" s="36">
        <f t="shared" si="205"/>
        <v>90683.873538440763</v>
      </c>
      <c r="I443" s="36">
        <f t="shared" si="205"/>
        <v>92543.084935395324</v>
      </c>
      <c r="J443" s="36">
        <f t="shared" si="205"/>
        <v>86326.495472986397</v>
      </c>
      <c r="K443" s="36">
        <f t="shared" si="205"/>
        <v>25680.139382715184</v>
      </c>
      <c r="L443" s="37">
        <f t="shared" si="205"/>
        <v>16841.443618062309</v>
      </c>
      <c r="M443" s="38">
        <f t="shared" si="205"/>
        <v>30672.522706674248</v>
      </c>
      <c r="N443" s="39">
        <f t="shared" si="205"/>
        <v>6745.523345474563</v>
      </c>
      <c r="O443" s="39">
        <f t="shared" si="205"/>
        <v>1349.1046690949127</v>
      </c>
      <c r="P443" s="40">
        <f t="shared" si="205"/>
        <v>147289.2902352121</v>
      </c>
      <c r="Q443" s="40">
        <f t="shared" si="205"/>
        <v>130788.68075965354</v>
      </c>
      <c r="R443" s="40">
        <f t="shared" si="205"/>
        <v>513803.68095643172</v>
      </c>
      <c r="S443" s="41">
        <f t="shared" si="205"/>
        <v>10743.137474692792</v>
      </c>
      <c r="T443" s="41">
        <f t="shared" si="205"/>
        <v>14331.414009515402</v>
      </c>
      <c r="U443" s="42">
        <f t="shared" si="205"/>
        <v>74307.16611996344</v>
      </c>
      <c r="V443" s="42">
        <f t="shared" si="205"/>
        <v>71966.093445059058</v>
      </c>
      <c r="W443" s="43">
        <f t="shared" si="205"/>
        <v>118400.33404323101</v>
      </c>
      <c r="X443" s="43">
        <f t="shared" si="205"/>
        <v>87370.108968121931</v>
      </c>
      <c r="Y443" t="e">
        <f>NA()</f>
        <v>#N/A</v>
      </c>
      <c r="AD443"/>
      <c r="AE443" s="3">
        <v>58</v>
      </c>
      <c r="AG443" s="3">
        <f t="shared" si="193"/>
        <v>57.78103343764532</v>
      </c>
      <c r="AH443" s="36">
        <f t="shared" si="206"/>
        <v>53034.986034838417</v>
      </c>
      <c r="AI443" s="36">
        <f t="shared" si="206"/>
        <v>91427.585260604435</v>
      </c>
      <c r="AJ443" s="36">
        <f t="shared" si="206"/>
        <v>93363.809715380514</v>
      </c>
      <c r="AK443" s="36">
        <f t="shared" si="206"/>
        <v>87006.688876049506</v>
      </c>
      <c r="AL443" s="36">
        <f t="shared" si="206"/>
        <v>25819.145689394085</v>
      </c>
      <c r="AM443" s="37">
        <f t="shared" si="206"/>
        <v>16873.819804354331</v>
      </c>
      <c r="AN443" s="38">
        <f t="shared" si="206"/>
        <v>30982.374939752441</v>
      </c>
      <c r="AO443" s="39">
        <f t="shared" si="206"/>
        <v>6816.0736325659345</v>
      </c>
      <c r="AP443" s="39">
        <f t="shared" si="206"/>
        <v>1363.2147265131871</v>
      </c>
      <c r="AQ443" s="40">
        <f t="shared" si="206"/>
        <v>148279.97235269338</v>
      </c>
      <c r="AR443" s="40">
        <f t="shared" si="206"/>
        <v>131460.54917352609</v>
      </c>
      <c r="AS443" s="40">
        <f t="shared" si="206"/>
        <v>514726.57576373534</v>
      </c>
      <c r="AT443" s="41">
        <f t="shared" si="206"/>
        <v>10817.343096157098</v>
      </c>
      <c r="AU443" s="41">
        <f t="shared" si="206"/>
        <v>14434.993395802852</v>
      </c>
      <c r="AV443" s="42">
        <f t="shared" si="206"/>
        <v>74923.176927102919</v>
      </c>
      <c r="AW443" s="42">
        <f t="shared" si="206"/>
        <v>72557.619446839555</v>
      </c>
      <c r="AX443" s="43">
        <f t="shared" si="206"/>
        <v>118715.63477823886</v>
      </c>
      <c r="AY443" s="43">
        <f t="shared" si="206"/>
        <v>87820.138501644338</v>
      </c>
      <c r="AZ443" t="e">
        <f>NA()</f>
        <v>#N/A</v>
      </c>
    </row>
    <row r="444" spans="4:52" x14ac:dyDescent="0.25">
      <c r="D444" s="3">
        <v>59</v>
      </c>
      <c r="F444" s="3">
        <v>58</v>
      </c>
      <c r="G444" s="36">
        <f t="shared" si="205"/>
        <v>53116.140004283545</v>
      </c>
      <c r="H444" s="36">
        <f t="shared" si="205"/>
        <v>91633.522359955707</v>
      </c>
      <c r="I444" s="36">
        <f t="shared" si="205"/>
        <v>93589.686281335235</v>
      </c>
      <c r="J444" s="36">
        <f t="shared" si="205"/>
        <v>87194.920843343323</v>
      </c>
      <c r="K444" s="36">
        <f t="shared" si="205"/>
        <v>25856.737099670219</v>
      </c>
      <c r="L444" s="37">
        <f t="shared" si="205"/>
        <v>16882.546499742341</v>
      </c>
      <c r="M444" s="38">
        <f t="shared" si="205"/>
        <v>31068.191096767368</v>
      </c>
      <c r="N444" s="39">
        <f t="shared" si="205"/>
        <v>6835.6730707033448</v>
      </c>
      <c r="O444" s="39">
        <f t="shared" si="205"/>
        <v>1367.1346141406686</v>
      </c>
      <c r="P444" s="40">
        <f t="shared" si="205"/>
        <v>148553.8851671697</v>
      </c>
      <c r="Q444" s="40">
        <f t="shared" si="205"/>
        <v>131645.06988046743</v>
      </c>
      <c r="R444" s="40">
        <f t="shared" si="205"/>
        <v>514974.96276233345</v>
      </c>
      <c r="S444" s="41">
        <f t="shared" si="205"/>
        <v>10837.852254467327</v>
      </c>
      <c r="T444" s="41">
        <f t="shared" si="205"/>
        <v>14463.581749105002</v>
      </c>
      <c r="U444" s="42">
        <f t="shared" si="205"/>
        <v>75093.7807254293</v>
      </c>
      <c r="V444" s="42">
        <f t="shared" si="205"/>
        <v>72721.421167457767</v>
      </c>
      <c r="W444" s="43">
        <f t="shared" si="205"/>
        <v>118801.74975262684</v>
      </c>
      <c r="X444" s="43">
        <f t="shared" si="205"/>
        <v>87943.927978392952</v>
      </c>
      <c r="Y444" t="e">
        <f>NA()</f>
        <v>#N/A</v>
      </c>
      <c r="AD444"/>
      <c r="AE444" s="3">
        <v>59</v>
      </c>
      <c r="AG444" s="3">
        <f t="shared" si="193"/>
        <v>58.247895109351262</v>
      </c>
      <c r="AH444" s="36">
        <f t="shared" si="206"/>
        <v>53206.748235046172</v>
      </c>
      <c r="AI444" s="36">
        <f t="shared" si="206"/>
        <v>91865.321505195679</v>
      </c>
      <c r="AJ444" s="36">
        <f t="shared" si="206"/>
        <v>93843.200361075273</v>
      </c>
      <c r="AK444" s="36">
        <f t="shared" si="206"/>
        <v>87406.730342121504</v>
      </c>
      <c r="AL444" s="36">
        <f t="shared" si="206"/>
        <v>25898.58817339551</v>
      </c>
      <c r="AM444" s="37">
        <f t="shared" si="206"/>
        <v>16892.246892686057</v>
      </c>
      <c r="AN444" s="38">
        <f t="shared" si="206"/>
        <v>31164.792121999984</v>
      </c>
      <c r="AO444" s="39">
        <f t="shared" si="206"/>
        <v>6857.7672849192313</v>
      </c>
      <c r="AP444" s="39">
        <f t="shared" si="206"/>
        <v>1371.5534569838464</v>
      </c>
      <c r="AQ444" s="40">
        <f t="shared" si="206"/>
        <v>148861.98262631084</v>
      </c>
      <c r="AR444" s="40">
        <f t="shared" si="206"/>
        <v>131851.97023282811</v>
      </c>
      <c r="AS444" s="40">
        <f t="shared" si="206"/>
        <v>515250.87341759814</v>
      </c>
      <c r="AT444" s="41">
        <f t="shared" si="206"/>
        <v>10860.916802111617</v>
      </c>
      <c r="AU444" s="41">
        <f t="shared" si="206"/>
        <v>14495.711451472367</v>
      </c>
      <c r="AV444" s="42">
        <f t="shared" si="206"/>
        <v>75285.823837317876</v>
      </c>
      <c r="AW444" s="42">
        <f t="shared" si="206"/>
        <v>72905.796377060295</v>
      </c>
      <c r="AX444" s="43">
        <f t="shared" si="206"/>
        <v>118898.06271950791</v>
      </c>
      <c r="AY444" s="43">
        <f t="shared" si="206"/>
        <v>88082.83319243259</v>
      </c>
      <c r="AZ444" t="e">
        <f>NA()</f>
        <v>#N/A</v>
      </c>
    </row>
    <row r="445" spans="4:52" x14ac:dyDescent="0.25">
      <c r="D445" s="3">
        <v>60</v>
      </c>
      <c r="F445" s="3">
        <v>59</v>
      </c>
      <c r="G445" s="36">
        <f t="shared" si="205"/>
        <v>53473.591860081862</v>
      </c>
      <c r="H445" s="36">
        <f t="shared" si="205"/>
        <v>92559.921206377883</v>
      </c>
      <c r="I445" s="36">
        <f t="shared" si="205"/>
        <v>94598.191257871586</v>
      </c>
      <c r="J445" s="36">
        <f t="shared" si="205"/>
        <v>88041.039183979054</v>
      </c>
      <c r="K445" s="36">
        <f t="shared" si="205"/>
        <v>26021.107518865869</v>
      </c>
      <c r="L445" s="37">
        <f t="shared" si="205"/>
        <v>16920.548553881323</v>
      </c>
      <c r="M445" s="38">
        <f t="shared" si="205"/>
        <v>31454.3079020312</v>
      </c>
      <c r="N445" s="39">
        <f t="shared" si="205"/>
        <v>6924.1881748107235</v>
      </c>
      <c r="O445" s="39">
        <f t="shared" si="205"/>
        <v>1384.8376349621446</v>
      </c>
      <c r="P445" s="40">
        <f t="shared" si="205"/>
        <v>149783.85497094877</v>
      </c>
      <c r="Q445" s="40">
        <f t="shared" si="205"/>
        <v>132466.91318444168</v>
      </c>
      <c r="R445" s="40">
        <f t="shared" si="205"/>
        <v>516054.68236206123</v>
      </c>
      <c r="S445" s="41">
        <f t="shared" si="205"/>
        <v>10929.902273466383</v>
      </c>
      <c r="T445" s="41">
        <f t="shared" si="205"/>
        <v>14591.677372393087</v>
      </c>
      <c r="U445" s="42">
        <f t="shared" si="205"/>
        <v>75861.385212623718</v>
      </c>
      <c r="V445" s="42">
        <f t="shared" si="205"/>
        <v>73458.306061716314</v>
      </c>
      <c r="W445" s="43">
        <f t="shared" si="205"/>
        <v>119182.77582417266</v>
      </c>
      <c r="X445" s="43">
        <f t="shared" si="205"/>
        <v>88496.333584664681</v>
      </c>
      <c r="Y445" t="e">
        <f>NA()</f>
        <v>#N/A</v>
      </c>
      <c r="AD445"/>
      <c r="AE445" s="3">
        <v>60</v>
      </c>
      <c r="AG445" s="3">
        <f t="shared" si="193"/>
        <v>58.678087706000106</v>
      </c>
      <c r="AH445" s="36">
        <f t="shared" si="206"/>
        <v>53360.844545699729</v>
      </c>
      <c r="AI445" s="36">
        <f t="shared" si="206"/>
        <v>92264.211260901444</v>
      </c>
      <c r="AJ445" s="36">
        <f t="shared" si="206"/>
        <v>94277.63480302252</v>
      </c>
      <c r="AK445" s="36">
        <f t="shared" si="206"/>
        <v>87771.068673282658</v>
      </c>
      <c r="AL445" s="36">
        <f t="shared" si="206"/>
        <v>25969.473941792214</v>
      </c>
      <c r="AM445" s="37">
        <f t="shared" si="206"/>
        <v>16908.639295003348</v>
      </c>
      <c r="AN445" s="38">
        <f t="shared" si="206"/>
        <v>31331.045396478738</v>
      </c>
      <c r="AO445" s="39">
        <f t="shared" si="206"/>
        <v>6895.8714857159066</v>
      </c>
      <c r="AP445" s="39">
        <f t="shared" si="206"/>
        <v>1379.1742971431813</v>
      </c>
      <c r="AQ445" s="40">
        <f t="shared" si="206"/>
        <v>149391.63845146404</v>
      </c>
      <c r="AR445" s="40">
        <f t="shared" si="206"/>
        <v>132206.0421065425</v>
      </c>
      <c r="AS445" s="40">
        <f t="shared" si="206"/>
        <v>515716.66012097127</v>
      </c>
      <c r="AT445" s="41">
        <f t="shared" si="206"/>
        <v>10900.556968989091</v>
      </c>
      <c r="AU445" s="41">
        <f t="shared" si="206"/>
        <v>14550.879676313842</v>
      </c>
      <c r="AV445" s="42">
        <f t="shared" si="206"/>
        <v>75616.335972818299</v>
      </c>
      <c r="AW445" s="42">
        <f t="shared" si="206"/>
        <v>73223.084266414284</v>
      </c>
      <c r="AX445" s="43">
        <f t="shared" si="206"/>
        <v>119062.27802086783</v>
      </c>
      <c r="AY445" s="43">
        <f t="shared" si="206"/>
        <v>88320.798046501935</v>
      </c>
      <c r="AZ445" t="e">
        <f>NA()</f>
        <v>#N/A</v>
      </c>
    </row>
    <row r="446" spans="4:52" x14ac:dyDescent="0.25">
      <c r="D446" s="3">
        <v>61</v>
      </c>
      <c r="F446" s="3">
        <v>60</v>
      </c>
      <c r="G446" s="36">
        <f t="shared" si="205"/>
        <v>53810.277491634683</v>
      </c>
      <c r="H446" s="36">
        <f t="shared" si="205"/>
        <v>93463.533505741085</v>
      </c>
      <c r="I446" s="36">
        <f t="shared" si="205"/>
        <v>95569.653383683442</v>
      </c>
      <c r="J446" s="36">
        <f t="shared" ref="J446:X446" si="207">300*J374*J146</f>
        <v>88865.328632100252</v>
      </c>
      <c r="K446" s="36">
        <f t="shared" si="207"/>
        <v>26174.131368082217</v>
      </c>
      <c r="L446" s="37">
        <f t="shared" si="207"/>
        <v>16955.679451732569</v>
      </c>
      <c r="M446" s="38">
        <f t="shared" si="207"/>
        <v>31831.025548789581</v>
      </c>
      <c r="N446" s="39">
        <f t="shared" si="207"/>
        <v>7011.0851951716186</v>
      </c>
      <c r="O446" s="39">
        <f t="shared" si="207"/>
        <v>1402.2170390343238</v>
      </c>
      <c r="P446" s="40">
        <f t="shared" si="207"/>
        <v>150980.06563011545</v>
      </c>
      <c r="Q446" s="40">
        <f t="shared" si="207"/>
        <v>133255.50825432889</v>
      </c>
      <c r="R446" s="40">
        <f t="shared" si="207"/>
        <v>517049.87753434386</v>
      </c>
      <c r="S446" s="41">
        <f t="shared" si="207"/>
        <v>11019.35449418717</v>
      </c>
      <c r="T446" s="41">
        <f t="shared" si="207"/>
        <v>14715.808223374552</v>
      </c>
      <c r="U446" s="42">
        <f t="shared" si="207"/>
        <v>76610.351542300312</v>
      </c>
      <c r="V446" s="42">
        <f t="shared" si="207"/>
        <v>74177.114351725293</v>
      </c>
      <c r="W446" s="43">
        <f t="shared" si="207"/>
        <v>119544.47802576853</v>
      </c>
      <c r="X446" s="43">
        <f t="shared" si="207"/>
        <v>89028.079837193145</v>
      </c>
      <c r="Y446" t="e">
        <f>NA()</f>
        <v>#N/A</v>
      </c>
      <c r="AD446"/>
      <c r="AE446" s="3">
        <v>61</v>
      </c>
      <c r="AG446" s="3">
        <f t="shared" si="193"/>
        <v>59.074491354933706</v>
      </c>
      <c r="AH446" s="36">
        <f t="shared" si="206"/>
        <v>53499.373966676321</v>
      </c>
      <c r="AI446" s="36">
        <f t="shared" si="206"/>
        <v>92628.012279627641</v>
      </c>
      <c r="AJ446" s="36">
        <f t="shared" si="206"/>
        <v>94671.820667487744</v>
      </c>
      <c r="AK446" s="36">
        <f t="shared" ref="AK446:AY446" si="208">300*AK374*AK146</f>
        <v>88103.188208114632</v>
      </c>
      <c r="AL446" s="36">
        <f t="shared" si="208"/>
        <v>26032.887190445334</v>
      </c>
      <c r="AM446" s="37">
        <f t="shared" si="208"/>
        <v>16923.261746214488</v>
      </c>
      <c r="AN446" s="38">
        <f t="shared" si="208"/>
        <v>31482.692208279394</v>
      </c>
      <c r="AO446" s="39">
        <f t="shared" si="208"/>
        <v>6930.7168202090852</v>
      </c>
      <c r="AP446" s="39">
        <f t="shared" si="208"/>
        <v>1386.143364041817</v>
      </c>
      <c r="AQ446" s="40">
        <f t="shared" si="208"/>
        <v>149874.11545147627</v>
      </c>
      <c r="AR446" s="40">
        <f t="shared" si="208"/>
        <v>132526.7870425749</v>
      </c>
      <c r="AS446" s="40">
        <f t="shared" si="208"/>
        <v>516131.64600255329</v>
      </c>
      <c r="AT446" s="41">
        <f t="shared" si="208"/>
        <v>10936.654420054483</v>
      </c>
      <c r="AU446" s="41">
        <f t="shared" si="208"/>
        <v>14601.059401525566</v>
      </c>
      <c r="AV446" s="42">
        <f t="shared" si="208"/>
        <v>75917.81462314137</v>
      </c>
      <c r="AW446" s="42">
        <f t="shared" si="208"/>
        <v>73512.469673976419</v>
      </c>
      <c r="AX446" s="43">
        <f t="shared" si="208"/>
        <v>119210.37282863632</v>
      </c>
      <c r="AY446" s="43">
        <f t="shared" si="208"/>
        <v>88536.647071384883</v>
      </c>
      <c r="AZ446" t="e">
        <f>NA()</f>
        <v>#N/A</v>
      </c>
    </row>
    <row r="447" spans="4:52" x14ac:dyDescent="0.25">
      <c r="D447" s="3">
        <v>62</v>
      </c>
      <c r="F447" s="3">
        <v>61</v>
      </c>
      <c r="G447" s="36">
        <f t="shared" ref="G447:X456" si="209">300*G375*G147</f>
        <v>54127.30062627099</v>
      </c>
      <c r="H447" s="36">
        <f t="shared" si="209"/>
        <v>94344.820739470713</v>
      </c>
      <c r="I447" s="36">
        <f t="shared" si="209"/>
        <v>96505.128482023458</v>
      </c>
      <c r="J447" s="36">
        <f t="shared" si="209"/>
        <v>89668.263744309879</v>
      </c>
      <c r="K447" s="36">
        <f t="shared" si="209"/>
        <v>26316.619948179003</v>
      </c>
      <c r="L447" s="37">
        <f t="shared" si="209"/>
        <v>16988.152489516859</v>
      </c>
      <c r="M447" s="38">
        <f t="shared" si="209"/>
        <v>32198.499399773707</v>
      </c>
      <c r="N447" s="39">
        <f t="shared" si="209"/>
        <v>7096.3813426338938</v>
      </c>
      <c r="O447" s="39">
        <f t="shared" si="209"/>
        <v>1419.2762685267789</v>
      </c>
      <c r="P447" s="40">
        <f t="shared" si="209"/>
        <v>152143.36722292355</v>
      </c>
      <c r="Q447" s="40">
        <f t="shared" si="209"/>
        <v>134012.11267867076</v>
      </c>
      <c r="R447" s="40">
        <f t="shared" si="209"/>
        <v>517967.06359604874</v>
      </c>
      <c r="S447" s="41">
        <f t="shared" si="209"/>
        <v>11106.27477450651</v>
      </c>
      <c r="T447" s="41">
        <f t="shared" si="209"/>
        <v>14836.08023828037</v>
      </c>
      <c r="U447" s="42">
        <f t="shared" si="209"/>
        <v>77341.050434285833</v>
      </c>
      <c r="V447" s="42">
        <f t="shared" si="209"/>
        <v>74878.210786240568</v>
      </c>
      <c r="W447" s="43">
        <f t="shared" si="209"/>
        <v>119887.8671331699</v>
      </c>
      <c r="X447" s="43">
        <f t="shared" si="209"/>
        <v>89539.898247153425</v>
      </c>
      <c r="Y447" t="e">
        <f>NA()</f>
        <v>#N/A</v>
      </c>
      <c r="AD447"/>
      <c r="AE447" s="3">
        <v>62</v>
      </c>
      <c r="AG447" s="3">
        <f t="shared" si="193"/>
        <v>59.439759967438754</v>
      </c>
      <c r="AH447" s="36">
        <f t="shared" ref="AH447:AY456" si="210">300*AH375*AH147</f>
        <v>53624.144514795655</v>
      </c>
      <c r="AI447" s="36">
        <f t="shared" si="210"/>
        <v>92960.073360781651</v>
      </c>
      <c r="AJ447" s="36">
        <f t="shared" si="210"/>
        <v>95029.902144010484</v>
      </c>
      <c r="AK447" s="36">
        <f t="shared" si="210"/>
        <v>88406.189544882669</v>
      </c>
      <c r="AL447" s="36">
        <f t="shared" si="210"/>
        <v>26089.749528372795</v>
      </c>
      <c r="AM447" s="37">
        <f t="shared" si="210"/>
        <v>16936.338426198286</v>
      </c>
      <c r="AN447" s="38">
        <f t="shared" si="210"/>
        <v>31621.121960050918</v>
      </c>
      <c r="AO447" s="39">
        <f t="shared" si="210"/>
        <v>6962.6003274317245</v>
      </c>
      <c r="AP447" s="39">
        <f t="shared" si="210"/>
        <v>1392.5200654863447</v>
      </c>
      <c r="AQ447" s="40">
        <f t="shared" si="210"/>
        <v>150314.0085459949</v>
      </c>
      <c r="AR447" s="40">
        <f t="shared" si="210"/>
        <v>132817.72616304707</v>
      </c>
      <c r="AS447" s="40">
        <f t="shared" si="210"/>
        <v>516502.34473348677</v>
      </c>
      <c r="AT447" s="41">
        <f t="shared" si="210"/>
        <v>10969.55587109011</v>
      </c>
      <c r="AU447" s="41">
        <f t="shared" si="210"/>
        <v>14646.747257422205</v>
      </c>
      <c r="AV447" s="42">
        <f t="shared" si="210"/>
        <v>76193.024621952398</v>
      </c>
      <c r="AW447" s="42">
        <f t="shared" si="210"/>
        <v>73776.614345136913</v>
      </c>
      <c r="AX447" s="43">
        <f t="shared" si="210"/>
        <v>119344.15740047632</v>
      </c>
      <c r="AY447" s="43">
        <f t="shared" si="210"/>
        <v>88732.675470639879</v>
      </c>
      <c r="AZ447" t="e">
        <f>NA()</f>
        <v>#N/A</v>
      </c>
    </row>
    <row r="448" spans="4:52" x14ac:dyDescent="0.25">
      <c r="D448" s="3">
        <v>63</v>
      </c>
      <c r="F448" s="3">
        <v>62</v>
      </c>
      <c r="G448" s="36">
        <f t="shared" si="209"/>
        <v>54425.719213031029</v>
      </c>
      <c r="H448" s="36">
        <f t="shared" si="209"/>
        <v>95204.241812634442</v>
      </c>
      <c r="I448" s="36">
        <f t="shared" si="209"/>
        <v>97405.670872116068</v>
      </c>
      <c r="J448" s="36">
        <f t="shared" si="209"/>
        <v>90450.314943461708</v>
      </c>
      <c r="K448" s="36">
        <f t="shared" si="209"/>
        <v>26449.321644928699</v>
      </c>
      <c r="L448" s="37">
        <f t="shared" si="209"/>
        <v>17018.165659434238</v>
      </c>
      <c r="M448" s="38">
        <f t="shared" si="209"/>
        <v>32556.887275771027</v>
      </c>
      <c r="N448" s="39">
        <f t="shared" si="209"/>
        <v>7180.0944299852281</v>
      </c>
      <c r="O448" s="39">
        <f t="shared" si="209"/>
        <v>1436.0188859970458</v>
      </c>
      <c r="P448" s="40">
        <f t="shared" si="209"/>
        <v>153274.59375098912</v>
      </c>
      <c r="Q448" s="40">
        <f t="shared" si="209"/>
        <v>134737.94442077502</v>
      </c>
      <c r="R448" s="40">
        <f t="shared" si="209"/>
        <v>518812.26929951512</v>
      </c>
      <c r="S448" s="41">
        <f t="shared" si="209"/>
        <v>11190.727837402617</v>
      </c>
      <c r="T448" s="41">
        <f t="shared" si="209"/>
        <v>14952.597831758372</v>
      </c>
      <c r="U448" s="42">
        <f t="shared" si="209"/>
        <v>78053.850840926549</v>
      </c>
      <c r="V448" s="42">
        <f t="shared" si="209"/>
        <v>75561.958137250171</v>
      </c>
      <c r="W448" s="43">
        <f t="shared" si="209"/>
        <v>120213.9015853514</v>
      </c>
      <c r="X448" s="43">
        <f t="shared" si="209"/>
        <v>90032.498084017061</v>
      </c>
      <c r="Y448" t="e">
        <f>NA()</f>
        <v>#N/A</v>
      </c>
      <c r="AD448"/>
      <c r="AE448" s="3">
        <v>63</v>
      </c>
      <c r="AG448" s="3">
        <f t="shared" si="193"/>
        <v>59.776339006608282</v>
      </c>
      <c r="AH448" s="36">
        <f t="shared" si="210"/>
        <v>53736.719480325046</v>
      </c>
      <c r="AI448" s="36">
        <f t="shared" si="210"/>
        <v>93263.385212879497</v>
      </c>
      <c r="AJ448" s="36">
        <f t="shared" si="210"/>
        <v>95355.53692532031</v>
      </c>
      <c r="AK448" s="36">
        <f t="shared" si="210"/>
        <v>88682.837927767396</v>
      </c>
      <c r="AL448" s="36">
        <f t="shared" si="210"/>
        <v>26140.8482545472</v>
      </c>
      <c r="AM448" s="37">
        <f t="shared" si="210"/>
        <v>16948.060096597867</v>
      </c>
      <c r="AN448" s="38">
        <f t="shared" si="210"/>
        <v>31747.576580648751</v>
      </c>
      <c r="AO448" s="39">
        <f t="shared" si="210"/>
        <v>6991.7893258833492</v>
      </c>
      <c r="AP448" s="39">
        <f t="shared" si="210"/>
        <v>1398.3578651766697</v>
      </c>
      <c r="AQ448" s="40">
        <f t="shared" si="210"/>
        <v>150715.40692874967</v>
      </c>
      <c r="AR448" s="40">
        <f t="shared" si="210"/>
        <v>133081.95158128731</v>
      </c>
      <c r="AS448" s="40">
        <f t="shared" si="210"/>
        <v>516834.28664255969</v>
      </c>
      <c r="AT448" s="41">
        <f t="shared" si="210"/>
        <v>10999.569655105688</v>
      </c>
      <c r="AU448" s="41">
        <f t="shared" si="210"/>
        <v>14688.383740055071</v>
      </c>
      <c r="AV448" s="42">
        <f t="shared" si="210"/>
        <v>76444.436041950859</v>
      </c>
      <c r="AW448" s="42">
        <f t="shared" si="210"/>
        <v>74017.895578834257</v>
      </c>
      <c r="AX448" s="43">
        <f t="shared" si="210"/>
        <v>119465.2042175574</v>
      </c>
      <c r="AY448" s="43">
        <f t="shared" si="210"/>
        <v>88910.904597415356</v>
      </c>
      <c r="AZ448" t="e">
        <f>NA()</f>
        <v>#N/A</v>
      </c>
    </row>
    <row r="449" spans="4:52" x14ac:dyDescent="0.25">
      <c r="D449" s="3">
        <v>64</v>
      </c>
      <c r="F449" s="3">
        <v>63</v>
      </c>
      <c r="G449" s="36">
        <f t="shared" si="209"/>
        <v>54706.545588652421</v>
      </c>
      <c r="H449" s="36">
        <f t="shared" si="209"/>
        <v>96042.252487374542</v>
      </c>
      <c r="I449" s="36">
        <f t="shared" si="209"/>
        <v>98272.329994301152</v>
      </c>
      <c r="J449" s="36">
        <f t="shared" si="209"/>
        <v>91211.948026271304</v>
      </c>
      <c r="K449" s="36">
        <f t="shared" si="209"/>
        <v>26572.927660877132</v>
      </c>
      <c r="L449" s="37">
        <f t="shared" si="209"/>
        <v>17045.902665754642</v>
      </c>
      <c r="M449" s="38">
        <f t="shared" si="209"/>
        <v>32906.34900819364</v>
      </c>
      <c r="N449" s="39">
        <f t="shared" si="209"/>
        <v>7262.2428053236899</v>
      </c>
      <c r="O449" s="39">
        <f t="shared" si="209"/>
        <v>1452.4485610647382</v>
      </c>
      <c r="P449" s="40">
        <f t="shared" si="209"/>
        <v>154374.56301917203</v>
      </c>
      <c r="Q449" s="40">
        <f t="shared" si="209"/>
        <v>135434.18228929859</v>
      </c>
      <c r="R449" s="40">
        <f t="shared" si="209"/>
        <v>519591.07072847593</v>
      </c>
      <c r="S449" s="41">
        <f t="shared" si="209"/>
        <v>11272.777246231193</v>
      </c>
      <c r="T449" s="41">
        <f t="shared" si="209"/>
        <v>15065.463798797175</v>
      </c>
      <c r="U449" s="42">
        <f t="shared" si="209"/>
        <v>78749.119472354592</v>
      </c>
      <c r="V449" s="42">
        <f t="shared" si="209"/>
        <v>76228.716748439649</v>
      </c>
      <c r="W449" s="43">
        <f t="shared" si="209"/>
        <v>120523.49003572238</v>
      </c>
      <c r="X449" s="43">
        <f t="shared" si="209"/>
        <v>90506.566711251187</v>
      </c>
      <c r="Y449" t="e">
        <f>NA()</f>
        <v>#N/A</v>
      </c>
      <c r="AD449"/>
      <c r="AE449" s="3">
        <v>64</v>
      </c>
      <c r="AG449" s="3">
        <f t="shared" si="193"/>
        <v>60.086481859648281</v>
      </c>
      <c r="AH449" s="36">
        <f t="shared" si="210"/>
        <v>53838.455489396227</v>
      </c>
      <c r="AI449" s="36">
        <f t="shared" si="210"/>
        <v>93540.62415100362</v>
      </c>
      <c r="AJ449" s="36">
        <f t="shared" si="210"/>
        <v>95651.96144343249</v>
      </c>
      <c r="AK449" s="36">
        <f t="shared" si="210"/>
        <v>88935.604719814117</v>
      </c>
      <c r="AL449" s="36">
        <f t="shared" si="210"/>
        <v>26186.859083587791</v>
      </c>
      <c r="AM449" s="37">
        <f t="shared" si="210"/>
        <v>16958.589835350493</v>
      </c>
      <c r="AN449" s="38">
        <f t="shared" si="210"/>
        <v>31863.168271169838</v>
      </c>
      <c r="AO449" s="39">
        <f t="shared" si="210"/>
        <v>7018.5247503994124</v>
      </c>
      <c r="AP449" s="39">
        <f t="shared" si="210"/>
        <v>1403.7049500798826</v>
      </c>
      <c r="AQ449" s="40">
        <f t="shared" si="210"/>
        <v>151081.95802699641</v>
      </c>
      <c r="AR449" s="40">
        <f t="shared" si="210"/>
        <v>133322.18679245366</v>
      </c>
      <c r="AS449" s="40">
        <f t="shared" si="210"/>
        <v>517132.18948096072</v>
      </c>
      <c r="AT449" s="41">
        <f t="shared" si="210"/>
        <v>11026.970603033085</v>
      </c>
      <c r="AU449" s="41">
        <f t="shared" si="210"/>
        <v>14726.360495759913</v>
      </c>
      <c r="AV449" s="42">
        <f t="shared" si="210"/>
        <v>76674.260038511857</v>
      </c>
      <c r="AW449" s="42">
        <f t="shared" si="210"/>
        <v>74238.440913156082</v>
      </c>
      <c r="AX449" s="43">
        <f t="shared" si="210"/>
        <v>119574.88428471894</v>
      </c>
      <c r="AY449" s="43">
        <f t="shared" si="210"/>
        <v>89073.119724245567</v>
      </c>
      <c r="AZ449" t="e">
        <f>NA()</f>
        <v>#N/A</v>
      </c>
    </row>
    <row r="450" spans="4:52" x14ac:dyDescent="0.25">
      <c r="D450" s="3">
        <v>65</v>
      </c>
      <c r="F450" s="3">
        <v>64</v>
      </c>
      <c r="G450" s="36">
        <f t="shared" si="209"/>
        <v>54970.746935319898</v>
      </c>
      <c r="H450" s="36">
        <f t="shared" si="209"/>
        <v>96859.30487442427</v>
      </c>
      <c r="I450" s="36">
        <f t="shared" si="209"/>
        <v>99106.147433120088</v>
      </c>
      <c r="J450" s="36">
        <f t="shared" si="209"/>
        <v>91953.623726605685</v>
      </c>
      <c r="K450" s="36">
        <f t="shared" si="209"/>
        <v>26688.077084485831</v>
      </c>
      <c r="L450" s="37">
        <f t="shared" si="209"/>
        <v>17071.533886234254</v>
      </c>
      <c r="M450" s="38">
        <f t="shared" si="209"/>
        <v>33247.046021373302</v>
      </c>
      <c r="N450" s="39">
        <f t="shared" si="209"/>
        <v>7342.8452900050079</v>
      </c>
      <c r="O450" s="39">
        <f t="shared" si="209"/>
        <v>1468.5690580010018</v>
      </c>
      <c r="P450" s="40">
        <f t="shared" si="209"/>
        <v>155444.07656148318</v>
      </c>
      <c r="Q450" s="40">
        <f t="shared" si="209"/>
        <v>136101.96649562416</v>
      </c>
      <c r="R450" s="40">
        <f t="shared" si="209"/>
        <v>520308.62322377745</v>
      </c>
      <c r="S450" s="41">
        <f t="shared" si="209"/>
        <v>11352.485385022735</v>
      </c>
      <c r="T450" s="41">
        <f t="shared" si="209"/>
        <v>15174.779230954526</v>
      </c>
      <c r="U450" s="42">
        <f t="shared" si="209"/>
        <v>79427.22036942924</v>
      </c>
      <c r="V450" s="42">
        <f t="shared" si="209"/>
        <v>76878.844129728386</v>
      </c>
      <c r="W450" s="43">
        <f t="shared" si="209"/>
        <v>120817.49380008264</v>
      </c>
      <c r="X450" s="43">
        <f t="shared" si="209"/>
        <v>90962.769954425516</v>
      </c>
      <c r="Y450" t="e">
        <f>NA()</f>
        <v>#N/A</v>
      </c>
      <c r="AD450"/>
      <c r="AE450" s="3">
        <v>65</v>
      </c>
      <c r="AG450" s="3">
        <f t="shared" si="193"/>
        <v>60.372264924241762</v>
      </c>
      <c r="AH450" s="36">
        <f t="shared" si="210"/>
        <v>53930.533949333323</v>
      </c>
      <c r="AI450" s="36">
        <f t="shared" si="210"/>
        <v>93794.189744778691</v>
      </c>
      <c r="AJ450" s="36">
        <f t="shared" si="210"/>
        <v>95922.046323506598</v>
      </c>
      <c r="AK450" s="36">
        <f t="shared" si="210"/>
        <v>89166.703054000041</v>
      </c>
      <c r="AL450" s="36">
        <f t="shared" si="210"/>
        <v>26228.36452498379</v>
      </c>
      <c r="AM450" s="37">
        <f t="shared" si="210"/>
        <v>16968.067670032218</v>
      </c>
      <c r="AN450" s="38">
        <f t="shared" si="210"/>
        <v>31968.894850335259</v>
      </c>
      <c r="AO450" s="39">
        <f t="shared" si="210"/>
        <v>7043.0240683965476</v>
      </c>
      <c r="AP450" s="39">
        <f t="shared" si="210"/>
        <v>1408.6048136793097</v>
      </c>
      <c r="AQ450" s="40">
        <f t="shared" si="210"/>
        <v>151416.92224129525</v>
      </c>
      <c r="AR450" s="40">
        <f t="shared" si="210"/>
        <v>133540.83743740449</v>
      </c>
      <c r="AS450" s="40">
        <f t="shared" si="210"/>
        <v>517400.09602865117</v>
      </c>
      <c r="AT450" s="41">
        <f t="shared" si="210"/>
        <v>11052.0042182734</v>
      </c>
      <c r="AU450" s="41">
        <f t="shared" si="210"/>
        <v>14761.026534816756</v>
      </c>
      <c r="AV450" s="42">
        <f t="shared" si="210"/>
        <v>76884.479749051578</v>
      </c>
      <c r="AW450" s="42">
        <f t="shared" si="210"/>
        <v>74440.158012633779</v>
      </c>
      <c r="AX450" s="43">
        <f t="shared" si="210"/>
        <v>119674.39714587886</v>
      </c>
      <c r="AY450" s="43">
        <f t="shared" si="210"/>
        <v>89220.901897249219</v>
      </c>
      <c r="AZ450" t="e">
        <f>NA()</f>
        <v>#N/A</v>
      </c>
    </row>
    <row r="451" spans="4:52" x14ac:dyDescent="0.25">
      <c r="D451" s="3">
        <v>66</v>
      </c>
      <c r="F451" s="3">
        <v>65</v>
      </c>
      <c r="G451" s="36">
        <f t="shared" si="209"/>
        <v>55219.245979869491</v>
      </c>
      <c r="H451" s="36">
        <f t="shared" si="209"/>
        <v>97655.846978025816</v>
      </c>
      <c r="I451" s="36">
        <f t="shared" si="209"/>
        <v>99908.15430481096</v>
      </c>
      <c r="J451" s="36">
        <f t="shared" si="209"/>
        <v>92675.797329796012</v>
      </c>
      <c r="K451" s="36">
        <f t="shared" si="209"/>
        <v>26795.361393463983</v>
      </c>
      <c r="L451" s="37">
        <f t="shared" si="209"/>
        <v>17095.21727965623</v>
      </c>
      <c r="M451" s="38">
        <f t="shared" si="209"/>
        <v>33579.140943383245</v>
      </c>
      <c r="N451" s="39">
        <f t="shared" si="209"/>
        <v>7421.9211208633224</v>
      </c>
      <c r="O451" s="39">
        <f t="shared" si="209"/>
        <v>1484.3842241726645</v>
      </c>
      <c r="P451" s="40">
        <f t="shared" si="209"/>
        <v>156483.91960831519</v>
      </c>
      <c r="Q451" s="40">
        <f t="shared" si="209"/>
        <v>136742.39928481079</v>
      </c>
      <c r="R451" s="40">
        <f t="shared" si="209"/>
        <v>520969.69138663338</v>
      </c>
      <c r="S451" s="41">
        <f t="shared" si="209"/>
        <v>11429.913443315882</v>
      </c>
      <c r="T451" s="41">
        <f t="shared" si="209"/>
        <v>15280.64344557277</v>
      </c>
      <c r="U451" s="42">
        <f t="shared" si="209"/>
        <v>80088.514520543322</v>
      </c>
      <c r="V451" s="42">
        <f t="shared" si="209"/>
        <v>77512.69459417602</v>
      </c>
      <c r="W451" s="43">
        <f t="shared" si="209"/>
        <v>121096.72920272578</v>
      </c>
      <c r="X451" s="43">
        <f t="shared" si="209"/>
        <v>91401.752496452944</v>
      </c>
      <c r="Y451" t="e">
        <f>NA()</f>
        <v>#N/A</v>
      </c>
      <c r="AD451"/>
      <c r="AE451" s="3">
        <v>66</v>
      </c>
      <c r="AG451" s="3">
        <f t="shared" ref="AG451:AG456" si="211">AE79</f>
        <v>60.635601509972815</v>
      </c>
      <c r="AH451" s="36">
        <f t="shared" si="210"/>
        <v>54013.987130349909</v>
      </c>
      <c r="AI451" s="36">
        <f t="shared" si="210"/>
        <v>94026.237345013258</v>
      </c>
      <c r="AJ451" s="36">
        <f t="shared" si="210"/>
        <v>96168.343646887995</v>
      </c>
      <c r="AK451" s="36">
        <f t="shared" si="210"/>
        <v>89378.118568294449</v>
      </c>
      <c r="AL451" s="36">
        <f t="shared" si="210"/>
        <v>26265.868835401903</v>
      </c>
      <c r="AM451" s="37">
        <f t="shared" si="210"/>
        <v>16976.614341478173</v>
      </c>
      <c r="AN451" s="38">
        <f t="shared" si="210"/>
        <v>32065.653054733451</v>
      </c>
      <c r="AO451" s="39">
        <f t="shared" si="210"/>
        <v>7065.4838336950361</v>
      </c>
      <c r="AP451" s="39">
        <f t="shared" si="210"/>
        <v>1413.0967667390071</v>
      </c>
      <c r="AQ451" s="40">
        <f t="shared" si="210"/>
        <v>151723.21994555902</v>
      </c>
      <c r="AR451" s="40">
        <f t="shared" si="210"/>
        <v>133740.03413360234</v>
      </c>
      <c r="AS451" s="40">
        <f t="shared" si="210"/>
        <v>517641.48558641563</v>
      </c>
      <c r="AT451" s="41">
        <f t="shared" si="210"/>
        <v>11074.89025859128</v>
      </c>
      <c r="AU451" s="41">
        <f t="shared" si="210"/>
        <v>14792.693548036717</v>
      </c>
      <c r="AV451" s="42">
        <f t="shared" si="210"/>
        <v>77076.877003952337</v>
      </c>
      <c r="AW451" s="42">
        <f t="shared" si="210"/>
        <v>74624.76049287054</v>
      </c>
      <c r="AX451" s="43">
        <f t="shared" si="210"/>
        <v>119764.79581803804</v>
      </c>
      <c r="AY451" s="43">
        <f t="shared" si="210"/>
        <v>89355.654900542679</v>
      </c>
      <c r="AZ451" t="e">
        <f>NA()</f>
        <v>#N/A</v>
      </c>
    </row>
    <row r="452" spans="4:52" x14ac:dyDescent="0.25">
      <c r="D452" s="3">
        <v>67</v>
      </c>
      <c r="F452" s="3">
        <v>66</v>
      </c>
      <c r="G452" s="36">
        <f t="shared" si="209"/>
        <v>55452.921890363868</v>
      </c>
      <c r="H452" s="36">
        <f t="shared" si="209"/>
        <v>98432.322289947115</v>
      </c>
      <c r="I452" s="36">
        <f t="shared" si="209"/>
        <v>100679.36897787657</v>
      </c>
      <c r="J452" s="36">
        <f t="shared" si="209"/>
        <v>93378.918333700494</v>
      </c>
      <c r="K452" s="36">
        <f t="shared" si="209"/>
        <v>26895.328472638252</v>
      </c>
      <c r="L452" s="37">
        <f t="shared" si="209"/>
        <v>17117.099240723393</v>
      </c>
      <c r="M452" s="38">
        <f t="shared" si="209"/>
        <v>33902.797244181973</v>
      </c>
      <c r="N452" s="39">
        <f t="shared" si="209"/>
        <v>7499.4898964243212</v>
      </c>
      <c r="O452" s="39">
        <f t="shared" si="209"/>
        <v>1499.8979792848645</v>
      </c>
      <c r="P452" s="40">
        <f t="shared" si="209"/>
        <v>157494.86109072861</v>
      </c>
      <c r="Q452" s="40">
        <f t="shared" si="209"/>
        <v>137356.54562833509</v>
      </c>
      <c r="R452" s="40">
        <f t="shared" si="209"/>
        <v>521578.6772195581</v>
      </c>
      <c r="S452" s="41">
        <f t="shared" si="209"/>
        <v>11505.121405084885</v>
      </c>
      <c r="T452" s="41">
        <f t="shared" si="209"/>
        <v>15383.153926775612</v>
      </c>
      <c r="U452" s="42">
        <f t="shared" si="209"/>
        <v>80733.359518790472</v>
      </c>
      <c r="V452" s="42">
        <f t="shared" si="209"/>
        <v>78130.618933854421</v>
      </c>
      <c r="W452" s="43">
        <f t="shared" si="209"/>
        <v>121361.96982251604</v>
      </c>
      <c r="X452" s="43">
        <f t="shared" si="209"/>
        <v>91824.138295268043</v>
      </c>
      <c r="Y452" t="e">
        <f>NA()</f>
        <v>#N/A</v>
      </c>
      <c r="AD452"/>
      <c r="AE452" s="3">
        <v>67</v>
      </c>
      <c r="AG452" s="3">
        <f t="shared" si="211"/>
        <v>60.87825464788051</v>
      </c>
      <c r="AH452" s="36">
        <f t="shared" si="210"/>
        <v>54089.719883211023</v>
      </c>
      <c r="AI452" s="36">
        <f t="shared" si="210"/>
        <v>94238.706263449189</v>
      </c>
      <c r="AJ452" s="36">
        <f t="shared" si="210"/>
        <v>96393.127341965854</v>
      </c>
      <c r="AK452" s="36">
        <f t="shared" si="210"/>
        <v>89571.635978308943</v>
      </c>
      <c r="AL452" s="36">
        <f t="shared" si="210"/>
        <v>26299.810251452996</v>
      </c>
      <c r="AM452" s="37">
        <f t="shared" si="210"/>
        <v>16984.334376675703</v>
      </c>
      <c r="AN452" s="38">
        <f t="shared" si="210"/>
        <v>32154.250093614253</v>
      </c>
      <c r="AO452" s="39">
        <f t="shared" si="210"/>
        <v>7086.0819275896047</v>
      </c>
      <c r="AP452" s="39">
        <f t="shared" si="210"/>
        <v>1417.216385517921</v>
      </c>
      <c r="AQ452" s="40">
        <f t="shared" si="210"/>
        <v>152003.47196888091</v>
      </c>
      <c r="AR452" s="40">
        <f t="shared" si="210"/>
        <v>133921.668744525</v>
      </c>
      <c r="AS452" s="40">
        <f t="shared" si="210"/>
        <v>517859.3647844533</v>
      </c>
      <c r="AT452" s="41">
        <f t="shared" si="210"/>
        <v>11095.825819061773</v>
      </c>
      <c r="AU452" s="41">
        <f t="shared" si="210"/>
        <v>14821.640469690285</v>
      </c>
      <c r="AV452" s="42">
        <f t="shared" si="210"/>
        <v>77253.055480192153</v>
      </c>
      <c r="AW452" s="42">
        <f t="shared" si="210"/>
        <v>74793.790296410822</v>
      </c>
      <c r="AX452" s="43">
        <f t="shared" si="210"/>
        <v>119847.0075969795</v>
      </c>
      <c r="AY452" s="43">
        <f t="shared" si="210"/>
        <v>89478.62816377572</v>
      </c>
      <c r="AZ452" t="e">
        <f>NA()</f>
        <v>#N/A</v>
      </c>
    </row>
    <row r="453" spans="4:52" x14ac:dyDescent="0.25">
      <c r="D453" s="3">
        <v>68</v>
      </c>
      <c r="F453" s="3">
        <v>67</v>
      </c>
      <c r="G453" s="36">
        <f t="shared" si="209"/>
        <v>55672.611331558401</v>
      </c>
      <c r="H453" s="36">
        <f t="shared" si="209"/>
        <v>99189.169428638837</v>
      </c>
      <c r="I453" s="36">
        <f t="shared" si="209"/>
        <v>101420.79509751225</v>
      </c>
      <c r="J453" s="36">
        <f t="shared" si="209"/>
        <v>94063.430152593603</v>
      </c>
      <c r="K453" s="36">
        <f t="shared" si="209"/>
        <v>26988.486213209442</v>
      </c>
      <c r="L453" s="37">
        <f t="shared" si="209"/>
        <v>17137.315403856774</v>
      </c>
      <c r="M453" s="38">
        <f t="shared" si="209"/>
        <v>34218.178899872626</v>
      </c>
      <c r="N453" s="39">
        <f t="shared" si="209"/>
        <v>7575.5715268494405</v>
      </c>
      <c r="O453" s="39">
        <f t="shared" si="209"/>
        <v>1515.1143053698881</v>
      </c>
      <c r="P453" s="40">
        <f t="shared" si="209"/>
        <v>158477.65367791741</v>
      </c>
      <c r="Q453" s="40">
        <f t="shared" si="209"/>
        <v>137945.43396812811</v>
      </c>
      <c r="R453" s="40">
        <f t="shared" si="209"/>
        <v>522139.64647419465</v>
      </c>
      <c r="S453" s="41">
        <f t="shared" si="209"/>
        <v>11578.168041358773</v>
      </c>
      <c r="T453" s="41">
        <f t="shared" si="209"/>
        <v>15482.406277141752</v>
      </c>
      <c r="U453" s="42">
        <f t="shared" si="209"/>
        <v>81362.109256268857</v>
      </c>
      <c r="V453" s="42">
        <f t="shared" si="209"/>
        <v>78732.964131553832</v>
      </c>
      <c r="W453" s="43">
        <f t="shared" si="209"/>
        <v>121613.94864110599</v>
      </c>
      <c r="X453" s="43">
        <f t="shared" si="209"/>
        <v>92230.531019763192</v>
      </c>
      <c r="Y453" t="e">
        <f>NA()</f>
        <v>#N/A</v>
      </c>
      <c r="AD453"/>
      <c r="AE453" s="3">
        <v>68</v>
      </c>
      <c r="AG453" s="3">
        <f t="shared" si="211"/>
        <v>61.101848893902165</v>
      </c>
      <c r="AH453" s="36">
        <f t="shared" si="210"/>
        <v>54158.527792763263</v>
      </c>
      <c r="AI453" s="36">
        <f t="shared" si="210"/>
        <v>94433.344253229705</v>
      </c>
      <c r="AJ453" s="36">
        <f t="shared" si="210"/>
        <v>96598.427796523611</v>
      </c>
      <c r="AK453" s="36">
        <f t="shared" si="210"/>
        <v>89748.862115944459</v>
      </c>
      <c r="AL453" s="36">
        <f t="shared" si="210"/>
        <v>26330.571051011528</v>
      </c>
      <c r="AM453" s="37">
        <f t="shared" si="210"/>
        <v>16991.31861015172</v>
      </c>
      <c r="AN453" s="38">
        <f t="shared" si="210"/>
        <v>32235.413711093923</v>
      </c>
      <c r="AO453" s="39">
        <f t="shared" si="210"/>
        <v>7104.979529576437</v>
      </c>
      <c r="AP453" s="39">
        <f t="shared" si="210"/>
        <v>1420.9959059152875</v>
      </c>
      <c r="AQ453" s="40">
        <f t="shared" si="210"/>
        <v>152260.03457048806</v>
      </c>
      <c r="AR453" s="40">
        <f t="shared" si="210"/>
        <v>134087.42520215633</v>
      </c>
      <c r="AS453" s="40">
        <f t="shared" si="210"/>
        <v>518056.34191927314</v>
      </c>
      <c r="AT453" s="41">
        <f t="shared" si="210"/>
        <v>11114.98799366381</v>
      </c>
      <c r="AU453" s="41">
        <f t="shared" si="210"/>
        <v>14848.117405414439</v>
      </c>
      <c r="AV453" s="42">
        <f t="shared" si="210"/>
        <v>77414.46082583876</v>
      </c>
      <c r="AW453" s="42">
        <f t="shared" si="210"/>
        <v>74948.637133294658</v>
      </c>
      <c r="AX453" s="43">
        <f t="shared" si="210"/>
        <v>119921.85149335893</v>
      </c>
      <c r="AY453" s="43">
        <f t="shared" si="210"/>
        <v>89590.93629157971</v>
      </c>
      <c r="AZ453" t="e">
        <f>NA()</f>
        <v>#N/A</v>
      </c>
    </row>
    <row r="454" spans="4:52" x14ac:dyDescent="0.25">
      <c r="D454" s="3">
        <v>69</v>
      </c>
      <c r="F454" s="3">
        <v>68</v>
      </c>
      <c r="G454" s="36">
        <f t="shared" si="209"/>
        <v>55879.109645800934</v>
      </c>
      <c r="H454" s="36">
        <f t="shared" si="209"/>
        <v>99926.821819890218</v>
      </c>
      <c r="I454" s="36">
        <f t="shared" si="209"/>
        <v>102133.41988671356</v>
      </c>
      <c r="J454" s="36">
        <f t="shared" si="209"/>
        <v>94729.769860277127</v>
      </c>
      <c r="K454" s="36">
        <f t="shared" si="209"/>
        <v>27075.305749222975</v>
      </c>
      <c r="L454" s="37">
        <f t="shared" si="209"/>
        <v>17155.991397694648</v>
      </c>
      <c r="M454" s="38">
        <f t="shared" si="209"/>
        <v>34525.450081874449</v>
      </c>
      <c r="N454" s="39">
        <f t="shared" si="209"/>
        <v>7650.1861873684802</v>
      </c>
      <c r="O454" s="39">
        <f t="shared" si="209"/>
        <v>1530.0372374736962</v>
      </c>
      <c r="P454" s="40">
        <f t="shared" si="209"/>
        <v>159433.03384432883</v>
      </c>
      <c r="Q454" s="40">
        <f t="shared" si="209"/>
        <v>138510.05700257522</v>
      </c>
      <c r="R454" s="40">
        <f t="shared" si="209"/>
        <v>522656.35328152642</v>
      </c>
      <c r="S454" s="41">
        <f t="shared" si="209"/>
        <v>11649.110906165151</v>
      </c>
      <c r="T454" s="41">
        <f t="shared" si="209"/>
        <v>15578.49417904421</v>
      </c>
      <c r="U454" s="42">
        <f t="shared" si="209"/>
        <v>81975.113652552449</v>
      </c>
      <c r="V454" s="42">
        <f t="shared" si="209"/>
        <v>79320.073105439762</v>
      </c>
      <c r="W454" s="43">
        <f t="shared" si="209"/>
        <v>121853.36009572748</v>
      </c>
      <c r="X454" s="43">
        <f t="shared" si="209"/>
        <v>92621.514500267484</v>
      </c>
      <c r="Y454" t="e">
        <f>NA()</f>
        <v>#N/A</v>
      </c>
      <c r="AD454"/>
      <c r="AE454" s="3">
        <v>69</v>
      </c>
      <c r="AG454" s="3">
        <f t="shared" si="211"/>
        <v>61.307881205229648</v>
      </c>
      <c r="AH454" s="36">
        <f t="shared" si="210"/>
        <v>54221.112409699861</v>
      </c>
      <c r="AI454" s="36">
        <f t="shared" si="210"/>
        <v>94611.728832873661</v>
      </c>
      <c r="AJ454" s="36">
        <f t="shared" si="210"/>
        <v>96786.061599905515</v>
      </c>
      <c r="AK454" s="36">
        <f t="shared" si="210"/>
        <v>89911.245959327352</v>
      </c>
      <c r="AL454" s="36">
        <f t="shared" si="210"/>
        <v>26358.485870648681</v>
      </c>
      <c r="AM454" s="37">
        <f t="shared" si="210"/>
        <v>16997.646262741444</v>
      </c>
      <c r="AN454" s="38">
        <f t="shared" si="210"/>
        <v>32309.800969369851</v>
      </c>
      <c r="AO454" s="39">
        <f t="shared" si="210"/>
        <v>7122.3228539705942</v>
      </c>
      <c r="AP454" s="39">
        <f t="shared" si="210"/>
        <v>1424.4645707941186</v>
      </c>
      <c r="AQ454" s="40">
        <f t="shared" si="210"/>
        <v>152495.0297477383</v>
      </c>
      <c r="AR454" s="40">
        <f t="shared" si="210"/>
        <v>134238.80579163405</v>
      </c>
      <c r="AS454" s="40">
        <f t="shared" si="210"/>
        <v>518234.68810382002</v>
      </c>
      <c r="AT454" s="41">
        <f t="shared" si="210"/>
        <v>11132.536179962404</v>
      </c>
      <c r="AU454" s="41">
        <f t="shared" si="210"/>
        <v>14872.349023499202</v>
      </c>
      <c r="AV454" s="42">
        <f t="shared" si="210"/>
        <v>77562.398198377588</v>
      </c>
      <c r="AW454" s="42">
        <f t="shared" si="210"/>
        <v>75090.555416692572</v>
      </c>
      <c r="AX454" s="43">
        <f t="shared" si="210"/>
        <v>119990.05290607229</v>
      </c>
      <c r="AY454" s="43">
        <f t="shared" si="210"/>
        <v>89693.575770135052</v>
      </c>
      <c r="AZ454" t="e">
        <f>NA()</f>
        <v>#N/A</v>
      </c>
    </row>
    <row r="455" spans="4:52" x14ac:dyDescent="0.25">
      <c r="D455" s="3">
        <v>70</v>
      </c>
      <c r="F455" s="3">
        <v>69</v>
      </c>
      <c r="G455" s="36">
        <f t="shared" si="209"/>
        <v>56073.172130395666</v>
      </c>
      <c r="H455" s="36">
        <f t="shared" si="209"/>
        <v>100645.70741562784</v>
      </c>
      <c r="I455" s="36">
        <f t="shared" si="209"/>
        <v>102818.21269882393</v>
      </c>
      <c r="J455" s="36">
        <f t="shared" si="209"/>
        <v>95378.367969099534</v>
      </c>
      <c r="K455" s="36">
        <f t="shared" si="209"/>
        <v>27156.224378062016</v>
      </c>
      <c r="L455" s="37">
        <f t="shared" si="209"/>
        <v>17173.243552258176</v>
      </c>
      <c r="M455" s="38">
        <f t="shared" si="209"/>
        <v>34824.774869812172</v>
      </c>
      <c r="N455" s="39">
        <f t="shared" si="209"/>
        <v>7723.3542749747858</v>
      </c>
      <c r="O455" s="39">
        <f t="shared" si="209"/>
        <v>1544.6708549949574</v>
      </c>
      <c r="P455" s="40">
        <f t="shared" si="209"/>
        <v>160361.7219632364</v>
      </c>
      <c r="Q455" s="40">
        <f t="shared" si="209"/>
        <v>139051.37250618913</v>
      </c>
      <c r="R455" s="40">
        <f t="shared" si="209"/>
        <v>523132.26314402529</v>
      </c>
      <c r="S455" s="41">
        <f t="shared" si="209"/>
        <v>11718.006335464144</v>
      </c>
      <c r="T455" s="41">
        <f t="shared" si="209"/>
        <v>15671.509364729176</v>
      </c>
      <c r="U455" s="42">
        <f t="shared" si="209"/>
        <v>82572.718414592731</v>
      </c>
      <c r="V455" s="42">
        <f t="shared" si="209"/>
        <v>79892.284484003481</v>
      </c>
      <c r="W455" s="43">
        <f t="shared" si="209"/>
        <v>122080.86203919732</v>
      </c>
      <c r="X455" s="43">
        <f t="shared" si="209"/>
        <v>92997.653190269863</v>
      </c>
      <c r="Y455" t="e">
        <f>NA()</f>
        <v>#N/A</v>
      </c>
      <c r="AD455"/>
      <c r="AE455" s="3">
        <v>70</v>
      </c>
      <c r="AG455" s="3">
        <f t="shared" si="211"/>
        <v>61.497730962395757</v>
      </c>
      <c r="AH455" s="36">
        <f t="shared" si="210"/>
        <v>54278.094078262351</v>
      </c>
      <c r="AI455" s="36">
        <f t="shared" si="210"/>
        <v>94775.285909756567</v>
      </c>
      <c r="AJ455" s="36">
        <f t="shared" si="210"/>
        <v>96957.657170613937</v>
      </c>
      <c r="AK455" s="36">
        <f t="shared" si="210"/>
        <v>90060.096094224151</v>
      </c>
      <c r="AL455" s="36">
        <f t="shared" si="210"/>
        <v>26383.8486148433</v>
      </c>
      <c r="AM455" s="37">
        <f t="shared" si="210"/>
        <v>17003.386663358557</v>
      </c>
      <c r="AN455" s="38">
        <f t="shared" si="210"/>
        <v>32378.005933631881</v>
      </c>
      <c r="AO455" s="39">
        <f t="shared" si="210"/>
        <v>7138.244683405147</v>
      </c>
      <c r="AP455" s="39">
        <f t="shared" si="210"/>
        <v>1427.6489366810292</v>
      </c>
      <c r="AQ455" s="40">
        <f t="shared" si="210"/>
        <v>152710.37157683048</v>
      </c>
      <c r="AR455" s="40">
        <f t="shared" si="210"/>
        <v>134377.15364216029</v>
      </c>
      <c r="AS455" s="40">
        <f t="shared" si="210"/>
        <v>518396.3878069772</v>
      </c>
      <c r="AT455" s="41">
        <f t="shared" si="210"/>
        <v>11148.614080555144</v>
      </c>
      <c r="AU455" s="41">
        <f t="shared" si="210"/>
        <v>14894.537491388515</v>
      </c>
      <c r="AV455" s="42">
        <f t="shared" si="210"/>
        <v>77698.047589256079</v>
      </c>
      <c r="AW455" s="42">
        <f t="shared" si="210"/>
        <v>75220.679055247296</v>
      </c>
      <c r="AX455" s="43">
        <f t="shared" si="210"/>
        <v>120052.25602063115</v>
      </c>
      <c r="AY455" s="43">
        <f t="shared" si="210"/>
        <v>89787.439306601969</v>
      </c>
      <c r="AZ455" t="e">
        <f>NA()</f>
        <v>#N/A</v>
      </c>
    </row>
    <row r="456" spans="4:52" x14ac:dyDescent="0.25">
      <c r="D456" s="3">
        <v>71</v>
      </c>
      <c r="F456" s="3">
        <v>70</v>
      </c>
      <c r="G456" s="36">
        <f t="shared" si="209"/>
        <v>56255.515386459367</v>
      </c>
      <c r="H456" s="36">
        <f t="shared" si="209"/>
        <v>101346.24844776766</v>
      </c>
      <c r="I456" s="36">
        <f t="shared" si="209"/>
        <v>103476.12379813082</v>
      </c>
      <c r="J456" s="36">
        <f t="shared" si="209"/>
        <v>96009.648241834962</v>
      </c>
      <c r="K456" s="36">
        <f t="shared" si="209"/>
        <v>27231.648204376539</v>
      </c>
      <c r="L456" s="37">
        <f t="shared" si="209"/>
        <v>17189.179560862925</v>
      </c>
      <c r="M456" s="38">
        <f t="shared" si="209"/>
        <v>35116.316986942184</v>
      </c>
      <c r="N456" s="39">
        <f t="shared" si="209"/>
        <v>7795.096368172758</v>
      </c>
      <c r="O456" s="39">
        <f t="shared" si="209"/>
        <v>1559.0192736345514</v>
      </c>
      <c r="P456" s="40">
        <f t="shared" si="209"/>
        <v>161264.42242385072</v>
      </c>
      <c r="Q456" s="40">
        <f t="shared" si="209"/>
        <v>139570.30417560606</v>
      </c>
      <c r="R456" s="40">
        <f t="shared" si="209"/>
        <v>523570.57437151135</v>
      </c>
      <c r="S456" s="41">
        <f t="shared" si="209"/>
        <v>11784.909448767254</v>
      </c>
      <c r="T456" s="41">
        <f t="shared" si="209"/>
        <v>15761.541594286351</v>
      </c>
      <c r="U456" s="42">
        <f t="shared" si="209"/>
        <v>83155.264825529885</v>
      </c>
      <c r="V456" s="42">
        <f t="shared" si="209"/>
        <v>80449.932408858833</v>
      </c>
      <c r="W456" s="43">
        <f t="shared" si="209"/>
        <v>122297.07760993477</v>
      </c>
      <c r="X456" s="43">
        <f t="shared" si="209"/>
        <v>93359.492636463037</v>
      </c>
      <c r="Y456" t="e">
        <f>NA()</f>
        <v>#N/A</v>
      </c>
      <c r="AD456"/>
      <c r="AE456" s="3">
        <v>71</v>
      </c>
      <c r="AG456" s="3">
        <f t="shared" si="211"/>
        <v>61.672669204188026</v>
      </c>
      <c r="AH456" s="36">
        <f t="shared" si="210"/>
        <v>54330.022778607017</v>
      </c>
      <c r="AI456" s="36">
        <f t="shared" si="210"/>
        <v>94925.30608710325</v>
      </c>
      <c r="AJ456" s="36">
        <f t="shared" si="210"/>
        <v>97114.676899071026</v>
      </c>
      <c r="AK456" s="36">
        <f t="shared" si="210"/>
        <v>90196.595976738332</v>
      </c>
      <c r="AL456" s="36">
        <f t="shared" si="210"/>
        <v>26406.918222077566</v>
      </c>
      <c r="AM456" s="37">
        <f t="shared" si="210"/>
        <v>17008.60068144148</v>
      </c>
      <c r="AN456" s="38">
        <f t="shared" si="210"/>
        <v>32440.566411756012</v>
      </c>
      <c r="AO456" s="39">
        <f t="shared" si="210"/>
        <v>7152.865725752109</v>
      </c>
      <c r="AP456" s="39">
        <f t="shared" si="210"/>
        <v>1430.5731451504216</v>
      </c>
      <c r="AQ456" s="40">
        <f t="shared" si="210"/>
        <v>152907.78917081415</v>
      </c>
      <c r="AR456" s="40">
        <f t="shared" si="210"/>
        <v>134503.67203538207</v>
      </c>
      <c r="AS456" s="40">
        <f t="shared" si="210"/>
        <v>518543.18081345892</v>
      </c>
      <c r="AT456" s="41">
        <f t="shared" si="210"/>
        <v>11163.351446120711</v>
      </c>
      <c r="AU456" s="41">
        <f t="shared" si="210"/>
        <v>14914.865025637584</v>
      </c>
      <c r="AV456" s="42">
        <f t="shared" si="210"/>
        <v>77822.477248423616</v>
      </c>
      <c r="AW456" s="42">
        <f t="shared" si="210"/>
        <v>75340.034406692794</v>
      </c>
      <c r="AX456" s="43">
        <f t="shared" si="210"/>
        <v>120109.03432629186</v>
      </c>
      <c r="AY456" s="43">
        <f t="shared" si="210"/>
        <v>89873.328176820156</v>
      </c>
      <c r="AZ456" t="e">
        <f>NA()</f>
        <v>#N/A</v>
      </c>
    </row>
  </sheetData>
  <mergeCells count="4">
    <mergeCell ref="BN53:BO53"/>
    <mergeCell ref="BP53:BQ53"/>
    <mergeCell ref="CE53:CF53"/>
    <mergeCell ref="CR53:CS5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J456"/>
  <sheetViews>
    <sheetView workbookViewId="0"/>
  </sheetViews>
  <sheetFormatPr defaultRowHeight="15" x14ac:dyDescent="0.25"/>
  <cols>
    <col min="1" max="1" width="12.28515625" customWidth="1"/>
    <col min="2" max="2" width="17" customWidth="1"/>
    <col min="3" max="3" width="17.42578125" customWidth="1"/>
    <col min="4" max="4" width="17.42578125" style="3" customWidth="1"/>
    <col min="5" max="5" width="10.42578125" style="3" customWidth="1"/>
    <col min="6" max="6" width="14" style="3" customWidth="1"/>
    <col min="7" max="9" width="11.5703125" style="3" customWidth="1"/>
    <col min="10" max="26" width="9.140625" style="3" customWidth="1"/>
    <col min="27" max="27" width="10" style="3" customWidth="1"/>
    <col min="28" max="32" width="9.140625" style="3" customWidth="1"/>
    <col min="33" max="33" width="15.28515625" style="3" customWidth="1"/>
    <col min="34" max="54" width="9.140625" style="3" customWidth="1"/>
    <col min="55" max="55" width="12.42578125" style="3" customWidth="1"/>
    <col min="56" max="56" width="10.5703125" style="3" customWidth="1"/>
    <col min="57" max="57" width="9.140625" style="3"/>
    <col min="58" max="58" width="10.85546875" style="3" customWidth="1"/>
    <col min="59" max="59" width="9.140625" style="3"/>
    <col min="60" max="60" width="20.7109375" style="3" customWidth="1"/>
    <col min="61" max="61" width="18" style="3" customWidth="1"/>
    <col min="62" max="62" width="9.7109375" style="3" customWidth="1"/>
    <col min="63" max="63" width="8.42578125" style="3" customWidth="1"/>
    <col min="64" max="64" width="11.140625" style="3" customWidth="1"/>
    <col min="65" max="95" width="12.140625" style="3" customWidth="1"/>
    <col min="96" max="127" width="9.140625" style="3"/>
    <col min="128" max="128" width="12" style="3" bestFit="1" customWidth="1"/>
    <col min="129" max="130" width="9.140625" style="3"/>
    <col min="131" max="131" width="9.7109375" style="3" customWidth="1"/>
    <col min="132" max="132" width="10.7109375" style="3" customWidth="1"/>
    <col min="133" max="259" width="9.140625" style="3"/>
    <col min="260" max="260" width="16.28515625" style="3" customWidth="1"/>
    <col min="261" max="291" width="9.140625" style="3"/>
    <col min="292" max="292" width="15.7109375" style="3" customWidth="1"/>
    <col min="293" max="348" width="9.140625" style="3"/>
  </cols>
  <sheetData>
    <row r="1" spans="1:321" x14ac:dyDescent="0.25">
      <c r="A1" t="s">
        <v>49</v>
      </c>
    </row>
    <row r="2" spans="1:321" x14ac:dyDescent="0.25">
      <c r="B2" s="2" t="s">
        <v>30</v>
      </c>
      <c r="C2" s="54"/>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12"/>
      <c r="BE2" s="12"/>
      <c r="BF2" s="12"/>
      <c r="BG2" s="12"/>
      <c r="BH2" s="12"/>
      <c r="BI2" s="56"/>
      <c r="BJ2" s="12"/>
      <c r="BK2" s="12"/>
      <c r="BL2" s="12"/>
      <c r="BM2" s="12"/>
      <c r="BN2" s="44"/>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44"/>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row>
    <row r="3" spans="1:321" s="3" customFormat="1" x14ac:dyDescent="0.25">
      <c r="A3" s="10" t="s">
        <v>28</v>
      </c>
      <c r="B3" s="9" t="s">
        <v>19</v>
      </c>
      <c r="C3" s="9" t="s">
        <v>27</v>
      </c>
      <c r="D3" s="12"/>
      <c r="E3" s="12"/>
      <c r="F3" s="9" t="s">
        <v>0</v>
      </c>
      <c r="G3" s="57" t="s">
        <v>4</v>
      </c>
      <c r="H3" s="57" t="s">
        <v>5</v>
      </c>
      <c r="I3" s="57" t="s">
        <v>6</v>
      </c>
      <c r="J3" s="57" t="s">
        <v>7</v>
      </c>
      <c r="K3" s="57" t="s">
        <v>8</v>
      </c>
      <c r="L3" s="58" t="s">
        <v>54</v>
      </c>
      <c r="M3" s="59" t="s">
        <v>9</v>
      </c>
      <c r="N3" s="60" t="s">
        <v>10</v>
      </c>
      <c r="O3" s="60" t="s">
        <v>11</v>
      </c>
      <c r="P3" s="61" t="s">
        <v>12</v>
      </c>
      <c r="Q3" s="61" t="s">
        <v>13</v>
      </c>
      <c r="R3" s="61" t="s">
        <v>14</v>
      </c>
      <c r="S3" s="62" t="s">
        <v>20</v>
      </c>
      <c r="T3" s="62" t="s">
        <v>21</v>
      </c>
      <c r="U3" s="63" t="s">
        <v>16</v>
      </c>
      <c r="V3" s="63" t="s">
        <v>17</v>
      </c>
      <c r="W3" s="64" t="s">
        <v>18</v>
      </c>
      <c r="X3" s="64" t="s">
        <v>24</v>
      </c>
      <c r="Y3" s="12" t="s">
        <v>64</v>
      </c>
      <c r="Z3" s="65" t="s">
        <v>84</v>
      </c>
      <c r="AA3" s="65" t="s">
        <v>85</v>
      </c>
      <c r="AB3" s="12"/>
      <c r="AC3" s="12"/>
      <c r="AD3" s="12"/>
      <c r="AE3" s="12"/>
      <c r="AF3" s="12"/>
      <c r="AG3" s="9" t="s">
        <v>0</v>
      </c>
      <c r="AH3" s="57" t="s">
        <v>4</v>
      </c>
      <c r="AI3" s="57" t="s">
        <v>5</v>
      </c>
      <c r="AJ3" s="57" t="s">
        <v>6</v>
      </c>
      <c r="AK3" s="57" t="s">
        <v>7</v>
      </c>
      <c r="AL3" s="57" t="s">
        <v>8</v>
      </c>
      <c r="AM3" s="58" t="s">
        <v>54</v>
      </c>
      <c r="AN3" s="59" t="s">
        <v>9</v>
      </c>
      <c r="AO3" s="60" t="s">
        <v>10</v>
      </c>
      <c r="AP3" s="60" t="s">
        <v>11</v>
      </c>
      <c r="AQ3" s="61" t="s">
        <v>12</v>
      </c>
      <c r="AR3" s="61" t="s">
        <v>13</v>
      </c>
      <c r="AS3" s="61" t="s">
        <v>14</v>
      </c>
      <c r="AT3" s="62" t="s">
        <v>20</v>
      </c>
      <c r="AU3" s="62" t="s">
        <v>21</v>
      </c>
      <c r="AV3" s="63" t="s">
        <v>16</v>
      </c>
      <c r="AW3" s="63" t="s">
        <v>17</v>
      </c>
      <c r="AX3" s="64" t="s">
        <v>18</v>
      </c>
      <c r="AY3" s="64" t="s">
        <v>24</v>
      </c>
      <c r="AZ3" s="12" t="s">
        <v>64</v>
      </c>
      <c r="BA3" s="65" t="s">
        <v>84</v>
      </c>
      <c r="BB3" s="65" t="s">
        <v>85</v>
      </c>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EB3" s="12"/>
      <c r="EE3" s="13"/>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Z3" s="12"/>
      <c r="KF3" s="12"/>
    </row>
    <row r="4" spans="1:321" x14ac:dyDescent="0.25">
      <c r="A4" s="18">
        <v>1</v>
      </c>
      <c r="B4" s="16">
        <f>IF('Graph-outputs'!$DB$1=6,INDEX(Settings!$G$5:$G$34,'Calcs-control1'!A4),IF(AND('Graph-outputs'!$DB$1&gt;12,'Graph-outputs'!$DB$1&lt;19),A4*5-5,""))</f>
        <v>0.5</v>
      </c>
      <c r="C4" s="11">
        <v>8</v>
      </c>
      <c r="F4" s="27" t="s">
        <v>1</v>
      </c>
      <c r="G4" s="29">
        <v>90</v>
      </c>
      <c r="H4" s="29">
        <v>110</v>
      </c>
      <c r="I4" s="29">
        <v>110</v>
      </c>
      <c r="J4" s="29">
        <v>110</v>
      </c>
      <c r="K4" s="29">
        <v>30</v>
      </c>
      <c r="L4" s="30"/>
      <c r="M4" s="28">
        <v>45</v>
      </c>
      <c r="N4" s="31">
        <v>30</v>
      </c>
      <c r="O4" s="31">
        <v>30</v>
      </c>
      <c r="P4" s="32">
        <v>75</v>
      </c>
      <c r="Q4" s="32">
        <v>40</v>
      </c>
      <c r="R4" s="32">
        <v>55</v>
      </c>
      <c r="S4" s="33">
        <v>190</v>
      </c>
      <c r="T4" s="33">
        <v>250</v>
      </c>
      <c r="U4" s="34"/>
      <c r="V4" s="34"/>
      <c r="W4" s="35">
        <v>120</v>
      </c>
      <c r="X4" s="35">
        <v>100</v>
      </c>
      <c r="Y4"/>
      <c r="Z4" s="30">
        <v>30</v>
      </c>
      <c r="AA4" s="30">
        <v>60</v>
      </c>
      <c r="AG4" s="27" t="s">
        <v>1</v>
      </c>
      <c r="AH4" s="29">
        <v>90</v>
      </c>
      <c r="AI4" s="29">
        <v>110</v>
      </c>
      <c r="AJ4" s="29">
        <v>110</v>
      </c>
      <c r="AK4" s="29">
        <v>110</v>
      </c>
      <c r="AL4" s="29">
        <v>30</v>
      </c>
      <c r="AM4" s="30"/>
      <c r="AN4" s="28">
        <v>45</v>
      </c>
      <c r="AO4" s="31">
        <v>30</v>
      </c>
      <c r="AP4" s="31">
        <v>30</v>
      </c>
      <c r="AQ4" s="32">
        <v>75</v>
      </c>
      <c r="AR4" s="32">
        <v>40</v>
      </c>
      <c r="AS4" s="32">
        <v>55</v>
      </c>
      <c r="AT4" s="33">
        <v>190</v>
      </c>
      <c r="AU4" s="33">
        <v>250</v>
      </c>
      <c r="AV4" s="34"/>
      <c r="AW4" s="34"/>
      <c r="AX4" s="35">
        <v>120</v>
      </c>
      <c r="AY4" s="35">
        <v>100</v>
      </c>
      <c r="AZ4"/>
      <c r="BA4" s="30">
        <v>30</v>
      </c>
      <c r="BB4" s="30">
        <v>60</v>
      </c>
    </row>
    <row r="5" spans="1:321" x14ac:dyDescent="0.25">
      <c r="A5" s="18">
        <v>2</v>
      </c>
      <c r="B5" s="16">
        <f>IF('Graph-outputs'!$DB$1=6,INDEX(Settings!$G$5:$G$34,'Calcs-control1'!A5),IF(AND('Graph-outputs'!$DB$1&gt;12,'Graph-outputs'!$DB$1&lt;19),A5*5-5,""))</f>
        <v>1</v>
      </c>
      <c r="C5" s="6">
        <f>INDEX($B$4:$B$24, $C$4)</f>
        <v>4</v>
      </c>
      <c r="F5" s="27" t="s">
        <v>2</v>
      </c>
      <c r="G5" s="29">
        <v>6.4899999999999999E-2</v>
      </c>
      <c r="H5" s="29">
        <v>2.8199999999999999E-2</v>
      </c>
      <c r="I5" s="29">
        <v>4.4400000000000002E-2</v>
      </c>
      <c r="J5" s="29">
        <v>2.93E-2</v>
      </c>
      <c r="K5" s="29">
        <v>6.9699999999999998E-2</v>
      </c>
      <c r="L5" s="30"/>
      <c r="M5" s="28">
        <v>3.0499999999999999E-2</v>
      </c>
      <c r="N5" s="31">
        <v>2.3199999999999998E-2</v>
      </c>
      <c r="O5" s="31">
        <v>2.3199999999999998E-2</v>
      </c>
      <c r="P5" s="32">
        <v>2.9700000000000001E-2</v>
      </c>
      <c r="Q5" s="32">
        <v>4.3799999999999999E-2</v>
      </c>
      <c r="R5" s="32">
        <v>8.2900000000000001E-2</v>
      </c>
      <c r="S5" s="33">
        <v>3.1E-2</v>
      </c>
      <c r="T5" s="33">
        <v>3.5000000000000003E-2</v>
      </c>
      <c r="U5" s="34"/>
      <c r="V5" s="34"/>
      <c r="W5" s="35">
        <v>5.7200000000000001E-2</v>
      </c>
      <c r="X5" s="35">
        <v>4.0399999999999998E-2</v>
      </c>
      <c r="Y5"/>
      <c r="Z5" s="30">
        <v>0.08</v>
      </c>
      <c r="AA5" s="30">
        <v>4.9700000000000001E-2</v>
      </c>
      <c r="AG5" s="27" t="s">
        <v>2</v>
      </c>
      <c r="AH5" s="29">
        <v>6.4899999999999999E-2</v>
      </c>
      <c r="AI5" s="29">
        <v>2.8199999999999999E-2</v>
      </c>
      <c r="AJ5" s="29">
        <v>4.4400000000000002E-2</v>
      </c>
      <c r="AK5" s="29">
        <v>2.93E-2</v>
      </c>
      <c r="AL5" s="29">
        <v>6.9699999999999998E-2</v>
      </c>
      <c r="AM5" s="30"/>
      <c r="AN5" s="28">
        <v>3.0499999999999999E-2</v>
      </c>
      <c r="AO5" s="31">
        <v>2.3199999999999998E-2</v>
      </c>
      <c r="AP5" s="31">
        <v>2.3199999999999998E-2</v>
      </c>
      <c r="AQ5" s="32">
        <v>2.9700000000000001E-2</v>
      </c>
      <c r="AR5" s="32">
        <v>4.3799999999999999E-2</v>
      </c>
      <c r="AS5" s="32">
        <v>8.2900000000000001E-2</v>
      </c>
      <c r="AT5" s="33">
        <v>3.1E-2</v>
      </c>
      <c r="AU5" s="33">
        <v>3.5000000000000003E-2</v>
      </c>
      <c r="AV5" s="34"/>
      <c r="AW5" s="34"/>
      <c r="AX5" s="35">
        <v>5.7200000000000001E-2</v>
      </c>
      <c r="AY5" s="35">
        <v>4.0399999999999998E-2</v>
      </c>
      <c r="AZ5"/>
      <c r="BA5" s="30">
        <v>0.08</v>
      </c>
      <c r="BB5" s="30">
        <v>4.9700000000000001E-2</v>
      </c>
    </row>
    <row r="6" spans="1:321" x14ac:dyDescent="0.25">
      <c r="A6" s="18">
        <v>3</v>
      </c>
      <c r="B6" s="16">
        <f>IF('Graph-outputs'!$DB$1=6,INDEX(Settings!$G$5:$G$34,'Calcs-control1'!A6),IF(AND('Graph-outputs'!$DB$1&gt;12,'Graph-outputs'!$DB$1&lt;19),A6*5-5,""))</f>
        <v>1.5</v>
      </c>
      <c r="C6" s="3"/>
      <c r="F6" s="27" t="s">
        <v>3</v>
      </c>
      <c r="G6" s="29">
        <v>4.5</v>
      </c>
      <c r="H6" s="29">
        <v>1.5</v>
      </c>
      <c r="I6" s="29">
        <v>3</v>
      </c>
      <c r="J6" s="29">
        <v>1.5</v>
      </c>
      <c r="K6" s="29">
        <v>4</v>
      </c>
      <c r="L6" s="30"/>
      <c r="M6" s="28">
        <v>2</v>
      </c>
      <c r="N6" s="31">
        <v>1.6</v>
      </c>
      <c r="O6" s="31">
        <v>1.6</v>
      </c>
      <c r="P6" s="32">
        <v>1.3</v>
      </c>
      <c r="Q6" s="32">
        <v>1.7</v>
      </c>
      <c r="R6" s="32">
        <v>3.2</v>
      </c>
      <c r="S6" s="33">
        <v>1.4</v>
      </c>
      <c r="T6" s="33">
        <v>1.7</v>
      </c>
      <c r="U6" s="34"/>
      <c r="V6" s="34"/>
      <c r="W6" s="35">
        <v>1.4</v>
      </c>
      <c r="X6" s="35">
        <v>1.48</v>
      </c>
      <c r="Y6"/>
      <c r="Z6" s="30">
        <v>3</v>
      </c>
      <c r="AA6" s="30">
        <v>1</v>
      </c>
      <c r="AG6" s="27" t="s">
        <v>3</v>
      </c>
      <c r="AH6" s="29">
        <v>4.5</v>
      </c>
      <c r="AI6" s="29">
        <v>1.5</v>
      </c>
      <c r="AJ6" s="29">
        <v>3</v>
      </c>
      <c r="AK6" s="29">
        <v>1.5</v>
      </c>
      <c r="AL6" s="29">
        <v>4</v>
      </c>
      <c r="AM6" s="30"/>
      <c r="AN6" s="28">
        <v>2</v>
      </c>
      <c r="AO6" s="31">
        <v>1.6</v>
      </c>
      <c r="AP6" s="31">
        <v>1.6</v>
      </c>
      <c r="AQ6" s="32">
        <v>1.3</v>
      </c>
      <c r="AR6" s="32">
        <v>1.7</v>
      </c>
      <c r="AS6" s="32">
        <v>3.2</v>
      </c>
      <c r="AT6" s="33">
        <v>1.4</v>
      </c>
      <c r="AU6" s="33">
        <v>1.7</v>
      </c>
      <c r="AV6" s="34"/>
      <c r="AW6" s="34"/>
      <c r="AX6" s="35">
        <v>1.4</v>
      </c>
      <c r="AY6" s="35">
        <v>1.48</v>
      </c>
      <c r="AZ6"/>
      <c r="BA6" s="30">
        <v>3</v>
      </c>
      <c r="BB6" s="30">
        <v>1</v>
      </c>
    </row>
    <row r="7" spans="1:321" x14ac:dyDescent="0.25">
      <c r="A7" s="18">
        <v>4</v>
      </c>
      <c r="B7" s="16">
        <f>IF('Graph-outputs'!$DB$1=6,INDEX(Settings!$G$5:$G$34,'Calcs-control1'!A7),IF(AND('Graph-outputs'!$DB$1&gt;12,'Graph-outputs'!$DB$1&lt;19),A7*5-5,""))</f>
        <v>2</v>
      </c>
      <c r="C7" s="86"/>
      <c r="F7" s="27" t="s">
        <v>29</v>
      </c>
      <c r="S7" s="33">
        <f t="shared" ref="S7:X7" si="0">$C$5</f>
        <v>4</v>
      </c>
      <c r="T7" s="33">
        <f t="shared" si="0"/>
        <v>4</v>
      </c>
      <c r="U7" s="34">
        <f t="shared" si="0"/>
        <v>4</v>
      </c>
      <c r="V7" s="34">
        <f t="shared" si="0"/>
        <v>4</v>
      </c>
      <c r="W7" s="35">
        <f t="shared" si="0"/>
        <v>4</v>
      </c>
      <c r="X7" s="35">
        <f t="shared" si="0"/>
        <v>4</v>
      </c>
      <c r="AG7" s="27" t="s">
        <v>29</v>
      </c>
      <c r="AT7" s="33">
        <f t="shared" ref="AT7:AY7" si="1">$C$5</f>
        <v>4</v>
      </c>
      <c r="AU7" s="33">
        <f t="shared" si="1"/>
        <v>4</v>
      </c>
      <c r="AV7" s="34">
        <f t="shared" si="1"/>
        <v>4</v>
      </c>
      <c r="AW7" s="34">
        <f t="shared" si="1"/>
        <v>4</v>
      </c>
      <c r="AX7" s="35">
        <f t="shared" si="1"/>
        <v>4</v>
      </c>
      <c r="AY7" s="35">
        <f t="shared" si="1"/>
        <v>4</v>
      </c>
      <c r="IZ7" s="12"/>
      <c r="KF7" s="12"/>
    </row>
    <row r="8" spans="1:321" x14ac:dyDescent="0.25">
      <c r="A8" s="18">
        <v>5</v>
      </c>
      <c r="B8" s="16">
        <f>IF('Graph-outputs'!$DB$1=6,INDEX(Settings!$G$5:$G$34,'Calcs-control1'!A8),IF(AND('Graph-outputs'!$DB$1&gt;12,'Graph-outputs'!$DB$1&lt;19),A8*5-5,""))</f>
        <v>2.5</v>
      </c>
      <c r="C8" s="86"/>
      <c r="F8" s="27" t="s">
        <v>70</v>
      </c>
      <c r="S8" s="33">
        <f>IF(S7&lt;58.8, 0.005*(EXP(0.061*S7)-1), 0.176+0.02*(S7-58.8))</f>
        <v>1.3817216524472731E-3</v>
      </c>
      <c r="T8" s="33">
        <f>IF(T7&lt;58.8, 0.005*(EXP(0.061*T7)-1), 0.176+0.02*(T7-58.8))</f>
        <v>1.3817216524472731E-3</v>
      </c>
      <c r="U8" s="34"/>
      <c r="V8" s="34"/>
      <c r="W8" s="35"/>
      <c r="X8" s="35"/>
      <c r="AG8" s="27" t="s">
        <v>70</v>
      </c>
      <c r="AT8" s="33">
        <f>IF(AT7&lt;58.8, 0.005*(EXP(0.061*AT7)-1), 0.176+0.02*(AT7-58.8))</f>
        <v>1.3817216524472731E-3</v>
      </c>
      <c r="AU8" s="33">
        <f>IF(AU7&lt;58.8, 0.005*(EXP(0.061*AU7)-1), 0.176+0.02*(AU7-58.8))</f>
        <v>1.3817216524472731E-3</v>
      </c>
      <c r="AV8" s="34"/>
      <c r="AW8" s="34"/>
      <c r="AX8" s="35"/>
      <c r="AY8" s="35"/>
    </row>
    <row r="9" spans="1:321" x14ac:dyDescent="0.25">
      <c r="A9" s="18">
        <v>6</v>
      </c>
      <c r="B9" s="16">
        <f>IF('Graph-outputs'!$DB$1=6,INDEX(Settings!$G$5:$G$34,'Calcs-control1'!A9),IF(AND('Graph-outputs'!$DB$1&gt;12,'Graph-outputs'!$DB$1&lt;19),A9*5-5,""))</f>
        <v>3</v>
      </c>
      <c r="C9" s="3"/>
      <c r="F9" s="27" t="s">
        <v>25</v>
      </c>
      <c r="G9" s="29">
        <v>0.9</v>
      </c>
      <c r="H9" s="29">
        <v>0.7</v>
      </c>
      <c r="I9" s="29">
        <v>0.75</v>
      </c>
      <c r="J9" s="29">
        <v>0.8</v>
      </c>
      <c r="K9" s="29">
        <v>0.8</v>
      </c>
      <c r="L9" s="30"/>
      <c r="M9" s="28">
        <v>0.85</v>
      </c>
      <c r="N9" s="31">
        <v>0.9</v>
      </c>
      <c r="O9" s="31">
        <v>0.9</v>
      </c>
      <c r="P9" s="32">
        <v>0.75</v>
      </c>
      <c r="Q9" s="32">
        <v>0.75</v>
      </c>
      <c r="R9" s="32">
        <v>0.75</v>
      </c>
      <c r="S9" s="33"/>
      <c r="T9" s="33"/>
      <c r="U9" s="34">
        <v>0.8</v>
      </c>
      <c r="V9" s="34">
        <v>0.8</v>
      </c>
      <c r="W9" s="35">
        <v>0.8</v>
      </c>
      <c r="X9" s="35">
        <v>0.8</v>
      </c>
      <c r="Y9"/>
      <c r="Z9" s="30">
        <v>0.8</v>
      </c>
      <c r="AA9" s="30"/>
      <c r="AG9" s="27" t="s">
        <v>25</v>
      </c>
      <c r="AH9" s="29">
        <v>0.9</v>
      </c>
      <c r="AI9" s="29">
        <v>0.7</v>
      </c>
      <c r="AJ9" s="29">
        <v>0.75</v>
      </c>
      <c r="AK9" s="29">
        <v>0.8</v>
      </c>
      <c r="AL9" s="29">
        <v>0.8</v>
      </c>
      <c r="AM9" s="30"/>
      <c r="AN9" s="28">
        <v>0.85</v>
      </c>
      <c r="AO9" s="31">
        <v>0.9</v>
      </c>
      <c r="AP9" s="31">
        <v>0.9</v>
      </c>
      <c r="AQ9" s="32">
        <v>0.75</v>
      </c>
      <c r="AR9" s="32">
        <v>0.75</v>
      </c>
      <c r="AS9" s="32">
        <v>0.75</v>
      </c>
      <c r="AT9" s="33"/>
      <c r="AU9" s="33"/>
      <c r="AV9" s="34">
        <v>0.8</v>
      </c>
      <c r="AW9" s="34">
        <v>0.8</v>
      </c>
      <c r="AX9" s="35">
        <v>0.8</v>
      </c>
      <c r="AY9" s="35">
        <v>0.8</v>
      </c>
      <c r="AZ9"/>
      <c r="BA9" s="30">
        <v>0.8</v>
      </c>
      <c r="BB9" s="30"/>
      <c r="CQ9" s="44"/>
    </row>
    <row r="10" spans="1:321" x14ac:dyDescent="0.25">
      <c r="A10" s="18">
        <v>7</v>
      </c>
      <c r="B10" s="16">
        <f>IF('Graph-outputs'!$DB$1=6,INDEX(Settings!$G$5:$G$34,'Calcs-control1'!A10),IF(AND('Graph-outputs'!$DB$1&gt;12,'Graph-outputs'!$DB$1&lt;19),A10*5-5,""))</f>
        <v>3.5</v>
      </c>
      <c r="C10" s="3"/>
      <c r="F10" s="27" t="s">
        <v>26</v>
      </c>
      <c r="G10" s="29">
        <v>72</v>
      </c>
      <c r="H10" s="29">
        <v>64</v>
      </c>
      <c r="I10" s="29">
        <v>62</v>
      </c>
      <c r="J10" s="29">
        <v>66</v>
      </c>
      <c r="K10" s="29">
        <v>56</v>
      </c>
      <c r="L10" s="30">
        <v>62</v>
      </c>
      <c r="M10" s="28">
        <v>106</v>
      </c>
      <c r="N10" s="31">
        <v>32</v>
      </c>
      <c r="O10" s="31">
        <v>32</v>
      </c>
      <c r="P10" s="32">
        <v>38</v>
      </c>
      <c r="Q10" s="32">
        <v>63</v>
      </c>
      <c r="R10" s="32">
        <v>31</v>
      </c>
      <c r="S10" s="33"/>
      <c r="T10" s="33"/>
      <c r="U10" s="34">
        <v>50</v>
      </c>
      <c r="V10" s="34">
        <v>50</v>
      </c>
      <c r="W10" s="35">
        <v>50</v>
      </c>
      <c r="X10" s="35">
        <v>50</v>
      </c>
      <c r="Y10"/>
      <c r="Z10" s="30">
        <v>62</v>
      </c>
      <c r="AA10" s="30"/>
      <c r="AG10" s="27" t="s">
        <v>26</v>
      </c>
      <c r="AH10" s="29">
        <v>72</v>
      </c>
      <c r="AI10" s="29">
        <v>64</v>
      </c>
      <c r="AJ10" s="29">
        <v>62</v>
      </c>
      <c r="AK10" s="29">
        <v>66</v>
      </c>
      <c r="AL10" s="29">
        <v>56</v>
      </c>
      <c r="AM10" s="30">
        <v>62</v>
      </c>
      <c r="AN10" s="28">
        <v>106</v>
      </c>
      <c r="AO10" s="31">
        <v>32</v>
      </c>
      <c r="AP10" s="31">
        <v>32</v>
      </c>
      <c r="AQ10" s="32">
        <v>38</v>
      </c>
      <c r="AR10" s="32">
        <v>63</v>
      </c>
      <c r="AS10" s="32">
        <v>31</v>
      </c>
      <c r="AT10" s="33"/>
      <c r="AU10" s="33"/>
      <c r="AV10" s="34">
        <v>50</v>
      </c>
      <c r="AW10" s="34">
        <v>50</v>
      </c>
      <c r="AX10" s="35">
        <v>50</v>
      </c>
      <c r="AY10" s="35">
        <v>50</v>
      </c>
      <c r="AZ10"/>
      <c r="BA10" s="30">
        <v>62</v>
      </c>
      <c r="BB10" s="30"/>
    </row>
    <row r="11" spans="1:321" x14ac:dyDescent="0.25">
      <c r="A11" s="18">
        <v>8</v>
      </c>
      <c r="B11" s="16">
        <f>IF('Graph-outputs'!$DB$1=6,INDEX(Settings!$G$5:$G$34,'Calcs-control1'!A11),IF(AND('Graph-outputs'!$DB$1&gt;12,'Graph-outputs'!$DB$1&lt;19),A11*5-5,""))</f>
        <v>4</v>
      </c>
      <c r="C11" s="3"/>
      <c r="F11" s="27" t="s">
        <v>73</v>
      </c>
      <c r="G11" s="29">
        <f>IF(Settings!$I$6=Settings!$C$46, G10, Settings!$I$6)</f>
        <v>75</v>
      </c>
      <c r="H11" s="29">
        <f>IF(Settings!$I$6=Settings!$C$46, H10, Settings!$I$6)</f>
        <v>75</v>
      </c>
      <c r="I11" s="29">
        <f>IF(Settings!$I$6=Settings!$C$46, I10, Settings!$I$6)</f>
        <v>75</v>
      </c>
      <c r="J11" s="29">
        <f>IF(Settings!$I$6=Settings!$C$46, J10, Settings!$I$6)</f>
        <v>75</v>
      </c>
      <c r="K11" s="29">
        <f>IF(Settings!$I$6=Settings!$C$46, K10, Settings!$I$6)</f>
        <v>75</v>
      </c>
      <c r="L11" s="30">
        <f>IF(Settings!$I$6=Settings!$C$46, L10, Settings!$I$6)</f>
        <v>75</v>
      </c>
      <c r="M11" s="28">
        <f>IF(Settings!$I$6=Settings!$C$46, M10, Settings!$I$6)</f>
        <v>75</v>
      </c>
      <c r="N11" s="31">
        <f>IF(Settings!$I$6=Settings!$C$46, N10, Settings!$I$6)</f>
        <v>75</v>
      </c>
      <c r="O11" s="31">
        <f>IF(Settings!$I$6=Settings!$C$46, O10, Settings!$I$6)</f>
        <v>75</v>
      </c>
      <c r="P11" s="32">
        <f>IF(Settings!$I$6=Settings!$C$46, P10, Settings!$I$6)</f>
        <v>75</v>
      </c>
      <c r="Q11" s="32">
        <f>IF(Settings!$I$6=Settings!$C$46, Q10, Settings!$I$6)</f>
        <v>75</v>
      </c>
      <c r="R11" s="32">
        <f>IF(Settings!$I$6=Settings!$C$46, R10, Settings!$I$6)</f>
        <v>75</v>
      </c>
      <c r="S11" s="33"/>
      <c r="T11" s="33"/>
      <c r="U11" s="34">
        <f>IF(Settings!$I$6=Settings!$C$46, U10, Settings!$I$6)</f>
        <v>75</v>
      </c>
      <c r="V11" s="34">
        <f>IF(Settings!$I$6=Settings!$C$46, V10, Settings!$I$6)</f>
        <v>75</v>
      </c>
      <c r="W11" s="35">
        <f>IF(Settings!$I$6=Settings!$C$46, W10, Settings!$I$6)</f>
        <v>75</v>
      </c>
      <c r="X11" s="35">
        <f>IF(Settings!$I$6=Settings!$C$46, X10, Settings!$I$6)</f>
        <v>75</v>
      </c>
      <c r="Y11"/>
      <c r="Z11" s="30">
        <f>IF(Settings!$I$6=Settings!$C$46, Z10, Settings!$I$6)</f>
        <v>75</v>
      </c>
      <c r="AA11" s="30"/>
      <c r="AG11" s="27" t="s">
        <v>73</v>
      </c>
      <c r="AH11" s="29">
        <f>IF(Settings!$I$6=Settings!$C$46, AH10, Settings!$I$6)</f>
        <v>75</v>
      </c>
      <c r="AI11" s="29">
        <f>IF(Settings!$I$6=Settings!$C$46, AI10, Settings!$I$6)</f>
        <v>75</v>
      </c>
      <c r="AJ11" s="29">
        <f>IF(Settings!$I$6=Settings!$C$46, AJ10, Settings!$I$6)</f>
        <v>75</v>
      </c>
      <c r="AK11" s="29">
        <f>IF(Settings!$I$6=Settings!$C$46, AK10, Settings!$I$6)</f>
        <v>75</v>
      </c>
      <c r="AL11" s="29">
        <f>IF(Settings!$I$6=Settings!$C$46, AL10, Settings!$I$6)</f>
        <v>75</v>
      </c>
      <c r="AM11" s="30">
        <f>IF(Settings!$I$6=Settings!$C$46, AM10, Settings!$I$6)</f>
        <v>75</v>
      </c>
      <c r="AN11" s="28">
        <f>IF(Settings!$I$6=Settings!$C$46, AN10, Settings!$I$6)</f>
        <v>75</v>
      </c>
      <c r="AO11" s="31">
        <f>IF(Settings!$I$6=Settings!$C$46, AO10, Settings!$I$6)</f>
        <v>75</v>
      </c>
      <c r="AP11" s="31">
        <f>IF(Settings!$I$6=Settings!$C$46, AP10, Settings!$I$6)</f>
        <v>75</v>
      </c>
      <c r="AQ11" s="32">
        <f>IF(Settings!$I$6=Settings!$C$46, AQ10, Settings!$I$6)</f>
        <v>75</v>
      </c>
      <c r="AR11" s="32">
        <f>IF(Settings!$I$6=Settings!$C$46, AR10, Settings!$I$6)</f>
        <v>75</v>
      </c>
      <c r="AS11" s="32">
        <f>IF(Settings!$I$6=Settings!$C$46, AS10, Settings!$I$6)</f>
        <v>75</v>
      </c>
      <c r="AT11" s="33"/>
      <c r="AU11" s="33"/>
      <c r="AV11" s="34">
        <f>IF(Settings!$I$6=Settings!$C$46, AV10, Settings!$I$6)</f>
        <v>75</v>
      </c>
      <c r="AW11" s="34">
        <f>IF(Settings!$I$6=Settings!$C$46, AW10, Settings!$I$6)</f>
        <v>75</v>
      </c>
      <c r="AX11" s="35">
        <f>IF(Settings!$I$6=Settings!$C$46, AX10, Settings!$I$6)</f>
        <v>75</v>
      </c>
      <c r="AY11" s="35">
        <f>IF(Settings!$I$6=Settings!$C$46, AY10, Settings!$I$6)</f>
        <v>75</v>
      </c>
      <c r="AZ11"/>
      <c r="BA11" s="30">
        <f>IF(Settings!$I$6=Settings!$C$46, BA10, Settings!$I$6)</f>
        <v>75</v>
      </c>
      <c r="BB11" s="30"/>
    </row>
    <row r="12" spans="1:321" x14ac:dyDescent="0.25">
      <c r="A12" s="18">
        <v>9</v>
      </c>
      <c r="B12" s="16">
        <f>IF('Graph-outputs'!$DB$1=6,INDEX(Settings!$G$5:$G$34,'Calcs-control1'!A12),IF(AND('Graph-outputs'!$DB$1&gt;12,'Graph-outputs'!$DB$1&lt;19),A12*5-5,""))</f>
        <v>4.5</v>
      </c>
      <c r="C12" s="3"/>
      <c r="F12" s="27" t="s">
        <v>23</v>
      </c>
      <c r="G12" s="29">
        <f>EXP(50*LN(G$9)*(1/G$11-1/G$10))</f>
        <v>1.0029309679024263</v>
      </c>
      <c r="H12" s="29">
        <f>EXP(50*LN(H$9)*(1/H$11-1/H$10))</f>
        <v>1.0417156360184241</v>
      </c>
      <c r="I12" s="29">
        <f>EXP(50*LN(I$9)*(1/I$11-1/I$10))</f>
        <v>1.0410331390948451</v>
      </c>
      <c r="J12" s="29">
        <f>EXP(50*LN(J$9)*(1/J$11-1/J$10))</f>
        <v>1.0204929321684648</v>
      </c>
      <c r="K12" s="29">
        <f>EXP(50*LN(K$9)*(1/K$11-1/K$10))</f>
        <v>1.0517684085649295</v>
      </c>
      <c r="L12" s="30"/>
      <c r="M12" s="28">
        <f t="shared" ref="M12:R12" si="2">EXP(50*LN(M$9)*(1/M$11-1/M$10))</f>
        <v>0.96881066281616723</v>
      </c>
      <c r="N12" s="31">
        <f t="shared" si="2"/>
        <v>1.0989832805148427</v>
      </c>
      <c r="O12" s="31">
        <f t="shared" si="2"/>
        <v>1.0989832805148427</v>
      </c>
      <c r="P12" s="32">
        <f t="shared" si="2"/>
        <v>1.2053150612654049</v>
      </c>
      <c r="Q12" s="32">
        <f t="shared" si="2"/>
        <v>1.0372065158528609</v>
      </c>
      <c r="R12" s="32">
        <f t="shared" si="2"/>
        <v>1.3128696243158835</v>
      </c>
      <c r="S12" s="33"/>
      <c r="T12" s="33"/>
      <c r="U12" s="34">
        <f>EXP(50*LN(U$9)*(1/U$11-1/U$10))</f>
        <v>1.0772173450159419</v>
      </c>
      <c r="V12" s="34">
        <f>EXP(50*LN(V$9)*(1/V$11-1/V$10))</f>
        <v>1.0772173450159419</v>
      </c>
      <c r="W12" s="35">
        <f>EXP(50*LN(W$9)*(1/W$11-1/W$10))</f>
        <v>1.0772173450159419</v>
      </c>
      <c r="X12" s="35">
        <f>EXP(50*LN(X$9)*(1/X$11-1/X$10))</f>
        <v>1.0772173450159419</v>
      </c>
      <c r="Y12"/>
      <c r="Z12" s="30">
        <f>EXP(50*LN(Z$9)*(1/Z$11-1/Z$10))</f>
        <v>1.0316836809040828</v>
      </c>
      <c r="AA12" s="30"/>
      <c r="AG12" s="27" t="s">
        <v>23</v>
      </c>
      <c r="AH12" s="29">
        <f>EXP(50*LN(AH$9)*(1/AH$11-1/AH$10))</f>
        <v>1.0029309679024263</v>
      </c>
      <c r="AI12" s="29">
        <f>EXP(50*LN(AI$9)*(1/AI$11-1/AI$10))</f>
        <v>1.0417156360184241</v>
      </c>
      <c r="AJ12" s="29">
        <f>EXP(50*LN(AJ$9)*(1/AJ$11-1/AJ$10))</f>
        <v>1.0410331390948451</v>
      </c>
      <c r="AK12" s="29">
        <f>EXP(50*LN(AK$9)*(1/AK$11-1/AK$10))</f>
        <v>1.0204929321684648</v>
      </c>
      <c r="AL12" s="29">
        <f>EXP(50*LN(AL$9)*(1/AL$11-1/AL$10))</f>
        <v>1.0517684085649295</v>
      </c>
      <c r="AM12" s="30"/>
      <c r="AN12" s="28">
        <f t="shared" ref="AN12:AS12" si="3">EXP(50*LN(AN$9)*(1/AN$11-1/AN$10))</f>
        <v>0.96881066281616723</v>
      </c>
      <c r="AO12" s="31">
        <f t="shared" si="3"/>
        <v>1.0989832805148427</v>
      </c>
      <c r="AP12" s="31">
        <f t="shared" si="3"/>
        <v>1.0989832805148427</v>
      </c>
      <c r="AQ12" s="32">
        <f t="shared" si="3"/>
        <v>1.2053150612654049</v>
      </c>
      <c r="AR12" s="32">
        <f t="shared" si="3"/>
        <v>1.0372065158528609</v>
      </c>
      <c r="AS12" s="32">
        <f t="shared" si="3"/>
        <v>1.3128696243158835</v>
      </c>
      <c r="AT12" s="33"/>
      <c r="AU12" s="33"/>
      <c r="AV12" s="34">
        <f>EXP(50*LN(AV$9)*(1/AV$11-1/AV$10))</f>
        <v>1.0772173450159419</v>
      </c>
      <c r="AW12" s="34">
        <f>EXP(50*LN(AW$9)*(1/AW$11-1/AW$10))</f>
        <v>1.0772173450159419</v>
      </c>
      <c r="AX12" s="35">
        <f>EXP(50*LN(AX$9)*(1/AX$11-1/AX$10))</f>
        <v>1.0772173450159419</v>
      </c>
      <c r="AY12" s="35">
        <f>EXP(50*LN(AY$9)*(1/AY$11-1/AY$10))</f>
        <v>1.0772173450159419</v>
      </c>
      <c r="AZ12"/>
      <c r="BA12" s="30">
        <f>EXP(50*LN(BA$9)*(1/BA$11-1/BA$10))</f>
        <v>1.0316836809040828</v>
      </c>
      <c r="BB12" s="30"/>
    </row>
    <row r="13" spans="1:321" x14ac:dyDescent="0.25">
      <c r="A13" s="18">
        <v>10</v>
      </c>
      <c r="B13" s="16">
        <f>IF('Graph-outputs'!$DB$1=6,INDEX(Settings!$G$5:$G$34,'Calcs-control1'!A13),IF(AND('Graph-outputs'!$DB$1&gt;12,'Graph-outputs'!$DB$1&lt;19),A13*5-5,""))</f>
        <v>5</v>
      </c>
      <c r="C13" s="86"/>
      <c r="AC13" t="s">
        <v>58</v>
      </c>
      <c r="AD13" t="s">
        <v>57</v>
      </c>
      <c r="AE13" t="s">
        <v>56</v>
      </c>
    </row>
    <row r="14" spans="1:321" x14ac:dyDescent="0.25">
      <c r="A14" s="18">
        <v>11</v>
      </c>
      <c r="B14" s="16">
        <f>IF('Graph-outputs'!$DB$1=6,INDEX(Settings!$G$5:$G$34,'Calcs-control1'!A14),IF(AND('Graph-outputs'!$DB$1&gt;12,'Graph-outputs'!$DB$1&lt;19),A14*5-5,""))</f>
        <v>5.5</v>
      </c>
      <c r="C14" s="3"/>
      <c r="E14" s="12" t="s">
        <v>86</v>
      </c>
      <c r="F14" s="3">
        <v>0</v>
      </c>
      <c r="G14" s="29">
        <f>G$4*(1-EXP(-G$5*$F14))^G$6</f>
        <v>0</v>
      </c>
      <c r="H14" s="29">
        <f>H$4*(1-EXP(-H$5*$F14))^H$6</f>
        <v>0</v>
      </c>
      <c r="I14" s="29">
        <f>I$4*(1-EXP(-I$5*$F14))^I$6</f>
        <v>0</v>
      </c>
      <c r="J14" s="29">
        <f>J$4*(1-EXP(-J$5*$F14))^J$6</f>
        <v>0</v>
      </c>
      <c r="K14" s="29">
        <f>K$4*(1-EXP(-K$5*$F14))^K$6</f>
        <v>0</v>
      </c>
      <c r="L14" s="30"/>
      <c r="M14" s="29">
        <f t="shared" ref="M14:N29" si="4">M$4*(1-EXP(-M$5*$F14))^M$6</f>
        <v>0</v>
      </c>
      <c r="N14" s="31">
        <f t="shared" si="4"/>
        <v>0</v>
      </c>
      <c r="O14" s="31">
        <f>IF(Settings!$I$6&gt;69, 0.2*(N14), 0)</f>
        <v>0</v>
      </c>
      <c r="P14" s="32">
        <f t="shared" ref="P14:R30" si="5">P$4*(1-EXP(-P$5*$F14))^P$6</f>
        <v>0</v>
      </c>
      <c r="Q14" s="32">
        <f t="shared" si="5"/>
        <v>0</v>
      </c>
      <c r="R14" s="32">
        <f t="shared" si="5"/>
        <v>0</v>
      </c>
      <c r="S14" s="33">
        <f>S$8*(S$4*(1-EXP(-S$5*F14))^S$6)</f>
        <v>0</v>
      </c>
      <c r="T14" s="33">
        <f>T$8*(T$4*(1-EXP(-T$5*F14))^T$6)</f>
        <v>0</v>
      </c>
      <c r="U14" s="34">
        <f>(U$7/100*$H14)+((100-U$7)/100*$N14)</f>
        <v>0</v>
      </c>
      <c r="V14" s="34">
        <f>(V$7/100*$H14)+((100-V$7)/100*$O14)</f>
        <v>0</v>
      </c>
      <c r="W14" s="35">
        <f>$W$7/100*(($W$4*(1-EXP(-$W$5*F14))^$W$6)) + ((100-$W$7)/100*N14)</f>
        <v>0</v>
      </c>
      <c r="X14" s="35">
        <f>$X$7/100*(($X$4*(1-EXP(-$X$5*F14))^$X$6)) + ((100-$X$7)/100*O14)</f>
        <v>0</v>
      </c>
      <c r="Y14"/>
      <c r="Z14" s="30">
        <f>Z$4*(1-EXP(-Z$5*$F14))^Z$6</f>
        <v>0</v>
      </c>
      <c r="AA14" s="30">
        <f>AA$4*(1-EXP(-AA$5*$F14))^AA$6</f>
        <v>0</v>
      </c>
      <c r="AC14" s="3">
        <v>0</v>
      </c>
      <c r="AD14" s="48">
        <f>147.2*(101-AC158)/(59.5+AC158)</f>
        <v>9.2609271523178798</v>
      </c>
      <c r="AE14" s="51">
        <f>0.208*EXP(0.05039*AC14)*91.9*(EXP(-0.1386*$AD$14)*(1+($AD$14^5.31/(4.93*10^7))))</f>
        <v>5.3104168132392244</v>
      </c>
      <c r="AF14" s="12" t="s">
        <v>86</v>
      </c>
      <c r="AG14" s="3">
        <f>AE14</f>
        <v>5.3104168132392244</v>
      </c>
      <c r="AH14" s="29">
        <f>AH$4*(1-EXP(-AH$5*$AG14))^AH$6</f>
        <v>0.35100230027906865</v>
      </c>
      <c r="AI14" s="29">
        <f t="shared" ref="AI14:AL29" si="6">AI$4*(1-EXP(-AI$5*$AG14))^AI$6</f>
        <v>5.7054506116011332</v>
      </c>
      <c r="AJ14" s="29">
        <f t="shared" si="6"/>
        <v>1.019401936794706</v>
      </c>
      <c r="AK14" s="29">
        <f t="shared" si="6"/>
        <v>6.0167702722683458</v>
      </c>
      <c r="AL14" s="29">
        <f t="shared" si="6"/>
        <v>0.27477414299682934</v>
      </c>
      <c r="AM14" s="30"/>
      <c r="AN14" s="29">
        <f>AN$4*(1-EXP(-AN$5*$AG14))^AN$6</f>
        <v>1.0061829288750559</v>
      </c>
      <c r="AO14" s="31">
        <f>AO$4*(1-EXP(-AO$5*$AG14))^AO$6</f>
        <v>0.95442668574765976</v>
      </c>
      <c r="AP14" s="31">
        <f>IF(Settings!$I$6&gt;69, 0.2*(AO14), 0)</f>
        <v>0.19088533714953196</v>
      </c>
      <c r="AQ14" s="32">
        <f>AQ$4*(1-EXP(-AQ$5*$AG14))^AQ$6</f>
        <v>6.1429088175873128</v>
      </c>
      <c r="AR14" s="32">
        <f t="shared" ref="AR14:AS29" si="7">AR$4*(1-EXP(-AR$5*$AG14))^AR$6</f>
        <v>2.7611192929087252</v>
      </c>
      <c r="AS14" s="32">
        <f t="shared" si="7"/>
        <v>2.0204474428487971</v>
      </c>
      <c r="AT14" s="33">
        <f>AT$8*(AT$4*(1-EXP(-AT$5*AG14))^AT$6)</f>
        <v>1.8745655067178162E-2</v>
      </c>
      <c r="AU14" s="33">
        <f>AU$8*(AU$4*(1-EXP(-AU$5*AG14))^AU$6)</f>
        <v>1.6921751758462656E-2</v>
      </c>
      <c r="AV14" s="34">
        <f>(AV$7/100*$AI14)+((100-AV$7)/100*$AO14)</f>
        <v>1.1444676427817986</v>
      </c>
      <c r="AW14" s="34">
        <f>(AW$7/100*$AI14)+((100-AW$7)/100*$AP14)</f>
        <v>0.41146794812759602</v>
      </c>
      <c r="AX14" s="35">
        <f>$W$7/100*(($W$4*(1-EXP(-$W$5*AG14))^$W$6)) + ((100-$W$7)/100*AO14)</f>
        <v>1.6520631839891202</v>
      </c>
      <c r="AY14" s="35">
        <f>$X$7/100*(($X$4*(1-EXP(-$X$5*AG14))^$X$6)) + ((100-$X$7)/100*AP14)</f>
        <v>0.53398426156226986</v>
      </c>
      <c r="AZ14"/>
      <c r="BA14" s="30">
        <f>BA$4*(1-EXP(-BA$5*$AG14))^BA$6</f>
        <v>1.2439589583971022</v>
      </c>
      <c r="BB14" s="30">
        <f>BB$4*(1-EXP(-BB$5*$AG14))^BB$6</f>
        <v>13.918256750651272</v>
      </c>
    </row>
    <row r="15" spans="1:321" x14ac:dyDescent="0.25">
      <c r="A15" s="18">
        <v>12</v>
      </c>
      <c r="B15" s="16">
        <f>IF('Graph-outputs'!$DB$1=6,INDEX(Settings!$G$5:$G$34,'Calcs-control1'!A15),IF(AND('Graph-outputs'!$DB$1&gt;12,'Graph-outputs'!$DB$1&lt;19),A15*5-5,""))</f>
        <v>6</v>
      </c>
      <c r="C15" s="3"/>
      <c r="F15" s="3">
        <v>1</v>
      </c>
      <c r="G15" s="29">
        <f t="shared" ref="G15:M65" si="8">G$4*(1-EXP(-G$5*$F15))^G$6</f>
        <v>3.5177807348999953E-4</v>
      </c>
      <c r="H15" s="29">
        <f t="shared" si="8"/>
        <v>0.51003808295335251</v>
      </c>
      <c r="I15" s="29">
        <f t="shared" si="8"/>
        <v>9.0099960398749498E-3</v>
      </c>
      <c r="J15" s="29">
        <f t="shared" si="8"/>
        <v>0.53972656790043683</v>
      </c>
      <c r="K15" s="29">
        <f t="shared" si="8"/>
        <v>6.1640101102491984E-4</v>
      </c>
      <c r="L15" s="30"/>
      <c r="M15" s="29">
        <f t="shared" si="4"/>
        <v>4.0606903871490387E-2</v>
      </c>
      <c r="N15" s="31">
        <f t="shared" si="4"/>
        <v>7.1426128133741412E-2</v>
      </c>
      <c r="O15" s="31">
        <f>IF(Settings!$I$6&gt;69, 0.2*(N15), 0)</f>
        <v>1.4285225626748284E-2</v>
      </c>
      <c r="P15" s="32">
        <f t="shared" si="5"/>
        <v>0.76081898804409598</v>
      </c>
      <c r="Q15" s="32">
        <f t="shared" si="5"/>
        <v>0.18899756581748212</v>
      </c>
      <c r="R15" s="32">
        <f t="shared" si="5"/>
        <v>1.6692842574263751E-2</v>
      </c>
      <c r="S15" s="33">
        <f t="shared" ref="S15:S78" si="9">S$8*(S$4*(1-EXP(-S$5*F15))^S$6)</f>
        <v>1.9846352052969411E-3</v>
      </c>
      <c r="T15" s="33">
        <f t="shared" ref="T15:T78" si="10">T$8*(T$4*(1-EXP(-T$5*F15))^T$6)</f>
        <v>1.1230359794166243E-3</v>
      </c>
      <c r="U15" s="34">
        <f t="shared" ref="U15:U78" si="11">(U$7/100*$H15)+((100-U$7)/100*$N15)</f>
        <v>8.8970606326525842E-2</v>
      </c>
      <c r="V15" s="34">
        <f t="shared" ref="V15:V78" si="12">(V$7/100*$H15)+((100-V$7)/100*$O15)</f>
        <v>3.411533991981245E-2</v>
      </c>
      <c r="W15" s="35">
        <f t="shared" ref="W15:W78" si="13">$W$7/100*(($W$4*(1-EXP(-$W$5*F15))^$W$6)) + ((100-$W$7)/100*N15)</f>
        <v>0.15257104168842112</v>
      </c>
      <c r="X15" s="35">
        <f t="shared" ref="X15:X78" si="14">$X$7/100*(($X$4*(1-EXP(-$X$5*F15))^$X$6)) + ((100-$X$7)/100*O15)</f>
        <v>4.7331242399251724E-2</v>
      </c>
      <c r="Z15" s="30">
        <f t="shared" ref="Z15:AA30" si="15">Z$4*(1-EXP(-Z$5*$F15))^Z$6</f>
        <v>1.3634000165197738E-2</v>
      </c>
      <c r="AA15" s="30">
        <f t="shared" si="15"/>
        <v>2.9091098317398489</v>
      </c>
      <c r="AC15" s="3">
        <v>1</v>
      </c>
      <c r="AE15" s="51">
        <f t="shared" ref="AE15:AE54" si="16">0.208*EXP(0.05039*AC15)*91.9*(EXP(-0.1386*$AD$14)*(1+($AD$14^5.31/(4.93*10^7))))</f>
        <v>5.5848653782914033</v>
      </c>
      <c r="AG15" s="3">
        <f t="shared" ref="AG15:AG78" si="17">AE15</f>
        <v>5.5848653782914033</v>
      </c>
      <c r="AH15" s="29">
        <f t="shared" ref="AH15:AL46" si="18">AH$4*(1-EXP(-AH$5*$AG15))^AH$6</f>
        <v>0.42404010105849682</v>
      </c>
      <c r="AI15" s="29">
        <f t="shared" si="6"/>
        <v>6.1187078591645632</v>
      </c>
      <c r="AJ15" s="29">
        <f t="shared" si="6"/>
        <v>1.1651431677595234</v>
      </c>
      <c r="AK15" s="29">
        <f t="shared" si="6"/>
        <v>6.4511923948665846</v>
      </c>
      <c r="AL15" s="29">
        <f t="shared" si="6"/>
        <v>0.32429922916974224</v>
      </c>
      <c r="AM15" s="30"/>
      <c r="AN15" s="29">
        <f t="shared" ref="AN15:AO46" si="19">AN$4*(1-EXP(-AN$5*$AG15))^AN$6</f>
        <v>1.10385092549444</v>
      </c>
      <c r="AO15" s="31">
        <f t="shared" si="19"/>
        <v>1.0294174445126791</v>
      </c>
      <c r="AP15" s="31">
        <f>IF(Settings!$I$6&gt;69, 0.2*(AO15), 0)</f>
        <v>0.20588348890253583</v>
      </c>
      <c r="AQ15" s="32">
        <f t="shared" ref="AQ15:AS46" si="20">AQ$4*(1-EXP(-AQ$5*$AG15))^AQ$6</f>
        <v>6.5250587565796252</v>
      </c>
      <c r="AR15" s="32">
        <f t="shared" si="7"/>
        <v>2.9787012075118735</v>
      </c>
      <c r="AS15" s="32">
        <f t="shared" si="7"/>
        <v>2.2953718123590607</v>
      </c>
      <c r="AT15" s="33">
        <f t="shared" ref="AT15:AT78" si="21">AT$8*(AT$4*(1-EXP(-AT$5*AG15))^AT$6)</f>
        <v>1.9999754682459951E-2</v>
      </c>
      <c r="AU15" s="33">
        <f t="shared" ref="AU15:AU78" si="22">AU$8*(AU$4*(1-EXP(-AU$5*AG15))^AU$6)</f>
        <v>1.829005263745969E-2</v>
      </c>
      <c r="AV15" s="34">
        <f t="shared" ref="AV15:AV78" si="23">(AV$7/100*$AI15)+((100-AV$7)/100*$AO15)</f>
        <v>1.2329890610987544</v>
      </c>
      <c r="AW15" s="34">
        <f t="shared" ref="AW15:AW78" si="24">(AW$7/100*$AI15)+((100-AW$7)/100*$AP15)</f>
        <v>0.44239646371301689</v>
      </c>
      <c r="AX15" s="35">
        <f t="shared" ref="AX15:AX78" si="25">$W$7/100*(($W$4*(1-EXP(-$W$5*AG15))^$W$6)) + ((100-$W$7)/100*AO15)</f>
        <v>1.7696536043925453</v>
      </c>
      <c r="AY15" s="35">
        <f t="shared" ref="AY15:AY78" si="26">$X$7/100*(($X$4*(1-EXP(-$X$5*AG15))^$X$6)) + ((100-$X$7)/100*AP15)</f>
        <v>0.57256417539468107</v>
      </c>
      <c r="BA15" s="30">
        <f t="shared" ref="BA15:BB30" si="27">BA$4*(1-EXP(-BA$5*$AG15))^BA$6</f>
        <v>1.403430767159854</v>
      </c>
      <c r="BB15" s="30">
        <f t="shared" si="27"/>
        <v>14.54254866633682</v>
      </c>
    </row>
    <row r="16" spans="1:321" x14ac:dyDescent="0.25">
      <c r="A16" s="18">
        <v>13</v>
      </c>
      <c r="B16" s="16">
        <f>IF('Graph-outputs'!$DB$1=6,INDEX(Settings!$G$5:$G$34,'Calcs-control1'!A16),IF(AND('Graph-outputs'!$DB$1&gt;12,'Graph-outputs'!$DB$1&lt;19),A16*5-5,""))</f>
        <v>7</v>
      </c>
      <c r="C16" s="3"/>
      <c r="F16" s="3">
        <v>2</v>
      </c>
      <c r="G16" s="29">
        <f t="shared" si="8"/>
        <v>6.8946888077848221E-3</v>
      </c>
      <c r="H16" s="29">
        <f t="shared" si="8"/>
        <v>1.4126254437158439</v>
      </c>
      <c r="I16" s="29">
        <f t="shared" si="8"/>
        <v>6.7485676344697779E-2</v>
      </c>
      <c r="J16" s="29">
        <f t="shared" si="8"/>
        <v>1.4936370347295422</v>
      </c>
      <c r="K16" s="29">
        <f t="shared" si="8"/>
        <v>8.5999788192824504E-3</v>
      </c>
      <c r="L16" s="30"/>
      <c r="M16" s="29">
        <f t="shared" si="4"/>
        <v>0.15758500277734394</v>
      </c>
      <c r="N16" s="31">
        <f t="shared" si="4"/>
        <v>0.21256479874165896</v>
      </c>
      <c r="O16" s="31">
        <f>IF(Settings!$I$6&gt;69, 0.2*(N16), 0)</f>
        <v>4.2512959748331795E-2</v>
      </c>
      <c r="P16" s="32">
        <f t="shared" si="5"/>
        <v>1.8378012036397395</v>
      </c>
      <c r="Q16" s="32">
        <f t="shared" si="5"/>
        <v>0.59185518118015357</v>
      </c>
      <c r="R16" s="32">
        <f t="shared" si="5"/>
        <v>0.134714698020406</v>
      </c>
      <c r="S16" s="33">
        <f t="shared" si="9"/>
        <v>5.1259165221794311E-3</v>
      </c>
      <c r="T16" s="33">
        <f t="shared" si="10"/>
        <v>3.5427250532742514E-3</v>
      </c>
      <c r="U16" s="34">
        <f t="shared" si="11"/>
        <v>0.26056722454062631</v>
      </c>
      <c r="V16" s="34">
        <f t="shared" si="12"/>
        <v>9.7317459107032281E-2</v>
      </c>
      <c r="W16" s="35">
        <f t="shared" si="13"/>
        <v>0.41716585591149419</v>
      </c>
      <c r="X16" s="35">
        <f t="shared" si="14"/>
        <v>0.13185329198331025</v>
      </c>
      <c r="Z16" s="30">
        <f t="shared" si="15"/>
        <v>9.6970575488937172E-2</v>
      </c>
      <c r="AA16" s="30">
        <f t="shared" si="15"/>
        <v>5.6771709965942723</v>
      </c>
      <c r="AC16" s="3">
        <v>2</v>
      </c>
      <c r="AE16" s="51">
        <f t="shared" si="16"/>
        <v>5.8734977668565307</v>
      </c>
      <c r="AG16" s="3">
        <f t="shared" si="17"/>
        <v>5.8734977668565307</v>
      </c>
      <c r="AH16" s="29">
        <f t="shared" si="18"/>
        <v>0.51134340624170049</v>
      </c>
      <c r="AI16" s="29">
        <f t="shared" si="6"/>
        <v>6.5600332556755276</v>
      </c>
      <c r="AJ16" s="29">
        <f t="shared" si="6"/>
        <v>1.3305669755056928</v>
      </c>
      <c r="AK16" s="29">
        <f t="shared" si="6"/>
        <v>6.9149425280844721</v>
      </c>
      <c r="AL16" s="29">
        <f t="shared" si="6"/>
        <v>0.38209222671750748</v>
      </c>
      <c r="AM16" s="30"/>
      <c r="AN16" s="29">
        <f t="shared" si="19"/>
        <v>1.2105052934273848</v>
      </c>
      <c r="AO16" s="31">
        <f t="shared" si="19"/>
        <v>1.1100207129007402</v>
      </c>
      <c r="AP16" s="31">
        <f>IF(Settings!$I$6&gt;69, 0.2*(AO16), 0)</f>
        <v>0.22200414258014806</v>
      </c>
      <c r="AQ16" s="32">
        <f t="shared" si="20"/>
        <v>6.9291895181530467</v>
      </c>
      <c r="AR16" s="32">
        <f t="shared" si="7"/>
        <v>3.2118706846843459</v>
      </c>
      <c r="AS16" s="32">
        <f t="shared" si="7"/>
        <v>2.6035549728738556</v>
      </c>
      <c r="AT16" s="33">
        <f t="shared" si="21"/>
        <v>2.1331566831729425E-2</v>
      </c>
      <c r="AU16" s="33">
        <f t="shared" si="22"/>
        <v>1.9761197797636278E-2</v>
      </c>
      <c r="AV16" s="34">
        <f t="shared" si="23"/>
        <v>1.3280212146117318</v>
      </c>
      <c r="AW16" s="34">
        <f t="shared" si="24"/>
        <v>0.47552530710396324</v>
      </c>
      <c r="AX16" s="35">
        <f t="shared" si="25"/>
        <v>1.895036750128456</v>
      </c>
      <c r="AY16" s="35">
        <f t="shared" si="26"/>
        <v>0.61373177701709281</v>
      </c>
      <c r="BA16" s="30">
        <f t="shared" si="27"/>
        <v>1.5810520516550142</v>
      </c>
      <c r="BB16" s="30">
        <f t="shared" si="27"/>
        <v>15.189982326427081</v>
      </c>
    </row>
    <row r="17" spans="1:257" x14ac:dyDescent="0.25">
      <c r="A17" s="18">
        <v>14</v>
      </c>
      <c r="B17" s="16">
        <f>IF('Graph-outputs'!$DB$1=6,INDEX(Settings!$G$5:$G$34,'Calcs-control1'!A17),IF(AND('Graph-outputs'!$DB$1&gt;12,'Graph-outputs'!$DB$1&lt;19),A17*5-5,""))</f>
        <v>8</v>
      </c>
      <c r="C17" s="3"/>
      <c r="F17" s="3">
        <v>3</v>
      </c>
      <c r="G17" s="29">
        <f t="shared" si="8"/>
        <v>3.708699327152537E-2</v>
      </c>
      <c r="H17" s="29">
        <f t="shared" si="8"/>
        <v>2.5414788679119087</v>
      </c>
      <c r="I17" s="29">
        <f t="shared" si="8"/>
        <v>0.21335181875294662</v>
      </c>
      <c r="J17" s="29">
        <f t="shared" si="8"/>
        <v>2.6850652353685223</v>
      </c>
      <c r="K17" s="29">
        <f t="shared" si="8"/>
        <v>3.8025859908331197E-2</v>
      </c>
      <c r="L17" s="30"/>
      <c r="M17" s="29">
        <f t="shared" si="4"/>
        <v>0.34404855448808425</v>
      </c>
      <c r="N17" s="31">
        <f t="shared" si="4"/>
        <v>0.39925904945784124</v>
      </c>
      <c r="O17" s="31">
        <f>IF(Settings!$I$6&gt;69, 0.2*(N17), 0)</f>
        <v>7.9851809891568259E-2</v>
      </c>
      <c r="P17" s="32">
        <f t="shared" si="5"/>
        <v>3.0544769783250607</v>
      </c>
      <c r="Q17" s="32">
        <f t="shared" si="5"/>
        <v>1.136833413211968</v>
      </c>
      <c r="R17" s="32">
        <f t="shared" si="5"/>
        <v>0.43380092882561982</v>
      </c>
      <c r="S17" s="33">
        <f t="shared" si="9"/>
        <v>8.8510912497384575E-3</v>
      </c>
      <c r="T17" s="33">
        <f t="shared" si="10"/>
        <v>6.8542623556070905E-3</v>
      </c>
      <c r="U17" s="34">
        <f t="shared" si="11"/>
        <v>0.48494784219600395</v>
      </c>
      <c r="V17" s="34">
        <f t="shared" si="12"/>
        <v>0.17831689221238189</v>
      </c>
      <c r="W17" s="35">
        <f t="shared" si="13"/>
        <v>0.74481823093213961</v>
      </c>
      <c r="X17" s="35">
        <f t="shared" si="14"/>
        <v>0.23775428096248469</v>
      </c>
      <c r="Z17" s="30">
        <f t="shared" si="15"/>
        <v>0.2914300877637202</v>
      </c>
      <c r="AA17" s="30">
        <f t="shared" si="15"/>
        <v>8.3110222622897751</v>
      </c>
      <c r="AC17" s="3">
        <v>3</v>
      </c>
      <c r="AE17" s="51">
        <f t="shared" si="16"/>
        <v>6.1770470155581005</v>
      </c>
      <c r="AG17" s="3">
        <f t="shared" si="17"/>
        <v>6.1770470155581005</v>
      </c>
      <c r="AH17" s="29">
        <f t="shared" si="18"/>
        <v>0.61544903101558701</v>
      </c>
      <c r="AI17" s="29">
        <f t="shared" si="6"/>
        <v>7.0310941004248537</v>
      </c>
      <c r="AJ17" s="29">
        <f t="shared" si="6"/>
        <v>1.5180992862986482</v>
      </c>
      <c r="AK17" s="29">
        <f t="shared" si="6"/>
        <v>7.4097398144555964</v>
      </c>
      <c r="AL17" s="29">
        <f t="shared" si="6"/>
        <v>0.44937617010003483</v>
      </c>
      <c r="AM17" s="30"/>
      <c r="AN17" s="29">
        <f t="shared" si="19"/>
        <v>1.3268968554676455</v>
      </c>
      <c r="AO17" s="31">
        <f t="shared" si="19"/>
        <v>1.1966189220543877</v>
      </c>
      <c r="AP17" s="31">
        <f>IF(Settings!$I$6&gt;69, 0.2*(AO17), 0)</f>
        <v>0.23932378441087754</v>
      </c>
      <c r="AQ17" s="32">
        <f t="shared" si="20"/>
        <v>7.3563546492349623</v>
      </c>
      <c r="AR17" s="32">
        <f t="shared" si="7"/>
        <v>3.461534178816251</v>
      </c>
      <c r="AS17" s="32">
        <f t="shared" si="7"/>
        <v>2.9482182788711859</v>
      </c>
      <c r="AT17" s="33">
        <f t="shared" si="21"/>
        <v>2.2745149326960992E-2</v>
      </c>
      <c r="AU17" s="33">
        <f t="shared" si="22"/>
        <v>2.134184894685803E-2</v>
      </c>
      <c r="AV17" s="34">
        <f t="shared" si="23"/>
        <v>1.4299979291892062</v>
      </c>
      <c r="AW17" s="34">
        <f t="shared" si="24"/>
        <v>0.51099459705143657</v>
      </c>
      <c r="AX17" s="35">
        <f t="shared" si="25"/>
        <v>2.0286570427428021</v>
      </c>
      <c r="AY17" s="35">
        <f t="shared" si="26"/>
        <v>0.65763520198984193</v>
      </c>
      <c r="BA17" s="30">
        <f t="shared" si="27"/>
        <v>1.7784632369480065</v>
      </c>
      <c r="BB17" s="30">
        <f t="shared" si="27"/>
        <v>15.860930253044454</v>
      </c>
    </row>
    <row r="18" spans="1:257" x14ac:dyDescent="0.25">
      <c r="A18" s="18">
        <v>15</v>
      </c>
      <c r="B18" s="16">
        <f>IF('Graph-outputs'!$DB$1=6,INDEX(Settings!$G$5:$G$34,'Calcs-control1'!A18),IF(AND('Graph-outputs'!$DB$1&gt;12,'Graph-outputs'!$DB$1&lt;19),A18*5-5,""))</f>
        <v>9</v>
      </c>
      <c r="C18" s="3"/>
      <c r="F18" s="3">
        <v>4</v>
      </c>
      <c r="G18" s="29">
        <f t="shared" si="8"/>
        <v>0.11760529580402691</v>
      </c>
      <c r="H18" s="29">
        <f t="shared" si="8"/>
        <v>3.8323075360981926</v>
      </c>
      <c r="I18" s="29">
        <f t="shared" si="8"/>
        <v>0.47395528589229752</v>
      </c>
      <c r="J18" s="29">
        <f t="shared" si="8"/>
        <v>4.0455950805696457</v>
      </c>
      <c r="K18" s="29">
        <f t="shared" si="8"/>
        <v>0.10513621401825406</v>
      </c>
      <c r="L18" s="30"/>
      <c r="M18" s="29">
        <f t="shared" si="4"/>
        <v>0.5935903765923749</v>
      </c>
      <c r="N18" s="31">
        <f t="shared" si="4"/>
        <v>0.62116262236262365</v>
      </c>
      <c r="O18" s="31">
        <f>IF(Settings!$I$6&gt;69, 0.2*(N18), 0)</f>
        <v>0.12423252447252474</v>
      </c>
      <c r="P18" s="32">
        <f t="shared" si="5"/>
        <v>4.3563060759637935</v>
      </c>
      <c r="Q18" s="32">
        <f t="shared" si="5"/>
        <v>1.7878737406658707</v>
      </c>
      <c r="R18" s="32">
        <f t="shared" si="5"/>
        <v>0.96000016498749952</v>
      </c>
      <c r="S18" s="33">
        <f t="shared" si="9"/>
        <v>1.29615591399808E-2</v>
      </c>
      <c r="T18" s="33">
        <f t="shared" si="10"/>
        <v>1.0856754973885774E-2</v>
      </c>
      <c r="U18" s="34">
        <f t="shared" si="11"/>
        <v>0.74960841891204633</v>
      </c>
      <c r="V18" s="34">
        <f t="shared" si="12"/>
        <v>0.27255552493755147</v>
      </c>
      <c r="W18" s="35">
        <f t="shared" si="13"/>
        <v>1.1166099715136881</v>
      </c>
      <c r="X18" s="35">
        <f t="shared" si="14"/>
        <v>0.35876997608083805</v>
      </c>
      <c r="Z18" s="30">
        <f t="shared" si="15"/>
        <v>0.61611824798882608</v>
      </c>
      <c r="AA18" s="30">
        <f t="shared" si="15"/>
        <v>10.817170817779029</v>
      </c>
      <c r="AC18" s="3">
        <v>4</v>
      </c>
      <c r="AE18" s="51">
        <f t="shared" si="16"/>
        <v>6.4962840452114623</v>
      </c>
      <c r="AG18" s="3">
        <f t="shared" si="17"/>
        <v>6.4962840452114623</v>
      </c>
      <c r="AH18" s="29">
        <f t="shared" si="18"/>
        <v>0.73928000422840368</v>
      </c>
      <c r="AI18" s="29">
        <f t="shared" si="6"/>
        <v>7.5336258220965844</v>
      </c>
      <c r="AJ18" s="29">
        <f t="shared" si="6"/>
        <v>1.7304189524076747</v>
      </c>
      <c r="AK18" s="29">
        <f t="shared" si="6"/>
        <v>7.9373704851619165</v>
      </c>
      <c r="AL18" s="29">
        <f t="shared" si="6"/>
        <v>0.52751847589945389</v>
      </c>
      <c r="AM18" s="30"/>
      <c r="AN18" s="29">
        <f t="shared" si="19"/>
        <v>1.4538274997176945</v>
      </c>
      <c r="AO18" s="31">
        <f t="shared" si="19"/>
        <v>1.2896154813052176</v>
      </c>
      <c r="AP18" s="31">
        <f>IF(Settings!$I$6&gt;69, 0.2*(AO18), 0)</f>
        <v>0.25792309626104354</v>
      </c>
      <c r="AQ18" s="32">
        <f t="shared" si="20"/>
        <v>7.8076329656116314</v>
      </c>
      <c r="AR18" s="32">
        <f t="shared" si="7"/>
        <v>3.7286221802374975</v>
      </c>
      <c r="AS18" s="32">
        <f t="shared" si="7"/>
        <v>3.3327430882254827</v>
      </c>
      <c r="AT18" s="33">
        <f t="shared" si="21"/>
        <v>2.4244677712348454E-2</v>
      </c>
      <c r="AU18" s="33">
        <f t="shared" si="22"/>
        <v>2.3038952083235139E-2</v>
      </c>
      <c r="AV18" s="34">
        <f t="shared" si="23"/>
        <v>1.5393758949368723</v>
      </c>
      <c r="AW18" s="34">
        <f t="shared" si="24"/>
        <v>0.54895120529446517</v>
      </c>
      <c r="AX18" s="35">
        <f t="shared" si="25"/>
        <v>2.1709754126079588</v>
      </c>
      <c r="AY18" s="35">
        <f t="shared" si="26"/>
        <v>0.70442782022772577</v>
      </c>
      <c r="BA18" s="30">
        <f t="shared" si="27"/>
        <v>1.9973754587165617</v>
      </c>
      <c r="BB18" s="30">
        <f t="shared" si="27"/>
        <v>16.555717927736083</v>
      </c>
    </row>
    <row r="19" spans="1:257" x14ac:dyDescent="0.25">
      <c r="A19" s="18">
        <v>16</v>
      </c>
      <c r="B19" s="16">
        <f>IF('Graph-outputs'!$DB$1=6,INDEX(Settings!$G$5:$G$34,'Calcs-control1'!A19),IF(AND('Graph-outputs'!$DB$1&gt;12,'Graph-outputs'!$DB$1&lt;19),A19*5-5,""))</f>
        <v>10</v>
      </c>
      <c r="C19" s="3"/>
      <c r="F19" s="3">
        <v>5</v>
      </c>
      <c r="G19" s="29">
        <f t="shared" si="8"/>
        <v>0.27937434115814597</v>
      </c>
      <c r="H19" s="29">
        <f t="shared" si="8"/>
        <v>5.2460721757261108</v>
      </c>
      <c r="I19" s="29">
        <f t="shared" si="8"/>
        <v>0.86797240727820391</v>
      </c>
      <c r="J19" s="29">
        <f t="shared" si="8"/>
        <v>5.5336727257984384</v>
      </c>
      <c r="K19" s="29">
        <f t="shared" si="8"/>
        <v>0.22491129040110366</v>
      </c>
      <c r="L19" s="30"/>
      <c r="M19" s="29">
        <f t="shared" si="4"/>
        <v>0.90025139154772904</v>
      </c>
      <c r="N19" s="31">
        <f t="shared" si="4"/>
        <v>0.87164783739623675</v>
      </c>
      <c r="O19" s="31">
        <f>IF(Settings!$I$6&gt;69, 0.2*(N19), 0)</f>
        <v>0.17432956747924735</v>
      </c>
      <c r="P19" s="32">
        <f t="shared" si="5"/>
        <v>5.7135238734016305</v>
      </c>
      <c r="Q19" s="32">
        <f t="shared" si="5"/>
        <v>2.5202631011057806</v>
      </c>
      <c r="R19" s="32">
        <f t="shared" si="5"/>
        <v>1.7312178753020611</v>
      </c>
      <c r="S19" s="33">
        <f t="shared" si="9"/>
        <v>1.7343075480244368E-2</v>
      </c>
      <c r="T19" s="33">
        <f t="shared" si="10"/>
        <v>1.5412241751710147E-2</v>
      </c>
      <c r="U19" s="34">
        <f t="shared" si="11"/>
        <v>1.0466248109294316</v>
      </c>
      <c r="V19" s="34">
        <f t="shared" si="12"/>
        <v>0.37719927180912188</v>
      </c>
      <c r="W19" s="35">
        <f t="shared" si="13"/>
        <v>1.5211326383574231</v>
      </c>
      <c r="X19" s="35">
        <f t="shared" si="14"/>
        <v>0.49106488203042964</v>
      </c>
      <c r="Z19" s="30">
        <f t="shared" si="15"/>
        <v>1.0749762699763432</v>
      </c>
      <c r="AA19" s="30">
        <f t="shared" si="15"/>
        <v>13.20180834989204</v>
      </c>
      <c r="AC19" s="3">
        <v>5</v>
      </c>
      <c r="AE19" s="51">
        <f t="shared" si="16"/>
        <v>6.8320196187232742</v>
      </c>
      <c r="AG19" s="3">
        <f t="shared" si="17"/>
        <v>6.8320196187232742</v>
      </c>
      <c r="AH19" s="29">
        <f t="shared" si="18"/>
        <v>0.88618785386670629</v>
      </c>
      <c r="AI19" s="29">
        <f t="shared" si="6"/>
        <v>8.0694305224910572</v>
      </c>
      <c r="AJ19" s="29">
        <f t="shared" si="6"/>
        <v>1.9704749972639473</v>
      </c>
      <c r="AK19" s="29">
        <f t="shared" si="6"/>
        <v>8.4996858409457641</v>
      </c>
      <c r="AL19" s="29">
        <f t="shared" si="6"/>
        <v>0.61803960005798309</v>
      </c>
      <c r="AM19" s="30"/>
      <c r="AN19" s="29">
        <f t="shared" si="19"/>
        <v>1.5921518228608489</v>
      </c>
      <c r="AO19" s="31">
        <f t="shared" si="19"/>
        <v>1.3894352205980747</v>
      </c>
      <c r="AP19" s="31">
        <f>IF(Settings!$I$6&gt;69, 0.2*(AO19), 0)</f>
        <v>0.27788704411961496</v>
      </c>
      <c r="AQ19" s="32">
        <f t="shared" si="20"/>
        <v>8.2841258091955456</v>
      </c>
      <c r="AR19" s="32">
        <f t="shared" si="7"/>
        <v>4.0140855195381562</v>
      </c>
      <c r="AS19" s="32">
        <f t="shared" si="7"/>
        <v>3.7606483271310935</v>
      </c>
      <c r="AT19" s="33">
        <f t="shared" si="21"/>
        <v>2.5834435885859708E-2</v>
      </c>
      <c r="AU19" s="33">
        <f t="shared" si="22"/>
        <v>2.4859728081615958E-2</v>
      </c>
      <c r="AV19" s="34">
        <f t="shared" si="23"/>
        <v>1.6566350326737938</v>
      </c>
      <c r="AW19" s="34">
        <f t="shared" si="24"/>
        <v>0.58954878325447257</v>
      </c>
      <c r="AX19" s="35">
        <f t="shared" si="25"/>
        <v>2.3224687830233077</v>
      </c>
      <c r="AY19" s="35">
        <f t="shared" si="26"/>
        <v>0.75426797889370267</v>
      </c>
      <c r="BA19" s="30">
        <f t="shared" si="27"/>
        <v>2.2395585108024267</v>
      </c>
      <c r="BB19" s="30">
        <f t="shared" si="27"/>
        <v>17.274617260476727</v>
      </c>
    </row>
    <row r="20" spans="1:257" x14ac:dyDescent="0.25">
      <c r="A20" s="18">
        <v>17</v>
      </c>
      <c r="B20" s="16">
        <f>IF('Graph-outputs'!$DB$1=6,INDEX(Settings!$G$5:$G$34,'Calcs-control1'!A20),IF(AND('Graph-outputs'!$DB$1&gt;12,'Graph-outputs'!$DB$1&lt;19),A20*5-5,""))</f>
        <v>11</v>
      </c>
      <c r="C20" s="3"/>
      <c r="F20" s="3">
        <v>6</v>
      </c>
      <c r="G20" s="29">
        <f t="shared" si="8"/>
        <v>0.55315781483338489</v>
      </c>
      <c r="H20" s="29">
        <f t="shared" si="8"/>
        <v>6.7555100892042548</v>
      </c>
      <c r="I20" s="29">
        <f t="shared" si="8"/>
        <v>1.4070245469659555</v>
      </c>
      <c r="J20" s="29">
        <f t="shared" si="8"/>
        <v>7.1202940979402332</v>
      </c>
      <c r="K20" s="29">
        <f t="shared" si="8"/>
        <v>0.40931165902449146</v>
      </c>
      <c r="L20" s="30"/>
      <c r="M20" s="29">
        <f t="shared" si="4"/>
        <v>1.258492038100824</v>
      </c>
      <c r="N20" s="31">
        <f t="shared" si="4"/>
        <v>1.145887332099065</v>
      </c>
      <c r="O20" s="31">
        <f>IF(Settings!$I$6&gt;69, 0.2*(N20), 0)</f>
        <v>0.22917746641981301</v>
      </c>
      <c r="P20" s="32">
        <f t="shared" si="5"/>
        <v>7.1069582615173097</v>
      </c>
      <c r="Q20" s="32">
        <f t="shared" si="5"/>
        <v>3.3153834119042882</v>
      </c>
      <c r="R20" s="32">
        <f t="shared" si="5"/>
        <v>2.7446638693522205</v>
      </c>
      <c r="S20" s="33">
        <f t="shared" si="9"/>
        <v>2.1919131481866746E-2</v>
      </c>
      <c r="T20" s="33">
        <f t="shared" si="10"/>
        <v>2.0415872141258236E-2</v>
      </c>
      <c r="U20" s="34">
        <f t="shared" si="11"/>
        <v>1.3702722423832725</v>
      </c>
      <c r="V20" s="34">
        <f t="shared" si="12"/>
        <v>0.49023077133119064</v>
      </c>
      <c r="W20" s="35">
        <f t="shared" si="13"/>
        <v>1.9505112212788074</v>
      </c>
      <c r="X20" s="35">
        <f t="shared" si="14"/>
        <v>0.6319552445047123</v>
      </c>
      <c r="Z20" s="30">
        <f t="shared" si="15"/>
        <v>1.6620217147437528</v>
      </c>
      <c r="AA20" s="30">
        <f t="shared" si="15"/>
        <v>15.470826340508289</v>
      </c>
      <c r="AC20" s="3">
        <v>6</v>
      </c>
      <c r="AE20" s="51">
        <f t="shared" si="16"/>
        <v>7.185106400177478</v>
      </c>
      <c r="AG20" s="3">
        <f t="shared" si="17"/>
        <v>7.185106400177478</v>
      </c>
      <c r="AH20" s="29">
        <f t="shared" si="18"/>
        <v>1.0599952691263768</v>
      </c>
      <c r="AI20" s="29">
        <f t="shared" si="6"/>
        <v>8.6403747673641913</v>
      </c>
      <c r="AJ20" s="29">
        <f t="shared" si="6"/>
        <v>2.2415031311725615</v>
      </c>
      <c r="AK20" s="29">
        <f t="shared" si="6"/>
        <v>9.0985994044235099</v>
      </c>
      <c r="AL20" s="29">
        <f t="shared" si="6"/>
        <v>0.72262015077342845</v>
      </c>
      <c r="AM20" s="30"/>
      <c r="AN20" s="29">
        <f t="shared" si="19"/>
        <v>1.7427785039996659</v>
      </c>
      <c r="AO20" s="31">
        <f t="shared" si="19"/>
        <v>1.4965247282861913</v>
      </c>
      <c r="AP20" s="31">
        <f>IF(Settings!$I$6&gt;69, 0.2*(AO20), 0)</f>
        <v>0.29930494565723825</v>
      </c>
      <c r="AQ20" s="32">
        <f t="shared" si="20"/>
        <v>8.7869537630587882</v>
      </c>
      <c r="AR20" s="32">
        <f t="shared" si="7"/>
        <v>4.3188908980446792</v>
      </c>
      <c r="AS20" s="32">
        <f t="shared" si="7"/>
        <v>4.2355607407330762</v>
      </c>
      <c r="AT20" s="33">
        <f t="shared" si="21"/>
        <v>2.7518804535508805E-2</v>
      </c>
      <c r="AU20" s="33">
        <f t="shared" si="22"/>
        <v>2.681165919571708E-2</v>
      </c>
      <c r="AV20" s="34">
        <f t="shared" si="23"/>
        <v>1.7822787298493112</v>
      </c>
      <c r="AW20" s="34">
        <f t="shared" si="24"/>
        <v>0.63294773852551633</v>
      </c>
      <c r="AX20" s="35">
        <f t="shared" si="25"/>
        <v>2.4836293706902275</v>
      </c>
      <c r="AY20" s="35">
        <f t="shared" si="26"/>
        <v>0.80731866824801113</v>
      </c>
      <c r="BA20" s="30">
        <f t="shared" si="27"/>
        <v>2.5068253325605152</v>
      </c>
      <c r="BB20" s="30">
        <f t="shared" si="27"/>
        <v>18.017839664496826</v>
      </c>
    </row>
    <row r="21" spans="1:257" x14ac:dyDescent="0.25">
      <c r="A21" s="18">
        <v>18</v>
      </c>
      <c r="B21" s="16">
        <f>IF('Graph-outputs'!$DB$1=6,INDEX(Settings!$G$5:$G$34,'Calcs-control1'!A21),IF(AND('Graph-outputs'!$DB$1&gt;12,'Graph-outputs'!$DB$1&lt;19),A21*5-5,""))</f>
        <v>12</v>
      </c>
      <c r="C21" s="3"/>
      <c r="F21" s="3">
        <v>7</v>
      </c>
      <c r="G21" s="29">
        <f t="shared" si="8"/>
        <v>0.96635636479223141</v>
      </c>
      <c r="H21" s="29">
        <f t="shared" si="8"/>
        <v>8.3401422282260622</v>
      </c>
      <c r="I21" s="29">
        <f t="shared" si="8"/>
        <v>2.0970430048445432</v>
      </c>
      <c r="J21" s="29">
        <f t="shared" si="8"/>
        <v>8.7836948910320416</v>
      </c>
      <c r="K21" s="29">
        <f t="shared" si="8"/>
        <v>0.66658616215934308</v>
      </c>
      <c r="L21" s="30"/>
      <c r="M21" s="29">
        <f t="shared" si="4"/>
        <v>1.6631654367048678</v>
      </c>
      <c r="N21" s="31">
        <f t="shared" si="4"/>
        <v>1.440120346497709</v>
      </c>
      <c r="O21" s="31">
        <f>IF(Settings!$I$6&gt;69, 0.2*(N21), 0)</f>
        <v>0.28802406929954183</v>
      </c>
      <c r="P21" s="32">
        <f t="shared" si="5"/>
        <v>8.523149868227323</v>
      </c>
      <c r="Q21" s="32">
        <f t="shared" si="5"/>
        <v>4.1585381238125043</v>
      </c>
      <c r="R21" s="32">
        <f t="shared" si="5"/>
        <v>3.9834783054645739</v>
      </c>
      <c r="S21" s="33">
        <f t="shared" si="9"/>
        <v>2.6634278554278974E-2</v>
      </c>
      <c r="T21" s="33">
        <f t="shared" si="10"/>
        <v>2.578378596594192E-2</v>
      </c>
      <c r="U21" s="34">
        <f t="shared" si="11"/>
        <v>1.7161212217668431</v>
      </c>
      <c r="V21" s="34">
        <f t="shared" si="12"/>
        <v>0.6101087956566027</v>
      </c>
      <c r="W21" s="35">
        <f t="shared" si="13"/>
        <v>2.3989163132624132</v>
      </c>
      <c r="X21" s="35">
        <f t="shared" si="14"/>
        <v>0.77942933199499009</v>
      </c>
      <c r="Z21" s="30">
        <f t="shared" si="15"/>
        <v>2.3651464884979148</v>
      </c>
      <c r="AA21" s="30">
        <f t="shared" si="15"/>
        <v>17.629830622042924</v>
      </c>
      <c r="AC21" s="3">
        <v>7</v>
      </c>
      <c r="AE21" s="51">
        <f t="shared" si="16"/>
        <v>7.5564411203372481</v>
      </c>
      <c r="AG21" s="3">
        <f t="shared" si="17"/>
        <v>7.5564411203372481</v>
      </c>
      <c r="AH21" s="29">
        <f t="shared" si="18"/>
        <v>1.265037826030978</v>
      </c>
      <c r="AI21" s="29">
        <f t="shared" si="6"/>
        <v>9.2483865238337764</v>
      </c>
      <c r="AJ21" s="29">
        <f t="shared" si="6"/>
        <v>2.5470410196510986</v>
      </c>
      <c r="AK21" s="29">
        <f t="shared" si="6"/>
        <v>9.7360831379886221</v>
      </c>
      <c r="AL21" s="29">
        <f t="shared" si="6"/>
        <v>0.84310583371455761</v>
      </c>
      <c r="AM21" s="30"/>
      <c r="AN21" s="29">
        <f t="shared" si="19"/>
        <v>1.9066713396872337</v>
      </c>
      <c r="AO21" s="31">
        <f t="shared" si="19"/>
        <v>1.6113525630465737</v>
      </c>
      <c r="AP21" s="31">
        <f>IF(Settings!$I$6&gt;69, 0.2*(AO21), 0)</f>
        <v>0.32227051260931477</v>
      </c>
      <c r="AQ21" s="32">
        <f t="shared" si="20"/>
        <v>9.3172527721633749</v>
      </c>
      <c r="AR21" s="32">
        <f t="shared" si="7"/>
        <v>4.6440155722257677</v>
      </c>
      <c r="AS21" s="32">
        <f t="shared" si="7"/>
        <v>4.761177054580835</v>
      </c>
      <c r="AT21" s="33">
        <f t="shared" si="21"/>
        <v>2.9302247161756952E-2</v>
      </c>
      <c r="AU21" s="33">
        <f t="shared" si="22"/>
        <v>2.890247093632763E-2</v>
      </c>
      <c r="AV21" s="34">
        <f t="shared" si="23"/>
        <v>1.9168339214780619</v>
      </c>
      <c r="AW21" s="34">
        <f t="shared" si="24"/>
        <v>0.67931515305829326</v>
      </c>
      <c r="AX21" s="35">
        <f t="shared" si="25"/>
        <v>2.6549637828071351</v>
      </c>
      <c r="AY21" s="35">
        <f t="shared" si="26"/>
        <v>0.86374710188895865</v>
      </c>
      <c r="BA21" s="30">
        <f t="shared" si="27"/>
        <v>2.8010127046331657</v>
      </c>
      <c r="BB21" s="30">
        <f t="shared" si="27"/>
        <v>18.785528753069279</v>
      </c>
    </row>
    <row r="22" spans="1:257" x14ac:dyDescent="0.25">
      <c r="A22" s="18">
        <v>19</v>
      </c>
      <c r="B22" s="16">
        <f>IF('Graph-outputs'!$DB$1=6,INDEX(Settings!$G$5:$G$34,'Calcs-control1'!A22),IF(AND('Graph-outputs'!$DB$1&gt;12,'Graph-outputs'!$DB$1&lt;19),A22*5-5,""))</f>
        <v>14</v>
      </c>
      <c r="C22" s="3"/>
      <c r="F22" s="3">
        <v>8</v>
      </c>
      <c r="G22" s="29">
        <f t="shared" si="8"/>
        <v>1.5410179737705523</v>
      </c>
      <c r="H22" s="29">
        <f t="shared" si="8"/>
        <v>9.983885455050439</v>
      </c>
      <c r="I22" s="29">
        <f t="shared" si="8"/>
        <v>2.9394188564904957</v>
      </c>
      <c r="J22" s="29">
        <f t="shared" si="8"/>
        <v>10.506807947025166</v>
      </c>
      <c r="K22" s="29">
        <f t="shared" si="8"/>
        <v>1.0012304817020146</v>
      </c>
      <c r="L22" s="30"/>
      <c r="M22" s="29">
        <f t="shared" si="4"/>
        <v>2.1094922032691397</v>
      </c>
      <c r="N22" s="31">
        <f t="shared" si="4"/>
        <v>1.7512938885880787</v>
      </c>
      <c r="O22" s="31">
        <f>IF(Settings!$I$6&gt;69, 0.2*(N22), 0)</f>
        <v>0.35025877771761577</v>
      </c>
      <c r="P22" s="32">
        <f t="shared" si="5"/>
        <v>9.9521428450359419</v>
      </c>
      <c r="Q22" s="32">
        <f t="shared" si="5"/>
        <v>5.03781087301717</v>
      </c>
      <c r="R22" s="32">
        <f t="shared" si="5"/>
        <v>5.4220421741494835</v>
      </c>
      <c r="S22" s="33">
        <f t="shared" si="9"/>
        <v>3.1446356262999658E-2</v>
      </c>
      <c r="T22" s="33">
        <f t="shared" si="10"/>
        <v>3.1446864318660485E-2</v>
      </c>
      <c r="U22" s="34">
        <f t="shared" si="11"/>
        <v>2.0805975512465729</v>
      </c>
      <c r="V22" s="34">
        <f t="shared" si="12"/>
        <v>0.73560384481092878</v>
      </c>
      <c r="W22" s="35">
        <f t="shared" si="13"/>
        <v>2.8618456568915995</v>
      </c>
      <c r="X22" s="35">
        <f t="shared" si="14"/>
        <v>0.93191518714640798</v>
      </c>
      <c r="Z22" s="30">
        <f t="shared" si="15"/>
        <v>3.1688300130025975</v>
      </c>
      <c r="AA22" s="30">
        <f t="shared" si="15"/>
        <v>19.684155227207885</v>
      </c>
      <c r="AC22" s="3">
        <v>8</v>
      </c>
      <c r="AE22" s="51">
        <f t="shared" si="16"/>
        <v>7.9469668540626248</v>
      </c>
      <c r="AG22" s="3">
        <f t="shared" si="17"/>
        <v>7.9469668540626248</v>
      </c>
      <c r="AH22" s="29">
        <f t="shared" si="18"/>
        <v>1.5062030968173417</v>
      </c>
      <c r="AI22" s="29">
        <f t="shared" si="6"/>
        <v>9.895451136914069</v>
      </c>
      <c r="AJ22" s="29">
        <f t="shared" si="6"/>
        <v>2.8909416887440509</v>
      </c>
      <c r="AK22" s="29">
        <f t="shared" si="6"/>
        <v>10.414162614909785</v>
      </c>
      <c r="AL22" s="29">
        <f t="shared" si="6"/>
        <v>0.98150951441189926</v>
      </c>
      <c r="AM22" s="30"/>
      <c r="AN22" s="29">
        <f t="shared" si="19"/>
        <v>2.0848498621377938</v>
      </c>
      <c r="AO22" s="31">
        <f t="shared" si="19"/>
        <v>1.7344093163338474</v>
      </c>
      <c r="AP22" s="31">
        <f>IF(Settings!$I$6&gt;69, 0.2*(AO22), 0)</f>
        <v>0.34688186326676951</v>
      </c>
      <c r="AQ22" s="32">
        <f t="shared" si="20"/>
        <v>9.8761696161636365</v>
      </c>
      <c r="AR22" s="32">
        <f t="shared" si="7"/>
        <v>4.9904411207123296</v>
      </c>
      <c r="AS22" s="32">
        <f t="shared" si="7"/>
        <v>5.341217366567732</v>
      </c>
      <c r="AT22" s="33">
        <f t="shared" si="21"/>
        <v>3.1189293449016248E-2</v>
      </c>
      <c r="AU22" s="33">
        <f t="shared" si="22"/>
        <v>3.1140108755779609E-2</v>
      </c>
      <c r="AV22" s="34">
        <f t="shared" si="23"/>
        <v>2.0608509891570561</v>
      </c>
      <c r="AW22" s="34">
        <f t="shared" si="24"/>
        <v>0.72882463421266142</v>
      </c>
      <c r="AX22" s="35">
        <f t="shared" si="25"/>
        <v>2.8369918903741009</v>
      </c>
      <c r="AY22" s="35">
        <f t="shared" si="26"/>
        <v>0.92372420250882903</v>
      </c>
      <c r="BA22" s="30">
        <f t="shared" si="27"/>
        <v>3.1239578680874196</v>
      </c>
      <c r="BB22" s="30">
        <f t="shared" si="27"/>
        <v>19.577752682547438</v>
      </c>
    </row>
    <row r="23" spans="1:257" x14ac:dyDescent="0.25">
      <c r="A23" s="18">
        <v>20</v>
      </c>
      <c r="B23" s="16">
        <f>IF('Graph-outputs'!$DB$1=6,INDEX(Settings!$G$5:$G$34,'Calcs-control1'!A23),IF(AND('Graph-outputs'!$DB$1&gt;12,'Graph-outputs'!$DB$1&lt;19),A23*5-5,""))</f>
        <v>16</v>
      </c>
      <c r="C23" s="3"/>
      <c r="F23" s="3">
        <v>9</v>
      </c>
      <c r="G23" s="29">
        <f t="shared" si="8"/>
        <v>2.2928597254866991</v>
      </c>
      <c r="H23" s="29">
        <f t="shared" si="8"/>
        <v>11.673730066535926</v>
      </c>
      <c r="I23" s="29">
        <f t="shared" si="8"/>
        <v>3.9319685199167447</v>
      </c>
      <c r="J23" s="29">
        <f t="shared" si="8"/>
        <v>12.275853186267677</v>
      </c>
      <c r="K23" s="29">
        <f t="shared" si="8"/>
        <v>1.4143164358477631</v>
      </c>
      <c r="L23" s="30"/>
      <c r="M23" s="29">
        <f t="shared" si="4"/>
        <v>2.5930368118849123</v>
      </c>
      <c r="N23" s="31">
        <f t="shared" si="4"/>
        <v>2.0768604319004385</v>
      </c>
      <c r="O23" s="31">
        <f>IF(Settings!$I$6&gt;69, 0.2*(N23), 0)</f>
        <v>0.41537208638008771</v>
      </c>
      <c r="P23" s="32">
        <f t="shared" si="5"/>
        <v>11.386315380207481</v>
      </c>
      <c r="Q23" s="32">
        <f t="shared" si="5"/>
        <v>5.9433775439841057</v>
      </c>
      <c r="R23" s="32">
        <f t="shared" si="5"/>
        <v>7.0300081901949136</v>
      </c>
      <c r="S23" s="33">
        <f t="shared" si="9"/>
        <v>3.6322277386743387E-2</v>
      </c>
      <c r="T23" s="33">
        <f t="shared" si="10"/>
        <v>3.7347028882600906E-2</v>
      </c>
      <c r="U23" s="34">
        <f t="shared" si="11"/>
        <v>2.4607352172858579</v>
      </c>
      <c r="V23" s="34">
        <f t="shared" si="12"/>
        <v>0.86570640558632128</v>
      </c>
      <c r="W23" s="35">
        <f t="shared" si="13"/>
        <v>3.3357226732570906</v>
      </c>
      <c r="X23" s="35">
        <f t="shared" si="14"/>
        <v>1.0881505195748278</v>
      </c>
      <c r="Z23" s="30">
        <f t="shared" si="15"/>
        <v>4.0560416138516313</v>
      </c>
      <c r="AA23" s="30">
        <f t="shared" si="15"/>
        <v>21.638875567265007</v>
      </c>
      <c r="AC23" s="3">
        <v>9</v>
      </c>
      <c r="AE23" s="51">
        <f t="shared" si="16"/>
        <v>8.3576754154277619</v>
      </c>
      <c r="AG23" s="3">
        <f t="shared" si="17"/>
        <v>8.3576754154277619</v>
      </c>
      <c r="AH23" s="29">
        <f t="shared" si="18"/>
        <v>1.7889650603151441</v>
      </c>
      <c r="AI23" s="29">
        <f t="shared" si="6"/>
        <v>10.583606231282285</v>
      </c>
      <c r="AJ23" s="29">
        <f t="shared" si="6"/>
        <v>3.2773843470975828</v>
      </c>
      <c r="AK23" s="29">
        <f t="shared" si="6"/>
        <v>11.134911025258521</v>
      </c>
      <c r="AL23" s="29">
        <f t="shared" si="6"/>
        <v>1.1400095966899162</v>
      </c>
      <c r="AM23" s="30"/>
      <c r="AN23" s="29">
        <f t="shared" si="19"/>
        <v>2.2783894536359166</v>
      </c>
      <c r="AO23" s="31">
        <f t="shared" si="19"/>
        <v>1.8662074993639679</v>
      </c>
      <c r="AP23" s="31">
        <f>IF(Settings!$I$6&gt;69, 0.2*(AO23), 0)</f>
        <v>0.37324149987279359</v>
      </c>
      <c r="AQ23" s="32">
        <f t="shared" si="20"/>
        <v>10.46485667967044</v>
      </c>
      <c r="AR23" s="32">
        <f t="shared" si="7"/>
        <v>5.3591462253102282</v>
      </c>
      <c r="AS23" s="32">
        <f t="shared" si="7"/>
        <v>5.9793692368421958</v>
      </c>
      <c r="AT23" s="33">
        <f t="shared" si="21"/>
        <v>3.3184519743180062E-2</v>
      </c>
      <c r="AU23" s="33">
        <f t="shared" si="22"/>
        <v>3.3532708943616076E-2</v>
      </c>
      <c r="AV23" s="34">
        <f t="shared" si="23"/>
        <v>2.2149034486407007</v>
      </c>
      <c r="AW23" s="34">
        <f t="shared" si="24"/>
        <v>0.78165608912917328</v>
      </c>
      <c r="AX23" s="35">
        <f t="shared" si="25"/>
        <v>3.0302454568298809</v>
      </c>
      <c r="AY23" s="35">
        <f t="shared" si="26"/>
        <v>0.98742398407234289</v>
      </c>
      <c r="BA23" s="30">
        <f t="shared" si="27"/>
        <v>3.4774708513104251</v>
      </c>
      <c r="BB23" s="30">
        <f t="shared" si="27"/>
        <v>20.394496175289312</v>
      </c>
      <c r="CQ23" s="44"/>
    </row>
    <row r="24" spans="1:257" x14ac:dyDescent="0.25">
      <c r="A24" s="18">
        <v>21</v>
      </c>
      <c r="B24" s="16">
        <f>IF('Graph-outputs'!$DB$1=6,INDEX(Settings!$G$5:$G$34,'Calcs-control1'!A24),IF(AND('Graph-outputs'!$DB$1&gt;12,'Graph-outputs'!$DB$1&lt;19),A24*5-5,""))</f>
        <v>18</v>
      </c>
      <c r="C24" s="3"/>
      <c r="F24" s="3">
        <v>10</v>
      </c>
      <c r="G24" s="29">
        <f t="shared" si="8"/>
        <v>3.2310525880727958</v>
      </c>
      <c r="H24" s="29">
        <f t="shared" si="8"/>
        <v>13.398932158177313</v>
      </c>
      <c r="I24" s="29">
        <f t="shared" si="8"/>
        <v>5.0697416539291851</v>
      </c>
      <c r="J24" s="29">
        <f t="shared" si="8"/>
        <v>14.079475378683352</v>
      </c>
      <c r="K24" s="29">
        <f t="shared" si="8"/>
        <v>1.9040073337663097</v>
      </c>
      <c r="L24" s="30"/>
      <c r="M24" s="29">
        <f t="shared" si="4"/>
        <v>3.1096854131059932</v>
      </c>
      <c r="N24" s="31">
        <f t="shared" si="4"/>
        <v>2.4146525099687635</v>
      </c>
      <c r="O24" s="31">
        <f>IF(Settings!$I$6&gt;69, 0.2*(N24), 0)</f>
        <v>0.4829305019937527</v>
      </c>
      <c r="P24" s="32">
        <f t="shared" si="5"/>
        <v>12.81969309339661</v>
      </c>
      <c r="Q24" s="32">
        <f t="shared" si="5"/>
        <v>6.8670521146091765</v>
      </c>
      <c r="R24" s="32">
        <f t="shared" si="5"/>
        <v>8.7752371628757473</v>
      </c>
      <c r="S24" s="33">
        <f t="shared" si="9"/>
        <v>4.1235500366424836E-2</v>
      </c>
      <c r="T24" s="33">
        <f t="shared" si="10"/>
        <v>4.3434838291638342E-2</v>
      </c>
      <c r="U24" s="34">
        <f t="shared" si="11"/>
        <v>2.8540236958971055</v>
      </c>
      <c r="V24" s="34">
        <f t="shared" si="12"/>
        <v>0.99957056824109514</v>
      </c>
      <c r="W24" s="35">
        <f t="shared" si="13"/>
        <v>3.8176494243606118</v>
      </c>
      <c r="X24" s="35">
        <f t="shared" si="14"/>
        <v>1.2471024047341379</v>
      </c>
      <c r="Z24" s="30">
        <f t="shared" si="15"/>
        <v>5.0095412502866683</v>
      </c>
      <c r="AA24" s="30">
        <f t="shared" si="15"/>
        <v>23.498820971329422</v>
      </c>
      <c r="AC24" s="3">
        <v>10</v>
      </c>
      <c r="AE24" s="51">
        <f t="shared" si="16"/>
        <v>8.7896098766206254</v>
      </c>
      <c r="AG24" s="3">
        <f t="shared" si="17"/>
        <v>8.7896098766206254</v>
      </c>
      <c r="AH24" s="29">
        <f t="shared" si="18"/>
        <v>2.1194113026941412</v>
      </c>
      <c r="AI24" s="29">
        <f t="shared" si="6"/>
        <v>11.314935418595057</v>
      </c>
      <c r="AJ24" s="29">
        <f t="shared" si="6"/>
        <v>3.7108817952053319</v>
      </c>
      <c r="AK24" s="29">
        <f t="shared" si="6"/>
        <v>11.900441893211552</v>
      </c>
      <c r="AL24" s="29">
        <f t="shared" si="6"/>
        <v>1.3209438425292808</v>
      </c>
      <c r="AM24" s="30"/>
      <c r="AN24" s="29">
        <f t="shared" si="19"/>
        <v>2.4884208610185499</v>
      </c>
      <c r="AO24" s="31">
        <f t="shared" si="19"/>
        <v>2.0072812261241832</v>
      </c>
      <c r="AP24" s="31">
        <f>IF(Settings!$I$6&gt;69, 0.2*(AO24), 0)</f>
        <v>0.40145624522483669</v>
      </c>
      <c r="AQ24" s="32">
        <f t="shared" si="20"/>
        <v>11.08446596510084</v>
      </c>
      <c r="AR24" s="32">
        <f t="shared" si="7"/>
        <v>5.7510984022238265</v>
      </c>
      <c r="AS24" s="32">
        <f t="shared" si="7"/>
        <v>6.679222151797112</v>
      </c>
      <c r="AT24" s="33">
        <f t="shared" si="21"/>
        <v>3.5292526389127311E-2</v>
      </c>
      <c r="AU24" s="33">
        <f t="shared" si="22"/>
        <v>3.608856311994646E-2</v>
      </c>
      <c r="AV24" s="34">
        <f t="shared" si="23"/>
        <v>2.3795873938230181</v>
      </c>
      <c r="AW24" s="34">
        <f t="shared" si="24"/>
        <v>0.83799541215964557</v>
      </c>
      <c r="AX24" s="35">
        <f t="shared" si="25"/>
        <v>3.2352665009087573</v>
      </c>
      <c r="AY24" s="35">
        <f t="shared" si="26"/>
        <v>1.0550228212321437</v>
      </c>
      <c r="BA24" s="30">
        <f t="shared" si="27"/>
        <v>3.8633023847427768</v>
      </c>
      <c r="BB24" s="30">
        <f t="shared" si="27"/>
        <v>21.235652266685705</v>
      </c>
      <c r="CQ24" s="44"/>
    </row>
    <row r="25" spans="1:257" x14ac:dyDescent="0.25">
      <c r="A25" s="18">
        <v>22</v>
      </c>
      <c r="C25" s="3"/>
      <c r="F25" s="3">
        <v>11</v>
      </c>
      <c r="G25" s="29">
        <f t="shared" si="8"/>
        <v>4.3585364505326929</v>
      </c>
      <c r="H25" s="29">
        <f t="shared" si="8"/>
        <v>15.150484488077087</v>
      </c>
      <c r="I25" s="29">
        <f t="shared" si="8"/>
        <v>6.3456943604488991</v>
      </c>
      <c r="J25" s="29">
        <f t="shared" si="8"/>
        <v>15.908178536992427</v>
      </c>
      <c r="K25" s="29">
        <f t="shared" si="8"/>
        <v>2.4661410926145901</v>
      </c>
      <c r="L25" s="30"/>
      <c r="M25" s="29">
        <f t="shared" si="4"/>
        <v>3.6556250199432547</v>
      </c>
      <c r="N25" s="31">
        <f t="shared" si="4"/>
        <v>2.7627994698309766</v>
      </c>
      <c r="O25" s="31">
        <f>IF(Settings!$I$6&gt;69, 0.2*(N25), 0)</f>
        <v>0.55255989396619531</v>
      </c>
      <c r="P25" s="32">
        <f t="shared" si="5"/>
        <v>14.247514870258627</v>
      </c>
      <c r="Q25" s="32">
        <f t="shared" si="5"/>
        <v>7.801966928874644</v>
      </c>
      <c r="R25" s="32">
        <f t="shared" si="5"/>
        <v>10.6258520455154</v>
      </c>
      <c r="S25" s="33">
        <f t="shared" si="9"/>
        <v>4.6164400227689507E-2</v>
      </c>
      <c r="T25" s="33">
        <f t="shared" si="10"/>
        <v>4.966782008465459E-2</v>
      </c>
      <c r="U25" s="34">
        <f t="shared" si="11"/>
        <v>3.2583068705608209</v>
      </c>
      <c r="V25" s="34">
        <f t="shared" si="12"/>
        <v>1.1364768777306309</v>
      </c>
      <c r="W25" s="35">
        <f t="shared" si="13"/>
        <v>4.3052438062363505</v>
      </c>
      <c r="X25" s="35">
        <f t="shared" si="14"/>
        <v>1.4079141601691507</v>
      </c>
      <c r="Z25" s="30">
        <f t="shared" si="15"/>
        <v>6.0127376060406439</v>
      </c>
      <c r="AA25" s="30">
        <f t="shared" si="15"/>
        <v>25.268586617702788</v>
      </c>
      <c r="AC25" s="3">
        <v>11</v>
      </c>
      <c r="AE25" s="51">
        <f t="shared" si="16"/>
        <v>9.2438672170224123</v>
      </c>
      <c r="AG25" s="3">
        <f t="shared" si="17"/>
        <v>9.2438672170224123</v>
      </c>
      <c r="AH25" s="29">
        <f t="shared" si="18"/>
        <v>2.504260062627421</v>
      </c>
      <c r="AI25" s="29">
        <f t="shared" si="6"/>
        <v>12.091560685841781</v>
      </c>
      <c r="AJ25" s="29">
        <f t="shared" si="6"/>
        <v>4.1962834809564962</v>
      </c>
      <c r="AK25" s="29">
        <f t="shared" si="6"/>
        <v>12.712900378384893</v>
      </c>
      <c r="AL25" s="29">
        <f t="shared" si="6"/>
        <v>1.5267977059726574</v>
      </c>
      <c r="AM25" s="30"/>
      <c r="AN25" s="29">
        <f t="shared" si="19"/>
        <v>2.7161290049782485</v>
      </c>
      <c r="AO25" s="31">
        <f t="shared" si="19"/>
        <v>2.1581856613786456</v>
      </c>
      <c r="AP25" s="31">
        <f>IF(Settings!$I$6&gt;69, 0.2*(AO25), 0)</f>
        <v>0.43163713227572914</v>
      </c>
      <c r="AQ25" s="32">
        <f t="shared" si="20"/>
        <v>11.736142293858665</v>
      </c>
      <c r="AR25" s="32">
        <f t="shared" si="7"/>
        <v>6.1672446270820132</v>
      </c>
      <c r="AS25" s="32">
        <f t="shared" si="7"/>
        <v>7.4441923138521</v>
      </c>
      <c r="AT25" s="33">
        <f t="shared" si="21"/>
        <v>3.7517911683014792E-2</v>
      </c>
      <c r="AU25" s="33">
        <f t="shared" si="22"/>
        <v>3.8816075703481945E-2</v>
      </c>
      <c r="AV25" s="34">
        <f t="shared" si="23"/>
        <v>2.5555206623571713</v>
      </c>
      <c r="AW25" s="34">
        <f t="shared" si="24"/>
        <v>0.89803407441837124</v>
      </c>
      <c r="AX25" s="35">
        <f t="shared" si="25"/>
        <v>3.4526053726444257</v>
      </c>
      <c r="AY25" s="35">
        <f t="shared" si="26"/>
        <v>1.1266985968555012</v>
      </c>
      <c r="BA25" s="30">
        <f t="shared" si="27"/>
        <v>4.2831074079639881</v>
      </c>
      <c r="BB25" s="30">
        <f t="shared" si="27"/>
        <v>22.101013832371592</v>
      </c>
    </row>
    <row r="26" spans="1:257" x14ac:dyDescent="0.25">
      <c r="A26" s="18">
        <v>23</v>
      </c>
      <c r="C26" s="3"/>
      <c r="F26" s="3">
        <v>12</v>
      </c>
      <c r="G26" s="29">
        <f t="shared" si="8"/>
        <v>5.6726709742267465</v>
      </c>
      <c r="H26" s="29">
        <f t="shared" si="8"/>
        <v>16.920750877794394</v>
      </c>
      <c r="I26" s="29">
        <f t="shared" si="8"/>
        <v>7.7512475108002556</v>
      </c>
      <c r="J26" s="29">
        <f t="shared" si="8"/>
        <v>17.753934653284446</v>
      </c>
      <c r="K26" s="29">
        <f t="shared" si="8"/>
        <v>3.0948085180380716</v>
      </c>
      <c r="L26" s="30"/>
      <c r="M26" s="29">
        <f t="shared" si="4"/>
        <v>4.2273239789819907</v>
      </c>
      <c r="N26" s="31">
        <f t="shared" si="4"/>
        <v>3.1196692655047129</v>
      </c>
      <c r="O26" s="31">
        <f>IF(Settings!$I$6&gt;69, 0.2*(N26), 0)</f>
        <v>0.62393385310094263</v>
      </c>
      <c r="P26" s="32">
        <f t="shared" si="5"/>
        <v>15.665942505639201</v>
      </c>
      <c r="Q26" s="32">
        <f t="shared" si="5"/>
        <v>8.7423366947251804</v>
      </c>
      <c r="R26" s="32">
        <f t="shared" si="5"/>
        <v>12.551606251772798</v>
      </c>
      <c r="S26" s="33">
        <f t="shared" si="9"/>
        <v>5.1091159825691707E-2</v>
      </c>
      <c r="T26" s="33">
        <f t="shared" si="10"/>
        <v>5.6009254286960596E-2</v>
      </c>
      <c r="U26" s="34">
        <f t="shared" si="11"/>
        <v>3.6717125299962996</v>
      </c>
      <c r="V26" s="34">
        <f t="shared" si="12"/>
        <v>1.2758065340886806</v>
      </c>
      <c r="W26" s="35">
        <f t="shared" si="13"/>
        <v>4.7965266093388195</v>
      </c>
      <c r="X26" s="35">
        <f t="shared" si="14"/>
        <v>1.5698683177187105</v>
      </c>
      <c r="Z26" s="30">
        <f t="shared" si="15"/>
        <v>7.0502239689474173</v>
      </c>
      <c r="AA26" s="30">
        <f t="shared" si="15"/>
        <v>26.952544886713817</v>
      </c>
      <c r="AC26" s="3">
        <v>12</v>
      </c>
      <c r="AE26" s="51">
        <f t="shared" si="16"/>
        <v>9.7216011091944612</v>
      </c>
      <c r="AG26" s="3">
        <f t="shared" si="17"/>
        <v>9.7216011091944612</v>
      </c>
      <c r="AH26" s="29">
        <f t="shared" si="18"/>
        <v>2.9508637564531632</v>
      </c>
      <c r="AI26" s="29">
        <f t="shared" si="6"/>
        <v>12.915633336675475</v>
      </c>
      <c r="AJ26" s="29">
        <f t="shared" si="6"/>
        <v>4.7387731513524232</v>
      </c>
      <c r="AK26" s="29">
        <f t="shared" si="6"/>
        <v>13.574453031539266</v>
      </c>
      <c r="AL26" s="29">
        <f t="shared" si="6"/>
        <v>1.7601862312252479</v>
      </c>
      <c r="AM26" s="30"/>
      <c r="AN26" s="29">
        <f t="shared" si="19"/>
        <v>2.962750970078833</v>
      </c>
      <c r="AO26" s="31">
        <f t="shared" si="19"/>
        <v>2.3194962001265793</v>
      </c>
      <c r="AP26" s="31">
        <f>IF(Settings!$I$6&gt;69, 0.2*(AO26), 0)</f>
        <v>0.46389924002531591</v>
      </c>
      <c r="AQ26" s="32">
        <f t="shared" si="20"/>
        <v>12.421015643290708</v>
      </c>
      <c r="AR26" s="32">
        <f t="shared" si="7"/>
        <v>6.6085008076760543</v>
      </c>
      <c r="AS26" s="32">
        <f t="shared" si="7"/>
        <v>8.2774380553218769</v>
      </c>
      <c r="AT26" s="33">
        <f t="shared" si="21"/>
        <v>3.9865242199756457E-2</v>
      </c>
      <c r="AU26" s="33">
        <f t="shared" si="22"/>
        <v>4.1723713733110235E-2</v>
      </c>
      <c r="AV26" s="34">
        <f t="shared" si="23"/>
        <v>2.7433416855885353</v>
      </c>
      <c r="AW26" s="34">
        <f t="shared" si="24"/>
        <v>0.96196860389132222</v>
      </c>
      <c r="AX26" s="35">
        <f t="shared" si="25"/>
        <v>3.6828185218098088</v>
      </c>
      <c r="AY26" s="35">
        <f t="shared" si="26"/>
        <v>1.2026297187812758</v>
      </c>
      <c r="BA26" s="30">
        <f t="shared" si="27"/>
        <v>4.7384043284463147</v>
      </c>
      <c r="BB26" s="30">
        <f t="shared" si="27"/>
        <v>22.990264964852905</v>
      </c>
    </row>
    <row r="27" spans="1:257" x14ac:dyDescent="0.25">
      <c r="A27" s="18">
        <v>24</v>
      </c>
      <c r="C27" s="3"/>
      <c r="F27" s="3">
        <v>13</v>
      </c>
      <c r="G27" s="29">
        <f t="shared" si="8"/>
        <v>7.1660708357668508</v>
      </c>
      <c r="H27" s="29">
        <f t="shared" si="8"/>
        <v>18.703202868170742</v>
      </c>
      <c r="I27" s="29">
        <f t="shared" si="8"/>
        <v>9.2767472814367391</v>
      </c>
      <c r="J27" s="29">
        <f t="shared" si="8"/>
        <v>19.609901554276455</v>
      </c>
      <c r="K27" s="29">
        <f t="shared" si="8"/>
        <v>3.7828851168496085</v>
      </c>
      <c r="L27" s="30"/>
      <c r="M27" s="29">
        <f t="shared" si="4"/>
        <v>4.8215136489680557</v>
      </c>
      <c r="N27" s="31">
        <f t="shared" si="4"/>
        <v>3.4838260643746048</v>
      </c>
      <c r="O27" s="31">
        <f>IF(Settings!$I$6&gt;69, 0.2*(N27), 0)</f>
        <v>0.69676521287492099</v>
      </c>
      <c r="P27" s="32">
        <f t="shared" si="5"/>
        <v>17.071857824317391</v>
      </c>
      <c r="Q27" s="32">
        <f t="shared" si="5"/>
        <v>9.6832779211139055</v>
      </c>
      <c r="R27" s="32">
        <f t="shared" si="5"/>
        <v>14.524733656511787</v>
      </c>
      <c r="S27" s="33">
        <f t="shared" si="9"/>
        <v>5.6000982399602446E-2</v>
      </c>
      <c r="T27" s="33">
        <f t="shared" si="10"/>
        <v>6.2427251722867991E-2</v>
      </c>
      <c r="U27" s="34">
        <f t="shared" si="11"/>
        <v>4.0926011365264507</v>
      </c>
      <c r="V27" s="34">
        <f t="shared" si="12"/>
        <v>1.4170227190867539</v>
      </c>
      <c r="W27" s="35">
        <f t="shared" si="13"/>
        <v>5.2898400068512483</v>
      </c>
      <c r="X27" s="35">
        <f t="shared" si="14"/>
        <v>1.7323597454408883</v>
      </c>
      <c r="Z27" s="30">
        <f t="shared" si="15"/>
        <v>8.1080826689914183</v>
      </c>
      <c r="AA27" s="30">
        <f t="shared" si="15"/>
        <v>28.554856163114522</v>
      </c>
      <c r="AC27" s="3">
        <v>13</v>
      </c>
      <c r="AE27" s="51">
        <f t="shared" si="16"/>
        <v>10.224024848848265</v>
      </c>
      <c r="AG27" s="3">
        <f t="shared" si="17"/>
        <v>10.224024848848265</v>
      </c>
      <c r="AH27" s="29">
        <f t="shared" si="18"/>
        <v>3.4671952493026974</v>
      </c>
      <c r="AI27" s="29">
        <f t="shared" si="6"/>
        <v>13.789323355783859</v>
      </c>
      <c r="AJ27" s="29">
        <f t="shared" si="6"/>
        <v>5.3438599480776068</v>
      </c>
      <c r="AK27" s="29">
        <f t="shared" si="6"/>
        <v>14.487275874671736</v>
      </c>
      <c r="AL27" s="29">
        <f t="shared" si="6"/>
        <v>2.0238285837619761</v>
      </c>
      <c r="AM27" s="30"/>
      <c r="AN27" s="29">
        <f t="shared" si="19"/>
        <v>3.2295730530984135</v>
      </c>
      <c r="AO27" s="31">
        <f t="shared" si="19"/>
        <v>2.4918073425299636</v>
      </c>
      <c r="AP27" s="31">
        <f>IF(Settings!$I$6&gt;69, 0.2*(AO27), 0)</f>
        <v>0.49836146850599272</v>
      </c>
      <c r="AQ27" s="32">
        <f t="shared" si="20"/>
        <v>13.140192569849098</v>
      </c>
      <c r="AR27" s="32">
        <f t="shared" si="7"/>
        <v>7.0757400720014481</v>
      </c>
      <c r="AS27" s="32">
        <f t="shared" si="7"/>
        <v>9.1817665930055234</v>
      </c>
      <c r="AT27" s="33">
        <f t="shared" si="21"/>
        <v>4.2339019267357794E-2</v>
      </c>
      <c r="AU27" s="33">
        <f t="shared" si="22"/>
        <v>4.4819948437818863E-2</v>
      </c>
      <c r="AV27" s="34">
        <f t="shared" si="23"/>
        <v>2.9437079830601194</v>
      </c>
      <c r="AW27" s="34">
        <f t="shared" si="24"/>
        <v>1.0299999439971073</v>
      </c>
      <c r="AX27" s="35">
        <f t="shared" si="25"/>
        <v>3.9264659388124556</v>
      </c>
      <c r="AY27" s="35">
        <f t="shared" si="26"/>
        <v>1.2829939973917994</v>
      </c>
      <c r="BA27" s="30">
        <f t="shared" si="27"/>
        <v>5.2305303767802194</v>
      </c>
      <c r="BB27" s="30">
        <f t="shared" si="27"/>
        <v>23.902972283204448</v>
      </c>
    </row>
    <row r="28" spans="1:257" x14ac:dyDescent="0.25">
      <c r="A28" s="18">
        <v>25</v>
      </c>
      <c r="B28" s="2"/>
      <c r="C28" s="3"/>
      <c r="F28" s="3">
        <v>14</v>
      </c>
      <c r="G28" s="29">
        <f t="shared" si="8"/>
        <v>8.8275137746323189</v>
      </c>
      <c r="H28" s="29">
        <f t="shared" si="8"/>
        <v>20.492223576980003</v>
      </c>
      <c r="I28" s="29">
        <f t="shared" si="8"/>
        <v>10.911842613659864</v>
      </c>
      <c r="J28" s="29">
        <f t="shared" si="8"/>
        <v>21.470212541254003</v>
      </c>
      <c r="K28" s="29">
        <f t="shared" si="8"/>
        <v>4.5224953692376975</v>
      </c>
      <c r="L28" s="30"/>
      <c r="M28" s="29">
        <f t="shared" si="4"/>
        <v>5.4351712138522181</v>
      </c>
      <c r="N28" s="31">
        <f t="shared" si="4"/>
        <v>3.8539983376445845</v>
      </c>
      <c r="O28" s="31">
        <f>IF(Settings!$I$6&gt;69, 0.2*(N28), 0)</f>
        <v>0.77079966752891693</v>
      </c>
      <c r="P28" s="32">
        <f t="shared" si="5"/>
        <v>18.462715847695719</v>
      </c>
      <c r="Q28" s="32">
        <f t="shared" si="5"/>
        <v>10.620666883903553</v>
      </c>
      <c r="R28" s="32">
        <f t="shared" si="5"/>
        <v>16.520416571591696</v>
      </c>
      <c r="S28" s="33">
        <f t="shared" si="9"/>
        <v>6.0881512891519364E-2</v>
      </c>
      <c r="T28" s="33">
        <f t="shared" si="10"/>
        <v>6.8894034233609833E-2</v>
      </c>
      <c r="U28" s="34">
        <f t="shared" si="11"/>
        <v>4.5195273472180011</v>
      </c>
      <c r="V28" s="34">
        <f t="shared" si="12"/>
        <v>1.5596566239069602</v>
      </c>
      <c r="W28" s="35">
        <f t="shared" si="13"/>
        <v>5.7837868507000385</v>
      </c>
      <c r="X28" s="35">
        <f t="shared" si="14"/>
        <v>1.8948754955389491</v>
      </c>
      <c r="Z28" s="30">
        <f t="shared" si="15"/>
        <v>9.1740261097170439</v>
      </c>
      <c r="AA28" s="30">
        <f t="shared" si="15"/>
        <v>30.079479114720474</v>
      </c>
      <c r="AC28" s="3">
        <v>14</v>
      </c>
      <c r="AE28" s="51">
        <f t="shared" si="16"/>
        <v>10.752414436239738</v>
      </c>
      <c r="AG28" s="3">
        <f>AE28</f>
        <v>10.752414436239738</v>
      </c>
      <c r="AH28" s="29">
        <f t="shared" si="18"/>
        <v>4.0618128573369985</v>
      </c>
      <c r="AI28" s="29">
        <f t="shared" si="6"/>
        <v>14.714807066586436</v>
      </c>
      <c r="AJ28" s="29">
        <f t="shared" si="6"/>
        <v>6.0173617058507904</v>
      </c>
      <c r="AK28" s="29">
        <f t="shared" si="6"/>
        <v>15.453540677653937</v>
      </c>
      <c r="AL28" s="29">
        <f t="shared" si="6"/>
        <v>2.3205143546256788</v>
      </c>
      <c r="AM28" s="30"/>
      <c r="AN28" s="29">
        <f t="shared" si="19"/>
        <v>3.5179267399978791</v>
      </c>
      <c r="AO28" s="31">
        <f t="shared" si="19"/>
        <v>2.675731226031743</v>
      </c>
      <c r="AP28" s="31">
        <f>IF(Settings!$I$6&gt;69, 0.2*(AO28), 0)</f>
        <v>0.53514624520634857</v>
      </c>
      <c r="AQ28" s="32">
        <f t="shared" si="20"/>
        <v>13.894746673391907</v>
      </c>
      <c r="AR28" s="32">
        <f t="shared" si="7"/>
        <v>7.5697798566615067</v>
      </c>
      <c r="AS28" s="32">
        <f t="shared" si="7"/>
        <v>10.159533326757652</v>
      </c>
      <c r="AT28" s="33">
        <f t="shared" si="21"/>
        <v>4.4943641377789875E-2</v>
      </c>
      <c r="AU28" s="33">
        <f t="shared" si="22"/>
        <v>4.8113187982810543E-2</v>
      </c>
      <c r="AV28" s="34">
        <f t="shared" si="23"/>
        <v>3.1572942596539306</v>
      </c>
      <c r="AW28" s="34">
        <f t="shared" si="24"/>
        <v>1.1023326780615519</v>
      </c>
      <c r="AX28" s="35">
        <f t="shared" si="25"/>
        <v>4.1841082492129624</v>
      </c>
      <c r="AY28" s="35">
        <f t="shared" si="26"/>
        <v>1.3679673763085738</v>
      </c>
      <c r="BA28" s="30">
        <f t="shared" si="27"/>
        <v>5.7605936179314332</v>
      </c>
      <c r="BB28" s="30">
        <f t="shared" si="27"/>
        <v>24.838576275127341</v>
      </c>
    </row>
    <row r="29" spans="1:257" x14ac:dyDescent="0.25">
      <c r="A29" s="18">
        <v>26</v>
      </c>
      <c r="C29" s="3"/>
      <c r="F29" s="3">
        <v>15</v>
      </c>
      <c r="G29" s="29">
        <f t="shared" si="8"/>
        <v>10.642843534040084</v>
      </c>
      <c r="H29" s="29">
        <f t="shared" si="8"/>
        <v>22.28295754868239</v>
      </c>
      <c r="I29" s="29">
        <f t="shared" si="8"/>
        <v>12.645792257304329</v>
      </c>
      <c r="J29" s="29">
        <f t="shared" si="8"/>
        <v>23.329815208797786</v>
      </c>
      <c r="K29" s="29">
        <f t="shared" si="8"/>
        <v>5.3054016606116399</v>
      </c>
      <c r="L29" s="30"/>
      <c r="M29" s="29">
        <f t="shared" si="4"/>
        <v>6.0655035616495301</v>
      </c>
      <c r="N29" s="31">
        <f t="shared" si="4"/>
        <v>4.2290541830964665</v>
      </c>
      <c r="O29" s="31">
        <f>IF(Settings!$I$6&gt;69, 0.2*(N29), 0)</f>
        <v>0.84581083661929335</v>
      </c>
      <c r="P29" s="32">
        <f t="shared" si="5"/>
        <v>19.836435414721144</v>
      </c>
      <c r="Q29" s="32">
        <f t="shared" si="5"/>
        <v>11.551025434128061</v>
      </c>
      <c r="R29" s="32">
        <f t="shared" si="5"/>
        <v>18.516979455587446</v>
      </c>
      <c r="S29" s="33">
        <f t="shared" si="9"/>
        <v>6.572240063013772E-2</v>
      </c>
      <c r="T29" s="33">
        <f t="shared" si="10"/>
        <v>7.5385358786983186E-2</v>
      </c>
      <c r="U29" s="34">
        <f t="shared" si="11"/>
        <v>4.9512103177199034</v>
      </c>
      <c r="V29" s="34">
        <f t="shared" si="12"/>
        <v>1.7032967051018173</v>
      </c>
      <c r="W29" s="35">
        <f t="shared" si="13"/>
        <v>6.2771843036246509</v>
      </c>
      <c r="X29" s="35">
        <f t="shared" si="14"/>
        <v>2.0569792929416373</v>
      </c>
      <c r="Z29" s="30">
        <f t="shared" si="15"/>
        <v>10.237425050530156</v>
      </c>
      <c r="AA29" s="30">
        <f t="shared" si="15"/>
        <v>31.530180472689544</v>
      </c>
      <c r="AC29" s="3">
        <v>15</v>
      </c>
      <c r="AE29" s="51">
        <f t="shared" si="16"/>
        <v>11.308111816813577</v>
      </c>
      <c r="AG29" s="3">
        <f t="shared" si="17"/>
        <v>11.308111816813577</v>
      </c>
      <c r="AH29" s="29">
        <f t="shared" si="18"/>
        <v>4.7437999217323235</v>
      </c>
      <c r="AI29" s="29">
        <f t="shared" si="6"/>
        <v>15.694252955361282</v>
      </c>
      <c r="AJ29" s="29">
        <f t="shared" si="6"/>
        <v>6.7653791448164995</v>
      </c>
      <c r="AK29" s="29">
        <f t="shared" si="6"/>
        <v>16.475399308724036</v>
      </c>
      <c r="AL29" s="29">
        <f t="shared" si="6"/>
        <v>2.6530609139078254</v>
      </c>
      <c r="AM29" s="30"/>
      <c r="AN29" s="29">
        <f t="shared" si="19"/>
        <v>3.8291834759087955</v>
      </c>
      <c r="AO29" s="31">
        <f t="shared" si="19"/>
        <v>2.8718957743194204</v>
      </c>
      <c r="AP29" s="31">
        <f>IF(Settings!$I$6&gt;69, 0.2*(AO29), 0)</f>
        <v>0.57437915486388413</v>
      </c>
      <c r="AQ29" s="32">
        <f t="shared" si="20"/>
        <v>14.685708063818426</v>
      </c>
      <c r="AR29" s="32">
        <f t="shared" si="7"/>
        <v>8.0913678023373006</v>
      </c>
      <c r="AS29" s="32">
        <f t="shared" si="7"/>
        <v>11.21253543137921</v>
      </c>
      <c r="AT29" s="33">
        <f t="shared" si="21"/>
        <v>4.7683362349997566E-2</v>
      </c>
      <c r="AU29" s="33">
        <f t="shared" si="22"/>
        <v>5.1611700873030707E-2</v>
      </c>
      <c r="AV29" s="34">
        <f t="shared" si="23"/>
        <v>3.3847900615610946</v>
      </c>
      <c r="AW29" s="34">
        <f t="shared" si="24"/>
        <v>1.17917410688378</v>
      </c>
      <c r="AX29" s="35">
        <f t="shared" si="25"/>
        <v>4.4563034446448802</v>
      </c>
      <c r="AY29" s="35">
        <f t="shared" si="26"/>
        <v>1.4577225095433841</v>
      </c>
      <c r="BA29" s="30">
        <f t="shared" si="27"/>
        <v>6.3294224185255317</v>
      </c>
      <c r="BB29" s="30">
        <f t="shared" si="27"/>
        <v>25.796382787383219</v>
      </c>
      <c r="BD29" s="12"/>
      <c r="BE29" s="12"/>
      <c r="BF29" s="12"/>
      <c r="BG29" s="12"/>
      <c r="BH29" s="12"/>
      <c r="BI29" s="12"/>
      <c r="BJ29" s="12"/>
      <c r="BK29" s="12"/>
      <c r="BL29" s="12"/>
      <c r="BM29" s="12"/>
      <c r="BN29" s="44"/>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44"/>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row>
    <row r="30" spans="1:257" x14ac:dyDescent="0.25">
      <c r="A30" s="18">
        <v>27</v>
      </c>
      <c r="C30" s="3"/>
      <c r="F30" s="3">
        <v>16</v>
      </c>
      <c r="G30" s="29">
        <f t="shared" si="8"/>
        <v>12.595816669853894</v>
      </c>
      <c r="H30" s="29">
        <f t="shared" si="8"/>
        <v>24.071193158823732</v>
      </c>
      <c r="I30" s="29">
        <f t="shared" si="8"/>
        <v>14.467712278899473</v>
      </c>
      <c r="J30" s="29">
        <f t="shared" si="8"/>
        <v>25.184345109690391</v>
      </c>
      <c r="K30" s="29">
        <f t="shared" si="8"/>
        <v>6.1233183054585849</v>
      </c>
      <c r="L30" s="30"/>
      <c r="M30" s="29">
        <f t="shared" ref="M30:N84" si="28">M$4*(1-EXP(-M$5*$F30))^M$6</f>
        <v>6.7099321645779026</v>
      </c>
      <c r="N30" s="31">
        <f t="shared" si="28"/>
        <v>4.6079818043996132</v>
      </c>
      <c r="O30" s="31">
        <f>IF(Settings!$I$6&gt;69, 0.2*(N30), 0)</f>
        <v>0.92159636087992269</v>
      </c>
      <c r="P30" s="32">
        <f t="shared" si="5"/>
        <v>21.191315723285221</v>
      </c>
      <c r="Q30" s="32">
        <f>Q$4*(1-EXP(-Q$5*$F30))^Q$6</f>
        <v>12.47142757980199</v>
      </c>
      <c r="R30" s="32">
        <f>R$4*(1-EXP(-R$5*$F30))^R$6</f>
        <v>20.495891712475967</v>
      </c>
      <c r="S30" s="33">
        <f t="shared" si="9"/>
        <v>7.05149610798428E-2</v>
      </c>
      <c r="T30" s="33">
        <f t="shared" si="10"/>
        <v>8.188004755067875E-2</v>
      </c>
      <c r="U30" s="34">
        <f t="shared" si="11"/>
        <v>5.3865102585765783</v>
      </c>
      <c r="V30" s="34">
        <f t="shared" si="12"/>
        <v>1.8475802327976751</v>
      </c>
      <c r="W30" s="35">
        <f t="shared" si="13"/>
        <v>6.7690276776713008</v>
      </c>
      <c r="X30" s="35">
        <f t="shared" si="14"/>
        <v>2.218299334537337</v>
      </c>
      <c r="Z30" s="30">
        <f t="shared" si="15"/>
        <v>11.289261558756806</v>
      </c>
      <c r="AA30" s="30">
        <f t="shared" si="15"/>
        <v>32.910544337602175</v>
      </c>
      <c r="AC30" s="3">
        <v>16</v>
      </c>
      <c r="AE30" s="51">
        <f t="shared" si="16"/>
        <v>11.892528289327906</v>
      </c>
      <c r="AG30" s="3">
        <f t="shared" si="17"/>
        <v>11.892528289327906</v>
      </c>
      <c r="AH30" s="29">
        <f t="shared" si="18"/>
        <v>5.5226748407740383</v>
      </c>
      <c r="AI30" s="29">
        <f t="shared" si="18"/>
        <v>16.729805540858976</v>
      </c>
      <c r="AJ30" s="29">
        <f t="shared" si="18"/>
        <v>7.5942596106926503</v>
      </c>
      <c r="AK30" s="29">
        <f t="shared" si="18"/>
        <v>17.554966044871993</v>
      </c>
      <c r="AL30" s="29">
        <f t="shared" si="18"/>
        <v>3.0242613005957919</v>
      </c>
      <c r="AM30" s="30"/>
      <c r="AN30" s="29">
        <f t="shared" si="19"/>
        <v>4.1647480885742461</v>
      </c>
      <c r="AO30" s="31">
        <f t="shared" si="19"/>
        <v>3.0809424210551928</v>
      </c>
      <c r="AP30" s="31">
        <f>IF(Settings!$I$6&gt;69, 0.2*(AO30), 0)</f>
        <v>0.61618848421103856</v>
      </c>
      <c r="AQ30" s="32">
        <f t="shared" si="20"/>
        <v>15.514051799524767</v>
      </c>
      <c r="AR30" s="32">
        <f t="shared" si="20"/>
        <v>8.6411664892114679</v>
      </c>
      <c r="AS30" s="32">
        <f t="shared" si="20"/>
        <v>12.341902081496148</v>
      </c>
      <c r="AT30" s="33">
        <f t="shared" si="21"/>
        <v>5.0562245095659486E-2</v>
      </c>
      <c r="AU30" s="33">
        <f t="shared" si="22"/>
        <v>5.5323529572516551E-2</v>
      </c>
      <c r="AV30" s="34">
        <f t="shared" si="23"/>
        <v>3.6268969458473439</v>
      </c>
      <c r="AW30" s="34">
        <f t="shared" si="24"/>
        <v>1.2607331664769561</v>
      </c>
      <c r="AX30" s="35">
        <f t="shared" si="25"/>
        <v>4.7436032350333672</v>
      </c>
      <c r="AY30" s="35">
        <f t="shared" si="26"/>
        <v>1.5524271797984475</v>
      </c>
      <c r="BA30" s="30">
        <f t="shared" si="27"/>
        <v>6.9375134300911556</v>
      </c>
      <c r="BB30" s="30">
        <f t="shared" si="27"/>
        <v>26.775554798272733</v>
      </c>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EB30" s="12"/>
      <c r="EE30" s="13"/>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r="31" spans="1:257" x14ac:dyDescent="0.25">
      <c r="A31" s="18">
        <v>28</v>
      </c>
      <c r="C31" s="3"/>
      <c r="F31" s="3">
        <v>17</v>
      </c>
      <c r="G31" s="29">
        <f t="shared" si="8"/>
        <v>14.668862759659405</v>
      </c>
      <c r="H31" s="29">
        <f t="shared" si="8"/>
        <v>25.853268726465551</v>
      </c>
      <c r="I31" s="29">
        <f t="shared" si="8"/>
        <v>16.36677337454665</v>
      </c>
      <c r="J31" s="29">
        <f t="shared" si="8"/>
        <v>27.030024822823734</v>
      </c>
      <c r="K31" s="29">
        <f t="shared" si="8"/>
        <v>6.9681558917847486</v>
      </c>
      <c r="L31" s="30"/>
      <c r="M31" s="29">
        <f t="shared" si="28"/>
        <v>7.3660788998030817</v>
      </c>
      <c r="N31" s="31">
        <f t="shared" si="28"/>
        <v>4.9898737710914247</v>
      </c>
      <c r="O31" s="31">
        <f>IF(Settings!$I$6&gt;69, 0.2*(N31), 0)</f>
        <v>0.99797475421828497</v>
      </c>
      <c r="P31" s="32">
        <f t="shared" ref="P31:R84" si="29">P$4*(1-EXP(-P$5*$F31))^P$6</f>
        <v>22.525971346835828</v>
      </c>
      <c r="Q31" s="32">
        <f t="shared" si="29"/>
        <v>13.379421983122118</v>
      </c>
      <c r="R31" s="32">
        <f t="shared" si="29"/>
        <v>22.441642865596648</v>
      </c>
      <c r="S31" s="33">
        <f t="shared" si="9"/>
        <v>7.5251909050273458E-2</v>
      </c>
      <c r="T31" s="33">
        <f t="shared" si="10"/>
        <v>8.835959817776011E-2</v>
      </c>
      <c r="U31" s="34">
        <f t="shared" si="11"/>
        <v>5.8244095693063898</v>
      </c>
      <c r="V31" s="34">
        <f t="shared" si="12"/>
        <v>1.9921865131081755</v>
      </c>
      <c r="W31" s="35">
        <f t="shared" si="13"/>
        <v>7.2584617408122725</v>
      </c>
      <c r="X31" s="35">
        <f t="shared" si="14"/>
        <v>2.3785185175576933</v>
      </c>
      <c r="Z31" s="30">
        <f t="shared" ref="Z31:AA84" si="30">Z$4*(1-EXP(-Z$5*$F31))^Z$6</f>
        <v>12.32203400297508</v>
      </c>
      <c r="AA31" s="30">
        <f t="shared" si="30"/>
        <v>34.223981034334884</v>
      </c>
      <c r="AC31" s="3">
        <v>17</v>
      </c>
      <c r="AE31" s="51">
        <f t="shared" si="16"/>
        <v>12.507148090114805</v>
      </c>
      <c r="AG31" s="3">
        <f t="shared" si="17"/>
        <v>12.507148090114805</v>
      </c>
      <c r="AH31" s="29">
        <f t="shared" si="18"/>
        <v>6.4082677402629979</v>
      </c>
      <c r="AI31" s="29">
        <f t="shared" si="18"/>
        <v>17.823567178148885</v>
      </c>
      <c r="AJ31" s="29">
        <f t="shared" si="18"/>
        <v>8.51054901927691</v>
      </c>
      <c r="AK31" s="29">
        <f t="shared" si="18"/>
        <v>18.694297741106414</v>
      </c>
      <c r="AL31" s="29">
        <f t="shared" si="18"/>
        <v>3.4368224315570637</v>
      </c>
      <c r="AM31" s="30"/>
      <c r="AN31" s="29">
        <f t="shared" si="19"/>
        <v>4.5260507242717845</v>
      </c>
      <c r="AO31" s="31">
        <f t="shared" si="19"/>
        <v>3.3035233650122198</v>
      </c>
      <c r="AP31" s="31">
        <f>IF(Settings!$I$6&gt;69, 0.2*(AO31), 0)</f>
        <v>0.66070467300244395</v>
      </c>
      <c r="AQ31" s="32">
        <f t="shared" si="20"/>
        <v>16.380685277752999</v>
      </c>
      <c r="AR31" s="32">
        <f t="shared" si="20"/>
        <v>9.2197370762381734</v>
      </c>
      <c r="AS31" s="32">
        <f t="shared" si="20"/>
        <v>13.547984261325393</v>
      </c>
      <c r="AT31" s="33">
        <f t="shared" si="21"/>
        <v>5.3584110883723307E-2</v>
      </c>
      <c r="AU31" s="33">
        <f t="shared" si="22"/>
        <v>5.9256394002580474E-2</v>
      </c>
      <c r="AV31" s="34">
        <f t="shared" si="23"/>
        <v>3.8843251175376867</v>
      </c>
      <c r="AW31" s="34">
        <f t="shared" si="24"/>
        <v>1.3472191732083016</v>
      </c>
      <c r="AX31" s="35">
        <f t="shared" si="25"/>
        <v>5.0465490096763652</v>
      </c>
      <c r="AY31" s="35">
        <f t="shared" si="26"/>
        <v>1.6522425543512238</v>
      </c>
      <c r="BA31" s="30">
        <f t="shared" ref="BA31:BB84" si="31">BA$4*(1-EXP(-BA$5*$AG31))^BA$6</f>
        <v>7.5849794185124644</v>
      </c>
      <c r="BB31" s="30">
        <f t="shared" si="31"/>
        <v>27.775104624152981</v>
      </c>
    </row>
    <row r="32" spans="1:257" x14ac:dyDescent="0.25">
      <c r="A32" s="18">
        <v>29</v>
      </c>
      <c r="C32" s="3"/>
      <c r="F32" s="3">
        <v>18</v>
      </c>
      <c r="G32" s="29">
        <f t="shared" si="8"/>
        <v>16.843742669459438</v>
      </c>
      <c r="H32" s="29">
        <f t="shared" si="8"/>
        <v>27.62599631747327</v>
      </c>
      <c r="I32" s="29">
        <f t="shared" si="8"/>
        <v>18.332355995367045</v>
      </c>
      <c r="J32" s="29">
        <f t="shared" si="8"/>
        <v>28.86358199607341</v>
      </c>
      <c r="K32" s="29">
        <f t="shared" si="8"/>
        <v>7.8322036727975624</v>
      </c>
      <c r="L32" s="30"/>
      <c r="M32" s="29">
        <f t="shared" si="28"/>
        <v>8.031752753750272</v>
      </c>
      <c r="N32" s="31">
        <f t="shared" si="28"/>
        <v>5.3739141176350049</v>
      </c>
      <c r="O32" s="31">
        <f>IF(Settings!$I$6&gt;69, 0.2*(N32), 0)</f>
        <v>1.0747828235270009</v>
      </c>
      <c r="P32" s="32">
        <f t="shared" si="29"/>
        <v>23.839280755485788</v>
      </c>
      <c r="Q32" s="32">
        <f t="shared" si="29"/>
        <v>14.2729669238994</v>
      </c>
      <c r="R32" s="32">
        <f t="shared" si="29"/>
        <v>24.341537310862392</v>
      </c>
      <c r="S32" s="33">
        <f t="shared" si="9"/>
        <v>7.992714474375151E-2</v>
      </c>
      <c r="T32" s="33">
        <f t="shared" si="10"/>
        <v>9.4807856247892452E-2</v>
      </c>
      <c r="U32" s="34">
        <f t="shared" si="11"/>
        <v>6.263997405628535</v>
      </c>
      <c r="V32" s="34">
        <f t="shared" si="12"/>
        <v>2.1368313632848519</v>
      </c>
      <c r="W32" s="35">
        <f t="shared" si="13"/>
        <v>7.7447576160354892</v>
      </c>
      <c r="X32" s="35">
        <f t="shared" si="14"/>
        <v>2.5373664934818505</v>
      </c>
      <c r="Z32" s="30">
        <f t="shared" si="30"/>
        <v>13.329633867407763</v>
      </c>
      <c r="AA32" s="30">
        <f t="shared" si="30"/>
        <v>35.473735537603709</v>
      </c>
      <c r="AC32" s="3">
        <v>18</v>
      </c>
      <c r="AE32" s="51">
        <f t="shared" si="16"/>
        <v>13.1535321625796</v>
      </c>
      <c r="AG32" s="3">
        <f t="shared" si="17"/>
        <v>13.1535321625796</v>
      </c>
      <c r="AH32" s="29">
        <f t="shared" si="18"/>
        <v>7.4105605626455873</v>
      </c>
      <c r="AI32" s="29">
        <f t="shared" si="18"/>
        <v>18.97757769950525</v>
      </c>
      <c r="AJ32" s="29">
        <f t="shared" si="18"/>
        <v>9.5209307166445285</v>
      </c>
      <c r="AK32" s="29">
        <f t="shared" si="18"/>
        <v>19.895371775427627</v>
      </c>
      <c r="AL32" s="29">
        <f t="shared" si="18"/>
        <v>3.8932937980587883</v>
      </c>
      <c r="AM32" s="30"/>
      <c r="AN32" s="29">
        <f t="shared" si="19"/>
        <v>4.9145371570921226</v>
      </c>
      <c r="AO32" s="31">
        <f t="shared" si="19"/>
        <v>3.5402983125659446</v>
      </c>
      <c r="AP32" s="31">
        <f>IF(Settings!$I$6&gt;69, 0.2*(AO32), 0)</f>
        <v>0.70805966251318897</v>
      </c>
      <c r="AQ32" s="32">
        <f t="shared" si="20"/>
        <v>17.286434570071961</v>
      </c>
      <c r="AR32" s="32">
        <f t="shared" si="20"/>
        <v>9.8275219441602886</v>
      </c>
      <c r="AS32" s="32">
        <f t="shared" si="20"/>
        <v>14.830247715420102</v>
      </c>
      <c r="AT32" s="33">
        <f t="shared" si="21"/>
        <v>5.6752484056820464E-2</v>
      </c>
      <c r="AU32" s="33">
        <f t="shared" si="22"/>
        <v>6.341758471749584E-2</v>
      </c>
      <c r="AV32" s="34">
        <f t="shared" si="23"/>
        <v>4.1577894880435169</v>
      </c>
      <c r="AW32" s="34">
        <f t="shared" si="24"/>
        <v>1.4388403839928716</v>
      </c>
      <c r="AX32" s="35">
        <f t="shared" si="25"/>
        <v>5.3656673980010368</v>
      </c>
      <c r="AY32" s="35">
        <f t="shared" si="26"/>
        <v>1.7573212771204791</v>
      </c>
      <c r="BA32" s="30">
        <f t="shared" si="31"/>
        <v>8.2714985383873501</v>
      </c>
      <c r="BB32" s="30">
        <f t="shared" si="31"/>
        <v>28.793886730661484</v>
      </c>
    </row>
    <row r="33" spans="1:95" x14ac:dyDescent="0.25">
      <c r="A33" s="18">
        <v>30</v>
      </c>
      <c r="C33" s="3"/>
      <c r="F33" s="3">
        <v>19</v>
      </c>
      <c r="G33" s="29">
        <f t="shared" si="8"/>
        <v>19.102100232718083</v>
      </c>
      <c r="H33" s="29">
        <f t="shared" si="8"/>
        <v>29.386599029597114</v>
      </c>
      <c r="I33" s="29">
        <f t="shared" si="8"/>
        <v>20.354170141597773</v>
      </c>
      <c r="J33" s="29">
        <f t="shared" si="8"/>
        <v>30.682181863991843</v>
      </c>
      <c r="K33" s="29">
        <f t="shared" si="8"/>
        <v>8.7082587324282947</v>
      </c>
      <c r="L33" s="30"/>
      <c r="M33" s="29">
        <f t="shared" si="28"/>
        <v>8.7049373563595704</v>
      </c>
      <c r="N33" s="31">
        <f t="shared" si="28"/>
        <v>5.7593676191993746</v>
      </c>
      <c r="O33" s="31">
        <f>IF(Settings!$I$6&gt;69, 0.2*(N33), 0)</f>
        <v>1.151873523839875</v>
      </c>
      <c r="P33" s="32">
        <f t="shared" si="29"/>
        <v>25.130344925556997</v>
      </c>
      <c r="Q33" s="32">
        <f t="shared" si="29"/>
        <v>15.150375211083594</v>
      </c>
      <c r="R33" s="32">
        <f t="shared" si="29"/>
        <v>26.185443208823735</v>
      </c>
      <c r="S33" s="33">
        <f t="shared" si="9"/>
        <v>8.4535579714291806E-2</v>
      </c>
      <c r="T33" s="33">
        <f t="shared" si="10"/>
        <v>0.10121073684679421</v>
      </c>
      <c r="U33" s="34">
        <f t="shared" si="11"/>
        <v>6.7044568756152838</v>
      </c>
      <c r="V33" s="34">
        <f t="shared" si="12"/>
        <v>2.2812625440701648</v>
      </c>
      <c r="W33" s="35">
        <f t="shared" si="13"/>
        <v>8.2272939519096724</v>
      </c>
      <c r="X33" s="35">
        <f t="shared" si="14"/>
        <v>2.6946131223503755</v>
      </c>
      <c r="Z33" s="30">
        <f t="shared" si="30"/>
        <v>14.307208460475719</v>
      </c>
      <c r="AA33" s="30">
        <f t="shared" si="30"/>
        <v>36.662895488993847</v>
      </c>
      <c r="AC33" s="3">
        <v>19</v>
      </c>
      <c r="AE33" s="51">
        <f t="shared" si="16"/>
        <v>13.833322121512344</v>
      </c>
      <c r="AG33" s="3">
        <f t="shared" si="17"/>
        <v>13.833322121512344</v>
      </c>
      <c r="AH33" s="29">
        <f t="shared" si="18"/>
        <v>8.5394883152653289</v>
      </c>
      <c r="AI33" s="29">
        <f t="shared" si="18"/>
        <v>20.193791814256208</v>
      </c>
      <c r="AJ33" s="29">
        <f t="shared" si="18"/>
        <v>10.632150085133565</v>
      </c>
      <c r="AK33" s="29">
        <f t="shared" si="18"/>
        <v>21.160061709752444</v>
      </c>
      <c r="AL33" s="29">
        <f t="shared" si="18"/>
        <v>4.3959872945685845</v>
      </c>
      <c r="AM33" s="30"/>
      <c r="AN33" s="29">
        <f t="shared" si="19"/>
        <v>5.3316573383098973</v>
      </c>
      <c r="AO33" s="31">
        <f t="shared" si="19"/>
        <v>3.7919306635481438</v>
      </c>
      <c r="AP33" s="31">
        <f>IF(Settings!$I$6&gt;69, 0.2*(AO33), 0)</f>
        <v>0.75838613270962885</v>
      </c>
      <c r="AQ33" s="32">
        <f t="shared" si="20"/>
        <v>18.23202971224563</v>
      </c>
      <c r="AR33" s="32">
        <f t="shared" si="20"/>
        <v>10.46482648323024</v>
      </c>
      <c r="AS33" s="32">
        <f t="shared" si="20"/>
        <v>16.187173155214133</v>
      </c>
      <c r="AT33" s="33">
        <f t="shared" si="21"/>
        <v>6.0070532222696593E-2</v>
      </c>
      <c r="AU33" s="33">
        <f t="shared" si="22"/>
        <v>6.7813845726600611E-2</v>
      </c>
      <c r="AV33" s="34">
        <f t="shared" si="23"/>
        <v>4.4480051095764663</v>
      </c>
      <c r="AW33" s="34">
        <f t="shared" si="24"/>
        <v>1.5358023599714921</v>
      </c>
      <c r="AX33" s="35">
        <f t="shared" si="25"/>
        <v>5.7014654246678607</v>
      </c>
      <c r="AY33" s="35">
        <f t="shared" si="26"/>
        <v>1.8678053981259155</v>
      </c>
      <c r="BA33" s="30">
        <f t="shared" si="31"/>
        <v>8.9962669021420574</v>
      </c>
      <c r="BB33" s="30">
        <f t="shared" si="31"/>
        <v>29.830591337911695</v>
      </c>
    </row>
    <row r="34" spans="1:95" x14ac:dyDescent="0.25">
      <c r="A34" s="18">
        <v>31</v>
      </c>
      <c r="C34" s="3"/>
      <c r="F34" s="3">
        <v>20</v>
      </c>
      <c r="G34" s="29">
        <f t="shared" si="8"/>
        <v>21.425909917426157</v>
      </c>
      <c r="H34" s="29">
        <f t="shared" si="8"/>
        <v>31.132658742345956</v>
      </c>
      <c r="I34" s="29">
        <f t="shared" si="8"/>
        <v>22.422345686484917</v>
      </c>
      <c r="J34" s="29">
        <f t="shared" si="8"/>
        <v>32.483371011963357</v>
      </c>
      <c r="K34" s="29">
        <f t="shared" si="8"/>
        <v>9.589710709387143</v>
      </c>
      <c r="L34" s="30"/>
      <c r="M34" s="29">
        <f t="shared" si="28"/>
        <v>9.3837792948756586</v>
      </c>
      <c r="N34" s="31">
        <f t="shared" si="28"/>
        <v>6.1455707669456672</v>
      </c>
      <c r="O34" s="31">
        <f>IF(Settings!$I$6&gt;69, 0.2*(N34), 0)</f>
        <v>1.2291141533891334</v>
      </c>
      <c r="P34" s="32">
        <f t="shared" si="29"/>
        <v>26.398453630128714</v>
      </c>
      <c r="Q34" s="32">
        <f t="shared" si="29"/>
        <v>16.010267158981193</v>
      </c>
      <c r="R34" s="32">
        <f t="shared" si="29"/>
        <v>27.965520287049991</v>
      </c>
      <c r="S34" s="33">
        <f t="shared" si="9"/>
        <v>8.9072993540677312E-2</v>
      </c>
      <c r="T34" s="33">
        <f t="shared" si="10"/>
        <v>0.10755598566891147</v>
      </c>
      <c r="U34" s="34">
        <f t="shared" si="11"/>
        <v>7.1450542859616792</v>
      </c>
      <c r="V34" s="34">
        <f t="shared" si="12"/>
        <v>2.4252559369474067</v>
      </c>
      <c r="W34" s="35">
        <f t="shared" si="13"/>
        <v>8.7055414116259016</v>
      </c>
      <c r="X34" s="35">
        <f t="shared" si="14"/>
        <v>2.8500630207087108</v>
      </c>
      <c r="Z34" s="30">
        <f t="shared" si="30"/>
        <v>15.251019327063375</v>
      </c>
      <c r="AA34" s="30">
        <f t="shared" si="30"/>
        <v>37.794398825282329</v>
      </c>
      <c r="AC34" s="3">
        <v>20</v>
      </c>
      <c r="AE34" s="51">
        <f t="shared" si="16"/>
        <v>14.548244422279508</v>
      </c>
      <c r="AG34" s="3">
        <f t="shared" si="17"/>
        <v>14.548244422279508</v>
      </c>
      <c r="AH34" s="29">
        <f t="shared" si="18"/>
        <v>9.8047005798940194</v>
      </c>
      <c r="AI34" s="29">
        <f t="shared" si="18"/>
        <v>21.474054214388691</v>
      </c>
      <c r="AJ34" s="29">
        <f t="shared" si="18"/>
        <v>11.850923920487636</v>
      </c>
      <c r="AK34" s="29">
        <f t="shared" si="18"/>
        <v>22.490110636747939</v>
      </c>
      <c r="AL34" s="29">
        <f t="shared" si="18"/>
        <v>4.9468893856574425</v>
      </c>
      <c r="AM34" s="30"/>
      <c r="AN34" s="29">
        <f t="shared" si="19"/>
        <v>5.7788520633001106</v>
      </c>
      <c r="AO34" s="31">
        <f t="shared" si="19"/>
        <v>4.0590830974570178</v>
      </c>
      <c r="AP34" s="31">
        <f>IF(Settings!$I$6&gt;69, 0.2*(AO34), 0)</f>
        <v>0.8118166194914036</v>
      </c>
      <c r="AQ34" s="32">
        <f t="shared" si="20"/>
        <v>19.218088976880171</v>
      </c>
      <c r="AR34" s="32">
        <f t="shared" si="20"/>
        <v>11.131800212551441</v>
      </c>
      <c r="AS34" s="32">
        <f t="shared" si="20"/>
        <v>17.616168305343642</v>
      </c>
      <c r="AT34" s="33">
        <f t="shared" si="21"/>
        <v>6.354100202798349E-2</v>
      </c>
      <c r="AU34" s="33">
        <f t="shared" si="22"/>
        <v>7.2451247139827174E-2</v>
      </c>
      <c r="AV34" s="34">
        <f t="shared" si="23"/>
        <v>4.7556819421342844</v>
      </c>
      <c r="AW34" s="34">
        <f t="shared" si="24"/>
        <v>1.6383061232872951</v>
      </c>
      <c r="AX34" s="35">
        <f t="shared" si="25"/>
        <v>6.0544252581837972</v>
      </c>
      <c r="AY34" s="35">
        <f t="shared" si="26"/>
        <v>1.9838241446537004</v>
      </c>
      <c r="BA34" s="30">
        <f t="shared" si="31"/>
        <v>9.7579565092893734</v>
      </c>
      <c r="BB34" s="30">
        <f t="shared" si="31"/>
        <v>30.883739026916558</v>
      </c>
    </row>
    <row r="35" spans="1:95" x14ac:dyDescent="0.25">
      <c r="A35" s="18">
        <v>32</v>
      </c>
      <c r="C35" s="3"/>
      <c r="F35" s="3">
        <v>21</v>
      </c>
      <c r="G35" s="29">
        <f t="shared" si="8"/>
        <v>23.797827632726456</v>
      </c>
      <c r="H35" s="29">
        <f t="shared" si="8"/>
        <v>32.862072122255618</v>
      </c>
      <c r="I35" s="29">
        <f t="shared" si="8"/>
        <v>24.527498232349743</v>
      </c>
      <c r="J35" s="29">
        <f t="shared" si="8"/>
        <v>34.265030020607945</v>
      </c>
      <c r="K35" s="29">
        <f t="shared" si="8"/>
        <v>10.470590362311079</v>
      </c>
      <c r="L35" s="30"/>
      <c r="M35" s="29">
        <f t="shared" si="28"/>
        <v>10.066577159784188</v>
      </c>
      <c r="N35" s="31">
        <f t="shared" si="28"/>
        <v>6.5319240916786541</v>
      </c>
      <c r="O35" s="31">
        <f>IF(Settings!$I$6&gt;69, 0.2*(N35), 0)</f>
        <v>1.3063848183357309</v>
      </c>
      <c r="P35" s="32">
        <f t="shared" si="29"/>
        <v>27.643057676129793</v>
      </c>
      <c r="Q35" s="32">
        <f t="shared" si="29"/>
        <v>16.851530189534007</v>
      </c>
      <c r="R35" s="32">
        <f t="shared" si="29"/>
        <v>29.675943851364739</v>
      </c>
      <c r="S35" s="33">
        <f t="shared" si="9"/>
        <v>9.3535914525302438E-2</v>
      </c>
      <c r="T35" s="33">
        <f t="shared" si="10"/>
        <v>0.11383297238857298</v>
      </c>
      <c r="U35" s="34">
        <f t="shared" si="11"/>
        <v>7.5851300129017325</v>
      </c>
      <c r="V35" s="34">
        <f t="shared" si="12"/>
        <v>2.5686123104925267</v>
      </c>
      <c r="W35" s="35">
        <f t="shared" si="13"/>
        <v>9.1790497784292349</v>
      </c>
      <c r="X35" s="35">
        <f t="shared" si="14"/>
        <v>3.0035509770061672</v>
      </c>
      <c r="Z35" s="30">
        <f t="shared" si="30"/>
        <v>16.158303011930894</v>
      </c>
      <c r="AA35" s="30">
        <f t="shared" si="30"/>
        <v>38.871041036900081</v>
      </c>
      <c r="AC35" s="3">
        <v>21</v>
      </c>
      <c r="AE35" s="51">
        <f t="shared" si="16"/>
        <v>15.300114745484414</v>
      </c>
      <c r="AG35" s="3">
        <f t="shared" si="17"/>
        <v>15.300114745484414</v>
      </c>
      <c r="AH35" s="29">
        <f t="shared" si="18"/>
        <v>11.215284171905564</v>
      </c>
      <c r="AI35" s="29">
        <f t="shared" si="18"/>
        <v>22.820072364032988</v>
      </c>
      <c r="AJ35" s="29">
        <f t="shared" si="18"/>
        <v>13.183833889388255</v>
      </c>
      <c r="AK35" s="29">
        <f t="shared" si="18"/>
        <v>23.887102219228648</v>
      </c>
      <c r="AL35" s="29">
        <f t="shared" si="18"/>
        <v>5.547567448334255</v>
      </c>
      <c r="AM35" s="30"/>
      <c r="AN35" s="29">
        <f t="shared" si="19"/>
        <v>6.2575376499141822</v>
      </c>
      <c r="AO35" s="31">
        <f t="shared" si="19"/>
        <v>4.3424125191271585</v>
      </c>
      <c r="AP35" s="31">
        <f>IF(Settings!$I$6&gt;69, 0.2*(AO35), 0)</f>
        <v>0.8684825038254318</v>
      </c>
      <c r="AQ35" s="32">
        <f t="shared" si="20"/>
        <v>20.245102179731369</v>
      </c>
      <c r="AR35" s="32">
        <f t="shared" si="20"/>
        <v>11.828417468451246</v>
      </c>
      <c r="AS35" s="32">
        <f t="shared" si="20"/>
        <v>19.113496704195651</v>
      </c>
      <c r="AT35" s="33">
        <f t="shared" si="21"/>
        <v>6.7166150721068102E-2</v>
      </c>
      <c r="AU35" s="33">
        <f t="shared" si="22"/>
        <v>7.7335048062382991E-2</v>
      </c>
      <c r="AV35" s="34">
        <f t="shared" si="23"/>
        <v>5.0815189129233911</v>
      </c>
      <c r="AW35" s="34">
        <f t="shared" si="24"/>
        <v>1.746546098233734</v>
      </c>
      <c r="AX35" s="35">
        <f t="shared" si="25"/>
        <v>6.4249985573153872</v>
      </c>
      <c r="AY35" s="35">
        <f t="shared" si="26"/>
        <v>2.1054915420464937</v>
      </c>
      <c r="BA35" s="30">
        <f t="shared" si="31"/>
        <v>10.554680760487113</v>
      </c>
      <c r="BB35" s="30">
        <f t="shared" si="31"/>
        <v>31.951676571243887</v>
      </c>
    </row>
    <row r="36" spans="1:95" x14ac:dyDescent="0.25">
      <c r="A36" s="18">
        <v>33</v>
      </c>
      <c r="C36" s="3"/>
      <c r="F36" s="3">
        <v>22</v>
      </c>
      <c r="G36" s="29">
        <f t="shared" si="8"/>
        <v>26.201454447932306</v>
      </c>
      <c r="H36" s="29">
        <f t="shared" si="8"/>
        <v>34.573013234556313</v>
      </c>
      <c r="I36" s="29">
        <f t="shared" si="8"/>
        <v>26.660774760572799</v>
      </c>
      <c r="J36" s="29">
        <f t="shared" si="8"/>
        <v>36.025333222851032</v>
      </c>
      <c r="K36" s="29">
        <f t="shared" si="8"/>
        <v>11.345589453493993</v>
      </c>
      <c r="L36" s="30"/>
      <c r="M36" s="29">
        <f t="shared" si="28"/>
        <v>10.751771278349402</v>
      </c>
      <c r="N36" s="31">
        <f t="shared" si="28"/>
        <v>6.9178855726243098</v>
      </c>
      <c r="O36" s="31">
        <f>IF(Settings!$I$6&gt;69, 0.2*(N36), 0)</f>
        <v>1.3835771145248621</v>
      </c>
      <c r="P36" s="32">
        <f t="shared" si="29"/>
        <v>28.863745813732827</v>
      </c>
      <c r="Q36" s="32">
        <f t="shared" si="29"/>
        <v>17.673283941318999</v>
      </c>
      <c r="R36" s="32">
        <f t="shared" si="29"/>
        <v>31.312636674983775</v>
      </c>
      <c r="S36" s="33">
        <f t="shared" si="9"/>
        <v>9.7921519460601125E-2</v>
      </c>
      <c r="T36" s="33">
        <f t="shared" si="10"/>
        <v>0.12003251072156046</v>
      </c>
      <c r="U36" s="34">
        <f t="shared" si="11"/>
        <v>8.0240906791015902</v>
      </c>
      <c r="V36" s="34">
        <f t="shared" si="12"/>
        <v>2.7111545593261202</v>
      </c>
      <c r="W36" s="35">
        <f t="shared" si="13"/>
        <v>9.6474371505938503</v>
      </c>
      <c r="X36" s="35">
        <f t="shared" si="14"/>
        <v>3.1549380645211933</v>
      </c>
      <c r="Z36" s="30">
        <f t="shared" si="30"/>
        <v>17.027138497254757</v>
      </c>
      <c r="AA36" s="30">
        <f t="shared" si="30"/>
        <v>39.895482074466436</v>
      </c>
      <c r="AC36" s="3">
        <v>22</v>
      </c>
      <c r="AE36" s="51">
        <f t="shared" si="16"/>
        <v>16.090842608232069</v>
      </c>
      <c r="AG36" s="3">
        <f t="shared" si="17"/>
        <v>16.090842608232069</v>
      </c>
      <c r="AH36" s="29">
        <f t="shared" si="18"/>
        <v>12.779450042715105</v>
      </c>
      <c r="AI36" s="29">
        <f t="shared" si="18"/>
        <v>24.233386989426897</v>
      </c>
      <c r="AJ36" s="29">
        <f t="shared" si="18"/>
        <v>14.637203759831644</v>
      </c>
      <c r="AK36" s="29">
        <f t="shared" si="18"/>
        <v>25.352429473101672</v>
      </c>
      <c r="AL36" s="29">
        <f t="shared" si="18"/>
        <v>6.1990728051282087</v>
      </c>
      <c r="AM36" s="30"/>
      <c r="AN36" s="29">
        <f t="shared" si="19"/>
        <v>6.7690885453487404</v>
      </c>
      <c r="AO36" s="31">
        <f t="shared" si="19"/>
        <v>4.6425643264136287</v>
      </c>
      <c r="AP36" s="31">
        <f>IF(Settings!$I$6&gt;69, 0.2*(AO36), 0)</f>
        <v>0.92851286528272581</v>
      </c>
      <c r="AQ36" s="32">
        <f t="shared" si="20"/>
        <v>21.313413096598598</v>
      </c>
      <c r="AR36" s="32">
        <f t="shared" si="20"/>
        <v>12.55445795367346</v>
      </c>
      <c r="AS36" s="32">
        <f t="shared" si="20"/>
        <v>20.674228313425331</v>
      </c>
      <c r="AT36" s="33">
        <f t="shared" si="21"/>
        <v>7.0947673826352489E-2</v>
      </c>
      <c r="AU36" s="33">
        <f t="shared" si="22"/>
        <v>8.2469550455654905E-2</v>
      </c>
      <c r="AV36" s="34">
        <f t="shared" si="23"/>
        <v>5.4261972329341592</v>
      </c>
      <c r="AW36" s="34">
        <f t="shared" si="24"/>
        <v>1.8607078302484927</v>
      </c>
      <c r="AX36" s="35">
        <f t="shared" si="25"/>
        <v>6.8136004253620319</v>
      </c>
      <c r="AY36" s="35">
        <f t="shared" si="26"/>
        <v>2.2329038961589469</v>
      </c>
      <c r="BA36" s="30">
        <f t="shared" si="31"/>
        <v>11.383969862045543</v>
      </c>
      <c r="BB36" s="30">
        <f t="shared" si="31"/>
        <v>33.032574232646873</v>
      </c>
      <c r="CQ36" s="44"/>
    </row>
    <row r="37" spans="1:95" x14ac:dyDescent="0.25">
      <c r="A37" s="18">
        <v>34</v>
      </c>
      <c r="C37" s="3"/>
      <c r="F37" s="3">
        <v>23</v>
      </c>
      <c r="G37" s="29">
        <f t="shared" si="8"/>
        <v>28.621524217121664</v>
      </c>
      <c r="H37" s="29">
        <f t="shared" si="8"/>
        <v>36.263901509475701</v>
      </c>
      <c r="I37" s="29">
        <f t="shared" si="8"/>
        <v>28.813882699072131</v>
      </c>
      <c r="J37" s="29">
        <f t="shared" si="8"/>
        <v>37.762714230683848</v>
      </c>
      <c r="K37" s="29">
        <f t="shared" si="8"/>
        <v>12.210058490174058</v>
      </c>
      <c r="L37" s="30"/>
      <c r="M37" s="29">
        <f t="shared" si="28"/>
        <v>11.437934093880097</v>
      </c>
      <c r="N37" s="31">
        <f t="shared" si="28"/>
        <v>7.3029649306747766</v>
      </c>
      <c r="O37" s="31">
        <f>IF(Settings!$I$6&gt;69, 0.2*(N37), 0)</f>
        <v>1.4605929861349554</v>
      </c>
      <c r="P37" s="32">
        <f t="shared" si="29"/>
        <v>30.060225365488858</v>
      </c>
      <c r="Q37" s="32">
        <f t="shared" si="29"/>
        <v>18.474850000141977</v>
      </c>
      <c r="R37" s="32">
        <f t="shared" si="29"/>
        <v>32.873016252400532</v>
      </c>
      <c r="S37" s="33">
        <f t="shared" si="9"/>
        <v>0.10222754872383066</v>
      </c>
      <c r="T37" s="33">
        <f t="shared" si="10"/>
        <v>0.12614670081562349</v>
      </c>
      <c r="U37" s="34">
        <f t="shared" si="11"/>
        <v>8.4614023938268126</v>
      </c>
      <c r="V37" s="34">
        <f t="shared" si="12"/>
        <v>2.8527253270685851</v>
      </c>
      <c r="W37" s="35">
        <f t="shared" si="13"/>
        <v>10.1103808241149</v>
      </c>
      <c r="X37" s="35">
        <f t="shared" si="14"/>
        <v>3.3041083219767753</v>
      </c>
      <c r="Z37" s="30">
        <f t="shared" si="30"/>
        <v>17.856323947284878</v>
      </c>
      <c r="AA37" s="30">
        <f t="shared" si="30"/>
        <v>40.870252920459095</v>
      </c>
      <c r="AC37" s="3">
        <v>23</v>
      </c>
      <c r="AE37" s="51">
        <f t="shared" si="16"/>
        <v>16.922436213709528</v>
      </c>
      <c r="AG37" s="3">
        <f t="shared" si="17"/>
        <v>16.922436213709528</v>
      </c>
      <c r="AH37" s="29">
        <f t="shared" si="18"/>
        <v>14.50419010109602</v>
      </c>
      <c r="AI37" s="29">
        <f t="shared" si="18"/>
        <v>25.715340332215636</v>
      </c>
      <c r="AJ37" s="29">
        <f t="shared" si="18"/>
        <v>16.216960587737766</v>
      </c>
      <c r="AK37" s="29">
        <f t="shared" si="18"/>
        <v>26.887261397377358</v>
      </c>
      <c r="AL37" s="29">
        <f t="shared" si="18"/>
        <v>6.9018436532564165</v>
      </c>
      <c r="AM37" s="30"/>
      <c r="AN37" s="29">
        <f t="shared" si="19"/>
        <v>7.3148178092314486</v>
      </c>
      <c r="AO37" s="31">
        <f t="shared" si="19"/>
        <v>4.9601659674654694</v>
      </c>
      <c r="AP37" s="31">
        <f>IF(Settings!$I$6&gt;69, 0.2*(AO37), 0)</f>
        <v>0.99203319349309393</v>
      </c>
      <c r="AQ37" s="32">
        <f t="shared" si="20"/>
        <v>22.423201097468041</v>
      </c>
      <c r="AR37" s="32">
        <f t="shared" si="20"/>
        <v>13.309487496458077</v>
      </c>
      <c r="AS37" s="32">
        <f t="shared" si="20"/>
        <v>22.292216891069639</v>
      </c>
      <c r="AT37" s="33">
        <f t="shared" si="21"/>
        <v>7.4886629384422088E-2</v>
      </c>
      <c r="AU37" s="33">
        <f t="shared" si="22"/>
        <v>8.7857945016345237E-2</v>
      </c>
      <c r="AV37" s="34">
        <f t="shared" si="23"/>
        <v>5.7903729420554759</v>
      </c>
      <c r="AW37" s="34">
        <f t="shared" si="24"/>
        <v>1.9809654790419957</v>
      </c>
      <c r="AX37" s="35">
        <f t="shared" si="25"/>
        <v>7.2206029887494658</v>
      </c>
      <c r="AY37" s="35">
        <f t="shared" si="26"/>
        <v>2.3661371541539262</v>
      </c>
      <c r="BA37" s="30">
        <f t="shared" si="31"/>
        <v>12.242758407255025</v>
      </c>
      <c r="BB37" s="30">
        <f t="shared" si="31"/>
        <v>34.124424771262724</v>
      </c>
    </row>
    <row r="38" spans="1:95" x14ac:dyDescent="0.25">
      <c r="A38" s="18">
        <v>35</v>
      </c>
      <c r="C38" s="3"/>
      <c r="F38" s="3">
        <v>24</v>
      </c>
      <c r="G38" s="29">
        <f t="shared" si="8"/>
        <v>31.044026353511445</v>
      </c>
      <c r="H38" s="29">
        <f t="shared" si="8"/>
        <v>37.933374098393095</v>
      </c>
      <c r="I38" s="29">
        <f t="shared" si="8"/>
        <v>30.979105481499861</v>
      </c>
      <c r="J38" s="29">
        <f t="shared" si="8"/>
        <v>39.475836195603279</v>
      </c>
      <c r="K38" s="29">
        <f t="shared" si="8"/>
        <v>13.059987898522195</v>
      </c>
      <c r="L38" s="30"/>
      <c r="M38" s="29">
        <f t="shared" si="28"/>
        <v>12.123761151364643</v>
      </c>
      <c r="N38" s="31">
        <f t="shared" si="28"/>
        <v>7.686718650836907</v>
      </c>
      <c r="O38" s="31">
        <f>IF(Settings!$I$6&gt;69, 0.2*(N38), 0)</f>
        <v>1.5373437301673816</v>
      </c>
      <c r="P38" s="32">
        <f t="shared" si="29"/>
        <v>31.232305851921428</v>
      </c>
      <c r="Q38" s="32">
        <f t="shared" si="29"/>
        <v>19.255725541246555</v>
      </c>
      <c r="R38" s="32">
        <f t="shared" si="29"/>
        <v>34.355761845436554</v>
      </c>
      <c r="S38" s="33">
        <f t="shared" si="9"/>
        <v>0.10645223383652429</v>
      </c>
      <c r="T38" s="33">
        <f t="shared" si="10"/>
        <v>0.13216879050818756</v>
      </c>
      <c r="U38" s="34">
        <f t="shared" si="11"/>
        <v>8.8965848687391542</v>
      </c>
      <c r="V38" s="34">
        <f t="shared" si="12"/>
        <v>2.9931849448964103</v>
      </c>
      <c r="W38" s="35">
        <f t="shared" si="13"/>
        <v>10.567609552188713</v>
      </c>
      <c r="X38" s="35">
        <f t="shared" si="14"/>
        <v>3.4509659011406182</v>
      </c>
      <c r="Z38" s="30">
        <f t="shared" si="30"/>
        <v>18.645264181373246</v>
      </c>
      <c r="AA38" s="30">
        <f t="shared" si="30"/>
        <v>41.797761842255589</v>
      </c>
      <c r="AC38" s="3">
        <v>24</v>
      </c>
      <c r="AE38" s="51">
        <f t="shared" si="16"/>
        <v>17.797007551398305</v>
      </c>
      <c r="AG38" s="3">
        <f t="shared" si="17"/>
        <v>17.797007551398305</v>
      </c>
      <c r="AH38" s="29">
        <f t="shared" si="18"/>
        <v>16.394912500504883</v>
      </c>
      <c r="AI38" s="29">
        <f t="shared" si="18"/>
        <v>27.267042283522528</v>
      </c>
      <c r="AJ38" s="29">
        <f t="shared" si="18"/>
        <v>17.928480646415707</v>
      </c>
      <c r="AK38" s="29">
        <f t="shared" si="18"/>
        <v>28.492507615941513</v>
      </c>
      <c r="AL38" s="29">
        <f t="shared" si="18"/>
        <v>7.6556117523238392</v>
      </c>
      <c r="AM38" s="30"/>
      <c r="AN38" s="29">
        <f t="shared" si="19"/>
        <v>7.8959554597761406</v>
      </c>
      <c r="AO38" s="31">
        <f t="shared" si="19"/>
        <v>5.2958197619983025</v>
      </c>
      <c r="AP38" s="31">
        <f>IF(Settings!$I$6&gt;69, 0.2*(AO38), 0)</f>
        <v>1.0591639523996605</v>
      </c>
      <c r="AQ38" s="32">
        <f t="shared" si="20"/>
        <v>23.574462138054415</v>
      </c>
      <c r="AR38" s="32">
        <f t="shared" si="20"/>
        <v>14.092839427401437</v>
      </c>
      <c r="AS38" s="32">
        <f t="shared" si="20"/>
        <v>23.960108697974199</v>
      </c>
      <c r="AT38" s="33">
        <f t="shared" si="21"/>
        <v>7.8983359361717589E-2</v>
      </c>
      <c r="AU38" s="33">
        <f t="shared" si="22"/>
        <v>9.3502150503918094E-2</v>
      </c>
      <c r="AV38" s="34">
        <f t="shared" si="23"/>
        <v>6.1746686628592711</v>
      </c>
      <c r="AW38" s="34">
        <f t="shared" si="24"/>
        <v>2.1074790856445755</v>
      </c>
      <c r="AX38" s="35">
        <f t="shared" si="25"/>
        <v>7.6463286234146519</v>
      </c>
      <c r="AY38" s="35">
        <f t="shared" si="26"/>
        <v>2.5052441654378503</v>
      </c>
      <c r="BA38" s="30">
        <f t="shared" si="31"/>
        <v>13.127387281156377</v>
      </c>
      <c r="BB38" s="30">
        <f t="shared" si="31"/>
        <v>35.225044428929181</v>
      </c>
    </row>
    <row r="39" spans="1:95" x14ac:dyDescent="0.25">
      <c r="A39" s="18">
        <v>36</v>
      </c>
      <c r="C39" s="3"/>
      <c r="F39" s="3">
        <v>25</v>
      </c>
      <c r="G39" s="29">
        <f t="shared" si="8"/>
        <v>33.456274607906323</v>
      </c>
      <c r="H39" s="29">
        <f t="shared" si="8"/>
        <v>39.580261865968083</v>
      </c>
      <c r="I39" s="29">
        <f t="shared" si="8"/>
        <v>33.149307199981671</v>
      </c>
      <c r="J39" s="29">
        <f t="shared" si="8"/>
        <v>41.163565992472023</v>
      </c>
      <c r="K39" s="29">
        <f t="shared" si="8"/>
        <v>13.891977282087206</v>
      </c>
      <c r="L39" s="30"/>
      <c r="M39" s="29">
        <f t="shared" si="28"/>
        <v>12.808062652479125</v>
      </c>
      <c r="N39" s="31">
        <f t="shared" si="28"/>
        <v>8.0687456121076977</v>
      </c>
      <c r="O39" s="31">
        <f>IF(Settings!$I$6&gt;69, 0.2*(N39), 0)</f>
        <v>1.6137491224215397</v>
      </c>
      <c r="P39" s="32">
        <f t="shared" si="29"/>
        <v>32.379885056615251</v>
      </c>
      <c r="Q39" s="32">
        <f t="shared" si="29"/>
        <v>20.015560306430316</v>
      </c>
      <c r="R39" s="32">
        <f t="shared" si="29"/>
        <v>35.760603551060164</v>
      </c>
      <c r="S39" s="33">
        <f t="shared" si="9"/>
        <v>0.11059423526482087</v>
      </c>
      <c r="T39" s="33">
        <f t="shared" si="10"/>
        <v>0.13809305266640831</v>
      </c>
      <c r="U39" s="34">
        <f t="shared" si="11"/>
        <v>9.3292062622621135</v>
      </c>
      <c r="V39" s="34">
        <f t="shared" si="12"/>
        <v>3.1324096321634016</v>
      </c>
      <c r="W39" s="35">
        <f t="shared" si="13"/>
        <v>11.018896937774127</v>
      </c>
      <c r="X39" s="35">
        <f t="shared" si="14"/>
        <v>3.5954326022373082</v>
      </c>
      <c r="Z39" s="30">
        <f t="shared" si="30"/>
        <v>19.39386944339094</v>
      </c>
      <c r="AA39" s="30">
        <f t="shared" si="30"/>
        <v>42.680300341994993</v>
      </c>
      <c r="AC39" s="3">
        <v>25</v>
      </c>
      <c r="AE39" s="51">
        <f t="shared" si="16"/>
        <v>18.716777760871693</v>
      </c>
      <c r="AG39" s="3">
        <f t="shared" si="17"/>
        <v>18.716777760871693</v>
      </c>
      <c r="AH39" s="29">
        <f t="shared" si="18"/>
        <v>18.455066962808509</v>
      </c>
      <c r="AI39" s="29">
        <f t="shared" si="18"/>
        <v>28.889334579530097</v>
      </c>
      <c r="AJ39" s="29">
        <f t="shared" si="18"/>
        <v>19.776421600382982</v>
      </c>
      <c r="AK39" s="29">
        <f t="shared" si="18"/>
        <v>30.168781265869821</v>
      </c>
      <c r="AL39" s="29">
        <f t="shared" si="18"/>
        <v>8.4593173028462516</v>
      </c>
      <c r="AM39" s="30"/>
      <c r="AN39" s="29">
        <f t="shared" si="19"/>
        <v>8.5136247181893836</v>
      </c>
      <c r="AO39" s="31">
        <f t="shared" si="19"/>
        <v>5.6500949698708975</v>
      </c>
      <c r="AP39" s="31">
        <f>IF(Settings!$I$6&gt;69, 0.2*(AO39), 0)</f>
        <v>1.1300189939741796</v>
      </c>
      <c r="AQ39" s="32">
        <f t="shared" si="20"/>
        <v>24.766989286079209</v>
      </c>
      <c r="AR39" s="32">
        <f t="shared" si="20"/>
        <v>14.903597040587403</v>
      </c>
      <c r="AS39" s="32">
        <f t="shared" si="20"/>
        <v>25.66938640427232</v>
      </c>
      <c r="AT39" s="33">
        <f t="shared" si="21"/>
        <v>8.3237408998876439E-2</v>
      </c>
      <c r="AU39" s="33">
        <f t="shared" si="22"/>
        <v>9.940264836537023E-2</v>
      </c>
      <c r="AV39" s="34">
        <f t="shared" si="23"/>
        <v>6.5796645542572652</v>
      </c>
      <c r="AW39" s="34">
        <f t="shared" si="24"/>
        <v>2.2403916173964165</v>
      </c>
      <c r="AX39" s="35">
        <f t="shared" si="25"/>
        <v>8.0910428600490203</v>
      </c>
      <c r="AY39" s="35">
        <f t="shared" si="26"/>
        <v>2.6502518701006572</v>
      </c>
      <c r="BA39" s="30">
        <f t="shared" si="31"/>
        <v>14.033621758857997</v>
      </c>
      <c r="BB39" s="30">
        <f t="shared" si="31"/>
        <v>36.332076147115444</v>
      </c>
    </row>
    <row r="40" spans="1:95" x14ac:dyDescent="0.25">
      <c r="A40" s="18">
        <v>37</v>
      </c>
      <c r="C40" s="3"/>
      <c r="F40" s="3">
        <v>26</v>
      </c>
      <c r="G40" s="29">
        <f t="shared" si="8"/>
        <v>35.846931918753882</v>
      </c>
      <c r="H40" s="29">
        <f t="shared" si="8"/>
        <v>41.203568421788226</v>
      </c>
      <c r="I40" s="29">
        <f t="shared" si="8"/>
        <v>35.317928547450542</v>
      </c>
      <c r="J40" s="29">
        <f t="shared" si="8"/>
        <v>42.824951685162581</v>
      </c>
      <c r="K40" s="29">
        <f t="shared" si="8"/>
        <v>14.703196570468874</v>
      </c>
      <c r="L40" s="30"/>
      <c r="M40" s="29">
        <f t="shared" si="28"/>
        <v>13.489755545195734</v>
      </c>
      <c r="N40" s="31">
        <f t="shared" si="28"/>
        <v>8.4486832280823396</v>
      </c>
      <c r="O40" s="31">
        <f>IF(Settings!$I$6&gt;69, 0.2*(N40), 0)</f>
        <v>1.689736645616468</v>
      </c>
      <c r="P40" s="32">
        <f t="shared" si="29"/>
        <v>33.502937096408488</v>
      </c>
      <c r="Q40" s="32">
        <f t="shared" si="29"/>
        <v>20.754136442363201</v>
      </c>
      <c r="R40" s="32">
        <f t="shared" si="29"/>
        <v>37.088134077023788</v>
      </c>
      <c r="S40" s="33">
        <f t="shared" si="9"/>
        <v>0.11465258871194808</v>
      </c>
      <c r="T40" s="33">
        <f t="shared" si="10"/>
        <v>0.14391467634198343</v>
      </c>
      <c r="U40" s="34">
        <f t="shared" si="11"/>
        <v>9.758878635830575</v>
      </c>
      <c r="V40" s="34">
        <f t="shared" si="12"/>
        <v>3.2702899166633381</v>
      </c>
      <c r="W40" s="35">
        <f t="shared" si="13"/>
        <v>11.464055766004922</v>
      </c>
      <c r="X40" s="35">
        <f t="shared" si="14"/>
        <v>3.7374457341652754</v>
      </c>
      <c r="Z40" s="30">
        <f t="shared" si="30"/>
        <v>20.102465449240682</v>
      </c>
      <c r="AA40" s="30">
        <f t="shared" si="30"/>
        <v>43.520048817959719</v>
      </c>
      <c r="AC40" s="3">
        <v>26</v>
      </c>
      <c r="AE40" s="51">
        <f t="shared" si="16"/>
        <v>19.684082772799449</v>
      </c>
      <c r="AG40" s="3">
        <f t="shared" si="17"/>
        <v>19.684082772799449</v>
      </c>
      <c r="AH40" s="29">
        <f t="shared" si="18"/>
        <v>20.685774693555324</v>
      </c>
      <c r="AI40" s="29">
        <f t="shared" si="18"/>
        <v>30.582753311554296</v>
      </c>
      <c r="AJ40" s="29">
        <f t="shared" si="18"/>
        <v>21.764543244016906</v>
      </c>
      <c r="AK40" s="29">
        <f t="shared" si="18"/>
        <v>31.91636044607959</v>
      </c>
      <c r="AL40" s="29">
        <f t="shared" si="18"/>
        <v>9.3110368691389205</v>
      </c>
      <c r="AM40" s="30"/>
      <c r="AN40" s="29">
        <f t="shared" si="19"/>
        <v>9.1688162446388048</v>
      </c>
      <c r="AO40" s="31">
        <f t="shared" si="19"/>
        <v>6.0235191014731777</v>
      </c>
      <c r="AP40" s="31">
        <f>IF(Settings!$I$6&gt;69, 0.2*(AO40), 0)</f>
        <v>1.2047038202946356</v>
      </c>
      <c r="AQ40" s="32">
        <f t="shared" si="20"/>
        <v>26.000353000330353</v>
      </c>
      <c r="AR40" s="32">
        <f t="shared" si="20"/>
        <v>15.740577661628702</v>
      </c>
      <c r="AS40" s="32">
        <f t="shared" si="20"/>
        <v>27.410451025090495</v>
      </c>
      <c r="AT40" s="33">
        <f t="shared" si="21"/>
        <v>8.7647445047955977E-2</v>
      </c>
      <c r="AU40" s="33">
        <f t="shared" si="22"/>
        <v>0.1055583149616755</v>
      </c>
      <c r="AV40" s="34">
        <f t="shared" si="23"/>
        <v>7.0058884698764219</v>
      </c>
      <c r="AW40" s="34">
        <f t="shared" si="24"/>
        <v>2.3798257999450216</v>
      </c>
      <c r="AX40" s="35">
        <f t="shared" si="25"/>
        <v>8.5549470074156773</v>
      </c>
      <c r="AY40" s="35">
        <f t="shared" si="26"/>
        <v>2.8011584481658547</v>
      </c>
      <c r="BA40" s="30">
        <f t="shared" si="31"/>
        <v>14.956687244148265</v>
      </c>
      <c r="BB40" s="30">
        <f t="shared" si="31"/>
        <v>37.442995277692269</v>
      </c>
    </row>
    <row r="41" spans="1:95" x14ac:dyDescent="0.25">
      <c r="A41" s="18">
        <v>38</v>
      </c>
      <c r="C41" s="3"/>
      <c r="F41" s="3">
        <v>27</v>
      </c>
      <c r="G41" s="29">
        <f t="shared" si="8"/>
        <v>38.206000394791921</v>
      </c>
      <c r="H41" s="29">
        <f t="shared" si="8"/>
        <v>42.802451714248747</v>
      </c>
      <c r="I41" s="29">
        <f t="shared" si="8"/>
        <v>37.478975897514132</v>
      </c>
      <c r="J41" s="29">
        <f t="shared" si="8"/>
        <v>44.459202760089433</v>
      </c>
      <c r="K41" s="29">
        <f t="shared" si="8"/>
        <v>15.491342113202187</v>
      </c>
      <c r="L41" s="30"/>
      <c r="M41" s="29">
        <f t="shared" si="28"/>
        <v>14.167856115308366</v>
      </c>
      <c r="N41" s="31">
        <f t="shared" si="28"/>
        <v>8.8262040206500441</v>
      </c>
      <c r="O41" s="31">
        <f>IF(Settings!$I$6&gt;69, 0.2*(N41), 0)</f>
        <v>1.7652408041300089</v>
      </c>
      <c r="P41" s="32">
        <f t="shared" si="29"/>
        <v>34.601502153946086</v>
      </c>
      <c r="Q41" s="32">
        <f t="shared" si="29"/>
        <v>21.471350807147196</v>
      </c>
      <c r="R41" s="32">
        <f t="shared" si="29"/>
        <v>38.339642859276651</v>
      </c>
      <c r="S41" s="33">
        <f t="shared" si="9"/>
        <v>0.11862665851190714</v>
      </c>
      <c r="T41" s="33">
        <f t="shared" si="10"/>
        <v>0.14962966987406764</v>
      </c>
      <c r="U41" s="34">
        <f t="shared" si="11"/>
        <v>10.18525392839399</v>
      </c>
      <c r="V41" s="34">
        <f t="shared" si="12"/>
        <v>3.4067292405347587</v>
      </c>
      <c r="W41" s="35">
        <f t="shared" si="13"/>
        <v>11.902933121654332</v>
      </c>
      <c r="X41" s="35">
        <f t="shared" si="14"/>
        <v>3.876956248820254</v>
      </c>
      <c r="Z41" s="30">
        <f t="shared" si="30"/>
        <v>20.77171430501458</v>
      </c>
      <c r="AA41" s="30">
        <f t="shared" si="30"/>
        <v>44.319081951464163</v>
      </c>
      <c r="AC41" s="3">
        <v>27</v>
      </c>
      <c r="AE41" s="51">
        <f t="shared" si="16"/>
        <v>20.701379241486222</v>
      </c>
      <c r="AG41" s="3">
        <f t="shared" si="17"/>
        <v>20.701379241486222</v>
      </c>
      <c r="AH41" s="29">
        <f t="shared" si="18"/>
        <v>23.085480150902072</v>
      </c>
      <c r="AI41" s="29">
        <f t="shared" si="18"/>
        <v>32.3474900847256</v>
      </c>
      <c r="AJ41" s="29">
        <f t="shared" si="18"/>
        <v>23.895520032598821</v>
      </c>
      <c r="AK41" s="29">
        <f t="shared" si="18"/>
        <v>33.735148627762548</v>
      </c>
      <c r="AL41" s="29">
        <f t="shared" si="18"/>
        <v>10.207929408415337</v>
      </c>
      <c r="AM41" s="30"/>
      <c r="AN41" s="29">
        <f t="shared" si="19"/>
        <v>9.8623605273709707</v>
      </c>
      <c r="AO41" s="31">
        <f t="shared" si="19"/>
        <v>6.4165684781766297</v>
      </c>
      <c r="AP41" s="31">
        <f>IF(Settings!$I$6&gt;69, 0.2*(AO41), 0)</f>
        <v>1.2833136956353259</v>
      </c>
      <c r="AQ41" s="32">
        <f t="shared" si="20"/>
        <v>27.273881424427827</v>
      </c>
      <c r="AR41" s="32">
        <f t="shared" si="20"/>
        <v>16.60231889627563</v>
      </c>
      <c r="AS41" s="32">
        <f t="shared" si="20"/>
        <v>29.172743348160058</v>
      </c>
      <c r="AT41" s="33">
        <f t="shared" si="21"/>
        <v>9.2211174043439231E-2</v>
      </c>
      <c r="AU41" s="33">
        <f t="shared" si="22"/>
        <v>0.11196625418484549</v>
      </c>
      <c r="AV41" s="34">
        <f t="shared" si="23"/>
        <v>7.4538053424385877</v>
      </c>
      <c r="AW41" s="34">
        <f t="shared" si="24"/>
        <v>2.5258807511989367</v>
      </c>
      <c r="AX41" s="35">
        <f t="shared" si="25"/>
        <v>9.0381705416243499</v>
      </c>
      <c r="AY41" s="35">
        <f t="shared" si="26"/>
        <v>2.9579304691682187</v>
      </c>
      <c r="BA41" s="30">
        <f t="shared" si="31"/>
        <v>15.89132352347759</v>
      </c>
      <c r="BB41" s="30">
        <f t="shared" si="31"/>
        <v>38.555118033997573</v>
      </c>
    </row>
    <row r="42" spans="1:95" x14ac:dyDescent="0.25">
      <c r="A42" s="18">
        <v>39</v>
      </c>
      <c r="C42" s="3"/>
      <c r="F42" s="3">
        <v>28</v>
      </c>
      <c r="G42" s="29">
        <f t="shared" si="8"/>
        <v>40.52478438989553</v>
      </c>
      <c r="H42" s="29">
        <f t="shared" si="8"/>
        <v>44.376207800757115</v>
      </c>
      <c r="I42" s="29">
        <f t="shared" si="8"/>
        <v>39.627005071541248</v>
      </c>
      <c r="J42" s="29">
        <f t="shared" si="8"/>
        <v>46.065672711761351</v>
      </c>
      <c r="K42" s="29">
        <f t="shared" si="8"/>
        <v>16.254590123623441</v>
      </c>
      <c r="L42" s="30"/>
      <c r="M42" s="29">
        <f t="shared" si="28"/>
        <v>14.841473049158228</v>
      </c>
      <c r="N42" s="31">
        <f t="shared" si="28"/>
        <v>9.2010125637846087</v>
      </c>
      <c r="O42" s="31">
        <f>IF(Settings!$I$6&gt;69, 0.2*(N42), 0)</f>
        <v>1.8402025127569219</v>
      </c>
      <c r="P42" s="32">
        <f t="shared" si="29"/>
        <v>35.675677599286402</v>
      </c>
      <c r="Q42" s="32">
        <f t="shared" si="29"/>
        <v>22.167199416266193</v>
      </c>
      <c r="R42" s="32">
        <f t="shared" si="29"/>
        <v>39.516971467868785</v>
      </c>
      <c r="S42" s="33">
        <f t="shared" si="9"/>
        <v>0.12251609700637739</v>
      </c>
      <c r="T42" s="33">
        <f t="shared" si="10"/>
        <v>0.15523477438844616</v>
      </c>
      <c r="U42" s="34">
        <f t="shared" si="11"/>
        <v>10.608020373263509</v>
      </c>
      <c r="V42" s="34">
        <f t="shared" si="12"/>
        <v>3.5416427242769295</v>
      </c>
      <c r="W42" s="35">
        <f t="shared" si="13"/>
        <v>12.335406166480649</v>
      </c>
      <c r="X42" s="35">
        <f t="shared" si="14"/>
        <v>4.0139271083208898</v>
      </c>
      <c r="Z42" s="30">
        <f t="shared" si="30"/>
        <v>21.402545643368576</v>
      </c>
      <c r="AA42" s="30">
        <f t="shared" si="30"/>
        <v>45.079373832559199</v>
      </c>
      <c r="AC42" s="3">
        <v>28</v>
      </c>
      <c r="AE42" s="51">
        <f t="shared" si="16"/>
        <v>21.771250784010444</v>
      </c>
      <c r="AG42" s="3">
        <f t="shared" si="17"/>
        <v>21.771250784010444</v>
      </c>
      <c r="AH42" s="29">
        <f t="shared" si="18"/>
        <v>25.6496440815122</v>
      </c>
      <c r="AI42" s="29">
        <f t="shared" si="18"/>
        <v>34.183352249032943</v>
      </c>
      <c r="AJ42" s="29">
        <f t="shared" si="18"/>
        <v>26.170749602559727</v>
      </c>
      <c r="AK42" s="29">
        <f t="shared" si="18"/>
        <v>35.624634523646534</v>
      </c>
      <c r="AL42" s="29">
        <f t="shared" si="18"/>
        <v>11.146205401337051</v>
      </c>
      <c r="AM42" s="30"/>
      <c r="AN42" s="29">
        <f t="shared" si="19"/>
        <v>10.594898665005839</v>
      </c>
      <c r="AO42" s="31">
        <f t="shared" si="19"/>
        <v>6.8296580675916898</v>
      </c>
      <c r="AP42" s="31">
        <f>IF(Settings!$I$6&gt;69, 0.2*(AO42), 0)</f>
        <v>1.3659316135183381</v>
      </c>
      <c r="AQ42" s="32">
        <f t="shared" si="20"/>
        <v>28.586641003724122</v>
      </c>
      <c r="AR42" s="32">
        <f t="shared" si="20"/>
        <v>17.487067676009165</v>
      </c>
      <c r="AS42" s="32">
        <f t="shared" si="20"/>
        <v>30.944904652993678</v>
      </c>
      <c r="AT42" s="33">
        <f t="shared" si="21"/>
        <v>9.6925261957459638E-2</v>
      </c>
      <c r="AU42" s="33">
        <f t="shared" si="22"/>
        <v>0.11862163375820527</v>
      </c>
      <c r="AV42" s="34">
        <f t="shared" si="23"/>
        <v>7.9238058348493396</v>
      </c>
      <c r="AW42" s="34">
        <f t="shared" si="24"/>
        <v>2.6786284389389223</v>
      </c>
      <c r="AX42" s="35">
        <f t="shared" si="25"/>
        <v>9.5407633184045206</v>
      </c>
      <c r="AY42" s="35">
        <f t="shared" si="26"/>
        <v>3.1205000879272271</v>
      </c>
      <c r="BA42" s="30">
        <f t="shared" si="31"/>
        <v>16.831857699629808</v>
      </c>
      <c r="BB42" s="30">
        <f t="shared" si="31"/>
        <v>39.665612910080497</v>
      </c>
    </row>
    <row r="43" spans="1:95" x14ac:dyDescent="0.25">
      <c r="A43" s="18">
        <v>40</v>
      </c>
      <c r="C43" s="3"/>
      <c r="F43" s="3">
        <v>29</v>
      </c>
      <c r="G43" s="29">
        <f t="shared" si="8"/>
        <v>42.795833518758627</v>
      </c>
      <c r="H43" s="29">
        <f t="shared" si="8"/>
        <v>45.924256479259306</v>
      </c>
      <c r="I43" s="29">
        <f t="shared" si="8"/>
        <v>41.757101087491392</v>
      </c>
      <c r="J43" s="29">
        <f t="shared" si="8"/>
        <v>47.643843640605937</v>
      </c>
      <c r="K43" s="29">
        <f t="shared" si="8"/>
        <v>16.991549325522449</v>
      </c>
      <c r="L43" s="30"/>
      <c r="M43" s="29">
        <f t="shared" si="28"/>
        <v>15.509800938690219</v>
      </c>
      <c r="N43" s="31">
        <f t="shared" si="28"/>
        <v>9.5728427458381979</v>
      </c>
      <c r="O43" s="31">
        <f>IF(Settings!$I$6&gt;69, 0.2*(N43), 0)</f>
        <v>1.9145685491676396</v>
      </c>
      <c r="P43" s="32">
        <f t="shared" si="29"/>
        <v>36.725610280496056</v>
      </c>
      <c r="Q43" s="32">
        <f t="shared" si="29"/>
        <v>22.841763750573378</v>
      </c>
      <c r="R43" s="32">
        <f t="shared" si="29"/>
        <v>40.622388828087942</v>
      </c>
      <c r="S43" s="33">
        <f t="shared" si="9"/>
        <v>0.12632080899763293</v>
      </c>
      <c r="T43" s="33">
        <f t="shared" si="10"/>
        <v>0.16072738639128975</v>
      </c>
      <c r="U43" s="34">
        <f t="shared" si="11"/>
        <v>11.026899295175042</v>
      </c>
      <c r="V43" s="34">
        <f t="shared" si="12"/>
        <v>3.6749560663713066</v>
      </c>
      <c r="W43" s="35">
        <f t="shared" si="13"/>
        <v>12.761378474386103</v>
      </c>
      <c r="X43" s="35">
        <f t="shared" si="14"/>
        <v>4.148331851341684</v>
      </c>
      <c r="Z43" s="30">
        <f t="shared" si="30"/>
        <v>21.996097184849638</v>
      </c>
      <c r="AA43" s="30">
        <f t="shared" si="30"/>
        <v>45.802802837216149</v>
      </c>
      <c r="AC43" s="3">
        <v>29</v>
      </c>
      <c r="AE43" s="51">
        <f t="shared" si="16"/>
        <v>22.896414541809357</v>
      </c>
      <c r="AG43" s="3">
        <f t="shared" si="17"/>
        <v>22.896414541809357</v>
      </c>
      <c r="AH43" s="29">
        <f t="shared" si="18"/>
        <v>28.370498533475796</v>
      </c>
      <c r="AI43" s="29">
        <f t="shared" si="18"/>
        <v>36.089722723851693</v>
      </c>
      <c r="AJ43" s="29">
        <f t="shared" si="18"/>
        <v>28.590162472150379</v>
      </c>
      <c r="AK43" s="29">
        <f t="shared" si="18"/>
        <v>37.583852015539968</v>
      </c>
      <c r="AL43" s="29">
        <f t="shared" si="18"/>
        <v>12.121123684915952</v>
      </c>
      <c r="AM43" s="30"/>
      <c r="AN43" s="29">
        <f t="shared" si="19"/>
        <v>11.366851870212276</v>
      </c>
      <c r="AO43" s="31">
        <f t="shared" si="19"/>
        <v>7.263130637789077</v>
      </c>
      <c r="AP43" s="31">
        <f>IF(Settings!$I$6&gt;69, 0.2*(AO43), 0)</f>
        <v>1.4526261275578154</v>
      </c>
      <c r="AQ43" s="32">
        <f t="shared" si="20"/>
        <v>29.937417782124349</v>
      </c>
      <c r="AR43" s="32">
        <f t="shared" si="20"/>
        <v>18.392772747999594</v>
      </c>
      <c r="AS43" s="32">
        <f t="shared" si="20"/>
        <v>32.714974623806846</v>
      </c>
      <c r="AT43" s="33">
        <f t="shared" si="21"/>
        <v>0.10178525680216073</v>
      </c>
      <c r="AU43" s="33">
        <f t="shared" si="22"/>
        <v>0.12551752902154514</v>
      </c>
      <c r="AV43" s="34">
        <f t="shared" si="23"/>
        <v>8.4161943212315826</v>
      </c>
      <c r="AW43" s="34">
        <f t="shared" si="24"/>
        <v>2.8381099914095707</v>
      </c>
      <c r="AX43" s="35">
        <f t="shared" si="25"/>
        <v>10.062687675039168</v>
      </c>
      <c r="AY43" s="35">
        <f t="shared" si="26"/>
        <v>3.2887623387044509</v>
      </c>
      <c r="BA43" s="30">
        <f t="shared" si="31"/>
        <v>17.772295141137057</v>
      </c>
      <c r="BB43" s="30">
        <f t="shared" si="31"/>
        <v>40.77151526634588</v>
      </c>
    </row>
    <row r="44" spans="1:95" x14ac:dyDescent="0.25">
      <c r="C44" s="3"/>
      <c r="F44" s="3">
        <v>30</v>
      </c>
      <c r="G44" s="29">
        <f t="shared" si="8"/>
        <v>45.012871397019474</v>
      </c>
      <c r="H44" s="29">
        <f t="shared" si="8"/>
        <v>47.446128521704793</v>
      </c>
      <c r="I44" s="29">
        <f t="shared" si="8"/>
        <v>43.86485496705648</v>
      </c>
      <c r="J44" s="29">
        <f t="shared" si="8"/>
        <v>49.193312583077279</v>
      </c>
      <c r="K44" s="29">
        <f t="shared" si="8"/>
        <v>17.701214194839189</v>
      </c>
      <c r="L44" s="30"/>
      <c r="M44" s="29">
        <f t="shared" si="28"/>
        <v>16.172114201709078</v>
      </c>
      <c r="N44" s="31">
        <f t="shared" si="28"/>
        <v>9.9414553077145893</v>
      </c>
      <c r="O44" s="31">
        <f>IF(Settings!$I$6&gt;69, 0.2*(N44), 0)</f>
        <v>1.9882910615429179</v>
      </c>
      <c r="P44" s="32">
        <f t="shared" si="29"/>
        <v>37.751489804452312</v>
      </c>
      <c r="Q44" s="32">
        <f t="shared" si="29"/>
        <v>23.495198690769719</v>
      </c>
      <c r="R44" s="32">
        <f t="shared" si="29"/>
        <v>41.658484556289977</v>
      </c>
      <c r="S44" s="33">
        <f t="shared" si="9"/>
        <v>0.13004092053481339</v>
      </c>
      <c r="T44" s="33">
        <f t="shared" si="10"/>
        <v>0.16610548835678651</v>
      </c>
      <c r="U44" s="34">
        <f t="shared" si="11"/>
        <v>11.441642236274197</v>
      </c>
      <c r="V44" s="34">
        <f t="shared" si="12"/>
        <v>3.8066045599493927</v>
      </c>
      <c r="W44" s="35">
        <f t="shared" si="13"/>
        <v>13.180776840524519</v>
      </c>
      <c r="X44" s="35">
        <f t="shared" si="14"/>
        <v>4.2801533306044028</v>
      </c>
      <c r="Z44" s="30">
        <f t="shared" si="30"/>
        <v>22.553663864113378</v>
      </c>
      <c r="AA44" s="30">
        <f t="shared" si="30"/>
        <v>46.491156268039539</v>
      </c>
      <c r="AC44" s="3">
        <v>30</v>
      </c>
      <c r="AE44" s="51">
        <f t="shared" si="16"/>
        <v>24.079728081374313</v>
      </c>
      <c r="AG44" s="3">
        <f t="shared" si="17"/>
        <v>24.079728081374313</v>
      </c>
      <c r="AH44" s="29">
        <f t="shared" si="18"/>
        <v>31.23688470497699</v>
      </c>
      <c r="AI44" s="29">
        <f t="shared" si="18"/>
        <v>38.065520040886447</v>
      </c>
      <c r="AJ44" s="29">
        <f t="shared" si="18"/>
        <v>31.15203908469773</v>
      </c>
      <c r="AK44" s="29">
        <f t="shared" si="18"/>
        <v>39.611340847108842</v>
      </c>
      <c r="AL44" s="29">
        <f t="shared" si="18"/>
        <v>13.127019830431182</v>
      </c>
      <c r="AM44" s="30"/>
      <c r="AN44" s="29">
        <f t="shared" si="19"/>
        <v>12.178390119912828</v>
      </c>
      <c r="AO44" s="31">
        <f t="shared" si="19"/>
        <v>7.717245297081841</v>
      </c>
      <c r="AP44" s="31">
        <f>IF(Settings!$I$6&gt;69, 0.2*(AO44), 0)</f>
        <v>1.5434490594163683</v>
      </c>
      <c r="AQ44" s="32">
        <f t="shared" si="20"/>
        <v>31.324699784773131</v>
      </c>
      <c r="AR44" s="32">
        <f t="shared" si="20"/>
        <v>19.317081272116699</v>
      </c>
      <c r="AS44" s="32">
        <f t="shared" si="20"/>
        <v>34.470622318681997</v>
      </c>
      <c r="AT44" s="33">
        <f t="shared" si="21"/>
        <v>0.10678551595634608</v>
      </c>
      <c r="AU44" s="33">
        <f t="shared" si="22"/>
        <v>0.13264477849985717</v>
      </c>
      <c r="AV44" s="34">
        <f t="shared" si="23"/>
        <v>8.9311762868340256</v>
      </c>
      <c r="AW44" s="34">
        <f t="shared" si="24"/>
        <v>3.0043318986751713</v>
      </c>
      <c r="AX44" s="35">
        <f t="shared" si="25"/>
        <v>10.603810498696056</v>
      </c>
      <c r="AY44" s="35">
        <f t="shared" si="26"/>
        <v>3.462572586017004</v>
      </c>
      <c r="BA44" s="30">
        <f t="shared" si="31"/>
        <v>18.706426872384792</v>
      </c>
      <c r="BB44" s="30">
        <f t="shared" si="31"/>
        <v>41.869745238875964</v>
      </c>
    </row>
    <row r="45" spans="1:95" x14ac:dyDescent="0.25">
      <c r="C45" s="1"/>
      <c r="F45" s="3">
        <v>31</v>
      </c>
      <c r="G45" s="29">
        <f t="shared" si="8"/>
        <v>47.170714904134627</v>
      </c>
      <c r="H45" s="29">
        <f t="shared" si="8"/>
        <v>48.941454294136904</v>
      </c>
      <c r="I45" s="29">
        <f t="shared" si="8"/>
        <v>45.94633849183576</v>
      </c>
      <c r="J45" s="29">
        <f t="shared" si="8"/>
        <v>50.713779341443868</v>
      </c>
      <c r="K45" s="29">
        <f t="shared" si="8"/>
        <v>18.382919810384184</v>
      </c>
      <c r="L45" s="30"/>
      <c r="M45" s="29">
        <f t="shared" si="28"/>
        <v>16.827761391838319</v>
      </c>
      <c r="N45" s="31">
        <f t="shared" si="28"/>
        <v>10.30663562142181</v>
      </c>
      <c r="O45" s="31">
        <f>IF(Settings!$I$6&gt;69, 0.2*(N45), 0)</f>
        <v>2.0613271242843623</v>
      </c>
      <c r="P45" s="32">
        <f t="shared" si="29"/>
        <v>38.753542661411778</v>
      </c>
      <c r="Q45" s="32">
        <f t="shared" si="29"/>
        <v>24.127721877092476</v>
      </c>
      <c r="R45" s="32">
        <f t="shared" si="29"/>
        <v>42.628078618795925</v>
      </c>
      <c r="S45" s="33">
        <f t="shared" si="9"/>
        <v>0.13367675142066282</v>
      </c>
      <c r="T45" s="33">
        <f t="shared" si="10"/>
        <v>0.17136758637104219</v>
      </c>
      <c r="U45" s="34">
        <f t="shared" si="11"/>
        <v>11.852028368330414</v>
      </c>
      <c r="V45" s="34">
        <f t="shared" si="12"/>
        <v>3.9365322110784637</v>
      </c>
      <c r="W45" s="35">
        <f t="shared" si="13"/>
        <v>13.593548494972127</v>
      </c>
      <c r="X45" s="35">
        <f t="shared" si="14"/>
        <v>4.4093825982375021</v>
      </c>
      <c r="Z45" s="30">
        <f t="shared" si="30"/>
        <v>23.076654645708675</v>
      </c>
      <c r="AA45" s="30">
        <f t="shared" si="30"/>
        <v>47.146134769974267</v>
      </c>
      <c r="AC45" s="3">
        <v>31</v>
      </c>
      <c r="AD45" s="1"/>
      <c r="AE45" s="51">
        <f t="shared" si="16"/>
        <v>25.324196651582223</v>
      </c>
      <c r="AG45" s="3">
        <f t="shared" si="17"/>
        <v>25.324196651582223</v>
      </c>
      <c r="AH45" s="29">
        <f t="shared" si="18"/>
        <v>34.234193232222189</v>
      </c>
      <c r="AI45" s="29">
        <f t="shared" si="18"/>
        <v>40.109159338857864</v>
      </c>
      <c r="AJ45" s="29">
        <f t="shared" si="18"/>
        <v>33.852841244032298</v>
      </c>
      <c r="AK45" s="29">
        <f t="shared" si="18"/>
        <v>41.705108899082887</v>
      </c>
      <c r="AL45" s="29">
        <f t="shared" si="18"/>
        <v>14.157368775030513</v>
      </c>
      <c r="AM45" s="30"/>
      <c r="AN45" s="29">
        <f t="shared" si="19"/>
        <v>13.029400481251836</v>
      </c>
      <c r="AO45" s="31">
        <f t="shared" si="19"/>
        <v>8.1921655114615177</v>
      </c>
      <c r="AP45" s="31">
        <f>IF(Settings!$I$6&gt;69, 0.2*(AO45), 0)</f>
        <v>1.6384331022923035</v>
      </c>
      <c r="AQ45" s="32">
        <f t="shared" si="20"/>
        <v>32.746660941191955</v>
      </c>
      <c r="AR45" s="32">
        <f t="shared" si="20"/>
        <v>20.257340183256378</v>
      </c>
      <c r="AS45" s="32">
        <f t="shared" si="20"/>
        <v>36.199403995469041</v>
      </c>
      <c r="AT45" s="33">
        <f t="shared" si="21"/>
        <v>0.11191914020302644</v>
      </c>
      <c r="AU45" s="33">
        <f t="shared" si="22"/>
        <v>0.13999185601804867</v>
      </c>
      <c r="AV45" s="34">
        <f t="shared" si="23"/>
        <v>9.4688452645573715</v>
      </c>
      <c r="AW45" s="34">
        <f t="shared" si="24"/>
        <v>3.1772621517549258</v>
      </c>
      <c r="AX45" s="35">
        <f t="shared" si="25"/>
        <v>11.16389534842499</v>
      </c>
      <c r="AY45" s="35">
        <f t="shared" si="26"/>
        <v>3.6417441959853063</v>
      </c>
      <c r="BA45" s="30">
        <f t="shared" si="31"/>
        <v>19.627950882793719</v>
      </c>
      <c r="BB45" s="30">
        <f t="shared" si="31"/>
        <v>42.957129076455011</v>
      </c>
    </row>
    <row r="46" spans="1:95" x14ac:dyDescent="0.25">
      <c r="C46" s="1"/>
      <c r="F46" s="3">
        <v>32</v>
      </c>
      <c r="G46" s="29">
        <f t="shared" si="8"/>
        <v>49.26518787989086</v>
      </c>
      <c r="H46" s="29">
        <f t="shared" si="8"/>
        <v>50.409953583342187</v>
      </c>
      <c r="I46" s="29">
        <f t="shared" si="8"/>
        <v>47.99807764109422</v>
      </c>
      <c r="J46" s="29">
        <f t="shared" si="8"/>
        <v>52.205035618583878</v>
      </c>
      <c r="K46" s="29">
        <f t="shared" si="8"/>
        <v>19.036299021487483</v>
      </c>
      <c r="L46" s="30"/>
      <c r="M46" s="29">
        <f t="shared" si="28"/>
        <v>17.476159874221711</v>
      </c>
      <c r="N46" s="31">
        <f t="shared" si="28"/>
        <v>10.668191679215376</v>
      </c>
      <c r="O46" s="31">
        <f>IF(Settings!$I$6&gt;69, 0.2*(N46), 0)</f>
        <v>2.1336383358430751</v>
      </c>
      <c r="P46" s="32">
        <f t="shared" si="29"/>
        <v>39.73202707248074</v>
      </c>
      <c r="Q46" s="32">
        <f t="shared" si="29"/>
        <v>24.739604321263649</v>
      </c>
      <c r="R46" s="32">
        <f t="shared" si="29"/>
        <v>43.534145524931908</v>
      </c>
      <c r="S46" s="33">
        <f t="shared" si="9"/>
        <v>0.1372287909291649</v>
      </c>
      <c r="T46" s="33">
        <f t="shared" si="10"/>
        <v>0.17651265402823813</v>
      </c>
      <c r="U46" s="34">
        <f t="shared" si="11"/>
        <v>12.257862155380447</v>
      </c>
      <c r="V46" s="34">
        <f t="shared" si="12"/>
        <v>4.06469094574304</v>
      </c>
      <c r="W46" s="35">
        <f t="shared" si="13"/>
        <v>13.999658663193376</v>
      </c>
      <c r="X46" s="35">
        <f t="shared" si="14"/>
        <v>4.5360179194596881</v>
      </c>
      <c r="Z46" s="30">
        <f t="shared" si="30"/>
        <v>23.566556173690113</v>
      </c>
      <c r="AA46" s="30">
        <f t="shared" si="30"/>
        <v>47.76935653191638</v>
      </c>
      <c r="AC46" s="3">
        <v>32</v>
      </c>
      <c r="AD46" s="1"/>
      <c r="AE46" s="51">
        <f t="shared" si="16"/>
        <v>26.632980816094239</v>
      </c>
      <c r="AG46" s="3">
        <f t="shared" si="17"/>
        <v>26.632980816094239</v>
      </c>
      <c r="AH46" s="29">
        <f t="shared" si="18"/>
        <v>37.344423680016611</v>
      </c>
      <c r="AI46" s="29">
        <f t="shared" si="18"/>
        <v>42.218515153740199</v>
      </c>
      <c r="AJ46" s="29">
        <f t="shared" si="18"/>
        <v>36.68706572539574</v>
      </c>
      <c r="AK46" s="29">
        <f t="shared" si="18"/>
        <v>43.862596974018508</v>
      </c>
      <c r="AL46" s="29">
        <f t="shared" si="18"/>
        <v>15.204882925156314</v>
      </c>
      <c r="AM46" s="30"/>
      <c r="AN46" s="29">
        <f t="shared" si="19"/>
        <v>13.919455751401033</v>
      </c>
      <c r="AO46" s="31">
        <f t="shared" si="19"/>
        <v>8.6879467202567593</v>
      </c>
      <c r="AP46" s="31">
        <f>IF(Settings!$I$6&gt;69, 0.2*(AO46), 0)</f>
        <v>1.7375893440513519</v>
      </c>
      <c r="AQ46" s="32">
        <f t="shared" si="20"/>
        <v>34.201147049903199</v>
      </c>
      <c r="AR46" s="32">
        <f t="shared" si="20"/>
        <v>21.210602949004365</v>
      </c>
      <c r="AS46" s="32">
        <f t="shared" si="20"/>
        <v>37.889039652039905</v>
      </c>
      <c r="AT46" s="33">
        <f t="shared" si="21"/>
        <v>0.11717791666107566</v>
      </c>
      <c r="AU46" s="33">
        <f t="shared" si="22"/>
        <v>0.14754476452903031</v>
      </c>
      <c r="AV46" s="34">
        <f t="shared" si="23"/>
        <v>10.029169457596097</v>
      </c>
      <c r="AW46" s="34">
        <f t="shared" si="24"/>
        <v>3.3568263764389057</v>
      </c>
      <c r="AX46" s="35">
        <f t="shared" si="25"/>
        <v>11.742594729096735</v>
      </c>
      <c r="AY46" s="35">
        <f t="shared" si="26"/>
        <v>3.8260464969455503</v>
      </c>
      <c r="BA46" s="30">
        <f t="shared" si="31"/>
        <v>20.530603909789008</v>
      </c>
      <c r="BB46" s="30">
        <f t="shared" si="31"/>
        <v>44.030423943011186</v>
      </c>
    </row>
    <row r="47" spans="1:95" x14ac:dyDescent="0.25">
      <c r="C47" s="1"/>
      <c r="F47" s="3">
        <v>33</v>
      </c>
      <c r="G47" s="29">
        <f t="shared" si="8"/>
        <v>51.293032383192021</v>
      </c>
      <c r="H47" s="29">
        <f t="shared" si="8"/>
        <v>51.851426478426916</v>
      </c>
      <c r="I47" s="29">
        <f t="shared" si="8"/>
        <v>50.017025309322342</v>
      </c>
      <c r="J47" s="29">
        <f t="shared" si="8"/>
        <v>53.666955293738248</v>
      </c>
      <c r="K47" s="29">
        <f t="shared" si="8"/>
        <v>19.661242396539237</v>
      </c>
      <c r="L47" s="30"/>
      <c r="M47" s="29">
        <f t="shared" si="28"/>
        <v>18.116790844452133</v>
      </c>
      <c r="N47" s="31">
        <f t="shared" si="28"/>
        <v>11.025952268161667</v>
      </c>
      <c r="O47" s="31">
        <f>IF(Settings!$I$6&gt;69, 0.2*(N47), 0)</f>
        <v>2.2051904536323335</v>
      </c>
      <c r="P47" s="32">
        <f t="shared" si="29"/>
        <v>40.687228459526914</v>
      </c>
      <c r="Q47" s="32">
        <f t="shared" si="29"/>
        <v>25.331162121359029</v>
      </c>
      <c r="R47" s="32">
        <f t="shared" si="29"/>
        <v>44.379751330274054</v>
      </c>
      <c r="S47" s="33">
        <f t="shared" si="9"/>
        <v>0.14069767630747215</v>
      </c>
      <c r="T47" s="33">
        <f t="shared" si="10"/>
        <v>0.18154008188540866</v>
      </c>
      <c r="U47" s="34">
        <f t="shared" si="11"/>
        <v>12.658971236572278</v>
      </c>
      <c r="V47" s="34">
        <f t="shared" si="12"/>
        <v>4.191039894624117</v>
      </c>
      <c r="W47" s="35">
        <f t="shared" si="13"/>
        <v>14.399088424929422</v>
      </c>
      <c r="X47" s="35">
        <f t="shared" si="14"/>
        <v>4.6600638980827487</v>
      </c>
      <c r="Z47" s="30">
        <f t="shared" si="30"/>
        <v>24.024902441473326</v>
      </c>
      <c r="AA47" s="30">
        <f t="shared" si="30"/>
        <v>48.362361284608163</v>
      </c>
      <c r="AC47" s="3">
        <v>33</v>
      </c>
      <c r="AD47" s="1"/>
      <c r="AE47" s="51">
        <f t="shared" si="16"/>
        <v>28.009404480205966</v>
      </c>
      <c r="AG47" s="3">
        <f t="shared" si="17"/>
        <v>28.009404480205966</v>
      </c>
      <c r="AH47" s="29">
        <f t="shared" ref="AH47:AL84" si="32">AH$4*(1-EXP(-AH$5*$AG47))^AH$6</f>
        <v>40.54637550470644</v>
      </c>
      <c r="AI47" s="29">
        <f t="shared" si="32"/>
        <v>44.390886957673878</v>
      </c>
      <c r="AJ47" s="29">
        <f t="shared" si="32"/>
        <v>39.647128347425699</v>
      </c>
      <c r="AK47" s="29">
        <f t="shared" si="32"/>
        <v>46.080647123544843</v>
      </c>
      <c r="AL47" s="29">
        <f t="shared" si="32"/>
        <v>16.261645157933732</v>
      </c>
      <c r="AM47" s="30"/>
      <c r="AN47" s="29">
        <f t="shared" ref="AN47:AO84" si="33">AN$4*(1-EXP(-AN$5*$AG47))^AN$6</f>
        <v>14.847784159634218</v>
      </c>
      <c r="AO47" s="31">
        <f t="shared" si="33"/>
        <v>9.204523701827938</v>
      </c>
      <c r="AP47" s="31">
        <f>IF(Settings!$I$6&gt;69, 0.2*(AO47), 0)</f>
        <v>1.8409047403655876</v>
      </c>
      <c r="AQ47" s="32">
        <f t="shared" ref="AQ47:AS84" si="34">AQ$4*(1-EXP(-AQ$5*$AG47))^AQ$6</f>
        <v>35.685664327854795</v>
      </c>
      <c r="AR47" s="32">
        <f t="shared" si="34"/>
        <v>22.173642296693004</v>
      </c>
      <c r="AS47" s="32">
        <f t="shared" si="34"/>
        <v>39.527698468177562</v>
      </c>
      <c r="AT47" s="33">
        <f t="shared" si="21"/>
        <v>0.12255227296841061</v>
      </c>
      <c r="AU47" s="33">
        <f t="shared" si="22"/>
        <v>0.1552869571399019</v>
      </c>
      <c r="AV47" s="34">
        <f t="shared" si="23"/>
        <v>10.611978232061777</v>
      </c>
      <c r="AW47" s="34">
        <f t="shared" si="24"/>
        <v>3.5429040290579192</v>
      </c>
      <c r="AX47" s="35">
        <f t="shared" si="25"/>
        <v>12.339442627079324</v>
      </c>
      <c r="AY47" s="35">
        <f t="shared" si="26"/>
        <v>4.0152031018508687</v>
      </c>
      <c r="BA47" s="30">
        <f t="shared" si="31"/>
        <v>21.408299415478083</v>
      </c>
      <c r="BB47" s="30">
        <f t="shared" si="31"/>
        <v>45.086346143446498</v>
      </c>
    </row>
    <row r="48" spans="1:95" x14ac:dyDescent="0.25">
      <c r="C48" s="1"/>
      <c r="F48" s="3">
        <v>34</v>
      </c>
      <c r="G48" s="29">
        <f t="shared" si="8"/>
        <v>53.251819964582332</v>
      </c>
      <c r="H48" s="29">
        <f t="shared" si="8"/>
        <v>53.265745178814313</v>
      </c>
      <c r="I48" s="29">
        <f t="shared" si="8"/>
        <v>52.000533787993959</v>
      </c>
      <c r="J48" s="29">
        <f t="shared" si="8"/>
        <v>55.099485700098299</v>
      </c>
      <c r="K48" s="29">
        <f t="shared" si="8"/>
        <v>20.257861225039374</v>
      </c>
      <c r="L48" s="30"/>
      <c r="M48" s="29">
        <f t="shared" si="28"/>
        <v>18.749194669570745</v>
      </c>
      <c r="N48" s="31">
        <f t="shared" si="28"/>
        <v>11.379765308714802</v>
      </c>
      <c r="O48" s="31">
        <f>IF(Settings!$I$6&gt;69, 0.2*(N48), 0)</f>
        <v>2.2759530617429604</v>
      </c>
      <c r="P48" s="32">
        <f t="shared" si="29"/>
        <v>41.619455453487355</v>
      </c>
      <c r="Q48" s="32">
        <f t="shared" si="29"/>
        <v>25.902749150078531</v>
      </c>
      <c r="R48" s="32">
        <f t="shared" si="29"/>
        <v>45.168001830302877</v>
      </c>
      <c r="S48" s="33">
        <f t="shared" si="9"/>
        <v>0.14408417370270152</v>
      </c>
      <c r="T48" s="33">
        <f t="shared" si="10"/>
        <v>0.18644963187412347</v>
      </c>
      <c r="U48" s="34">
        <f t="shared" si="11"/>
        <v>13.055204503518782</v>
      </c>
      <c r="V48" s="34">
        <f t="shared" si="12"/>
        <v>4.3155447464258145</v>
      </c>
      <c r="W48" s="35">
        <f t="shared" si="13"/>
        <v>14.791832830791444</v>
      </c>
      <c r="X48" s="35">
        <f t="shared" si="14"/>
        <v>4.7815306998132758</v>
      </c>
      <c r="Z48" s="30">
        <f t="shared" si="30"/>
        <v>24.453249724146318</v>
      </c>
      <c r="AA48" s="30">
        <f t="shared" si="30"/>
        <v>48.926614104694536</v>
      </c>
      <c r="AC48" s="3">
        <v>34</v>
      </c>
      <c r="AD48" s="1"/>
      <c r="AE48" s="51">
        <f t="shared" si="16"/>
        <v>29.456963332534478</v>
      </c>
      <c r="AG48" s="3">
        <f t="shared" si="17"/>
        <v>29.456963332534478</v>
      </c>
      <c r="AH48" s="29">
        <f t="shared" si="32"/>
        <v>43.815976688769126</v>
      </c>
      <c r="AI48" s="29">
        <f t="shared" si="32"/>
        <v>46.622968503816814</v>
      </c>
      <c r="AJ48" s="29">
        <f t="shared" si="32"/>
        <v>42.723286980366346</v>
      </c>
      <c r="AK48" s="29">
        <f t="shared" si="32"/>
        <v>48.355475648042784</v>
      </c>
      <c r="AL48" s="29">
        <f t="shared" si="32"/>
        <v>17.31927414570503</v>
      </c>
      <c r="AM48" s="30"/>
      <c r="AN48" s="29">
        <f t="shared" si="33"/>
        <v>15.813240987818524</v>
      </c>
      <c r="AO48" s="31">
        <f t="shared" si="33"/>
        <v>9.7416978747536387</v>
      </c>
      <c r="AP48" s="31">
        <f>IF(Settings!$I$6&gt;69, 0.2*(AO48), 0)</f>
        <v>1.9483395749507277</v>
      </c>
      <c r="AQ48" s="32">
        <f t="shared" si="34"/>
        <v>37.197371123728381</v>
      </c>
      <c r="AR48" s="32">
        <f t="shared" si="34"/>
        <v>23.142969396802627</v>
      </c>
      <c r="AS48" s="32">
        <f t="shared" si="34"/>
        <v>41.104282091204709</v>
      </c>
      <c r="AT48" s="33">
        <f t="shared" si="21"/>
        <v>0.12803124521482578</v>
      </c>
      <c r="AU48" s="33">
        <f t="shared" si="22"/>
        <v>0.16319929101838376</v>
      </c>
      <c r="AV48" s="34">
        <f t="shared" si="23"/>
        <v>11.216948699916166</v>
      </c>
      <c r="AW48" s="34">
        <f t="shared" si="24"/>
        <v>3.7353247321053713</v>
      </c>
      <c r="AX48" s="35">
        <f t="shared" si="25"/>
        <v>12.953847429522908</v>
      </c>
      <c r="AY48" s="35">
        <f t="shared" si="26"/>
        <v>4.208890667393165</v>
      </c>
      <c r="BA48" s="30">
        <f t="shared" si="31"/>
        <v>22.255266799978898</v>
      </c>
      <c r="BB48" s="30">
        <f t="shared" si="31"/>
        <v>46.121602637780811</v>
      </c>
    </row>
    <row r="49" spans="1:97" x14ac:dyDescent="0.25">
      <c r="C49" s="1"/>
      <c r="F49" s="3">
        <v>35</v>
      </c>
      <c r="G49" s="29">
        <f t="shared" si="8"/>
        <v>55.13986482704</v>
      </c>
      <c r="H49" s="29">
        <f t="shared" si="8"/>
        <v>54.652846619105041</v>
      </c>
      <c r="I49" s="29">
        <f t="shared" si="8"/>
        <v>53.946327399727721</v>
      </c>
      <c r="J49" s="29">
        <f t="shared" si="8"/>
        <v>56.502639785545128</v>
      </c>
      <c r="K49" s="29">
        <f t="shared" si="8"/>
        <v>20.826453698318449</v>
      </c>
      <c r="L49" s="30"/>
      <c r="M49" s="29">
        <f t="shared" si="28"/>
        <v>19.372966531257365</v>
      </c>
      <c r="N49" s="31">
        <f t="shared" si="28"/>
        <v>11.729496338991895</v>
      </c>
      <c r="O49" s="31">
        <f>IF(Settings!$I$6&gt;69, 0.2*(N49), 0)</f>
        <v>2.3458992677983792</v>
      </c>
      <c r="P49" s="32">
        <f t="shared" si="29"/>
        <v>42.529036370330878</v>
      </c>
      <c r="Q49" s="32">
        <f t="shared" si="29"/>
        <v>26.454750603645827</v>
      </c>
      <c r="R49" s="32">
        <f t="shared" si="29"/>
        <v>45.902000451221603</v>
      </c>
      <c r="S49" s="33">
        <f t="shared" si="9"/>
        <v>0.14738916120897053</v>
      </c>
      <c r="T49" s="33">
        <f t="shared" si="10"/>
        <v>0.19124139614447561</v>
      </c>
      <c r="U49" s="34">
        <f t="shared" si="11"/>
        <v>13.446430350196421</v>
      </c>
      <c r="V49" s="34">
        <f t="shared" si="12"/>
        <v>4.4381771618506463</v>
      </c>
      <c r="W49" s="35">
        <f t="shared" si="13"/>
        <v>15.177899242119782</v>
      </c>
      <c r="X49" s="35">
        <f t="shared" si="14"/>
        <v>4.9004333613793039</v>
      </c>
      <c r="Z49" s="30">
        <f t="shared" si="30"/>
        <v>24.853156078488485</v>
      </c>
      <c r="AA49" s="30">
        <f t="shared" si="30"/>
        <v>49.463509034339246</v>
      </c>
      <c r="AC49" s="3">
        <v>35</v>
      </c>
      <c r="AD49" s="1"/>
      <c r="AE49" s="51">
        <f t="shared" si="16"/>
        <v>30.979333722981732</v>
      </c>
      <c r="AG49" s="3">
        <f t="shared" si="17"/>
        <v>30.979333722981732</v>
      </c>
      <c r="AH49" s="29">
        <f t="shared" si="32"/>
        <v>47.12674884392591</v>
      </c>
      <c r="AI49" s="29">
        <f t="shared" si="32"/>
        <v>48.910822128533511</v>
      </c>
      <c r="AJ49" s="29">
        <f t="shared" si="32"/>
        <v>45.903611763133135</v>
      </c>
      <c r="AK49" s="29">
        <f t="shared" si="32"/>
        <v>50.682651981528501</v>
      </c>
      <c r="AL49" s="29">
        <f t="shared" si="32"/>
        <v>18.369117346477065</v>
      </c>
      <c r="AM49" s="30"/>
      <c r="AN49" s="29">
        <f t="shared" si="33"/>
        <v>16.814283065442257</v>
      </c>
      <c r="AO49" s="31">
        <f t="shared" si="33"/>
        <v>10.299124755444845</v>
      </c>
      <c r="AP49" s="31">
        <f>IF(Settings!$I$6&gt;69, 0.2*(AO49), 0)</f>
        <v>2.0598249510889692</v>
      </c>
      <c r="AQ49" s="32">
        <f t="shared" si="34"/>
        <v>38.733073400812231</v>
      </c>
      <c r="AR49" s="32">
        <f t="shared" si="34"/>
        <v>24.11485986880653</v>
      </c>
      <c r="AS49" s="32">
        <f t="shared" si="34"/>
        <v>42.608694024390417</v>
      </c>
      <c r="AT49" s="33">
        <f t="shared" si="21"/>
        <v>0.13360246221739921</v>
      </c>
      <c r="AU49" s="33">
        <f t="shared" si="22"/>
        <v>0.17126001990469877</v>
      </c>
      <c r="AV49" s="34">
        <f t="shared" si="23"/>
        <v>11.843592650368393</v>
      </c>
      <c r="AW49" s="34">
        <f t="shared" si="24"/>
        <v>3.9338648381867509</v>
      </c>
      <c r="AX49" s="35">
        <f t="shared" si="25"/>
        <v>13.585085361797546</v>
      </c>
      <c r="AY49" s="35">
        <f t="shared" si="26"/>
        <v>4.4067381654634099</v>
      </c>
      <c r="BA49" s="30">
        <f t="shared" si="31"/>
        <v>23.066186441074425</v>
      </c>
      <c r="BB49" s="30">
        <f t="shared" si="31"/>
        <v>47.132925602957478</v>
      </c>
    </row>
    <row r="50" spans="1:97" x14ac:dyDescent="0.25">
      <c r="C50" s="1"/>
      <c r="F50" s="3">
        <v>36</v>
      </c>
      <c r="G50" s="29">
        <f t="shared" si="8"/>
        <v>56.95614026522842</v>
      </c>
      <c r="H50" s="29">
        <f t="shared" si="8"/>
        <v>56.01272581688167</v>
      </c>
      <c r="I50" s="29">
        <f t="shared" si="8"/>
        <v>55.852475592000246</v>
      </c>
      <c r="J50" s="29">
        <f t="shared" si="8"/>
        <v>57.876489054740951</v>
      </c>
      <c r="K50" s="29">
        <f t="shared" si="8"/>
        <v>21.367474282788496</v>
      </c>
      <c r="L50" s="30"/>
      <c r="M50" s="29">
        <f t="shared" si="28"/>
        <v>19.987752352533608</v>
      </c>
      <c r="N50" s="31">
        <f t="shared" si="28"/>
        <v>12.075027128987475</v>
      </c>
      <c r="O50" s="31">
        <f>IF(Settings!$I$6&gt;69, 0.2*(N50), 0)</f>
        <v>2.4150054257974953</v>
      </c>
      <c r="P50" s="32">
        <f t="shared" si="29"/>
        <v>43.416316094796208</v>
      </c>
      <c r="Q50" s="32">
        <f t="shared" si="29"/>
        <v>26.987577312801591</v>
      </c>
      <c r="R50" s="32">
        <f t="shared" si="29"/>
        <v>46.584814481745092</v>
      </c>
      <c r="S50" s="33">
        <f t="shared" si="9"/>
        <v>0.15061361377507115</v>
      </c>
      <c r="T50" s="33">
        <f t="shared" si="10"/>
        <v>0.1959157598819192</v>
      </c>
      <c r="U50" s="34">
        <f t="shared" si="11"/>
        <v>13.832535076503243</v>
      </c>
      <c r="V50" s="34">
        <f t="shared" si="12"/>
        <v>4.5589142414408617</v>
      </c>
      <c r="W50" s="35">
        <f t="shared" si="13"/>
        <v>15.557305864851424</v>
      </c>
      <c r="X50" s="35">
        <f t="shared" si="14"/>
        <v>5.0167911752044958</v>
      </c>
      <c r="Z50" s="30">
        <f t="shared" si="30"/>
        <v>25.226164781720684</v>
      </c>
      <c r="AA50" s="30">
        <f t="shared" si="30"/>
        <v>49.974372525343277</v>
      </c>
      <c r="AC50" s="3">
        <v>36</v>
      </c>
      <c r="AD50" s="1"/>
      <c r="AE50" s="51">
        <f t="shared" si="16"/>
        <v>32.580381999521578</v>
      </c>
      <c r="AG50" s="3">
        <f t="shared" si="17"/>
        <v>32.580381999521578</v>
      </c>
      <c r="AH50" s="29">
        <f t="shared" si="32"/>
        <v>50.450399264318072</v>
      </c>
      <c r="AI50" s="29">
        <f t="shared" si="32"/>
        <v>51.249859240823149</v>
      </c>
      <c r="AJ50" s="29">
        <f t="shared" si="32"/>
        <v>49.17401013682516</v>
      </c>
      <c r="AK50" s="29">
        <f t="shared" si="32"/>
        <v>53.057084736923827</v>
      </c>
      <c r="AL50" s="29">
        <f t="shared" si="32"/>
        <v>19.40246499435754</v>
      </c>
      <c r="AM50" s="30"/>
      <c r="AN50" s="29">
        <f t="shared" si="33"/>
        <v>17.848947181499085</v>
      </c>
      <c r="AO50" s="31">
        <f t="shared" si="33"/>
        <v>10.876301829656763</v>
      </c>
      <c r="AP50" s="31">
        <f>IF(Settings!$I$6&gt;69, 0.2*(AO50), 0)</f>
        <v>2.1752603659313525</v>
      </c>
      <c r="AQ50" s="32">
        <f t="shared" si="34"/>
        <v>40.289224609593084</v>
      </c>
      <c r="AR50" s="32">
        <f t="shared" si="34"/>
        <v>25.085386819521428</v>
      </c>
      <c r="AS50" s="32">
        <f t="shared" si="34"/>
        <v>44.032083361869191</v>
      </c>
      <c r="AT50" s="33">
        <f t="shared" si="21"/>
        <v>0.1392521487666222</v>
      </c>
      <c r="AU50" s="33">
        <f t="shared" si="22"/>
        <v>0.17944483080730206</v>
      </c>
      <c r="AV50" s="34">
        <f t="shared" si="23"/>
        <v>12.491244126103417</v>
      </c>
      <c r="AW50" s="34">
        <f t="shared" si="24"/>
        <v>4.1382443209270239</v>
      </c>
      <c r="AX50" s="35">
        <f t="shared" si="25"/>
        <v>14.232294590914238</v>
      </c>
      <c r="AY50" s="35">
        <f t="shared" si="26"/>
        <v>4.6083267411975122</v>
      </c>
      <c r="BA50" s="30">
        <f t="shared" si="31"/>
        <v>23.836314976528119</v>
      </c>
      <c r="BB50" s="30">
        <f t="shared" si="31"/>
        <v>48.117109685073856</v>
      </c>
      <c r="CQ50" s="44"/>
    </row>
    <row r="51" spans="1:97" x14ac:dyDescent="0.25">
      <c r="C51" s="1"/>
      <c r="F51" s="3">
        <v>37</v>
      </c>
      <c r="G51" s="29">
        <f t="shared" si="8"/>
        <v>58.700199372471765</v>
      </c>
      <c r="H51" s="29">
        <f t="shared" si="8"/>
        <v>57.345429862527034</v>
      </c>
      <c r="I51" s="29">
        <f t="shared" si="8"/>
        <v>57.717366729478108</v>
      </c>
      <c r="J51" s="29">
        <f t="shared" si="8"/>
        <v>59.221157204807312</v>
      </c>
      <c r="K51" s="29">
        <f t="shared" si="8"/>
        <v>21.881506217693399</v>
      </c>
      <c r="L51" s="30"/>
      <c r="M51" s="29">
        <f t="shared" si="28"/>
        <v>20.593244990429646</v>
      </c>
      <c r="N51" s="31">
        <f t="shared" si="28"/>
        <v>12.416254411095849</v>
      </c>
      <c r="O51" s="31">
        <f>IF(Settings!$I$6&gt;69, 0.2*(N51), 0)</f>
        <v>2.4832508822191701</v>
      </c>
      <c r="P51" s="32">
        <f t="shared" si="29"/>
        <v>44.281653320953843</v>
      </c>
      <c r="Q51" s="32">
        <f t="shared" si="29"/>
        <v>27.501660729522396</v>
      </c>
      <c r="R51" s="32">
        <f t="shared" si="29"/>
        <v>47.219448428935216</v>
      </c>
      <c r="S51" s="33">
        <f t="shared" si="9"/>
        <v>0.15375858975041642</v>
      </c>
      <c r="T51" s="33">
        <f t="shared" si="10"/>
        <v>0.20047336769287388</v>
      </c>
      <c r="U51" s="34">
        <f t="shared" si="11"/>
        <v>14.213421429153096</v>
      </c>
      <c r="V51" s="34">
        <f t="shared" si="12"/>
        <v>4.6777380414314846</v>
      </c>
      <c r="W51" s="35">
        <f t="shared" si="13"/>
        <v>15.930080452439679</v>
      </c>
      <c r="X51" s="35">
        <f t="shared" si="14"/>
        <v>5.1306271407686523</v>
      </c>
      <c r="Z51" s="30">
        <f t="shared" si="30"/>
        <v>25.573791145413669</v>
      </c>
      <c r="AA51" s="30">
        <f t="shared" si="30"/>
        <v>50.460466716274695</v>
      </c>
      <c r="AC51" s="3">
        <v>37</v>
      </c>
      <c r="AD51" s="1"/>
      <c r="AE51" s="51">
        <f t="shared" si="16"/>
        <v>34.264174327522724</v>
      </c>
      <c r="AG51" s="3">
        <f t="shared" si="17"/>
        <v>34.264174327522724</v>
      </c>
      <c r="AH51" s="29">
        <f t="shared" si="32"/>
        <v>53.757521761568242</v>
      </c>
      <c r="AI51" s="29">
        <f t="shared" si="32"/>
        <v>53.634828285387577</v>
      </c>
      <c r="AJ51" s="29">
        <f t="shared" si="32"/>
        <v>52.518313121229944</v>
      </c>
      <c r="AK51" s="29">
        <f t="shared" si="32"/>
        <v>55.47301622204138</v>
      </c>
      <c r="AL51" s="29">
        <f t="shared" si="32"/>
        <v>20.410776659975987</v>
      </c>
      <c r="AM51" s="30"/>
      <c r="AN51" s="29">
        <f t="shared" si="33"/>
        <v>18.914833521120844</v>
      </c>
      <c r="AO51" s="31">
        <f t="shared" si="33"/>
        <v>11.472557131932373</v>
      </c>
      <c r="AP51" s="31">
        <f>IF(Settings!$I$6&gt;69, 0.2*(AO51), 0)</f>
        <v>2.2945114263864745</v>
      </c>
      <c r="AQ51" s="32">
        <f t="shared" si="34"/>
        <v>41.861930569373044</v>
      </c>
      <c r="AR51" s="32">
        <f t="shared" si="34"/>
        <v>26.05046093293193</v>
      </c>
      <c r="AS51" s="32">
        <f t="shared" si="34"/>
        <v>45.367051826248407</v>
      </c>
      <c r="AT51" s="33">
        <f t="shared" si="21"/>
        <v>0.14496515043269118</v>
      </c>
      <c r="AU51" s="33">
        <f t="shared" si="22"/>
        <v>0.18772693008948316</v>
      </c>
      <c r="AV51" s="34">
        <f t="shared" si="23"/>
        <v>13.15904797807058</v>
      </c>
      <c r="AW51" s="34">
        <f t="shared" si="24"/>
        <v>4.348124100746519</v>
      </c>
      <c r="AX51" s="35">
        <f t="shared" si="25"/>
        <v>14.89447015662267</v>
      </c>
      <c r="AY51" s="35">
        <f t="shared" si="26"/>
        <v>4.8131902281154684</v>
      </c>
      <c r="BA51" s="30">
        <f t="shared" si="31"/>
        <v>24.561595391817949</v>
      </c>
      <c r="BB51" s="30">
        <f t="shared" si="31"/>
        <v>49.071051459625245</v>
      </c>
      <c r="CQ51" s="44"/>
    </row>
    <row r="52" spans="1:97" x14ac:dyDescent="0.25">
      <c r="C52" s="1"/>
      <c r="F52" s="3">
        <v>38</v>
      </c>
      <c r="G52" s="29">
        <f t="shared" si="8"/>
        <v>60.372100677509842</v>
      </c>
      <c r="H52" s="29">
        <f t="shared" si="8"/>
        <v>58.651052480984809</v>
      </c>
      <c r="I52" s="29">
        <f t="shared" si="8"/>
        <v>59.53968276706437</v>
      </c>
      <c r="J52" s="29">
        <f t="shared" si="8"/>
        <v>60.536814378565346</v>
      </c>
      <c r="K52" s="29">
        <f t="shared" si="8"/>
        <v>22.369237011080969</v>
      </c>
      <c r="L52" s="30"/>
      <c r="M52" s="29">
        <f t="shared" si="28"/>
        <v>21.189180678127212</v>
      </c>
      <c r="N52" s="31">
        <f t="shared" si="28"/>
        <v>12.753088715092215</v>
      </c>
      <c r="O52" s="31">
        <f>IF(Settings!$I$6&gt;69, 0.2*(N52), 0)</f>
        <v>2.5506177430184431</v>
      </c>
      <c r="P52" s="32">
        <f t="shared" si="29"/>
        <v>45.125418106022614</v>
      </c>
      <c r="Q52" s="32">
        <f t="shared" si="29"/>
        <v>27.997448513549234</v>
      </c>
      <c r="R52" s="32">
        <f t="shared" si="29"/>
        <v>47.808823417067146</v>
      </c>
      <c r="S52" s="33">
        <f t="shared" si="9"/>
        <v>0.15682521887788239</v>
      </c>
      <c r="T52" s="33">
        <f t="shared" si="10"/>
        <v>0.20491509320236398</v>
      </c>
      <c r="U52" s="34">
        <f t="shared" si="11"/>
        <v>14.589007265727918</v>
      </c>
      <c r="V52" s="34">
        <f t="shared" si="12"/>
        <v>4.7946351325370973</v>
      </c>
      <c r="W52" s="35">
        <f t="shared" si="13"/>
        <v>16.296259156458831</v>
      </c>
      <c r="X52" s="35">
        <f t="shared" si="14"/>
        <v>5.2419674749817968</v>
      </c>
      <c r="Z52" s="30">
        <f t="shared" si="30"/>
        <v>25.897512203965071</v>
      </c>
      <c r="AA52" s="30">
        <f t="shared" si="30"/>
        <v>50.922992550706269</v>
      </c>
      <c r="AC52" s="3">
        <v>38</v>
      </c>
      <c r="AD52" s="1"/>
      <c r="AE52" s="51">
        <f t="shared" si="16"/>
        <v>36.034987016545941</v>
      </c>
      <c r="AG52" s="3">
        <f t="shared" si="17"/>
        <v>36.034987016545941</v>
      </c>
      <c r="AH52" s="29">
        <f t="shared" si="32"/>
        <v>57.018379829052265</v>
      </c>
      <c r="AI52" s="29">
        <f t="shared" si="32"/>
        <v>56.059811493242641</v>
      </c>
      <c r="AJ52" s="29">
        <f t="shared" si="32"/>
        <v>55.918427535909053</v>
      </c>
      <c r="AK52" s="29">
        <f t="shared" si="32"/>
        <v>57.924026737143407</v>
      </c>
      <c r="AL52" s="29">
        <f t="shared" si="32"/>
        <v>21.385910601910766</v>
      </c>
      <c r="AM52" s="30"/>
      <c r="AN52" s="29">
        <f t="shared" si="33"/>
        <v>20.009095272289162</v>
      </c>
      <c r="AO52" s="31">
        <f t="shared" si="33"/>
        <v>12.087038862313994</v>
      </c>
      <c r="AP52" s="31">
        <f>IF(Settings!$I$6&gt;69, 0.2*(AO52), 0)</f>
        <v>2.4174077724627989</v>
      </c>
      <c r="AQ52" s="32">
        <f t="shared" si="34"/>
        <v>43.446959958718899</v>
      </c>
      <c r="AR52" s="32">
        <f t="shared" si="34"/>
        <v>27.005877406376264</v>
      </c>
      <c r="AS52" s="32">
        <f t="shared" si="34"/>
        <v>46.607814508378659</v>
      </c>
      <c r="AT52" s="33">
        <f t="shared" si="21"/>
        <v>0.15072498239406756</v>
      </c>
      <c r="AU52" s="33">
        <f t="shared" si="22"/>
        <v>0.19607718352621592</v>
      </c>
      <c r="AV52" s="34">
        <f t="shared" si="23"/>
        <v>13.84594976755114</v>
      </c>
      <c r="AW52" s="34">
        <f t="shared" si="24"/>
        <v>4.5631039212939921</v>
      </c>
      <c r="AX52" s="35">
        <f t="shared" si="25"/>
        <v>15.570459906190315</v>
      </c>
      <c r="AY52" s="35">
        <f t="shared" si="26"/>
        <v>5.0208163844817699</v>
      </c>
      <c r="BA52" s="30">
        <f t="shared" si="31"/>
        <v>25.238746959795051</v>
      </c>
      <c r="BB52" s="30">
        <f t="shared" si="31"/>
        <v>49.99179048698074</v>
      </c>
    </row>
    <row r="53" spans="1:97" ht="15" customHeight="1" x14ac:dyDescent="0.25">
      <c r="A53" s="55"/>
      <c r="C53" s="1"/>
      <c r="F53" s="3">
        <v>39</v>
      </c>
      <c r="G53" s="29">
        <f t="shared" si="8"/>
        <v>61.972339109956195</v>
      </c>
      <c r="H53" s="29">
        <f t="shared" si="8"/>
        <v>59.929729104518913</v>
      </c>
      <c r="I53" s="29">
        <f t="shared" si="8"/>
        <v>61.318374938283334</v>
      </c>
      <c r="J53" s="29">
        <f t="shared" si="8"/>
        <v>61.823671969192773</v>
      </c>
      <c r="K53" s="29">
        <f t="shared" si="8"/>
        <v>22.83143676823742</v>
      </c>
      <c r="L53" s="30"/>
      <c r="M53" s="29">
        <f t="shared" si="28"/>
        <v>21.775335701089634</v>
      </c>
      <c r="N53" s="31">
        <f t="shared" si="28"/>
        <v>13.085453297224827</v>
      </c>
      <c r="O53" s="31">
        <f>IF(Settings!$I$6&gt;69, 0.2*(N53), 0)</f>
        <v>2.6170906594449654</v>
      </c>
      <c r="P53" s="32">
        <f t="shared" si="29"/>
        <v>45.947989700014844</v>
      </c>
      <c r="Q53" s="32">
        <f t="shared" si="29"/>
        <v>28.475400651827911</v>
      </c>
      <c r="R53" s="32">
        <f t="shared" si="29"/>
        <v>48.355761677463597</v>
      </c>
      <c r="S53" s="33">
        <f t="shared" si="9"/>
        <v>0.15981469156810732</v>
      </c>
      <c r="T53" s="33">
        <f t="shared" si="10"/>
        <v>0.20924201154766489</v>
      </c>
      <c r="U53" s="34">
        <f t="shared" si="11"/>
        <v>14.959224329516591</v>
      </c>
      <c r="V53" s="34">
        <f t="shared" si="12"/>
        <v>4.9095961972479234</v>
      </c>
      <c r="W53" s="35">
        <f t="shared" si="13"/>
        <v>16.655885506536318</v>
      </c>
      <c r="X53" s="35">
        <f t="shared" si="14"/>
        <v>5.3508411749024347</v>
      </c>
      <c r="Z53" s="30">
        <f t="shared" si="30"/>
        <v>26.198758836322213</v>
      </c>
      <c r="AA53" s="30">
        <f t="shared" si="30"/>
        <v>51.363092744264883</v>
      </c>
      <c r="AC53" s="3">
        <v>39</v>
      </c>
      <c r="AD53" s="1"/>
      <c r="AE53" s="51">
        <f t="shared" si="16"/>
        <v>37.897317380842225</v>
      </c>
      <c r="AG53" s="3">
        <f t="shared" si="17"/>
        <v>37.897317380842225</v>
      </c>
      <c r="AH53" s="29">
        <f t="shared" si="32"/>
        <v>60.203738522894156</v>
      </c>
      <c r="AI53" s="29">
        <f t="shared" si="32"/>
        <v>58.518231724847517</v>
      </c>
      <c r="AJ53" s="29">
        <f t="shared" si="32"/>
        <v>59.354556604769208</v>
      </c>
      <c r="AK53" s="29">
        <f t="shared" si="32"/>
        <v>60.403049923260973</v>
      </c>
      <c r="AL53" s="29">
        <f t="shared" si="32"/>
        <v>22.320345347723134</v>
      </c>
      <c r="AM53" s="30"/>
      <c r="AN53" s="29">
        <f t="shared" si="33"/>
        <v>21.128435549377834</v>
      </c>
      <c r="AO53" s="31">
        <f t="shared" si="33"/>
        <v>12.718706402133174</v>
      </c>
      <c r="AP53" s="31">
        <f>IF(Settings!$I$6&gt;69, 0.2*(AO53), 0)</f>
        <v>2.5437412804266351</v>
      </c>
      <c r="AQ53" s="32">
        <f t="shared" si="34"/>
        <v>45.039760973045915</v>
      </c>
      <c r="AR53" s="32">
        <f t="shared" si="34"/>
        <v>27.94736927526127</v>
      </c>
      <c r="AS53" s="32">
        <f t="shared" si="34"/>
        <v>47.750306823142644</v>
      </c>
      <c r="AT53" s="33">
        <f t="shared" si="21"/>
        <v>0.15651390452020725</v>
      </c>
      <c r="AU53" s="33">
        <f t="shared" si="22"/>
        <v>0.20446431400063017</v>
      </c>
      <c r="AV53" s="34">
        <f t="shared" si="23"/>
        <v>14.550687415041747</v>
      </c>
      <c r="AW53" s="34">
        <f t="shared" si="24"/>
        <v>4.7827208982034701</v>
      </c>
      <c r="AX53" s="35">
        <f t="shared" si="25"/>
        <v>16.258961623359344</v>
      </c>
      <c r="AY53" s="35">
        <f t="shared" si="26"/>
        <v>5.2306489057877732</v>
      </c>
      <c r="BA53" s="30">
        <f t="shared" si="31"/>
        <v>25.86533089090209</v>
      </c>
      <c r="BB53" s="30">
        <f t="shared" si="31"/>
        <v>50.876551219187157</v>
      </c>
      <c r="BN53" s="131"/>
      <c r="BO53" s="132"/>
      <c r="BP53" s="131"/>
      <c r="BQ53" s="137"/>
      <c r="CE53" s="131"/>
      <c r="CF53" s="132"/>
      <c r="CR53" s="131"/>
      <c r="CS53" s="132"/>
    </row>
    <row r="54" spans="1:97" x14ac:dyDescent="0.25">
      <c r="C54" s="1"/>
      <c r="F54" s="3">
        <v>40</v>
      </c>
      <c r="G54" s="29">
        <f t="shared" si="8"/>
        <v>63.501782485163226</v>
      </c>
      <c r="H54" s="29">
        <f t="shared" si="8"/>
        <v>61.181632403245665</v>
      </c>
      <c r="I54" s="29">
        <f t="shared" si="8"/>
        <v>63.052640554260343</v>
      </c>
      <c r="J54" s="29">
        <f t="shared" si="8"/>
        <v>63.081977918508507</v>
      </c>
      <c r="K54" s="29">
        <f t="shared" si="8"/>
        <v>23.268939162039821</v>
      </c>
      <c r="L54" s="30"/>
      <c r="M54" s="29">
        <f t="shared" si="28"/>
        <v>22.351523292627874</v>
      </c>
      <c r="N54" s="31">
        <f t="shared" si="28"/>
        <v>13.413283154342237</v>
      </c>
      <c r="O54" s="31">
        <f>IF(Settings!$I$6&gt;69, 0.2*(N54), 0)</f>
        <v>2.6826566308684474</v>
      </c>
      <c r="P54" s="32">
        <f t="shared" si="29"/>
        <v>46.749754618922026</v>
      </c>
      <c r="Q54" s="32">
        <f t="shared" si="29"/>
        <v>28.935986051777498</v>
      </c>
      <c r="R54" s="32">
        <f t="shared" si="29"/>
        <v>48.862975297082386</v>
      </c>
      <c r="S54" s="33">
        <f t="shared" si="9"/>
        <v>0.16272824931164281</v>
      </c>
      <c r="T54" s="33">
        <f t="shared" si="10"/>
        <v>0.21345537448710669</v>
      </c>
      <c r="U54" s="34">
        <f t="shared" si="11"/>
        <v>15.324017124298372</v>
      </c>
      <c r="V54" s="34">
        <f t="shared" si="12"/>
        <v>5.0226156617635365</v>
      </c>
      <c r="W54" s="35">
        <f t="shared" si="13"/>
        <v>17.009009503790079</v>
      </c>
      <c r="X54" s="35">
        <f t="shared" si="14"/>
        <v>5.457279626981812</v>
      </c>
      <c r="Z54" s="30">
        <f t="shared" si="30"/>
        <v>26.478909934437972</v>
      </c>
      <c r="AA54" s="30">
        <f t="shared" si="30"/>
        <v>51.78185460782295</v>
      </c>
      <c r="AC54" s="3">
        <v>40</v>
      </c>
      <c r="AD54" s="1"/>
      <c r="AE54" s="51">
        <f t="shared" si="16"/>
        <v>39.855895161134171</v>
      </c>
      <c r="AG54" s="3">
        <f t="shared" si="17"/>
        <v>39.855895161134171</v>
      </c>
      <c r="AH54" s="29">
        <f t="shared" si="32"/>
        <v>63.285706152006185</v>
      </c>
      <c r="AI54" s="29">
        <f t="shared" si="32"/>
        <v>61.002870657771389</v>
      </c>
      <c r="AJ54" s="29">
        <f t="shared" si="32"/>
        <v>62.805488630237271</v>
      </c>
      <c r="AK54" s="29">
        <f t="shared" si="32"/>
        <v>62.90240033910711</v>
      </c>
      <c r="AL54" s="29">
        <f t="shared" si="32"/>
        <v>23.207382840713386</v>
      </c>
      <c r="AM54" s="30"/>
      <c r="AN54" s="29">
        <f t="shared" si="33"/>
        <v>22.269112737814588</v>
      </c>
      <c r="AO54" s="31">
        <f t="shared" si="33"/>
        <v>13.366323118493376</v>
      </c>
      <c r="AP54" s="31">
        <f>IF(Settings!$I$6&gt;69, 0.2*(AO54), 0)</f>
        <v>2.6732646236986755</v>
      </c>
      <c r="AQ54" s="32">
        <f t="shared" si="34"/>
        <v>46.635484640928581</v>
      </c>
      <c r="AR54" s="32">
        <f t="shared" si="34"/>
        <v>28.870666394011483</v>
      </c>
      <c r="AS54" s="32">
        <f t="shared" si="34"/>
        <v>48.792232858491474</v>
      </c>
      <c r="AT54" s="33">
        <f t="shared" si="21"/>
        <v>0.16231302459433095</v>
      </c>
      <c r="AU54" s="33">
        <f t="shared" si="22"/>
        <v>0.21285515929976528</v>
      </c>
      <c r="AV54" s="34">
        <f t="shared" si="23"/>
        <v>15.271785020064497</v>
      </c>
      <c r="AW54" s="34">
        <f t="shared" si="24"/>
        <v>5.0064488650615839</v>
      </c>
      <c r="AX54" s="35">
        <f t="shared" si="25"/>
        <v>16.958521556190114</v>
      </c>
      <c r="AY54" s="35">
        <f t="shared" si="26"/>
        <v>5.4420902560627837</v>
      </c>
      <c r="BA54" s="30">
        <f t="shared" si="31"/>
        <v>26.439788655857754</v>
      </c>
      <c r="BB54" s="30">
        <f t="shared" si="31"/>
        <v>51.722784887820467</v>
      </c>
    </row>
    <row r="55" spans="1:97" x14ac:dyDescent="0.25">
      <c r="C55" s="1"/>
      <c r="F55" s="3">
        <v>41</v>
      </c>
      <c r="G55" s="29">
        <f t="shared" si="8"/>
        <v>64.961613537444578</v>
      </c>
      <c r="H55" s="29">
        <f t="shared" si="8"/>
        <v>62.406968226770346</v>
      </c>
      <c r="I55" s="29">
        <f t="shared" si="8"/>
        <v>64.741900976093305</v>
      </c>
      <c r="J55" s="29">
        <f t="shared" si="8"/>
        <v>64.312012458203696</v>
      </c>
      <c r="K55" s="29">
        <f t="shared" si="8"/>
        <v>23.68262484123527</v>
      </c>
      <c r="L55" s="30"/>
      <c r="M55" s="29">
        <f t="shared" si="28"/>
        <v>22.917590735234125</v>
      </c>
      <c r="N55" s="31">
        <f t="shared" si="28"/>
        <v>13.73652411506265</v>
      </c>
      <c r="O55" s="31">
        <f>IF(Settings!$I$6&gt;69, 0.2*(N55), 0)</f>
        <v>2.7473048230125303</v>
      </c>
      <c r="P55" s="32">
        <f t="shared" si="29"/>
        <v>47.531104933475177</v>
      </c>
      <c r="Q55" s="32">
        <f t="shared" si="29"/>
        <v>29.379679556098903</v>
      </c>
      <c r="R55" s="32">
        <f t="shared" si="29"/>
        <v>49.333058503272852</v>
      </c>
      <c r="S55" s="33">
        <f t="shared" si="9"/>
        <v>0.16556717610382113</v>
      </c>
      <c r="T55" s="33">
        <f t="shared" si="10"/>
        <v>0.21755658787371818</v>
      </c>
      <c r="U55" s="34">
        <f t="shared" si="11"/>
        <v>15.683341879530957</v>
      </c>
      <c r="V55" s="34">
        <f t="shared" si="12"/>
        <v>5.1336913591628424</v>
      </c>
      <c r="W55" s="35">
        <f t="shared" si="13"/>
        <v>17.355686814093289</v>
      </c>
      <c r="X55" s="35">
        <f t="shared" si="14"/>
        <v>5.5613162577415878</v>
      </c>
      <c r="Z55" s="30">
        <f t="shared" si="30"/>
        <v>26.739288281951801</v>
      </c>
      <c r="AA55" s="30">
        <f t="shared" si="30"/>
        <v>52.180312733807114</v>
      </c>
      <c r="AC55" s="3">
        <v>41</v>
      </c>
      <c r="AD55" s="1"/>
      <c r="AE55" s="52">
        <f>0.208*12*(1-EXP(-0.0818*(AC55-28)))*91.9*(EXP(-0.1386*$AD$14)*(1+($AD$14^5.31/(4.93*10^7))))</f>
        <v>41.722042020690559</v>
      </c>
      <c r="AG55" s="3">
        <f t="shared" si="17"/>
        <v>41.722042020690559</v>
      </c>
      <c r="AH55" s="29">
        <f t="shared" si="32"/>
        <v>65.973201698549204</v>
      </c>
      <c r="AI55" s="29">
        <f t="shared" si="32"/>
        <v>63.275327055759192</v>
      </c>
      <c r="AJ55" s="29">
        <f t="shared" si="32"/>
        <v>65.93341940361222</v>
      </c>
      <c r="AK55" s="29">
        <f t="shared" si="32"/>
        <v>65.182746038481085</v>
      </c>
      <c r="AL55" s="29">
        <f t="shared" si="32"/>
        <v>23.967030848905058</v>
      </c>
      <c r="AM55" s="30"/>
      <c r="AN55" s="29">
        <f t="shared" si="33"/>
        <v>23.319953966067416</v>
      </c>
      <c r="AO55" s="31">
        <f t="shared" si="33"/>
        <v>13.967039495708823</v>
      </c>
      <c r="AP55" s="31">
        <f>IF(Settings!$I$6&gt;69, 0.2*(AO55), 0)</f>
        <v>2.7934078991417648</v>
      </c>
      <c r="AQ55" s="32">
        <f t="shared" si="34"/>
        <v>48.082804391761904</v>
      </c>
      <c r="AR55" s="32">
        <f t="shared" si="34"/>
        <v>29.689812999963948</v>
      </c>
      <c r="AS55" s="32">
        <f t="shared" si="34"/>
        <v>49.650793681581838</v>
      </c>
      <c r="AT55" s="33">
        <f t="shared" si="21"/>
        <v>0.16757134575504146</v>
      </c>
      <c r="AU55" s="33">
        <f t="shared" si="22"/>
        <v>0.22044897740633998</v>
      </c>
      <c r="AV55" s="34">
        <f t="shared" si="23"/>
        <v>15.939370998110837</v>
      </c>
      <c r="AW55" s="34">
        <f t="shared" si="24"/>
        <v>5.2126846654064618</v>
      </c>
      <c r="AX55" s="35">
        <f t="shared" si="25"/>
        <v>17.602028553275751</v>
      </c>
      <c r="AY55" s="35">
        <f t="shared" si="26"/>
        <v>5.6349616513303555</v>
      </c>
      <c r="BA55" s="30">
        <f t="shared" si="31"/>
        <v>26.915715155688986</v>
      </c>
      <c r="BB55" s="30">
        <f t="shared" si="31"/>
        <v>52.455950749117207</v>
      </c>
    </row>
    <row r="56" spans="1:97" x14ac:dyDescent="0.25">
      <c r="C56" s="1"/>
      <c r="F56" s="3">
        <v>42</v>
      </c>
      <c r="G56" s="29">
        <f t="shared" si="8"/>
        <v>66.353277407697419</v>
      </c>
      <c r="H56" s="29">
        <f t="shared" si="8"/>
        <v>63.605971915859243</v>
      </c>
      <c r="I56" s="29">
        <f t="shared" si="8"/>
        <v>66.385780796824676</v>
      </c>
      <c r="J56" s="29">
        <f t="shared" si="8"/>
        <v>65.514084249410246</v>
      </c>
      <c r="K56" s="29">
        <f t="shared" si="8"/>
        <v>24.073407067802769</v>
      </c>
      <c r="L56" s="30"/>
      <c r="M56" s="29">
        <f t="shared" si="28"/>
        <v>23.473416654843575</v>
      </c>
      <c r="N56" s="31">
        <f t="shared" si="28"/>
        <v>14.055132000919135</v>
      </c>
      <c r="O56" s="31">
        <f>IF(Settings!$I$6&gt;69, 0.2*(N56), 0)</f>
        <v>2.8110264001838274</v>
      </c>
      <c r="P56" s="32">
        <f t="shared" si="29"/>
        <v>48.292436749165134</v>
      </c>
      <c r="Q56" s="32">
        <f t="shared" si="29"/>
        <v>29.806959332765931</v>
      </c>
      <c r="R56" s="32">
        <f t="shared" si="29"/>
        <v>49.768482861136924</v>
      </c>
      <c r="S56" s="33">
        <f t="shared" si="9"/>
        <v>0.16833279077290553</v>
      </c>
      <c r="T56" s="33">
        <f t="shared" si="10"/>
        <v>0.22154719127002176</v>
      </c>
      <c r="U56" s="34">
        <f t="shared" si="11"/>
        <v>16.03716559751674</v>
      </c>
      <c r="V56" s="34">
        <f t="shared" si="12"/>
        <v>5.242824220810844</v>
      </c>
      <c r="W56" s="35">
        <f t="shared" si="13"/>
        <v>17.695978049309822</v>
      </c>
      <c r="X56" s="35">
        <f t="shared" si="14"/>
        <v>5.6629862214138758</v>
      </c>
      <c r="Z56" s="30">
        <f t="shared" si="30"/>
        <v>26.981157851711092</v>
      </c>
      <c r="AA56" s="30">
        <f t="shared" si="30"/>
        <v>52.559451552260654</v>
      </c>
      <c r="AC56" s="3">
        <v>42</v>
      </c>
      <c r="AD56" s="1"/>
      <c r="AE56" s="52">
        <f t="shared" ref="AE56:AE84" si="35">0.208*12*(1-EXP(-0.0818*(AC56-28)))*91.9*(EXP(-0.1386*$AD$14)*(1+($AD$14^5.31/(4.93*10^7))))</f>
        <v>43.450237396356343</v>
      </c>
      <c r="AG56" s="3">
        <f t="shared" si="17"/>
        <v>43.450237396356343</v>
      </c>
      <c r="AH56" s="29">
        <f t="shared" si="32"/>
        <v>68.253840235659723</v>
      </c>
      <c r="AI56" s="29">
        <f t="shared" si="32"/>
        <v>65.298566933597542</v>
      </c>
      <c r="AJ56" s="29">
        <f t="shared" si="32"/>
        <v>68.68881508631307</v>
      </c>
      <c r="AK56" s="29">
        <f t="shared" si="32"/>
        <v>67.208378656829524</v>
      </c>
      <c r="AL56" s="29">
        <f t="shared" si="32"/>
        <v>24.601351230566504</v>
      </c>
      <c r="AM56" s="30"/>
      <c r="AN56" s="29">
        <f t="shared" si="33"/>
        <v>24.261116961614249</v>
      </c>
      <c r="AO56" s="31">
        <f t="shared" si="33"/>
        <v>14.508887962615644</v>
      </c>
      <c r="AP56" s="31">
        <f>IF(Settings!$I$6&gt;69, 0.2*(AO56), 0)</f>
        <v>2.9017775925231288</v>
      </c>
      <c r="AQ56" s="32">
        <f t="shared" si="34"/>
        <v>49.361796735077029</v>
      </c>
      <c r="AR56" s="32">
        <f t="shared" si="34"/>
        <v>30.398433005905847</v>
      </c>
      <c r="AS56" s="32">
        <f t="shared" si="34"/>
        <v>50.343138520082285</v>
      </c>
      <c r="AT56" s="33">
        <f t="shared" si="21"/>
        <v>0.17221609114527767</v>
      </c>
      <c r="AU56" s="33">
        <f t="shared" si="22"/>
        <v>0.22714139582132936</v>
      </c>
      <c r="AV56" s="34">
        <f t="shared" si="23"/>
        <v>16.540475121454918</v>
      </c>
      <c r="AW56" s="34">
        <f t="shared" si="24"/>
        <v>5.3976491661661052</v>
      </c>
      <c r="AX56" s="35">
        <f t="shared" si="25"/>
        <v>18.178268422068015</v>
      </c>
      <c r="AY56" s="35">
        <f t="shared" si="26"/>
        <v>5.806301990559696</v>
      </c>
      <c r="BA56" s="30">
        <f t="shared" si="31"/>
        <v>27.301486792631842</v>
      </c>
      <c r="BB56" s="30">
        <f t="shared" si="31"/>
        <v>53.076871494584637</v>
      </c>
    </row>
    <row r="57" spans="1:97" x14ac:dyDescent="0.25">
      <c r="C57" s="1"/>
      <c r="F57" s="3">
        <v>43</v>
      </c>
      <c r="G57" s="29">
        <f t="shared" si="8"/>
        <v>67.678434400666788</v>
      </c>
      <c r="H57" s="29">
        <f t="shared" si="8"/>
        <v>64.778904947882651</v>
      </c>
      <c r="I57" s="29">
        <f t="shared" si="8"/>
        <v>67.984088247615702</v>
      </c>
      <c r="J57" s="29">
        <f t="shared" si="8"/>
        <v>66.688526881211885</v>
      </c>
      <c r="K57" s="29">
        <f t="shared" si="8"/>
        <v>24.442219376077489</v>
      </c>
      <c r="L57" s="30"/>
      <c r="M57" s="29">
        <f t="shared" si="28"/>
        <v>24.018908495965011</v>
      </c>
      <c r="N57" s="31">
        <f t="shared" si="28"/>
        <v>14.369071851211</v>
      </c>
      <c r="O57" s="31">
        <f>IF(Settings!$I$6&gt;69, 0.2*(N57), 0)</f>
        <v>2.8738143702422003</v>
      </c>
      <c r="P57" s="32">
        <f t="shared" si="29"/>
        <v>49.034148856309727</v>
      </c>
      <c r="Q57" s="32">
        <f t="shared" si="29"/>
        <v>30.218304599033395</v>
      </c>
      <c r="R57" s="32">
        <f t="shared" si="29"/>
        <v>50.171594848448663</v>
      </c>
      <c r="S57" s="33">
        <f t="shared" si="9"/>
        <v>0.17102644011550044</v>
      </c>
      <c r="T57" s="33">
        <f t="shared" si="10"/>
        <v>0.22542883950359688</v>
      </c>
      <c r="U57" s="34">
        <f t="shared" si="11"/>
        <v>16.385465175077865</v>
      </c>
      <c r="V57" s="34">
        <f t="shared" si="12"/>
        <v>5.3500179933478185</v>
      </c>
      <c r="W57" s="35">
        <f t="shared" si="13"/>
        <v>18.029948126195883</v>
      </c>
      <c r="X57" s="35">
        <f t="shared" si="14"/>
        <v>5.7623261206069163</v>
      </c>
      <c r="Z57" s="30">
        <f t="shared" si="30"/>
        <v>27.205722271099848</v>
      </c>
      <c r="AA57" s="30">
        <f t="shared" si="30"/>
        <v>52.920207762974911</v>
      </c>
      <c r="AC57" s="3">
        <v>43</v>
      </c>
      <c r="AD57" s="1"/>
      <c r="AE57" s="52">
        <f t="shared" si="35"/>
        <v>45.042693794538543</v>
      </c>
      <c r="AG57" s="3">
        <f t="shared" si="17"/>
        <v>45.042693794538543</v>
      </c>
      <c r="AH57" s="29">
        <f t="shared" si="32"/>
        <v>70.186469271641869</v>
      </c>
      <c r="AI57" s="29">
        <f t="shared" si="32"/>
        <v>67.095043416241879</v>
      </c>
      <c r="AJ57" s="29">
        <f t="shared" si="32"/>
        <v>71.107368701911668</v>
      </c>
      <c r="AK57" s="29">
        <f t="shared" si="32"/>
        <v>69.003200558968587</v>
      </c>
      <c r="AL57" s="29">
        <f t="shared" si="32"/>
        <v>25.131266382581735</v>
      </c>
      <c r="AM57" s="30"/>
      <c r="AN57" s="29">
        <f t="shared" si="33"/>
        <v>25.100816331709932</v>
      </c>
      <c r="AO57" s="31">
        <f t="shared" si="33"/>
        <v>14.995745975243073</v>
      </c>
      <c r="AP57" s="31">
        <f>IF(Settings!$I$6&gt;69, 0.2*(AO57), 0)</f>
        <v>2.9991491950486147</v>
      </c>
      <c r="AQ57" s="32">
        <f t="shared" si="34"/>
        <v>50.489945181790333</v>
      </c>
      <c r="AR57" s="32">
        <f t="shared" si="34"/>
        <v>31.01103825917896</v>
      </c>
      <c r="AS57" s="32">
        <f t="shared" si="34"/>
        <v>50.903778365971867</v>
      </c>
      <c r="AT57" s="33">
        <f t="shared" si="21"/>
        <v>0.176310847401976</v>
      </c>
      <c r="AU57" s="33">
        <f t="shared" si="22"/>
        <v>0.23302669806608331</v>
      </c>
      <c r="AV57" s="34">
        <f t="shared" si="23"/>
        <v>17.079717872883023</v>
      </c>
      <c r="AW57" s="34">
        <f t="shared" si="24"/>
        <v>5.5629849638963451</v>
      </c>
      <c r="AX57" s="35">
        <f t="shared" si="25"/>
        <v>18.692793806090812</v>
      </c>
      <c r="AY57" s="35">
        <f t="shared" si="26"/>
        <v>5.9581654658636038</v>
      </c>
      <c r="BA57" s="30">
        <f t="shared" si="31"/>
        <v>27.61537938327217</v>
      </c>
      <c r="BB57" s="30">
        <f t="shared" si="31"/>
        <v>53.603680923348342</v>
      </c>
    </row>
    <row r="58" spans="1:97" x14ac:dyDescent="0.25">
      <c r="F58" s="3">
        <v>44</v>
      </c>
      <c r="G58" s="29">
        <f t="shared" si="8"/>
        <v>68.93891776252066</v>
      </c>
      <c r="H58" s="29">
        <f t="shared" si="8"/>
        <v>65.926051883902275</v>
      </c>
      <c r="I58" s="29">
        <f t="shared" si="8"/>
        <v>69.53679682533317</v>
      </c>
      <c r="J58" s="29">
        <f t="shared" si="8"/>
        <v>67.835695693197096</v>
      </c>
      <c r="K58" s="29">
        <f t="shared" si="8"/>
        <v>24.79000505244036</v>
      </c>
      <c r="L58" s="30"/>
      <c r="M58" s="29">
        <f t="shared" si="28"/>
        <v>24.554000166353354</v>
      </c>
      <c r="N58" s="31">
        <f t="shared" si="28"/>
        <v>14.678317205979726</v>
      </c>
      <c r="O58" s="31">
        <f>IF(Settings!$I$6&gt;69, 0.2*(N58), 0)</f>
        <v>2.9356634411959455</v>
      </c>
      <c r="P58" s="32">
        <f t="shared" si="29"/>
        <v>49.756641531599172</v>
      </c>
      <c r="Q58" s="32">
        <f t="shared" si="29"/>
        <v>30.614193642854374</v>
      </c>
      <c r="R58" s="32">
        <f t="shared" si="29"/>
        <v>50.544615351530545</v>
      </c>
      <c r="S58" s="33">
        <f t="shared" si="9"/>
        <v>0.17364949275470112</v>
      </c>
      <c r="T58" s="33">
        <f t="shared" si="10"/>
        <v>0.22920328598351003</v>
      </c>
      <c r="U58" s="34">
        <f t="shared" si="11"/>
        <v>16.728226593096629</v>
      </c>
      <c r="V58" s="34">
        <f t="shared" si="12"/>
        <v>5.4552789789041984</v>
      </c>
      <c r="W58" s="35">
        <f t="shared" si="13"/>
        <v>18.357665693990779</v>
      </c>
      <c r="X58" s="35">
        <f t="shared" si="14"/>
        <v>5.8593737565210677</v>
      </c>
      <c r="Z58" s="30">
        <f t="shared" si="30"/>
        <v>27.414124239951608</v>
      </c>
      <c r="AA58" s="30">
        <f t="shared" si="30"/>
        <v>53.263472649698329</v>
      </c>
      <c r="AC58" s="3">
        <v>44</v>
      </c>
      <c r="AD58"/>
      <c r="AE58" s="52">
        <f t="shared" si="35"/>
        <v>46.510072666059088</v>
      </c>
      <c r="AG58" s="3">
        <f t="shared" si="17"/>
        <v>46.510072666059088</v>
      </c>
      <c r="AH58" s="29">
        <f t="shared" si="32"/>
        <v>71.831204360656599</v>
      </c>
      <c r="AI58" s="29">
        <f t="shared" si="32"/>
        <v>68.693942236692692</v>
      </c>
      <c r="AJ58" s="29">
        <f t="shared" si="32"/>
        <v>73.234464665035887</v>
      </c>
      <c r="AK58" s="29">
        <f t="shared" si="32"/>
        <v>70.597542525217236</v>
      </c>
      <c r="AL58" s="29">
        <f t="shared" si="32"/>
        <v>25.576579149034007</v>
      </c>
      <c r="AM58" s="30"/>
      <c r="AN58" s="29">
        <f t="shared" si="33"/>
        <v>25.851081661218348</v>
      </c>
      <c r="AO58" s="31">
        <f t="shared" si="33"/>
        <v>15.433759577746596</v>
      </c>
      <c r="AP58" s="31">
        <f>IF(Settings!$I$6&gt;69, 0.2*(AO58), 0)</f>
        <v>3.0867519155493195</v>
      </c>
      <c r="AQ58" s="32">
        <f t="shared" si="34"/>
        <v>51.488136083817956</v>
      </c>
      <c r="AR58" s="32">
        <f t="shared" si="34"/>
        <v>31.542954516757753</v>
      </c>
      <c r="AS58" s="32">
        <f t="shared" si="34"/>
        <v>51.361941110816744</v>
      </c>
      <c r="AT58" s="33">
        <f t="shared" si="21"/>
        <v>0.17993174760082278</v>
      </c>
      <c r="AU58" s="33">
        <f t="shared" si="22"/>
        <v>0.23821750516753881</v>
      </c>
      <c r="AV58" s="34">
        <f t="shared" si="23"/>
        <v>17.564166884104438</v>
      </c>
      <c r="AW58" s="34">
        <f t="shared" si="24"/>
        <v>5.7110395283950544</v>
      </c>
      <c r="AX58" s="35">
        <f t="shared" si="25"/>
        <v>19.153199397970855</v>
      </c>
      <c r="AY58" s="35">
        <f t="shared" si="26"/>
        <v>6.0931310373582388</v>
      </c>
      <c r="BA58" s="30">
        <f t="shared" si="31"/>
        <v>27.873044326940114</v>
      </c>
      <c r="BB58" s="30">
        <f t="shared" si="31"/>
        <v>54.053552688528832</v>
      </c>
    </row>
    <row r="59" spans="1:97" x14ac:dyDescent="0.25">
      <c r="F59" s="3">
        <v>45</v>
      </c>
      <c r="G59" s="29">
        <f t="shared" si="8"/>
        <v>70.136696186001146</v>
      </c>
      <c r="H59" s="29">
        <f t="shared" si="8"/>
        <v>67.047717588858518</v>
      </c>
      <c r="I59" s="29">
        <f t="shared" si="8"/>
        <v>71.044028124925234</v>
      </c>
      <c r="J59" s="29">
        <f t="shared" si="8"/>
        <v>68.955964891044502</v>
      </c>
      <c r="K59" s="29">
        <f t="shared" si="8"/>
        <v>25.117708243694771</v>
      </c>
      <c r="L59" s="30"/>
      <c r="M59" s="29">
        <f t="shared" si="28"/>
        <v>25.078649840586738</v>
      </c>
      <c r="N59" s="31">
        <f t="shared" si="28"/>
        <v>14.98284944212417</v>
      </c>
      <c r="O59" s="31">
        <f>IF(Settings!$I$6&gt;69, 0.2*(N59), 0)</f>
        <v>2.9965698884248342</v>
      </c>
      <c r="P59" s="32">
        <f t="shared" si="29"/>
        <v>50.460315474815154</v>
      </c>
      <c r="Q59" s="32">
        <f t="shared" si="29"/>
        <v>30.995102109111194</v>
      </c>
      <c r="R59" s="32">
        <f t="shared" si="29"/>
        <v>50.88964069448874</v>
      </c>
      <c r="S59" s="33">
        <f t="shared" si="9"/>
        <v>0.1762033336463672</v>
      </c>
      <c r="T59" s="33">
        <f t="shared" si="10"/>
        <v>0.23287236761577365</v>
      </c>
      <c r="U59" s="34">
        <f t="shared" si="11"/>
        <v>17.065444167993544</v>
      </c>
      <c r="V59" s="34">
        <f t="shared" si="12"/>
        <v>5.5586157964421812</v>
      </c>
      <c r="W59" s="35">
        <f t="shared" si="13"/>
        <v>18.679202622858281</v>
      </c>
      <c r="X59" s="35">
        <f t="shared" si="14"/>
        <v>5.9541679056395473</v>
      </c>
      <c r="Z59" s="30">
        <f t="shared" si="30"/>
        <v>27.60744571739524</v>
      </c>
      <c r="AA59" s="30">
        <f t="shared" si="30"/>
        <v>53.590094282140775</v>
      </c>
      <c r="AC59" s="3">
        <v>45</v>
      </c>
      <c r="AD59"/>
      <c r="AE59" s="52">
        <f t="shared" si="35"/>
        <v>47.862198071214792</v>
      </c>
      <c r="AG59" s="3">
        <f t="shared" si="17"/>
        <v>47.862198071214792</v>
      </c>
      <c r="AH59" s="29">
        <f t="shared" si="32"/>
        <v>73.237233654052744</v>
      </c>
      <c r="AI59" s="29">
        <f t="shared" si="32"/>
        <v>70.120260641498476</v>
      </c>
      <c r="AJ59" s="29">
        <f t="shared" si="32"/>
        <v>75.109412989438454</v>
      </c>
      <c r="AK59" s="29">
        <f t="shared" si="32"/>
        <v>72.01727200071295</v>
      </c>
      <c r="AL59" s="29">
        <f t="shared" si="32"/>
        <v>25.953002005925811</v>
      </c>
      <c r="AM59" s="30"/>
      <c r="AN59" s="29">
        <f t="shared" si="33"/>
        <v>26.522494044724045</v>
      </c>
      <c r="AO59" s="31">
        <f t="shared" si="33"/>
        <v>15.828355949885289</v>
      </c>
      <c r="AP59" s="31">
        <f>IF(Settings!$I$6&gt;69, 0.2*(AO59), 0)</f>
        <v>3.1656711899770578</v>
      </c>
      <c r="AQ59" s="32">
        <f t="shared" si="34"/>
        <v>52.37393368550395</v>
      </c>
      <c r="AR59" s="32">
        <f t="shared" si="34"/>
        <v>32.006737817453661</v>
      </c>
      <c r="AS59" s="32">
        <f t="shared" si="34"/>
        <v>51.739626128961802</v>
      </c>
      <c r="AT59" s="33">
        <f t="shared" si="21"/>
        <v>0.18314292116754693</v>
      </c>
      <c r="AU59" s="33">
        <f t="shared" si="22"/>
        <v>0.24280894773737768</v>
      </c>
      <c r="AV59" s="34">
        <f t="shared" si="23"/>
        <v>18.000032137549816</v>
      </c>
      <c r="AW59" s="34">
        <f t="shared" si="24"/>
        <v>5.8438547680379145</v>
      </c>
      <c r="AX59" s="35">
        <f t="shared" si="25"/>
        <v>19.566021573451568</v>
      </c>
      <c r="AY59" s="35">
        <f t="shared" si="26"/>
        <v>6.2133887808085184</v>
      </c>
      <c r="BA59" s="30">
        <f t="shared" si="31"/>
        <v>28.086329247444677</v>
      </c>
      <c r="BB59" s="30">
        <f t="shared" si="31"/>
        <v>54.440026633335712</v>
      </c>
    </row>
    <row r="60" spans="1:97" x14ac:dyDescent="0.25">
      <c r="F60" s="3">
        <v>46</v>
      </c>
      <c r="G60" s="29">
        <f t="shared" si="8"/>
        <v>71.27384072387963</v>
      </c>
      <c r="H60" s="29">
        <f t="shared" si="8"/>
        <v>68.144224699422097</v>
      </c>
      <c r="I60" s="29">
        <f t="shared" si="8"/>
        <v>72.506035849122526</v>
      </c>
      <c r="J60" s="29">
        <f t="shared" si="8"/>
        <v>70.049724927512756</v>
      </c>
      <c r="K60" s="29">
        <f t="shared" si="8"/>
        <v>25.426266513664039</v>
      </c>
      <c r="L60" s="30"/>
      <c r="M60" s="29">
        <f t="shared" si="28"/>
        <v>25.592837912558185</v>
      </c>
      <c r="N60" s="31">
        <f t="shared" si="28"/>
        <v>15.282657158189254</v>
      </c>
      <c r="O60" s="31">
        <f>IF(Settings!$I$6&gt;69, 0.2*(N60), 0)</f>
        <v>3.0565314316378509</v>
      </c>
      <c r="P60" s="32">
        <f t="shared" si="29"/>
        <v>51.145570866366818</v>
      </c>
      <c r="Q60" s="32">
        <f t="shared" si="29"/>
        <v>31.36150152160419</v>
      </c>
      <c r="R60" s="32">
        <f t="shared" si="29"/>
        <v>51.208644874516843</v>
      </c>
      <c r="S60" s="33">
        <f t="shared" si="9"/>
        <v>0.17868935916747117</v>
      </c>
      <c r="T60" s="33">
        <f t="shared" si="10"/>
        <v>0.23643799117196682</v>
      </c>
      <c r="U60" s="34">
        <f t="shared" si="11"/>
        <v>17.397119859838568</v>
      </c>
      <c r="V60" s="34">
        <f t="shared" si="12"/>
        <v>5.6600391623492206</v>
      </c>
      <c r="W60" s="35">
        <f t="shared" si="13"/>
        <v>18.994633546320088</v>
      </c>
      <c r="X60" s="35">
        <f t="shared" si="14"/>
        <v>6.0467481201660203</v>
      </c>
      <c r="Z60" s="30">
        <f t="shared" si="30"/>
        <v>27.786708721655966</v>
      </c>
      <c r="AA60" s="30">
        <f t="shared" si="30"/>
        <v>53.90087961121327</v>
      </c>
      <c r="AC60" s="3">
        <v>46</v>
      </c>
      <c r="AD60"/>
      <c r="AE60" s="52">
        <f t="shared" si="35"/>
        <v>49.108122451584919</v>
      </c>
      <c r="AG60" s="3">
        <f t="shared" si="17"/>
        <v>49.108122451584919</v>
      </c>
      <c r="AH60" s="29">
        <f t="shared" si="32"/>
        <v>74.444680456489436</v>
      </c>
      <c r="AI60" s="29">
        <f t="shared" si="32"/>
        <v>71.395433181572884</v>
      </c>
      <c r="AJ60" s="29">
        <f t="shared" si="32"/>
        <v>76.766024672925653</v>
      </c>
      <c r="AK60" s="29">
        <f t="shared" si="32"/>
        <v>73.284483104166796</v>
      </c>
      <c r="AL60" s="29">
        <f t="shared" si="32"/>
        <v>26.273023253016515</v>
      </c>
      <c r="AM60" s="30"/>
      <c r="AN60" s="29">
        <f t="shared" si="33"/>
        <v>27.124319421723389</v>
      </c>
      <c r="AO60" s="31">
        <f t="shared" si="33"/>
        <v>16.184316430576651</v>
      </c>
      <c r="AP60" s="31">
        <f>IF(Settings!$I$6&gt;69, 0.2*(AO60), 0)</f>
        <v>3.2368632861153301</v>
      </c>
      <c r="AQ60" s="32">
        <f t="shared" si="34"/>
        <v>53.162162118671638</v>
      </c>
      <c r="AR60" s="32">
        <f t="shared" si="34"/>
        <v>32.412714898282658</v>
      </c>
      <c r="AS60" s="32">
        <f t="shared" si="34"/>
        <v>52.053530842582411</v>
      </c>
      <c r="AT60" s="33">
        <f t="shared" si="21"/>
        <v>0.18599854827598525</v>
      </c>
      <c r="AU60" s="33">
        <f t="shared" si="22"/>
        <v>0.24688148785047251</v>
      </c>
      <c r="AV60" s="34">
        <f t="shared" si="23"/>
        <v>18.3927611006165</v>
      </c>
      <c r="AW60" s="34">
        <f t="shared" si="24"/>
        <v>5.9632060819336328</v>
      </c>
      <c r="AX60" s="35">
        <f t="shared" si="25"/>
        <v>19.93689693161258</v>
      </c>
      <c r="AY60" s="35">
        <f t="shared" si="26"/>
        <v>6.3208031799673652</v>
      </c>
      <c r="BA60" s="30">
        <f t="shared" si="31"/>
        <v>28.264275025635357</v>
      </c>
      <c r="BB60" s="30">
        <f t="shared" si="31"/>
        <v>54.773870867707814</v>
      </c>
    </row>
    <row r="61" spans="1:97" x14ac:dyDescent="0.25">
      <c r="F61" s="3">
        <v>47</v>
      </c>
      <c r="G61" s="29">
        <f t="shared" si="8"/>
        <v>72.352495778150654</v>
      </c>
      <c r="H61" s="29">
        <f t="shared" si="8"/>
        <v>69.215911316786304</v>
      </c>
      <c r="I61" s="29">
        <f t="shared" si="8"/>
        <v>73.923190959668304</v>
      </c>
      <c r="J61" s="29">
        <f t="shared" si="8"/>
        <v>71.117380124156441</v>
      </c>
      <c r="K61" s="29">
        <f t="shared" si="8"/>
        <v>25.716604680199417</v>
      </c>
      <c r="L61" s="30"/>
      <c r="M61" s="29">
        <f t="shared" si="28"/>
        <v>26.096565087500636</v>
      </c>
      <c r="N61" s="31">
        <f t="shared" si="28"/>
        <v>15.57773560381607</v>
      </c>
      <c r="O61" s="31">
        <f>IF(Settings!$I$6&gt;69, 0.2*(N61), 0)</f>
        <v>3.1155471207632139</v>
      </c>
      <c r="P61" s="32">
        <f t="shared" si="29"/>
        <v>51.81280653296686</v>
      </c>
      <c r="Q61" s="32">
        <f t="shared" si="29"/>
        <v>31.713858014872578</v>
      </c>
      <c r="R61" s="32">
        <f t="shared" si="29"/>
        <v>51.503482728381648</v>
      </c>
      <c r="S61" s="33">
        <f t="shared" si="9"/>
        <v>0.18110897272790297</v>
      </c>
      <c r="T61" s="33">
        <f t="shared" si="10"/>
        <v>0.23990212097933242</v>
      </c>
      <c r="U61" s="34">
        <f t="shared" si="11"/>
        <v>17.72326263233488</v>
      </c>
      <c r="V61" s="34">
        <f t="shared" si="12"/>
        <v>5.759561688604137</v>
      </c>
      <c r="W61" s="35">
        <f t="shared" si="13"/>
        <v>19.304035451667886</v>
      </c>
      <c r="X61" s="35">
        <f t="shared" si="14"/>
        <v>6.1371545497843183</v>
      </c>
      <c r="Z61" s="30">
        <f t="shared" si="30"/>
        <v>27.952876610968016</v>
      </c>
      <c r="AA61" s="30">
        <f t="shared" si="30"/>
        <v>54.196596462679679</v>
      </c>
      <c r="AC61" s="3">
        <v>47</v>
      </c>
      <c r="AD61"/>
      <c r="AE61" s="52">
        <f t="shared" si="35"/>
        <v>50.256187235873128</v>
      </c>
      <c r="AG61" s="3">
        <f t="shared" si="17"/>
        <v>50.256187235873128</v>
      </c>
      <c r="AH61" s="29">
        <f t="shared" si="32"/>
        <v>75.486263455697724</v>
      </c>
      <c r="AI61" s="29">
        <f t="shared" si="32"/>
        <v>72.537873159350227</v>
      </c>
      <c r="AJ61" s="29">
        <f t="shared" si="32"/>
        <v>78.233270783658085</v>
      </c>
      <c r="AK61" s="29">
        <f t="shared" si="32"/>
        <v>74.418087289422914</v>
      </c>
      <c r="AL61" s="29">
        <f t="shared" si="32"/>
        <v>26.546601642526003</v>
      </c>
      <c r="AM61" s="30"/>
      <c r="AN61" s="29">
        <f t="shared" si="33"/>
        <v>27.6646531293677</v>
      </c>
      <c r="AO61" s="31">
        <f t="shared" si="33"/>
        <v>16.505849346158421</v>
      </c>
      <c r="AP61" s="31">
        <f>IF(Settings!$I$6&gt;69, 0.2*(AO61), 0)</f>
        <v>3.3011698692316842</v>
      </c>
      <c r="AQ61" s="32">
        <f t="shared" si="34"/>
        <v>53.865380587733675</v>
      </c>
      <c r="AR61" s="32">
        <f t="shared" si="34"/>
        <v>32.769415548788004</v>
      </c>
      <c r="AS61" s="32">
        <f t="shared" si="34"/>
        <v>52.316438321787146</v>
      </c>
      <c r="AT61" s="33">
        <f t="shared" si="21"/>
        <v>0.18854455629014891</v>
      </c>
      <c r="AU61" s="33">
        <f t="shared" si="22"/>
        <v>0.25050332484378457</v>
      </c>
      <c r="AV61" s="34">
        <f t="shared" si="23"/>
        <v>18.747130298686095</v>
      </c>
      <c r="AW61" s="34">
        <f t="shared" si="24"/>
        <v>6.0706380008364258</v>
      </c>
      <c r="AX61" s="35">
        <f t="shared" si="25"/>
        <v>20.270697742761261</v>
      </c>
      <c r="AY61" s="35">
        <f t="shared" si="26"/>
        <v>6.4169662209456515</v>
      </c>
      <c r="BA61" s="30">
        <f t="shared" si="31"/>
        <v>28.413838496751271</v>
      </c>
      <c r="BB61" s="30">
        <f t="shared" si="31"/>
        <v>55.063719775345056</v>
      </c>
    </row>
    <row r="62" spans="1:97" x14ac:dyDescent="0.25">
      <c r="F62" s="3">
        <v>48</v>
      </c>
      <c r="G62" s="29">
        <f t="shared" si="8"/>
        <v>73.374853829327094</v>
      </c>
      <c r="H62" s="29">
        <f t="shared" si="8"/>
        <v>70.263128904047832</v>
      </c>
      <c r="I62" s="29">
        <f t="shared" si="8"/>
        <v>75.295967928046835</v>
      </c>
      <c r="J62" s="29">
        <f t="shared" si="8"/>
        <v>72.159346511670591</v>
      </c>
      <c r="K62" s="29">
        <f t="shared" si="8"/>
        <v>25.989629778041358</v>
      </c>
      <c r="L62" s="30"/>
      <c r="M62" s="29">
        <f t="shared" si="8"/>
        <v>26.589850604736462</v>
      </c>
      <c r="N62" s="31">
        <f t="shared" si="28"/>
        <v>15.868086150239353</v>
      </c>
      <c r="O62" s="31">
        <f>IF(Settings!$I$6&gt;69, 0.2*(N62), 0)</f>
        <v>3.1736172300478707</v>
      </c>
      <c r="P62" s="32">
        <f t="shared" si="29"/>
        <v>52.462419210225839</v>
      </c>
      <c r="Q62" s="32">
        <f t="shared" si="29"/>
        <v>32.052631252694553</v>
      </c>
      <c r="R62" s="32">
        <f t="shared" si="29"/>
        <v>51.775893800503937</v>
      </c>
      <c r="S62" s="33">
        <f t="shared" si="9"/>
        <v>0.18346358085358255</v>
      </c>
      <c r="T62" s="33">
        <f t="shared" si="10"/>
        <v>0.24326676781327358</v>
      </c>
      <c r="U62" s="34">
        <f t="shared" si="11"/>
        <v>18.043887860391692</v>
      </c>
      <c r="V62" s="34">
        <f t="shared" si="12"/>
        <v>5.8571976970078694</v>
      </c>
      <c r="W62" s="35">
        <f t="shared" si="13"/>
        <v>19.607487313071978</v>
      </c>
      <c r="X62" s="35">
        <f t="shared" si="14"/>
        <v>6.2254277825809332</v>
      </c>
      <c r="Z62" s="30">
        <f t="shared" si="30"/>
        <v>28.106855734703082</v>
      </c>
      <c r="AA62" s="30">
        <f t="shared" si="30"/>
        <v>54.477975434145883</v>
      </c>
      <c r="AC62" s="3">
        <v>48</v>
      </c>
      <c r="AD62"/>
      <c r="AE62" s="52">
        <f t="shared" si="35"/>
        <v>51.314078685538149</v>
      </c>
      <c r="AG62" s="3">
        <f t="shared" si="17"/>
        <v>51.314078685538149</v>
      </c>
      <c r="AH62" s="29">
        <f t="shared" si="32"/>
        <v>76.38870298751084</v>
      </c>
      <c r="AI62" s="29">
        <f t="shared" si="32"/>
        <v>73.56343454772373</v>
      </c>
      <c r="AJ62" s="29">
        <f t="shared" si="32"/>
        <v>79.535934390871844</v>
      </c>
      <c r="AK62" s="29">
        <f t="shared" si="32"/>
        <v>75.434312942207882</v>
      </c>
      <c r="AL62" s="29">
        <f t="shared" si="32"/>
        <v>26.781713277493541</v>
      </c>
      <c r="AM62" s="30"/>
      <c r="AN62" s="29">
        <f t="shared" si="33"/>
        <v>28.150561390473634</v>
      </c>
      <c r="AO62" s="31">
        <f t="shared" si="33"/>
        <v>16.796658590085226</v>
      </c>
      <c r="AP62" s="31">
        <f>IF(Settings!$I$6&gt;69, 0.2*(AO62), 0)</f>
        <v>3.3593317180170454</v>
      </c>
      <c r="AQ62" s="32">
        <f t="shared" si="34"/>
        <v>54.494270876304157</v>
      </c>
      <c r="AR62" s="32">
        <f t="shared" si="34"/>
        <v>33.083917306302951</v>
      </c>
      <c r="AS62" s="32">
        <f t="shared" si="34"/>
        <v>52.538220125243271</v>
      </c>
      <c r="AT62" s="33">
        <f t="shared" si="21"/>
        <v>0.19082001461865641</v>
      </c>
      <c r="AU62" s="33">
        <f t="shared" si="22"/>
        <v>0.25373241700174481</v>
      </c>
      <c r="AV62" s="34">
        <f t="shared" si="23"/>
        <v>19.067329628390766</v>
      </c>
      <c r="AW62" s="34">
        <f t="shared" si="24"/>
        <v>6.1674958312053132</v>
      </c>
      <c r="AX62" s="35">
        <f t="shared" si="25"/>
        <v>20.571646689928905</v>
      </c>
      <c r="AY62" s="35">
        <f t="shared" si="26"/>
        <v>6.5032415987416279</v>
      </c>
      <c r="BA62" s="30">
        <f t="shared" si="31"/>
        <v>28.54041794282919</v>
      </c>
      <c r="BB62" s="30">
        <f t="shared" si="31"/>
        <v>55.31655077877592</v>
      </c>
    </row>
    <row r="63" spans="1:97" x14ac:dyDescent="0.25">
      <c r="F63" s="3">
        <v>49</v>
      </c>
      <c r="G63" s="29">
        <f t="shared" si="8"/>
        <v>74.343133574860403</v>
      </c>
      <c r="H63" s="29">
        <f t="shared" si="8"/>
        <v>71.286240369905954</v>
      </c>
      <c r="I63" s="29">
        <f t="shared" si="8"/>
        <v>76.624932039183818</v>
      </c>
      <c r="J63" s="29">
        <f t="shared" si="8"/>
        <v>73.176049869033648</v>
      </c>
      <c r="K63" s="29">
        <f t="shared" si="8"/>
        <v>26.246227006342842</v>
      </c>
      <c r="L63" s="30"/>
      <c r="M63" s="29">
        <f t="shared" si="8"/>
        <v>27.072730582880393</v>
      </c>
      <c r="N63" s="31">
        <f t="shared" si="28"/>
        <v>16.153715798568626</v>
      </c>
      <c r="O63" s="31">
        <f>IF(Settings!$I$6&gt;69, 0.2*(N63), 0)</f>
        <v>3.2307431597137253</v>
      </c>
      <c r="P63" s="32">
        <f t="shared" si="29"/>
        <v>53.094802892207696</v>
      </c>
      <c r="Q63" s="32">
        <f t="shared" si="29"/>
        <v>32.378273512575333</v>
      </c>
      <c r="R63" s="32">
        <f t="shared" si="29"/>
        <v>52.027506722017336</v>
      </c>
      <c r="S63" s="33">
        <f t="shared" si="9"/>
        <v>0.18575458969438619</v>
      </c>
      <c r="T63" s="33">
        <f t="shared" si="10"/>
        <v>0.24653397888442549</v>
      </c>
      <c r="U63" s="34">
        <f t="shared" si="11"/>
        <v>18.35901678142212</v>
      </c>
      <c r="V63" s="34">
        <f t="shared" si="12"/>
        <v>5.9529630481214149</v>
      </c>
      <c r="W63" s="35">
        <f t="shared" si="13"/>
        <v>19.90506976273819</v>
      </c>
      <c r="X63" s="35">
        <f t="shared" si="14"/>
        <v>6.3116087032036985</v>
      </c>
      <c r="Z63" s="30">
        <f t="shared" si="30"/>
        <v>28.24949736192363</v>
      </c>
      <c r="AA63" s="30">
        <f t="shared" si="30"/>
        <v>54.745711700073144</v>
      </c>
      <c r="AC63" s="3">
        <v>49</v>
      </c>
      <c r="AD63"/>
      <c r="AE63" s="52">
        <f t="shared" si="35"/>
        <v>52.288879354098157</v>
      </c>
      <c r="AG63" s="3">
        <f t="shared" si="17"/>
        <v>52.288879354098157</v>
      </c>
      <c r="AH63" s="29">
        <f t="shared" si="32"/>
        <v>77.173879230250094</v>
      </c>
      <c r="AI63" s="29">
        <f t="shared" si="32"/>
        <v>74.485802786423847</v>
      </c>
      <c r="AJ63" s="29">
        <f t="shared" si="32"/>
        <v>80.695212150909995</v>
      </c>
      <c r="AK63" s="29">
        <f t="shared" si="32"/>
        <v>76.347125027346536</v>
      </c>
      <c r="AL63" s="29">
        <f t="shared" si="32"/>
        <v>26.984778115434619</v>
      </c>
      <c r="AM63" s="30"/>
      <c r="AN63" s="29">
        <f t="shared" si="33"/>
        <v>28.588212676543023</v>
      </c>
      <c r="AO63" s="31">
        <f t="shared" si="33"/>
        <v>17.060006117302073</v>
      </c>
      <c r="AP63" s="31">
        <f>IF(Settings!$I$6&gt;69, 0.2*(AO63), 0)</f>
        <v>3.4120012234604147</v>
      </c>
      <c r="AQ63" s="32">
        <f t="shared" si="34"/>
        <v>55.057953503841063</v>
      </c>
      <c r="AR63" s="32">
        <f t="shared" si="34"/>
        <v>33.362120059295307</v>
      </c>
      <c r="AS63" s="32">
        <f t="shared" si="34"/>
        <v>52.726564988372317</v>
      </c>
      <c r="AT63" s="33">
        <f t="shared" si="21"/>
        <v>0.19285827966949068</v>
      </c>
      <c r="AU63" s="33">
        <f t="shared" si="22"/>
        <v>0.2566181663041735</v>
      </c>
      <c r="AV63" s="34">
        <f t="shared" si="23"/>
        <v>19.357037984066945</v>
      </c>
      <c r="AW63" s="34">
        <f t="shared" si="24"/>
        <v>6.2549532859789521</v>
      </c>
      <c r="AX63" s="35">
        <f t="shared" si="25"/>
        <v>20.843413628154213</v>
      </c>
      <c r="AY63" s="35">
        <f t="shared" si="26"/>
        <v>6.580801385801121</v>
      </c>
      <c r="BA63" s="30">
        <f t="shared" si="31"/>
        <v>28.648237143510663</v>
      </c>
      <c r="BB63" s="30">
        <f t="shared" si="31"/>
        <v>55.538043895543119</v>
      </c>
    </row>
    <row r="64" spans="1:97" x14ac:dyDescent="0.25">
      <c r="F64" s="3">
        <v>50</v>
      </c>
      <c r="G64" s="29">
        <f t="shared" si="8"/>
        <v>75.259561156061139</v>
      </c>
      <c r="H64" s="29">
        <f t="shared" si="8"/>
        <v>72.285618322242328</v>
      </c>
      <c r="I64" s="29">
        <f t="shared" si="8"/>
        <v>77.910727698539617</v>
      </c>
      <c r="J64" s="29">
        <f t="shared" si="8"/>
        <v>74.167923943614994</v>
      </c>
      <c r="K64" s="29">
        <f t="shared" si="8"/>
        <v>26.487256532791381</v>
      </c>
      <c r="L64" s="30"/>
      <c r="M64" s="29">
        <f t="shared" si="8"/>
        <v>27.54525647973038</v>
      </c>
      <c r="N64" s="31">
        <f t="shared" si="28"/>
        <v>16.434636722898532</v>
      </c>
      <c r="O64" s="31">
        <f>IF(Settings!$I$6&gt;69, 0.2*(N64), 0)</f>
        <v>3.2869273445797065</v>
      </c>
      <c r="P64" s="32">
        <f t="shared" si="29"/>
        <v>53.710348259091354</v>
      </c>
      <c r="Q64" s="32">
        <f t="shared" si="29"/>
        <v>32.691228917719698</v>
      </c>
      <c r="R64" s="32">
        <f t="shared" si="29"/>
        <v>52.259843943563773</v>
      </c>
      <c r="S64" s="33">
        <f t="shared" si="9"/>
        <v>0.18798340191534318</v>
      </c>
      <c r="T64" s="33">
        <f t="shared" si="10"/>
        <v>0.24970582882254011</v>
      </c>
      <c r="U64" s="34">
        <f t="shared" si="11"/>
        <v>18.668675986872284</v>
      </c>
      <c r="V64" s="34">
        <f t="shared" si="12"/>
        <v>6.0468749836862115</v>
      </c>
      <c r="W64" s="35">
        <f t="shared" si="13"/>
        <v>20.196864796015902</v>
      </c>
      <c r="X64" s="35">
        <f t="shared" si="14"/>
        <v>6.3957383665349319</v>
      </c>
      <c r="Z64" s="30">
        <f t="shared" si="30"/>
        <v>28.381599810154547</v>
      </c>
      <c r="AA64" s="30">
        <f t="shared" si="30"/>
        <v>55.000466729275018</v>
      </c>
      <c r="AC64" s="3">
        <v>50</v>
      </c>
      <c r="AD64"/>
      <c r="AE64" s="52">
        <f t="shared" si="35"/>
        <v>53.187115504627528</v>
      </c>
      <c r="AG64" s="3">
        <f t="shared" si="17"/>
        <v>53.187115504627528</v>
      </c>
      <c r="AH64" s="29">
        <f t="shared" si="32"/>
        <v>77.859771000767509</v>
      </c>
      <c r="AI64" s="29">
        <f t="shared" si="32"/>
        <v>75.316823837756843</v>
      </c>
      <c r="AJ64" s="29">
        <f t="shared" si="32"/>
        <v>81.729248484066062</v>
      </c>
      <c r="AK64" s="29">
        <f t="shared" si="32"/>
        <v>77.168576256747698</v>
      </c>
      <c r="AL64" s="29">
        <f t="shared" si="32"/>
        <v>27.160991174132409</v>
      </c>
      <c r="AM64" s="30"/>
      <c r="AN64" s="29">
        <f t="shared" si="33"/>
        <v>28.982995980654739</v>
      </c>
      <c r="AO64" s="31">
        <f t="shared" si="33"/>
        <v>17.298767759400452</v>
      </c>
      <c r="AP64" s="31">
        <f>IF(Settings!$I$6&gt;69, 0.2*(AO64), 0)</f>
        <v>3.4597535518800906</v>
      </c>
      <c r="AQ64" s="32">
        <f t="shared" si="34"/>
        <v>55.564246078395001</v>
      </c>
      <c r="AR64" s="32">
        <f t="shared" si="34"/>
        <v>33.608965034774975</v>
      </c>
      <c r="AS64" s="32">
        <f t="shared" si="34"/>
        <v>52.887511791193823</v>
      </c>
      <c r="AT64" s="33">
        <f t="shared" si="21"/>
        <v>0.19468793469634776</v>
      </c>
      <c r="AU64" s="33">
        <f t="shared" si="22"/>
        <v>0.25920281596277339</v>
      </c>
      <c r="AV64" s="34">
        <f t="shared" si="23"/>
        <v>19.619490002534704</v>
      </c>
      <c r="AW64" s="34">
        <f t="shared" si="24"/>
        <v>6.3340363633151604</v>
      </c>
      <c r="AX64" s="35">
        <f t="shared" si="25"/>
        <v>21.089197010384968</v>
      </c>
      <c r="AY64" s="35">
        <f t="shared" si="26"/>
        <v>6.650656406361124</v>
      </c>
      <c r="BA64" s="30">
        <f t="shared" si="31"/>
        <v>28.740627819001276</v>
      </c>
      <c r="BB64" s="30">
        <f t="shared" si="31"/>
        <v>55.732855271845139</v>
      </c>
    </row>
    <row r="65" spans="6:54" x14ac:dyDescent="0.25">
      <c r="F65" s="3">
        <v>51</v>
      </c>
      <c r="G65" s="29">
        <f t="shared" si="8"/>
        <v>76.126354167292035</v>
      </c>
      <c r="H65" s="29">
        <f t="shared" si="8"/>
        <v>73.261643476762899</v>
      </c>
      <c r="I65" s="29">
        <f t="shared" ref="H65:M78" si="36">I$4*(1-EXP(-I$5*$F65))^I$6</f>
        <v>79.154067691145897</v>
      </c>
      <c r="J65" s="29">
        <f t="shared" si="36"/>
        <v>75.135408836176993</v>
      </c>
      <c r="K65" s="29">
        <f t="shared" si="36"/>
        <v>26.713551038904349</v>
      </c>
      <c r="L65" s="30"/>
      <c r="M65" s="29">
        <f t="shared" si="36"/>
        <v>28.007493659555927</v>
      </c>
      <c r="N65" s="31">
        <f t="shared" si="28"/>
        <v>16.710865845567859</v>
      </c>
      <c r="O65" s="31">
        <f>IF(Settings!$I$6&gt;69, 0.2*(N65), 0)</f>
        <v>3.3421731691135719</v>
      </c>
      <c r="P65" s="32">
        <f t="shared" si="29"/>
        <v>54.309442175047295</v>
      </c>
      <c r="Q65" s="32">
        <f t="shared" si="29"/>
        <v>32.991932799933828</v>
      </c>
      <c r="R65" s="32">
        <f t="shared" si="29"/>
        <v>52.474326693043196</v>
      </c>
      <c r="S65" s="33">
        <f t="shared" si="9"/>
        <v>0.1901514139339151</v>
      </c>
      <c r="T65" s="33">
        <f t="shared" si="10"/>
        <v>0.25278441156843517</v>
      </c>
      <c r="U65" s="34">
        <f t="shared" si="11"/>
        <v>18.97289695081566</v>
      </c>
      <c r="V65" s="34">
        <f t="shared" si="12"/>
        <v>6.1389519814195452</v>
      </c>
      <c r="W65" s="35">
        <f t="shared" si="13"/>
        <v>20.482955506839875</v>
      </c>
      <c r="X65" s="35">
        <f t="shared" si="14"/>
        <v>6.47785788533794</v>
      </c>
      <c r="Z65" s="30">
        <f t="shared" si="30"/>
        <v>28.503910710529649</v>
      </c>
      <c r="AA65" s="30">
        <f t="shared" si="30"/>
        <v>55.242869919141299</v>
      </c>
      <c r="AC65" s="3">
        <v>51</v>
      </c>
      <c r="AD65"/>
      <c r="AE65" s="52">
        <f t="shared" si="35"/>
        <v>54.014800802904645</v>
      </c>
      <c r="AG65" s="3">
        <f t="shared" si="17"/>
        <v>54.014800802904645</v>
      </c>
      <c r="AH65" s="29">
        <f t="shared" si="32"/>
        <v>78.461209979636536</v>
      </c>
      <c r="AI65" s="29">
        <f t="shared" si="32"/>
        <v>76.06678058954455</v>
      </c>
      <c r="AJ65" s="29">
        <f t="shared" si="32"/>
        <v>82.653599102567767</v>
      </c>
      <c r="AK65" s="29">
        <f t="shared" si="32"/>
        <v>77.909100462928237</v>
      </c>
      <c r="AL65" s="29">
        <f t="shared" si="32"/>
        <v>27.314579494666766</v>
      </c>
      <c r="AM65" s="30"/>
      <c r="AN65" s="29">
        <f t="shared" si="33"/>
        <v>29.339625299439547</v>
      </c>
      <c r="AO65" s="31">
        <f t="shared" si="33"/>
        <v>17.515482441330327</v>
      </c>
      <c r="AP65" s="31">
        <f>IF(Settings!$I$6&gt;69, 0.2*(AO65), 0)</f>
        <v>3.5030964882660656</v>
      </c>
      <c r="AQ65" s="32">
        <f t="shared" si="34"/>
        <v>56.019874903712783</v>
      </c>
      <c r="AR65" s="32">
        <f t="shared" si="34"/>
        <v>33.828609814989314</v>
      </c>
      <c r="AS65" s="32">
        <f t="shared" si="34"/>
        <v>53.025842202515967</v>
      </c>
      <c r="AT65" s="33">
        <f t="shared" si="21"/>
        <v>0.19633356217341322</v>
      </c>
      <c r="AU65" s="33">
        <f t="shared" si="22"/>
        <v>0.26152260724075854</v>
      </c>
      <c r="AV65" s="34">
        <f t="shared" si="23"/>
        <v>19.857534367258896</v>
      </c>
      <c r="AW65" s="34">
        <f t="shared" si="24"/>
        <v>6.4056438523172048</v>
      </c>
      <c r="AX65" s="35">
        <f t="shared" si="25"/>
        <v>21.311792377945501</v>
      </c>
      <c r="AY65" s="35">
        <f t="shared" si="26"/>
        <v>6.7136814019360509</v>
      </c>
      <c r="BA65" s="30">
        <f t="shared" si="31"/>
        <v>28.820238793519973</v>
      </c>
      <c r="BB65" s="30">
        <f t="shared" si="31"/>
        <v>55.904827003018859</v>
      </c>
    </row>
    <row r="66" spans="6:54" x14ac:dyDescent="0.25">
      <c r="F66" s="3">
        <v>52</v>
      </c>
      <c r="G66" s="29">
        <f t="shared" ref="G66:G84" si="37">G$4*(1-EXP(-G$5*$F66))^G$6</f>
        <v>76.945708158322972</v>
      </c>
      <c r="H66" s="29">
        <f t="shared" si="36"/>
        <v>74.214703207316418</v>
      </c>
      <c r="I66" s="29">
        <f t="shared" si="36"/>
        <v>80.355723340231037</v>
      </c>
      <c r="J66" s="29">
        <f t="shared" si="36"/>
        <v>76.078949536264091</v>
      </c>
      <c r="K66" s="29">
        <f t="shared" si="36"/>
        <v>26.925913903054671</v>
      </c>
      <c r="L66" s="30"/>
      <c r="M66" s="29">
        <f t="shared" si="36"/>
        <v>28.4595200609401</v>
      </c>
      <c r="N66" s="31">
        <f t="shared" si="28"/>
        <v>16.982424442130021</v>
      </c>
      <c r="O66" s="31">
        <f>IF(Settings!$I$6&gt;69, 0.2*(N66), 0)</f>
        <v>3.3964848884260044</v>
      </c>
      <c r="P66" s="32">
        <f t="shared" si="29"/>
        <v>54.89246724928271</v>
      </c>
      <c r="Q66" s="32">
        <f t="shared" si="29"/>
        <v>33.28081117863816</v>
      </c>
      <c r="R66" s="32">
        <f t="shared" si="29"/>
        <v>52.672280053701712</v>
      </c>
      <c r="S66" s="33">
        <f t="shared" si="9"/>
        <v>0.19226001347000299</v>
      </c>
      <c r="T66" s="33">
        <f t="shared" si="10"/>
        <v>0.25577183309336027</v>
      </c>
      <c r="U66" s="34">
        <f t="shared" si="11"/>
        <v>19.271715592737479</v>
      </c>
      <c r="V66" s="34">
        <f t="shared" si="12"/>
        <v>6.2292136211816214</v>
      </c>
      <c r="W66" s="35">
        <f t="shared" si="13"/>
        <v>20.763425850307094</v>
      </c>
      <c r="X66" s="35">
        <f t="shared" si="14"/>
        <v>6.5580083304954826</v>
      </c>
      <c r="Z66" s="30">
        <f t="shared" si="30"/>
        <v>28.617129356885052</v>
      </c>
      <c r="AA66" s="30">
        <f t="shared" si="30"/>
        <v>55.473520150626157</v>
      </c>
      <c r="AC66" s="3">
        <v>52</v>
      </c>
      <c r="AD66"/>
      <c r="AE66" s="52">
        <f t="shared" si="35"/>
        <v>54.777476578735246</v>
      </c>
      <c r="AG66" s="3">
        <f t="shared" si="17"/>
        <v>54.777476578735246</v>
      </c>
      <c r="AH66" s="29">
        <f t="shared" si="32"/>
        <v>78.990483929441339</v>
      </c>
      <c r="AI66" s="29">
        <f t="shared" si="32"/>
        <v>76.744624839939547</v>
      </c>
      <c r="AJ66" s="29">
        <f t="shared" si="32"/>
        <v>83.481627534453281</v>
      </c>
      <c r="AK66" s="29">
        <f t="shared" si="32"/>
        <v>78.577757628793634</v>
      </c>
      <c r="AL66" s="29">
        <f t="shared" si="32"/>
        <v>27.449001745420897</v>
      </c>
      <c r="AM66" s="30"/>
      <c r="AN66" s="29">
        <f t="shared" si="33"/>
        <v>29.662230819805821</v>
      </c>
      <c r="AO66" s="31">
        <f t="shared" si="33"/>
        <v>17.71239522440808</v>
      </c>
      <c r="AP66" s="31">
        <f>IF(Settings!$I$6&gt;69, 0.2*(AO66), 0)</f>
        <v>3.5424790448816164</v>
      </c>
      <c r="AQ66" s="32">
        <f t="shared" si="34"/>
        <v>56.430648785653347</v>
      </c>
      <c r="AR66" s="32">
        <f t="shared" si="34"/>
        <v>34.024568625339036</v>
      </c>
      <c r="AS66" s="32">
        <f t="shared" si="34"/>
        <v>53.145372144515015</v>
      </c>
      <c r="AT66" s="33">
        <f t="shared" si="21"/>
        <v>0.19781637976471</v>
      </c>
      <c r="AU66" s="33">
        <f t="shared" si="22"/>
        <v>0.26360873655769385</v>
      </c>
      <c r="AV66" s="34">
        <f t="shared" si="23"/>
        <v>20.07368440902934</v>
      </c>
      <c r="AW66" s="34">
        <f t="shared" si="24"/>
        <v>6.4705648766839339</v>
      </c>
      <c r="AX66" s="35">
        <f t="shared" si="25"/>
        <v>21.513650005757643</v>
      </c>
      <c r="AY66" s="35">
        <f t="shared" si="26"/>
        <v>6.7706359071767572</v>
      </c>
      <c r="BA66" s="30">
        <f t="shared" si="31"/>
        <v>28.889192025548578</v>
      </c>
      <c r="BB66" s="30">
        <f t="shared" si="31"/>
        <v>56.057149352635186</v>
      </c>
    </row>
    <row r="67" spans="6:54" x14ac:dyDescent="0.25">
      <c r="F67" s="3">
        <v>53</v>
      </c>
      <c r="G67" s="29">
        <f t="shared" si="37"/>
        <v>77.719785359536118</v>
      </c>
      <c r="H67" s="29">
        <f t="shared" si="36"/>
        <v>75.145190225777483</v>
      </c>
      <c r="I67" s="29">
        <f t="shared" si="36"/>
        <v>81.516515512957071</v>
      </c>
      <c r="J67" s="29">
        <f t="shared" si="36"/>
        <v>76.998994594859724</v>
      </c>
      <c r="K67" s="29">
        <f t="shared" si="36"/>
        <v>27.125117929002698</v>
      </c>
      <c r="L67" s="30"/>
      <c r="M67" s="29">
        <f t="shared" si="36"/>
        <v>28.901424958751051</v>
      </c>
      <c r="N67" s="31">
        <f t="shared" si="28"/>
        <v>17.249337773814517</v>
      </c>
      <c r="O67" s="31">
        <f>IF(Settings!$I$6&gt;69, 0.2*(N67), 0)</f>
        <v>3.4498675547629034</v>
      </c>
      <c r="P67" s="32">
        <f t="shared" si="29"/>
        <v>55.459801453952224</v>
      </c>
      <c r="Q67" s="32">
        <f t="shared" si="29"/>
        <v>33.558280342723457</v>
      </c>
      <c r="R67" s="32">
        <f t="shared" si="29"/>
        <v>52.854938078378993</v>
      </c>
      <c r="S67" s="33">
        <f t="shared" si="9"/>
        <v>0.19431057737871943</v>
      </c>
      <c r="T67" s="33">
        <f t="shared" si="10"/>
        <v>0.25867020487241255</v>
      </c>
      <c r="U67" s="34">
        <f t="shared" si="11"/>
        <v>19.565171871893035</v>
      </c>
      <c r="V67" s="34">
        <f t="shared" si="12"/>
        <v>6.3176804616034863</v>
      </c>
      <c r="W67" s="35">
        <f t="shared" si="13"/>
        <v>21.038360429556096</v>
      </c>
      <c r="X67" s="35">
        <f t="shared" si="14"/>
        <v>6.636230642600319</v>
      </c>
      <c r="Z67" s="30">
        <f t="shared" si="30"/>
        <v>28.72190909608776</v>
      </c>
      <c r="AA67" s="30">
        <f t="shared" si="30"/>
        <v>55.692987267842589</v>
      </c>
      <c r="AC67" s="3">
        <v>53</v>
      </c>
      <c r="AD67"/>
      <c r="AE67" s="52">
        <f t="shared" si="35"/>
        <v>55.4802489249997</v>
      </c>
      <c r="AG67" s="3">
        <f t="shared" si="17"/>
        <v>55.4802489249997</v>
      </c>
      <c r="AH67" s="29">
        <f t="shared" si="32"/>
        <v>79.457818338586861</v>
      </c>
      <c r="AI67" s="29">
        <f t="shared" si="32"/>
        <v>77.358172056318921</v>
      </c>
      <c r="AJ67" s="29">
        <f t="shared" si="32"/>
        <v>84.224841323469548</v>
      </c>
      <c r="AK67" s="29">
        <f t="shared" si="32"/>
        <v>79.1824386902329</v>
      </c>
      <c r="AL67" s="29">
        <f t="shared" si="32"/>
        <v>27.56710367634906</v>
      </c>
      <c r="AM67" s="30"/>
      <c r="AN67" s="29">
        <f t="shared" si="33"/>
        <v>29.954437885285369</v>
      </c>
      <c r="AO67" s="31">
        <f t="shared" si="33"/>
        <v>17.891494753725443</v>
      </c>
      <c r="AP67" s="31">
        <f>IF(Settings!$I$6&gt;69, 0.2*(AO67), 0)</f>
        <v>3.5782989507450886</v>
      </c>
      <c r="AQ67" s="32">
        <f t="shared" si="34"/>
        <v>56.801602237650698</v>
      </c>
      <c r="AR67" s="32">
        <f t="shared" si="34"/>
        <v>34.199825173826682</v>
      </c>
      <c r="AS67" s="32">
        <f t="shared" si="34"/>
        <v>53.249169824098026</v>
      </c>
      <c r="AT67" s="33">
        <f t="shared" si="21"/>
        <v>0.19915476526300255</v>
      </c>
      <c r="AU67" s="33">
        <f t="shared" si="22"/>
        <v>0.26548814787637454</v>
      </c>
      <c r="AV67" s="34">
        <f t="shared" si="23"/>
        <v>20.270161845829179</v>
      </c>
      <c r="AW67" s="34">
        <f t="shared" si="24"/>
        <v>6.5294938749680416</v>
      </c>
      <c r="AX67" s="35">
        <f t="shared" si="25"/>
        <v>21.696923484938981</v>
      </c>
      <c r="AY67" s="35">
        <f t="shared" si="26"/>
        <v>6.8221816011881184</v>
      </c>
      <c r="BA67" s="30">
        <f t="shared" si="31"/>
        <v>28.949199871696756</v>
      </c>
      <c r="BB67" s="30">
        <f t="shared" si="31"/>
        <v>56.192487112114463</v>
      </c>
    </row>
    <row r="68" spans="6:54" x14ac:dyDescent="0.25">
      <c r="F68" s="3">
        <v>54</v>
      </c>
      <c r="G68" s="29">
        <f t="shared" si="37"/>
        <v>78.450705379326706</v>
      </c>
      <c r="H68" s="29">
        <f t="shared" si="36"/>
        <v>76.053501380514476</v>
      </c>
      <c r="I68" s="29">
        <f t="shared" si="36"/>
        <v>82.637306421291342</v>
      </c>
      <c r="J68" s="29">
        <f t="shared" si="36"/>
        <v>77.895994922426738</v>
      </c>
      <c r="K68" s="29">
        <f t="shared" si="36"/>
        <v>27.311904538107008</v>
      </c>
      <c r="L68" s="30"/>
      <c r="M68" s="29">
        <f t="shared" si="36"/>
        <v>29.333307814213143</v>
      </c>
      <c r="N68" s="31">
        <f t="shared" si="28"/>
        <v>17.511634745452731</v>
      </c>
      <c r="O68" s="31">
        <f>IF(Settings!$I$6&gt;69, 0.2*(N68), 0)</f>
        <v>3.5023269490905466</v>
      </c>
      <c r="P68" s="32">
        <f t="shared" si="29"/>
        <v>56.011817793285921</v>
      </c>
      <c r="Q68" s="32">
        <f t="shared" si="29"/>
        <v>33.824746523367502</v>
      </c>
      <c r="R68" s="32">
        <f t="shared" si="29"/>
        <v>53.023448872943391</v>
      </c>
      <c r="S68" s="33">
        <f t="shared" si="9"/>
        <v>0.19630446973896246</v>
      </c>
      <c r="T68" s="33">
        <f t="shared" si="10"/>
        <v>0.26148163804520808</v>
      </c>
      <c r="U68" s="34">
        <f t="shared" si="11"/>
        <v>19.8533094108552</v>
      </c>
      <c r="V68" s="34">
        <f t="shared" si="12"/>
        <v>6.4043739263475032</v>
      </c>
      <c r="W68" s="35">
        <f t="shared" si="13"/>
        <v>21.307844304436983</v>
      </c>
      <c r="X68" s="35">
        <f t="shared" si="14"/>
        <v>6.7125655537835893</v>
      </c>
      <c r="Z68" s="30">
        <f t="shared" si="30"/>
        <v>28.818859725125897</v>
      </c>
      <c r="AA68" s="30">
        <f t="shared" si="30"/>
        <v>55.901813485918382</v>
      </c>
      <c r="AC68" s="3">
        <v>54</v>
      </c>
      <c r="AD68"/>
      <c r="AE68" s="52">
        <f t="shared" si="35"/>
        <v>56.127822882801333</v>
      </c>
      <c r="AG68" s="3">
        <f t="shared" si="17"/>
        <v>56.127822882801333</v>
      </c>
      <c r="AH68" s="29">
        <f t="shared" si="32"/>
        <v>79.871761082922731</v>
      </c>
      <c r="AI68" s="29">
        <f t="shared" si="32"/>
        <v>77.914265053771345</v>
      </c>
      <c r="AJ68" s="29">
        <f t="shared" si="32"/>
        <v>84.89317554359053</v>
      </c>
      <c r="AK68" s="29">
        <f t="shared" si="32"/>
        <v>79.730036959530281</v>
      </c>
      <c r="AL68" s="29">
        <f t="shared" si="32"/>
        <v>27.671239617734376</v>
      </c>
      <c r="AM68" s="30"/>
      <c r="AN68" s="29">
        <f t="shared" si="33"/>
        <v>30.219435045320878</v>
      </c>
      <c r="AO68" s="31">
        <f t="shared" si="33"/>
        <v>18.054545733758065</v>
      </c>
      <c r="AP68" s="31">
        <f>IF(Settings!$I$6&gt;69, 0.2*(AO68), 0)</f>
        <v>3.610909146751613</v>
      </c>
      <c r="AQ68" s="32">
        <f t="shared" si="34"/>
        <v>57.137113867057465</v>
      </c>
      <c r="AR68" s="32">
        <f t="shared" si="34"/>
        <v>34.356923756266774</v>
      </c>
      <c r="AS68" s="32">
        <f t="shared" si="34"/>
        <v>53.339720093085077</v>
      </c>
      <c r="AT68" s="33">
        <f t="shared" si="21"/>
        <v>0.20036469110040322</v>
      </c>
      <c r="AU68" s="33">
        <f t="shared" si="22"/>
        <v>0.26718418966776242</v>
      </c>
      <c r="AV68" s="34">
        <f t="shared" si="23"/>
        <v>20.448934506558597</v>
      </c>
      <c r="AW68" s="34">
        <f t="shared" si="24"/>
        <v>6.5830433830324022</v>
      </c>
      <c r="AX68" s="35">
        <f t="shared" si="25"/>
        <v>21.863510743376299</v>
      </c>
      <c r="AY68" s="35">
        <f t="shared" si="26"/>
        <v>6.8688967645705077</v>
      </c>
      <c r="BA68" s="30">
        <f t="shared" si="31"/>
        <v>29.001653875151792</v>
      </c>
      <c r="BB68" s="30">
        <f t="shared" si="31"/>
        <v>56.313078732482388</v>
      </c>
    </row>
    <row r="69" spans="6:54" x14ac:dyDescent="0.25">
      <c r="F69" s="3">
        <v>55</v>
      </c>
      <c r="G69" s="29">
        <f t="shared" si="37"/>
        <v>79.140537642942078</v>
      </c>
      <c r="H69" s="29">
        <f t="shared" si="36"/>
        <v>76.940036563475104</v>
      </c>
      <c r="I69" s="29">
        <f t="shared" si="36"/>
        <v>83.718992167030294</v>
      </c>
      <c r="J69" s="29">
        <f t="shared" si="36"/>
        <v>78.770402701550864</v>
      </c>
      <c r="K69" s="29">
        <f t="shared" si="36"/>
        <v>27.486983352942232</v>
      </c>
      <c r="L69" s="30"/>
      <c r="M69" s="29">
        <f t="shared" si="36"/>
        <v>29.755277207418771</v>
      </c>
      <c r="N69" s="31">
        <f t="shared" si="28"/>
        <v>17.769347587014476</v>
      </c>
      <c r="O69" s="31">
        <f>IF(Settings!$I$6&gt;69, 0.2*(N69), 0)</f>
        <v>3.5538695174028954</v>
      </c>
      <c r="P69" s="32">
        <f t="shared" si="29"/>
        <v>56.548884018865337</v>
      </c>
      <c r="Q69" s="32">
        <f t="shared" si="29"/>
        <v>34.080605647169556</v>
      </c>
      <c r="R69" s="32">
        <f t="shared" si="29"/>
        <v>53.178879596371978</v>
      </c>
      <c r="S69" s="33">
        <f t="shared" si="9"/>
        <v>0.19824304017349575</v>
      </c>
      <c r="T69" s="33">
        <f t="shared" si="10"/>
        <v>0.26420823820293932</v>
      </c>
      <c r="U69" s="34">
        <f t="shared" si="11"/>
        <v>20.136175146072901</v>
      </c>
      <c r="V69" s="34">
        <f t="shared" si="12"/>
        <v>6.4893161992457831</v>
      </c>
      <c r="W69" s="35">
        <f t="shared" si="13"/>
        <v>21.571962819741294</v>
      </c>
      <c r="X69" s="35">
        <f t="shared" si="14"/>
        <v>6.7870535187784977</v>
      </c>
      <c r="Z69" s="30">
        <f t="shared" si="30"/>
        <v>28.908549867446506</v>
      </c>
      <c r="AA69" s="30">
        <f t="shared" si="30"/>
        <v>56.100514730592025</v>
      </c>
      <c r="AC69" s="3">
        <v>55</v>
      </c>
      <c r="AD69"/>
      <c r="AE69" s="52">
        <f t="shared" si="35"/>
        <v>56.724533941584319</v>
      </c>
      <c r="AG69" s="3">
        <f t="shared" si="17"/>
        <v>56.724533941584319</v>
      </c>
      <c r="AH69" s="29">
        <f t="shared" si="32"/>
        <v>80.239490100700039</v>
      </c>
      <c r="AI69" s="29">
        <f t="shared" si="32"/>
        <v>78.418911773530311</v>
      </c>
      <c r="AJ69" s="29">
        <f t="shared" si="32"/>
        <v>85.495231155212366</v>
      </c>
      <c r="AK69" s="29">
        <f t="shared" si="32"/>
        <v>80.226591884274072</v>
      </c>
      <c r="AL69" s="29">
        <f t="shared" si="32"/>
        <v>27.763367834108585</v>
      </c>
      <c r="AM69" s="30"/>
      <c r="AN69" s="29">
        <f t="shared" si="33"/>
        <v>30.460032525830403</v>
      </c>
      <c r="AO69" s="31">
        <f t="shared" si="33"/>
        <v>18.203117043054149</v>
      </c>
      <c r="AP69" s="31">
        <f>IF(Settings!$I$6&gt;69, 0.2*(AO69), 0)</f>
        <v>3.6406234086108302</v>
      </c>
      <c r="AQ69" s="32">
        <f t="shared" si="34"/>
        <v>57.441004583185418</v>
      </c>
      <c r="AR69" s="32">
        <f t="shared" si="34"/>
        <v>34.498043106999972</v>
      </c>
      <c r="AS69" s="32">
        <f t="shared" si="34"/>
        <v>53.419049294847568</v>
      </c>
      <c r="AT69" s="33">
        <f t="shared" si="21"/>
        <v>0.20146008510523927</v>
      </c>
      <c r="AU69" s="33">
        <f t="shared" si="22"/>
        <v>0.26871716068819762</v>
      </c>
      <c r="AV69" s="34">
        <f t="shared" si="23"/>
        <v>20.611748832273193</v>
      </c>
      <c r="AW69" s="34">
        <f t="shared" si="24"/>
        <v>6.6317549432076088</v>
      </c>
      <c r="AX69" s="35">
        <f t="shared" si="25"/>
        <v>22.015088757580607</v>
      </c>
      <c r="AY69" s="35">
        <f t="shared" si="26"/>
        <v>6.9112883583138895</v>
      </c>
      <c r="BA69" s="30">
        <f t="shared" si="31"/>
        <v>29.047692490884948</v>
      </c>
      <c r="BB69" s="30">
        <f t="shared" si="31"/>
        <v>56.420814626114534</v>
      </c>
    </row>
    <row r="70" spans="6:54" x14ac:dyDescent="0.25">
      <c r="F70" s="3">
        <v>56</v>
      </c>
      <c r="G70" s="29">
        <f t="shared" si="37"/>
        <v>79.791295361660659</v>
      </c>
      <c r="H70" s="29">
        <f t="shared" si="36"/>
        <v>77.805197716825575</v>
      </c>
      <c r="I70" s="29">
        <f t="shared" si="36"/>
        <v>84.762495981370151</v>
      </c>
      <c r="J70" s="29">
        <f t="shared" si="36"/>
        <v>79.622670404393048</v>
      </c>
      <c r="K70" s="29">
        <f t="shared" si="36"/>
        <v>27.651032108765602</v>
      </c>
      <c r="L70" s="30"/>
      <c r="M70" s="29">
        <f t="shared" si="36"/>
        <v>30.167449846969681</v>
      </c>
      <c r="N70" s="31">
        <f t="shared" si="28"/>
        <v>18.022511557057687</v>
      </c>
      <c r="O70" s="31">
        <f>IF(Settings!$I$6&gt;69, 0.2*(N70), 0)</f>
        <v>3.6045023114115375</v>
      </c>
      <c r="P70" s="32">
        <f t="shared" si="29"/>
        <v>57.071362386490762</v>
      </c>
      <c r="Q70" s="32">
        <f t="shared" si="29"/>
        <v>34.326243160069197</v>
      </c>
      <c r="R70" s="32">
        <f t="shared" si="29"/>
        <v>53.322221336974252</v>
      </c>
      <c r="S70" s="33">
        <f t="shared" si="9"/>
        <v>0.20012762237860873</v>
      </c>
      <c r="T70" s="33">
        <f t="shared" si="10"/>
        <v>0.2668521007463136</v>
      </c>
      <c r="U70" s="34">
        <f t="shared" si="11"/>
        <v>20.413819003448403</v>
      </c>
      <c r="V70" s="34">
        <f t="shared" si="12"/>
        <v>6.5725301276280987</v>
      </c>
      <c r="W70" s="35">
        <f t="shared" si="13"/>
        <v>21.830801451008476</v>
      </c>
      <c r="X70" s="35">
        <f t="shared" si="14"/>
        <v>6.8597346543164441</v>
      </c>
      <c r="Z70" s="30">
        <f t="shared" si="30"/>
        <v>28.991509306882175</v>
      </c>
      <c r="AA70" s="30">
        <f t="shared" si="30"/>
        <v>56.289581912858019</v>
      </c>
      <c r="AC70" s="3">
        <v>56</v>
      </c>
      <c r="AD70"/>
      <c r="AE70" s="52">
        <f t="shared" si="35"/>
        <v>57.274377065113654</v>
      </c>
      <c r="AG70" s="3">
        <f t="shared" si="17"/>
        <v>57.274377065113654</v>
      </c>
      <c r="AH70" s="29">
        <f t="shared" si="32"/>
        <v>80.567060080929707</v>
      </c>
      <c r="AI70" s="29">
        <f t="shared" si="32"/>
        <v>78.877401491216318</v>
      </c>
      <c r="AJ70" s="29">
        <f t="shared" si="32"/>
        <v>86.038475112861192</v>
      </c>
      <c r="AK70" s="29">
        <f t="shared" si="32"/>
        <v>80.677409878682184</v>
      </c>
      <c r="AL70" s="29">
        <f t="shared" si="32"/>
        <v>27.845125698510522</v>
      </c>
      <c r="AM70" s="30"/>
      <c r="AN70" s="29">
        <f t="shared" si="33"/>
        <v>30.678712393262074</v>
      </c>
      <c r="AO70" s="31">
        <f t="shared" si="33"/>
        <v>18.338606056209048</v>
      </c>
      <c r="AP70" s="31">
        <f>IF(Settings!$I$6&gt;69, 0.2*(AO70), 0)</f>
        <v>3.6677212112418101</v>
      </c>
      <c r="AQ70" s="32">
        <f t="shared" si="34"/>
        <v>57.716619354582647</v>
      </c>
      <c r="AR70" s="32">
        <f t="shared" si="34"/>
        <v>34.625056508672529</v>
      </c>
      <c r="AS70" s="32">
        <f t="shared" si="34"/>
        <v>53.488820805763986</v>
      </c>
      <c r="AT70" s="33">
        <f t="shared" si="21"/>
        <v>0.20245313098430717</v>
      </c>
      <c r="AU70" s="33">
        <f t="shared" si="22"/>
        <v>0.27010476447175585</v>
      </c>
      <c r="AV70" s="34">
        <f t="shared" si="23"/>
        <v>20.760157873609337</v>
      </c>
      <c r="AW70" s="34">
        <f t="shared" si="24"/>
        <v>6.6761084224407901</v>
      </c>
      <c r="AX70" s="35">
        <f t="shared" si="25"/>
        <v>22.153142997806729</v>
      </c>
      <c r="AY70" s="35">
        <f t="shared" si="26"/>
        <v>6.9498021458849522</v>
      </c>
      <c r="BA70" s="30">
        <f t="shared" si="31"/>
        <v>29.088253119311581</v>
      </c>
      <c r="BB70" s="30">
        <f t="shared" si="31"/>
        <v>56.517299418194057</v>
      </c>
    </row>
    <row r="71" spans="6:54" x14ac:dyDescent="0.25">
      <c r="F71" s="3">
        <v>57</v>
      </c>
      <c r="G71" s="29">
        <f t="shared" si="37"/>
        <v>80.404930840289424</v>
      </c>
      <c r="H71" s="29">
        <f t="shared" si="36"/>
        <v>78.649387930891862</v>
      </c>
      <c r="I71" s="29">
        <f t="shared" si="36"/>
        <v>85.768762111085735</v>
      </c>
      <c r="J71" s="29">
        <f t="shared" si="36"/>
        <v>80.453249906041179</v>
      </c>
      <c r="K71" s="29">
        <f t="shared" si="36"/>
        <v>27.804696837173282</v>
      </c>
      <c r="L71" s="30"/>
      <c r="M71" s="29">
        <f t="shared" si="36"/>
        <v>30.56994965176451</v>
      </c>
      <c r="N71" s="31">
        <f t="shared" si="28"/>
        <v>18.27116466653364</v>
      </c>
      <c r="O71" s="31">
        <f>IF(Settings!$I$6&gt;69, 0.2*(N71), 0)</f>
        <v>3.6542329333067283</v>
      </c>
      <c r="P71" s="32">
        <f t="shared" si="29"/>
        <v>57.579609450538349</v>
      </c>
      <c r="Q71" s="32">
        <f t="shared" si="29"/>
        <v>34.562033913510525</v>
      </c>
      <c r="R71" s="32">
        <f t="shared" si="29"/>
        <v>53.454393834259321</v>
      </c>
      <c r="S71" s="33">
        <f t="shared" si="9"/>
        <v>0.20195953284354762</v>
      </c>
      <c r="T71" s="33">
        <f t="shared" si="10"/>
        <v>0.26941530676372272</v>
      </c>
      <c r="U71" s="34">
        <f t="shared" si="11"/>
        <v>20.686293597107969</v>
      </c>
      <c r="V71" s="34">
        <f t="shared" si="12"/>
        <v>6.6540391332101336</v>
      </c>
      <c r="W71" s="35">
        <f t="shared" si="13"/>
        <v>22.084445666143115</v>
      </c>
      <c r="X71" s="35">
        <f t="shared" si="14"/>
        <v>6.9306486860415566</v>
      </c>
      <c r="Z71" s="30">
        <f t="shared" si="30"/>
        <v>29.068231262413228</v>
      </c>
      <c r="AA71" s="30">
        <f t="shared" si="30"/>
        <v>56.46948214181085</v>
      </c>
      <c r="AC71" s="3">
        <v>57</v>
      </c>
      <c r="AD71"/>
      <c r="AE71" s="52">
        <f t="shared" si="35"/>
        <v>57.78103343764532</v>
      </c>
      <c r="AG71" s="3">
        <f t="shared" si="17"/>
        <v>57.78103343764532</v>
      </c>
      <c r="AH71" s="29">
        <f t="shared" si="32"/>
        <v>80.859600849143078</v>
      </c>
      <c r="AI71" s="29">
        <f t="shared" si="32"/>
        <v>79.294403055093298</v>
      </c>
      <c r="AJ71" s="29">
        <f t="shared" si="32"/>
        <v>86.529408320784725</v>
      </c>
      <c r="AK71" s="29">
        <f t="shared" si="32"/>
        <v>81.087166138284019</v>
      </c>
      <c r="AL71" s="29">
        <f t="shared" si="32"/>
        <v>27.917889240004762</v>
      </c>
      <c r="AM71" s="30"/>
      <c r="AN71" s="29">
        <f t="shared" si="33"/>
        <v>30.877671570622265</v>
      </c>
      <c r="AO71" s="31">
        <f t="shared" si="33"/>
        <v>18.462259685659543</v>
      </c>
      <c r="AP71" s="31">
        <f>IF(Settings!$I$6&gt;69, 0.2*(AO71), 0)</f>
        <v>3.6924519371319087</v>
      </c>
      <c r="AQ71" s="32">
        <f t="shared" si="34"/>
        <v>57.966895514060766</v>
      </c>
      <c r="AR71" s="32">
        <f t="shared" si="34"/>
        <v>34.739580921178202</v>
      </c>
      <c r="AS71" s="32">
        <f t="shared" si="34"/>
        <v>53.550408682586927</v>
      </c>
      <c r="AT71" s="33">
        <f t="shared" si="21"/>
        <v>0.20335451942736446</v>
      </c>
      <c r="AU71" s="33">
        <f t="shared" si="22"/>
        <v>0.27136248881515912</v>
      </c>
      <c r="AV71" s="34">
        <f t="shared" si="23"/>
        <v>20.895545420436893</v>
      </c>
      <c r="AW71" s="34">
        <f t="shared" si="24"/>
        <v>6.7165299818503641</v>
      </c>
      <c r="AX71" s="35">
        <f t="shared" si="25"/>
        <v>22.278992470626321</v>
      </c>
      <c r="AY71" s="35">
        <f t="shared" si="26"/>
        <v>6.9848312020347327</v>
      </c>
      <c r="BA71" s="30">
        <f t="shared" si="31"/>
        <v>29.12411236690015</v>
      </c>
      <c r="BB71" s="30">
        <f t="shared" si="31"/>
        <v>56.603901745771459</v>
      </c>
    </row>
    <row r="72" spans="6:54" x14ac:dyDescent="0.25">
      <c r="F72" s="3">
        <v>58</v>
      </c>
      <c r="G72" s="29">
        <f t="shared" si="37"/>
        <v>80.983331949210466</v>
      </c>
      <c r="H72" s="29">
        <f t="shared" si="36"/>
        <v>79.473010625878388</v>
      </c>
      <c r="I72" s="29">
        <f t="shared" si="36"/>
        <v>86.738750305258392</v>
      </c>
      <c r="J72" s="29">
        <f t="shared" si="36"/>
        <v>81.262591685645532</v>
      </c>
      <c r="K72" s="29">
        <f t="shared" si="36"/>
        <v>27.948592273405637</v>
      </c>
      <c r="L72" s="30"/>
      <c r="M72" s="29">
        <f t="shared" si="36"/>
        <v>30.962906900256108</v>
      </c>
      <c r="N72" s="31">
        <f t="shared" si="28"/>
        <v>18.515347421516299</v>
      </c>
      <c r="O72" s="31">
        <f>IF(Settings!$I$6&gt;69, 0.2*(N72), 0)</f>
        <v>3.7030694843032599</v>
      </c>
      <c r="P72" s="32">
        <f t="shared" si="29"/>
        <v>58.073975892110354</v>
      </c>
      <c r="Q72" s="32">
        <f t="shared" si="29"/>
        <v>34.7883421052043</v>
      </c>
      <c r="R72" s="32">
        <f t="shared" si="29"/>
        <v>53.576250024209195</v>
      </c>
      <c r="S72" s="33">
        <f t="shared" si="9"/>
        <v>0.20374006974179593</v>
      </c>
      <c r="T72" s="33">
        <f t="shared" si="10"/>
        <v>0.27189991938339575</v>
      </c>
      <c r="U72" s="34">
        <f t="shared" si="11"/>
        <v>20.953653949690782</v>
      </c>
      <c r="V72" s="34">
        <f t="shared" si="12"/>
        <v>6.7338671299662654</v>
      </c>
      <c r="W72" s="35">
        <f t="shared" si="13"/>
        <v>22.332980801268739</v>
      </c>
      <c r="X72" s="35">
        <f t="shared" si="14"/>
        <v>6.9998349022091695</v>
      </c>
      <c r="Z72" s="30">
        <f t="shared" si="30"/>
        <v>29.139174591104211</v>
      </c>
      <c r="AA72" s="30">
        <f t="shared" si="30"/>
        <v>56.640659878684033</v>
      </c>
      <c r="AC72" s="3">
        <v>58</v>
      </c>
      <c r="AD72"/>
      <c r="AE72" s="52">
        <f t="shared" si="35"/>
        <v>58.247895109351262</v>
      </c>
      <c r="AG72" s="3">
        <f t="shared" si="17"/>
        <v>58.247895109351262</v>
      </c>
      <c r="AH72" s="29">
        <f t="shared" si="32"/>
        <v>81.121477454141314</v>
      </c>
      <c r="AI72" s="29">
        <f t="shared" si="32"/>
        <v>79.674048138874127</v>
      </c>
      <c r="AJ72" s="29">
        <f t="shared" si="32"/>
        <v>86.973706686729514</v>
      </c>
      <c r="AK72" s="29">
        <f t="shared" si="32"/>
        <v>81.459990660255755</v>
      </c>
      <c r="AL72" s="29">
        <f t="shared" si="32"/>
        <v>27.982820543370476</v>
      </c>
      <c r="AM72" s="30"/>
      <c r="AN72" s="29">
        <f t="shared" si="33"/>
        <v>31.05885873303421</v>
      </c>
      <c r="AO72" s="31">
        <f t="shared" si="33"/>
        <v>18.575192596670423</v>
      </c>
      <c r="AP72" s="31">
        <f>IF(Settings!$I$6&gt;69, 0.2*(AO72), 0)</f>
        <v>3.7150385193340849</v>
      </c>
      <c r="AQ72" s="32">
        <f t="shared" si="34"/>
        <v>58.194420028555854</v>
      </c>
      <c r="AR72" s="32">
        <f t="shared" si="34"/>
        <v>34.843017303038494</v>
      </c>
      <c r="AS72" s="32">
        <f t="shared" si="34"/>
        <v>53.604954833801315</v>
      </c>
      <c r="AT72" s="33">
        <f t="shared" si="21"/>
        <v>0.20417365865178252</v>
      </c>
      <c r="AU72" s="33">
        <f t="shared" si="22"/>
        <v>0.27250392353914643</v>
      </c>
      <c r="AV72" s="34">
        <f t="shared" si="23"/>
        <v>21.019146818358571</v>
      </c>
      <c r="AW72" s="34">
        <f t="shared" si="24"/>
        <v>6.7533989041156861</v>
      </c>
      <c r="AX72" s="35">
        <f t="shared" si="25"/>
        <v>22.393811074989902</v>
      </c>
      <c r="AY72" s="35">
        <f t="shared" si="26"/>
        <v>7.0167230884172787</v>
      </c>
      <c r="BA72" s="30">
        <f t="shared" si="31"/>
        <v>29.155917411483447</v>
      </c>
      <c r="BB72" s="30">
        <f t="shared" si="31"/>
        <v>56.681794332309721</v>
      </c>
    </row>
    <row r="73" spans="6:54" x14ac:dyDescent="0.25">
      <c r="F73" s="3">
        <v>59</v>
      </c>
      <c r="G73" s="29">
        <f t="shared" si="37"/>
        <v>81.528319604461899</v>
      </c>
      <c r="H73" s="29">
        <f t="shared" si="36"/>
        <v>80.276468810496112</v>
      </c>
      <c r="I73" s="29">
        <f t="shared" si="36"/>
        <v>87.673430858524085</v>
      </c>
      <c r="J73" s="29">
        <f t="shared" si="36"/>
        <v>82.051144107938711</v>
      </c>
      <c r="K73" s="29">
        <f t="shared" si="36"/>
        <v>28.083302445143669</v>
      </c>
      <c r="L73" s="30"/>
      <c r="M73" s="29">
        <f t="shared" si="36"/>
        <v>31.346457442791795</v>
      </c>
      <c r="N73" s="31">
        <f t="shared" si="28"/>
        <v>18.755102583538871</v>
      </c>
      <c r="O73" s="31">
        <f>IF(Settings!$I$6&gt;69, 0.2*(N73), 0)</f>
        <v>3.7510205167077744</v>
      </c>
      <c r="P73" s="32">
        <f t="shared" si="29"/>
        <v>58.55480637764299</v>
      </c>
      <c r="Q73" s="32">
        <f t="shared" si="29"/>
        <v>35.005521267640745</v>
      </c>
      <c r="R73" s="32">
        <f t="shared" si="29"/>
        <v>53.68858039250663</v>
      </c>
      <c r="S73" s="33">
        <f t="shared" si="9"/>
        <v>0.20547051197797522</v>
      </c>
      <c r="T73" s="33">
        <f t="shared" si="10"/>
        <v>0.27430798055728517</v>
      </c>
      <c r="U73" s="34">
        <f t="shared" si="11"/>
        <v>21.215957232617161</v>
      </c>
      <c r="V73" s="34">
        <f t="shared" si="12"/>
        <v>6.8120384484593082</v>
      </c>
      <c r="W73" s="35">
        <f t="shared" si="13"/>
        <v>22.576491949413555</v>
      </c>
      <c r="X73" s="35">
        <f t="shared" si="14"/>
        <v>7.0673321135049445</v>
      </c>
      <c r="Z73" s="30">
        <f t="shared" si="30"/>
        <v>29.204765909948989</v>
      </c>
      <c r="AA73" s="30">
        <f t="shared" si="30"/>
        <v>56.803538034935343</v>
      </c>
      <c r="AC73" s="3">
        <v>59</v>
      </c>
      <c r="AD73"/>
      <c r="AE73" s="52">
        <f t="shared" si="35"/>
        <v>58.678087706000106</v>
      </c>
      <c r="AG73" s="3">
        <f t="shared" si="17"/>
        <v>58.678087706000106</v>
      </c>
      <c r="AH73" s="29">
        <f t="shared" si="32"/>
        <v>81.356419826516301</v>
      </c>
      <c r="AI73" s="29">
        <f t="shared" si="32"/>
        <v>80.020001979577501</v>
      </c>
      <c r="AJ73" s="29">
        <f t="shared" si="32"/>
        <v>87.376339726690063</v>
      </c>
      <c r="AK73" s="29">
        <f t="shared" si="32"/>
        <v>81.799541122302003</v>
      </c>
      <c r="AL73" s="29">
        <f t="shared" si="32"/>
        <v>28.040905665322239</v>
      </c>
      <c r="AM73" s="30"/>
      <c r="AN73" s="29">
        <f t="shared" si="33"/>
        <v>31.224005978946895</v>
      </c>
      <c r="AO73" s="31">
        <f t="shared" si="33"/>
        <v>18.678402991414632</v>
      </c>
      <c r="AP73" s="31">
        <f>IF(Settings!$I$6&gt;69, 0.2*(AO73), 0)</f>
        <v>3.7356805982829266</v>
      </c>
      <c r="AQ73" s="32">
        <f t="shared" si="34"/>
        <v>58.401477687037477</v>
      </c>
      <c r="AR73" s="32">
        <f t="shared" si="34"/>
        <v>34.936583841335683</v>
      </c>
      <c r="AS73" s="32">
        <f t="shared" si="34"/>
        <v>53.653413704003491</v>
      </c>
      <c r="AT73" s="33">
        <f t="shared" si="21"/>
        <v>0.20491885153452033</v>
      </c>
      <c r="AU73" s="33">
        <f t="shared" si="22"/>
        <v>0.27354102735942593</v>
      </c>
      <c r="AV73" s="34">
        <f t="shared" si="23"/>
        <v>21.132066950941148</v>
      </c>
      <c r="AW73" s="34">
        <f t="shared" si="24"/>
        <v>6.7870534535347096</v>
      </c>
      <c r="AX73" s="35">
        <f t="shared" si="25"/>
        <v>22.498645865081901</v>
      </c>
      <c r="AY73" s="35">
        <f t="shared" si="26"/>
        <v>7.0457859245951404</v>
      </c>
      <c r="BA73" s="30">
        <f t="shared" si="31"/>
        <v>29.184210600138275</v>
      </c>
      <c r="BB73" s="30">
        <f t="shared" si="31"/>
        <v>56.751986420296475</v>
      </c>
    </row>
    <row r="74" spans="6:54" x14ac:dyDescent="0.25">
      <c r="F74" s="3">
        <v>60</v>
      </c>
      <c r="G74" s="29">
        <f t="shared" si="37"/>
        <v>82.041646115501933</v>
      </c>
      <c r="H74" s="29">
        <f t="shared" si="36"/>
        <v>81.060164411223042</v>
      </c>
      <c r="I74" s="29">
        <f t="shared" si="36"/>
        <v>88.573780168936452</v>
      </c>
      <c r="J74" s="29">
        <f t="shared" si="36"/>
        <v>82.819352778384072</v>
      </c>
      <c r="K74" s="29">
        <f t="shared" si="36"/>
        <v>28.20938140633632</v>
      </c>
      <c r="L74" s="30"/>
      <c r="M74" s="29">
        <f t="shared" si="36"/>
        <v>31.720741972920646</v>
      </c>
      <c r="N74" s="31">
        <f t="shared" si="28"/>
        <v>18.990474946323772</v>
      </c>
      <c r="O74" s="31">
        <f>IF(Settings!$I$6&gt;69, 0.2*(N74), 0)</f>
        <v>3.7980949892647544</v>
      </c>
      <c r="P74" s="32">
        <f t="shared" si="29"/>
        <v>59.022439444958316</v>
      </c>
      <c r="Q74" s="32">
        <f t="shared" si="29"/>
        <v>35.213914298223841</v>
      </c>
      <c r="R74" s="32">
        <f t="shared" si="29"/>
        <v>53.792117125801582</v>
      </c>
      <c r="S74" s="33">
        <f t="shared" si="9"/>
        <v>0.20715211837565417</v>
      </c>
      <c r="T74" s="33">
        <f t="shared" si="10"/>
        <v>0.27664150823807149</v>
      </c>
      <c r="U74" s="34">
        <f t="shared" si="11"/>
        <v>21.473262524919743</v>
      </c>
      <c r="V74" s="34">
        <f t="shared" si="12"/>
        <v>6.8885777661430865</v>
      </c>
      <c r="W74" s="35">
        <f t="shared" si="13"/>
        <v>22.815063860772806</v>
      </c>
      <c r="X74" s="35">
        <f t="shared" si="14"/>
        <v>7.1331786183851627</v>
      </c>
      <c r="Z74" s="30">
        <f t="shared" si="30"/>
        <v>29.265401630161296</v>
      </c>
      <c r="AA74" s="30">
        <f t="shared" si="30"/>
        <v>56.958519017091213</v>
      </c>
      <c r="AC74" s="3">
        <v>60</v>
      </c>
      <c r="AD74"/>
      <c r="AE74" s="52">
        <f t="shared" si="35"/>
        <v>59.074491354933706</v>
      </c>
      <c r="AG74" s="3">
        <f t="shared" si="17"/>
        <v>59.074491354933706</v>
      </c>
      <c r="AH74" s="29">
        <f t="shared" si="32"/>
        <v>81.567628198446656</v>
      </c>
      <c r="AI74" s="29">
        <f t="shared" si="32"/>
        <v>80.335523644636652</v>
      </c>
      <c r="AJ74" s="29">
        <f t="shared" si="32"/>
        <v>87.74167045976283</v>
      </c>
      <c r="AK74" s="29">
        <f t="shared" si="32"/>
        <v>82.109064804567396</v>
      </c>
      <c r="AL74" s="29">
        <f t="shared" si="32"/>
        <v>28.092985114121468</v>
      </c>
      <c r="AM74" s="30"/>
      <c r="AN74" s="29">
        <f t="shared" si="33"/>
        <v>31.374656049764091</v>
      </c>
      <c r="AO74" s="31">
        <f t="shared" si="33"/>
        <v>18.772786304877247</v>
      </c>
      <c r="AP74" s="31">
        <f>IF(Settings!$I$6&gt;69, 0.2*(AO74), 0)</f>
        <v>3.7545572609754494</v>
      </c>
      <c r="AQ74" s="32">
        <f t="shared" si="34"/>
        <v>58.590091789157242</v>
      </c>
      <c r="AR74" s="32">
        <f t="shared" si="34"/>
        <v>35.021343449677552</v>
      </c>
      <c r="AS74" s="32">
        <f t="shared" si="34"/>
        <v>53.69658742885585</v>
      </c>
      <c r="AT74" s="33">
        <f t="shared" si="21"/>
        <v>0.20559744513635991</v>
      </c>
      <c r="AU74" s="33">
        <f t="shared" si="22"/>
        <v>0.27448435270417282</v>
      </c>
      <c r="AV74" s="34">
        <f t="shared" si="23"/>
        <v>21.235295798467622</v>
      </c>
      <c r="AW74" s="34">
        <f t="shared" si="24"/>
        <v>6.8177959163218969</v>
      </c>
      <c r="AX74" s="35">
        <f t="shared" si="25"/>
        <v>22.594432711946496</v>
      </c>
      <c r="AY74" s="35">
        <f t="shared" si="26"/>
        <v>7.0722935412534031</v>
      </c>
      <c r="BA74" s="30">
        <f t="shared" si="31"/>
        <v>29.20944886373778</v>
      </c>
      <c r="BB74" s="30">
        <f t="shared" si="31"/>
        <v>56.815350162397976</v>
      </c>
    </row>
    <row r="75" spans="6:54" x14ac:dyDescent="0.25">
      <c r="F75" s="3">
        <v>61</v>
      </c>
      <c r="G75" s="29">
        <f t="shared" si="37"/>
        <v>82.524994275316942</v>
      </c>
      <c r="H75" s="29">
        <f t="shared" si="36"/>
        <v>81.824497666453624</v>
      </c>
      <c r="I75" s="29">
        <f t="shared" si="36"/>
        <v>89.440776770719566</v>
      </c>
      <c r="J75" s="29">
        <f t="shared" si="36"/>
        <v>83.567659965779782</v>
      </c>
      <c r="K75" s="29">
        <f t="shared" si="36"/>
        <v>28.327354084663099</v>
      </c>
      <c r="L75" s="30"/>
      <c r="M75" s="29">
        <f t="shared" si="36"/>
        <v>32.085905353807171</v>
      </c>
      <c r="N75" s="31">
        <f t="shared" si="28"/>
        <v>19.221511127786208</v>
      </c>
      <c r="O75" s="31">
        <f>IF(Settings!$I$6&gt;69, 0.2*(N75), 0)</f>
        <v>3.8443022255572417</v>
      </c>
      <c r="P75" s="32">
        <f t="shared" si="29"/>
        <v>59.477207414035448</v>
      </c>
      <c r="Q75" s="32">
        <f t="shared" si="29"/>
        <v>35.413853525543296</v>
      </c>
      <c r="R75" s="32">
        <f t="shared" si="29"/>
        <v>53.887538055582397</v>
      </c>
      <c r="S75" s="33">
        <f t="shared" si="9"/>
        <v>0.20878612699271565</v>
      </c>
      <c r="T75" s="33">
        <f t="shared" si="10"/>
        <v>0.27890249391397398</v>
      </c>
      <c r="U75" s="34">
        <f t="shared" si="11"/>
        <v>21.725630589332901</v>
      </c>
      <c r="V75" s="34">
        <f t="shared" si="12"/>
        <v>6.9635100431930965</v>
      </c>
      <c r="W75" s="35">
        <f t="shared" si="13"/>
        <v>23.048780853424834</v>
      </c>
      <c r="X75" s="35">
        <f t="shared" si="14"/>
        <v>7.1974121733960654</v>
      </c>
      <c r="Z75" s="30">
        <f t="shared" si="30"/>
        <v>29.321449899746366</v>
      </c>
      <c r="AA75" s="30">
        <f t="shared" si="30"/>
        <v>57.105985720931706</v>
      </c>
      <c r="AC75" s="3">
        <v>61</v>
      </c>
      <c r="AD75"/>
      <c r="AE75" s="52">
        <f t="shared" si="35"/>
        <v>59.439759967438754</v>
      </c>
      <c r="AG75" s="3">
        <f t="shared" si="17"/>
        <v>59.439759967438754</v>
      </c>
      <c r="AH75" s="29">
        <f t="shared" si="32"/>
        <v>81.757859155935236</v>
      </c>
      <c r="AI75" s="29">
        <f t="shared" si="32"/>
        <v>80.623517520371436</v>
      </c>
      <c r="AJ75" s="29">
        <f t="shared" si="32"/>
        <v>88.073539712997842</v>
      </c>
      <c r="AK75" s="29">
        <f t="shared" si="32"/>
        <v>82.391451354877461</v>
      </c>
      <c r="AL75" s="29">
        <f t="shared" si="32"/>
        <v>28.139778470783583</v>
      </c>
      <c r="AM75" s="30"/>
      <c r="AN75" s="29">
        <f t="shared" si="33"/>
        <v>31.512185759302682</v>
      </c>
      <c r="AO75" s="31">
        <f t="shared" si="33"/>
        <v>18.859147107557185</v>
      </c>
      <c r="AP75" s="31">
        <f>IF(Settings!$I$6&gt;69, 0.2*(AO75), 0)</f>
        <v>3.7718294215114372</v>
      </c>
      <c r="AQ75" s="32">
        <f t="shared" si="34"/>
        <v>58.762058620838772</v>
      </c>
      <c r="AR75" s="32">
        <f t="shared" si="34"/>
        <v>35.0982266148729</v>
      </c>
      <c r="AS75" s="32">
        <f t="shared" si="34"/>
        <v>53.735153668631114</v>
      </c>
      <c r="AT75" s="33">
        <f t="shared" si="21"/>
        <v>0.20621595734442605</v>
      </c>
      <c r="AU75" s="33">
        <f t="shared" si="22"/>
        <v>0.275343235693918</v>
      </c>
      <c r="AV75" s="34">
        <f t="shared" si="23"/>
        <v>21.329721924069755</v>
      </c>
      <c r="AW75" s="34">
        <f t="shared" si="24"/>
        <v>6.8458969454658369</v>
      </c>
      <c r="AX75" s="35">
        <f t="shared" si="25"/>
        <v>22.682009772354867</v>
      </c>
      <c r="AY75" s="35">
        <f t="shared" si="26"/>
        <v>7.0964898686186269</v>
      </c>
      <c r="BA75" s="30">
        <f t="shared" si="31"/>
        <v>29.232019135416028</v>
      </c>
      <c r="BB75" s="30">
        <f t="shared" si="31"/>
        <v>56.872642208940967</v>
      </c>
    </row>
    <row r="76" spans="6:54" x14ac:dyDescent="0.25">
      <c r="F76" s="3">
        <v>62</v>
      </c>
      <c r="G76" s="29">
        <f t="shared" si="37"/>
        <v>82.979977081384192</v>
      </c>
      <c r="H76" s="29">
        <f t="shared" si="36"/>
        <v>82.569866580277989</v>
      </c>
      <c r="I76" s="29">
        <f t="shared" si="36"/>
        <v>90.275397804381242</v>
      </c>
      <c r="J76" s="29">
        <f t="shared" si="36"/>
        <v>84.296504086672201</v>
      </c>
      <c r="K76" s="29">
        <f t="shared" si="36"/>
        <v>28.437717215719985</v>
      </c>
      <c r="L76" s="30"/>
      <c r="M76" s="29">
        <f t="shared" si="36"/>
        <v>32.442095996130483</v>
      </c>
      <c r="N76" s="31">
        <f t="shared" si="28"/>
        <v>19.448259376277004</v>
      </c>
      <c r="O76" s="31">
        <f>IF(Settings!$I$6&gt;69, 0.2*(N76), 0)</f>
        <v>3.8896518752554012</v>
      </c>
      <c r="P76" s="32">
        <f t="shared" si="29"/>
        <v>59.919436320034549</v>
      </c>
      <c r="Q76" s="32">
        <f t="shared" si="29"/>
        <v>35.605660806879897</v>
      </c>
      <c r="R76" s="32">
        <f t="shared" si="29"/>
        <v>53.975470392812746</v>
      </c>
      <c r="S76" s="33">
        <f t="shared" si="9"/>
        <v>0.21037375455215843</v>
      </c>
      <c r="T76" s="33">
        <f t="shared" si="10"/>
        <v>0.28109290046907065</v>
      </c>
      <c r="U76" s="34">
        <f t="shared" si="11"/>
        <v>21.973123664437043</v>
      </c>
      <c r="V76" s="34">
        <f t="shared" si="12"/>
        <v>7.0368604634563052</v>
      </c>
      <c r="W76" s="35">
        <f t="shared" si="13"/>
        <v>23.277726733495516</v>
      </c>
      <c r="X76" s="35">
        <f t="shared" si="14"/>
        <v>7.2600699679816945</v>
      </c>
      <c r="Z76" s="30">
        <f t="shared" si="30"/>
        <v>29.373252452060868</v>
      </c>
      <c r="AA76" s="30">
        <f t="shared" si="30"/>
        <v>57.246302477472263</v>
      </c>
      <c r="AC76" s="3">
        <v>62</v>
      </c>
      <c r="AD76"/>
      <c r="AE76" s="52">
        <f t="shared" si="35"/>
        <v>59.776339006608282</v>
      </c>
      <c r="AG76" s="3">
        <f t="shared" si="17"/>
        <v>59.776339006608282</v>
      </c>
      <c r="AH76" s="29">
        <f t="shared" si="32"/>
        <v>81.92949616359904</v>
      </c>
      <c r="AI76" s="29">
        <f t="shared" si="32"/>
        <v>80.886577423829266</v>
      </c>
      <c r="AJ76" s="29">
        <f t="shared" si="32"/>
        <v>88.375337429149127</v>
      </c>
      <c r="AK76" s="29">
        <f t="shared" si="32"/>
        <v>82.649277882968732</v>
      </c>
      <c r="AL76" s="29">
        <f t="shared" si="32"/>
        <v>28.181904373615104</v>
      </c>
      <c r="AM76" s="30"/>
      <c r="AN76" s="29">
        <f t="shared" si="33"/>
        <v>31.637826196357288</v>
      </c>
      <c r="AO76" s="31">
        <f t="shared" si="33"/>
        <v>18.938209467858499</v>
      </c>
      <c r="AP76" s="31">
        <f>IF(Settings!$I$6&gt;69, 0.2*(AO76), 0)</f>
        <v>3.7876418935717</v>
      </c>
      <c r="AQ76" s="32">
        <f t="shared" si="34"/>
        <v>58.918976765234667</v>
      </c>
      <c r="AR76" s="32">
        <f t="shared" si="34"/>
        <v>35.168050454466574</v>
      </c>
      <c r="AS76" s="32">
        <f t="shared" si="34"/>
        <v>53.769687779995692</v>
      </c>
      <c r="AT76" s="33">
        <f t="shared" si="21"/>
        <v>0.20678018449063285</v>
      </c>
      <c r="AU76" s="33">
        <f t="shared" si="22"/>
        <v>0.27612595718487831</v>
      </c>
      <c r="AV76" s="34">
        <f t="shared" si="23"/>
        <v>21.416144186097331</v>
      </c>
      <c r="AW76" s="34">
        <f t="shared" si="24"/>
        <v>6.8715993147820029</v>
      </c>
      <c r="AX76" s="35">
        <f t="shared" si="25"/>
        <v>22.76212910460168</v>
      </c>
      <c r="AY76" s="35">
        <f t="shared" si="26"/>
        <v>7.1185926856639963</v>
      </c>
      <c r="BA76" s="30">
        <f t="shared" si="31"/>
        <v>29.252250668631589</v>
      </c>
      <c r="BB76" s="30">
        <f t="shared" si="31"/>
        <v>56.924521454836494</v>
      </c>
    </row>
    <row r="77" spans="6:54" x14ac:dyDescent="0.25">
      <c r="F77" s="3">
        <v>63</v>
      </c>
      <c r="G77" s="29">
        <f t="shared" si="37"/>
        <v>83.408137988696708</v>
      </c>
      <c r="H77" s="29">
        <f t="shared" si="36"/>
        <v>83.296666431068644</v>
      </c>
      <c r="I77" s="29">
        <f t="shared" si="36"/>
        <v>91.078615888844112</v>
      </c>
      <c r="J77" s="29">
        <f t="shared" si="36"/>
        <v>85.006319246409504</v>
      </c>
      <c r="K77" s="29">
        <f t="shared" si="36"/>
        <v>28.540940340972316</v>
      </c>
      <c r="L77" s="30"/>
      <c r="M77" s="29">
        <f t="shared" si="36"/>
        <v>32.789465284072904</v>
      </c>
      <c r="N77" s="31">
        <f t="shared" si="28"/>
        <v>19.670769390107765</v>
      </c>
      <c r="O77" s="31">
        <f>IF(Settings!$I$6&gt;69, 0.2*(N77), 0)</f>
        <v>3.934153878021553</v>
      </c>
      <c r="P77" s="32">
        <f t="shared" si="29"/>
        <v>60.349445866339124</v>
      </c>
      <c r="Q77" s="32">
        <f t="shared" si="29"/>
        <v>35.789647652561158</v>
      </c>
      <c r="R77" s="32">
        <f t="shared" si="29"/>
        <v>54.056494254348451</v>
      </c>
      <c r="S77" s="33">
        <f t="shared" si="9"/>
        <v>0.21191619597731409</v>
      </c>
      <c r="T77" s="33">
        <f t="shared" si="10"/>
        <v>0.28321466033957288</v>
      </c>
      <c r="U77" s="34">
        <f t="shared" si="11"/>
        <v>22.215805271746198</v>
      </c>
      <c r="V77" s="34">
        <f t="shared" si="12"/>
        <v>7.1086543801434363</v>
      </c>
      <c r="W77" s="35">
        <f t="shared" si="13"/>
        <v>23.501984723869349</v>
      </c>
      <c r="X77" s="35">
        <f t="shared" si="14"/>
        <v>7.3211886033360036</v>
      </c>
      <c r="Z77" s="30">
        <f t="shared" si="30"/>
        <v>29.421126359579333</v>
      </c>
      <c r="AA77" s="30">
        <f t="shared" si="30"/>
        <v>57.379815953079309</v>
      </c>
      <c r="AC77" s="3">
        <v>63</v>
      </c>
      <c r="AD77"/>
      <c r="AE77" s="52">
        <f t="shared" si="35"/>
        <v>60.086481859648281</v>
      </c>
      <c r="AG77" s="3">
        <f t="shared" si="17"/>
        <v>60.086481859648281</v>
      </c>
      <c r="AH77" s="29">
        <f t="shared" si="32"/>
        <v>82.084607596378206</v>
      </c>
      <c r="AI77" s="29">
        <f t="shared" si="32"/>
        <v>81.12702450122255</v>
      </c>
      <c r="AJ77" s="29">
        <f t="shared" si="32"/>
        <v>88.650063127353178</v>
      </c>
      <c r="AK77" s="29">
        <f t="shared" si="32"/>
        <v>82.884847611791955</v>
      </c>
      <c r="AL77" s="29">
        <f t="shared" si="32"/>
        <v>28.219896815872822</v>
      </c>
      <c r="AM77" s="30"/>
      <c r="AN77" s="29">
        <f t="shared" si="33"/>
        <v>31.752680178535041</v>
      </c>
      <c r="AO77" s="31">
        <f t="shared" si="33"/>
        <v>19.010625990453502</v>
      </c>
      <c r="AP77" s="31">
        <f>IF(Settings!$I$6&gt;69, 0.2*(AO77), 0)</f>
        <v>3.8021251980907005</v>
      </c>
      <c r="AQ77" s="32">
        <f t="shared" si="34"/>
        <v>59.062272106308058</v>
      </c>
      <c r="AR77" s="32">
        <f t="shared" si="34"/>
        <v>35.23153467548115</v>
      </c>
      <c r="AS77" s="32">
        <f t="shared" si="34"/>
        <v>53.800680581796158</v>
      </c>
      <c r="AT77" s="33">
        <f t="shared" si="21"/>
        <v>0.20729529310354258</v>
      </c>
      <c r="AU77" s="33">
        <f t="shared" si="22"/>
        <v>0.27683987971068885</v>
      </c>
      <c r="AV77" s="34">
        <f t="shared" si="23"/>
        <v>21.495281930884261</v>
      </c>
      <c r="AW77" s="34">
        <f t="shared" si="24"/>
        <v>6.8951211702159743</v>
      </c>
      <c r="AX77" s="35">
        <f t="shared" si="25"/>
        <v>22.835466714251652</v>
      </c>
      <c r="AY77" s="35">
        <f t="shared" si="26"/>
        <v>7.1387968334369436</v>
      </c>
      <c r="BA77" s="30">
        <f t="shared" si="31"/>
        <v>29.270424934931768</v>
      </c>
      <c r="BB77" s="30">
        <f t="shared" si="31"/>
        <v>56.971563699712711</v>
      </c>
    </row>
    <row r="78" spans="6:54" x14ac:dyDescent="0.25">
      <c r="F78" s="3">
        <v>64</v>
      </c>
      <c r="G78" s="29">
        <f t="shared" si="37"/>
        <v>83.810951607635914</v>
      </c>
      <c r="H78" s="29">
        <f t="shared" si="36"/>
        <v>84.00528933045085</v>
      </c>
      <c r="I78" s="29">
        <f t="shared" si="36"/>
        <v>91.851396362405822</v>
      </c>
      <c r="J78" s="29">
        <f t="shared" si="36"/>
        <v>85.697534832099407</v>
      </c>
      <c r="K78" s="29">
        <f t="shared" si="36"/>
        <v>28.637466849996066</v>
      </c>
      <c r="L78" s="30"/>
      <c r="M78" s="29">
        <f t="shared" si="36"/>
        <v>33.128167046213484</v>
      </c>
      <c r="N78" s="31">
        <f t="shared" si="28"/>
        <v>19.889092149472628</v>
      </c>
      <c r="O78" s="31">
        <f>IF(Settings!$I$6&gt;69, 0.2*(N78), 0)</f>
        <v>3.9778184298945258</v>
      </c>
      <c r="P78" s="32">
        <f t="shared" si="29"/>
        <v>60.767549395590954</v>
      </c>
      <c r="Q78" s="32">
        <f t="shared" si="29"/>
        <v>35.966115373252855</v>
      </c>
      <c r="R78" s="32">
        <f t="shared" si="29"/>
        <v>54.131145984381234</v>
      </c>
      <c r="S78" s="33">
        <f t="shared" si="9"/>
        <v>0.21341462402145761</v>
      </c>
      <c r="T78" s="33">
        <f t="shared" si="10"/>
        <v>0.28526967393900743</v>
      </c>
      <c r="U78" s="34">
        <f t="shared" si="11"/>
        <v>22.453740036711757</v>
      </c>
      <c r="V78" s="34">
        <f t="shared" si="12"/>
        <v>7.1789172659167786</v>
      </c>
      <c r="W78" s="35">
        <f t="shared" si="13"/>
        <v>23.721637400638297</v>
      </c>
      <c r="X78" s="35">
        <f t="shared" si="14"/>
        <v>7.3808040748969166</v>
      </c>
      <c r="Z78" s="30">
        <f t="shared" si="30"/>
        <v>29.465365693292995</v>
      </c>
      <c r="AA78" s="30">
        <f t="shared" si="30"/>
        <v>57.506856005943725</v>
      </c>
      <c r="AC78" s="3">
        <v>64</v>
      </c>
      <c r="AD78"/>
      <c r="AE78" s="52">
        <f t="shared" si="35"/>
        <v>60.372264924241762</v>
      </c>
      <c r="AG78" s="3">
        <f t="shared" si="17"/>
        <v>60.372264924241762</v>
      </c>
      <c r="AH78" s="29">
        <f t="shared" si="32"/>
        <v>82.22499468252964</v>
      </c>
      <c r="AI78" s="29">
        <f t="shared" si="32"/>
        <v>81.346939879703285</v>
      </c>
      <c r="AJ78" s="29">
        <f t="shared" si="32"/>
        <v>88.900377297652398</v>
      </c>
      <c r="AK78" s="29">
        <f t="shared" si="32"/>
        <v>83.100223103033102</v>
      </c>
      <c r="AL78" s="29">
        <f t="shared" si="32"/>
        <v>28.254218498161492</v>
      </c>
      <c r="AM78" s="30"/>
      <c r="AN78" s="29">
        <f t="shared" si="33"/>
        <v>31.857737362487772</v>
      </c>
      <c r="AO78" s="31">
        <f t="shared" si="33"/>
        <v>19.07698571532848</v>
      </c>
      <c r="AP78" s="31">
        <f>IF(Settings!$I$6&gt;69, 0.2*(AO78), 0)</f>
        <v>3.8153971430656961</v>
      </c>
      <c r="AQ78" s="32">
        <f t="shared" si="34"/>
        <v>59.193219228182535</v>
      </c>
      <c r="AR78" s="32">
        <f t="shared" si="34"/>
        <v>35.289314989206382</v>
      </c>
      <c r="AS78" s="32">
        <f t="shared" si="34"/>
        <v>53.828552671159876</v>
      </c>
      <c r="AT78" s="33">
        <f t="shared" si="21"/>
        <v>0.20776589838540074</v>
      </c>
      <c r="AU78" s="33">
        <f t="shared" si="22"/>
        <v>0.27749156429258581</v>
      </c>
      <c r="AV78" s="34">
        <f t="shared" si="23"/>
        <v>21.567783881903473</v>
      </c>
      <c r="AW78" s="34">
        <f t="shared" si="24"/>
        <v>6.9166588525311994</v>
      </c>
      <c r="AX78" s="35">
        <f t="shared" si="25"/>
        <v>22.902631266132929</v>
      </c>
      <c r="AY78" s="35">
        <f t="shared" si="26"/>
        <v>7.1572769777658323</v>
      </c>
      <c r="BA78" s="30">
        <f t="shared" si="31"/>
        <v>29.286783621077877</v>
      </c>
      <c r="BB78" s="30">
        <f t="shared" si="31"/>
        <v>57.014273814483246</v>
      </c>
    </row>
    <row r="79" spans="6:54" x14ac:dyDescent="0.25">
      <c r="F79" s="3">
        <v>65</v>
      </c>
      <c r="G79" s="29">
        <f t="shared" si="37"/>
        <v>84.189824769985293</v>
      </c>
      <c r="H79" s="29">
        <f t="shared" ref="H79:K84" si="38">H$4*(1-EXP(-H$5*$F79))^H$6</f>
        <v>84.696123828594096</v>
      </c>
      <c r="I79" s="29">
        <f t="shared" si="38"/>
        <v>92.594694861444225</v>
      </c>
      <c r="J79" s="29">
        <f t="shared" si="38"/>
        <v>86.370575153128414</v>
      </c>
      <c r="K79" s="29">
        <f t="shared" si="38"/>
        <v>28.727715050574531</v>
      </c>
      <c r="L79" s="30"/>
      <c r="M79" s="29">
        <f t="shared" ref="M79:M84" si="39">M$4*(1-EXP(-M$5*$F79))^M$6</f>
        <v>33.458357068340717</v>
      </c>
      <c r="N79" s="31">
        <f t="shared" si="28"/>
        <v>20.103279759945359</v>
      </c>
      <c r="O79" s="31">
        <f>IF(Settings!$I$6&gt;69, 0.2*(N79), 0)</f>
        <v>4.0206559519890721</v>
      </c>
      <c r="P79" s="32">
        <f t="shared" si="29"/>
        <v>61.17405387687964</v>
      </c>
      <c r="Q79" s="32">
        <f t="shared" si="29"/>
        <v>36.135355246693194</v>
      </c>
      <c r="R79" s="32">
        <f t="shared" si="29"/>
        <v>54.199921275875468</v>
      </c>
      <c r="S79" s="33">
        <f t="shared" ref="S79:S84" si="40">S$8*(S$4*(1-EXP(-S$5*F79))^S$6)</f>
        <v>0.21487018898269009</v>
      </c>
      <c r="T79" s="33">
        <f t="shared" ref="T79:T84" si="41">T$8*(T$4*(1-EXP(-T$5*F79))^T$6)</f>
        <v>0.28725980832754289</v>
      </c>
      <c r="U79" s="34">
        <f t="shared" ref="U79:U84" si="42">(U$7/100*$H79)+((100-U$7)/100*$N79)</f>
        <v>22.686993522691306</v>
      </c>
      <c r="V79" s="34">
        <f t="shared" ref="V79:V84" si="43">(V$7/100*$H79)+((100-V$7)/100*$O79)</f>
        <v>7.247674667053273</v>
      </c>
      <c r="W79" s="35">
        <f t="shared" ref="W79:W84" si="44">$W$7/100*(($W$4*(1-EXP(-$W$5*F79))^$W$6)) + ((100-$W$7)/100*N79)</f>
        <v>23.936766636561192</v>
      </c>
      <c r="X79" s="35">
        <f t="shared" ref="X79:X84" si="45">$X$7/100*(($X$4*(1-EXP(-$X$5*F79))^$X$6)) + ((100-$X$7)/100*O79)</f>
        <v>7.4389517581176232</v>
      </c>
      <c r="Z79" s="30">
        <f t="shared" si="30"/>
        <v>29.5062430891197</v>
      </c>
      <c r="AA79" s="30">
        <f t="shared" si="30"/>
        <v>57.627736501027925</v>
      </c>
      <c r="AC79" s="3">
        <v>65</v>
      </c>
      <c r="AD79"/>
      <c r="AE79" s="52">
        <f t="shared" si="35"/>
        <v>60.635601509972815</v>
      </c>
      <c r="AG79" s="3">
        <f t="shared" ref="AG79:AG84" si="46">AE79</f>
        <v>60.635601509972815</v>
      </c>
      <c r="AH79" s="29">
        <f t="shared" si="32"/>
        <v>82.35223126898309</v>
      </c>
      <c r="AI79" s="29">
        <f t="shared" si="32"/>
        <v>81.548192877448415</v>
      </c>
      <c r="AJ79" s="29">
        <f t="shared" si="32"/>
        <v>89.128645204287778</v>
      </c>
      <c r="AK79" s="29">
        <f t="shared" si="32"/>
        <v>83.29725490109341</v>
      </c>
      <c r="AL79" s="29">
        <f t="shared" si="32"/>
        <v>28.285271817216341</v>
      </c>
      <c r="AM79" s="30"/>
      <c r="AN79" s="29">
        <f t="shared" si="33"/>
        <v>31.953887353448387</v>
      </c>
      <c r="AO79" s="31">
        <f t="shared" si="33"/>
        <v>19.137821035158137</v>
      </c>
      <c r="AP79" s="31">
        <f>IF(Settings!$I$6&gt;69, 0.2*(AO79), 0)</f>
        <v>3.8275642070316276</v>
      </c>
      <c r="AQ79" s="32">
        <f t="shared" si="34"/>
        <v>59.312959788809444</v>
      </c>
      <c r="AR79" s="32">
        <f t="shared" si="34"/>
        <v>35.341954429633965</v>
      </c>
      <c r="AS79" s="32">
        <f t="shared" si="34"/>
        <v>53.853666022750119</v>
      </c>
      <c r="AT79" s="33">
        <f t="shared" ref="AT79:AT84" si="47">AT$8*(AT$4*(1-EXP(-AT$5*AG79))^AT$6)</f>
        <v>0.20819613154793132</v>
      </c>
      <c r="AU79" s="33">
        <f t="shared" ref="AU79:AU84" si="48">AU$8*(AU$4*(1-EXP(-AU$5*AG79))^AU$6)</f>
        <v>0.27808687038557023</v>
      </c>
      <c r="AV79" s="34">
        <f t="shared" ref="AV79:AV84" si="49">(AV$7/100*$AI79)+((100-AV$7)/100*$AO79)</f>
        <v>21.634235908849746</v>
      </c>
      <c r="AW79" s="34">
        <f t="shared" ref="AW79:AW84" si="50">(AW$7/100*$AI79)+((100-AW$7)/100*$AP79)</f>
        <v>6.9363893538482984</v>
      </c>
      <c r="AX79" s="35">
        <f t="shared" ref="AX79:AX84" si="51">$W$7/100*(($W$4*(1-EXP(-$W$5*AG79))^$W$6)) + ((100-$W$7)/100*AO79)</f>
        <v>22.964171660299343</v>
      </c>
      <c r="AY79" s="35">
        <f t="shared" ref="AY79:AY84" si="52">$X$7/100*(($X$4*(1-EXP(-$X$5*AG79))^$X$6)) + ((100-$X$7)/100*AP79)</f>
        <v>7.1741899918785812</v>
      </c>
      <c r="BA79" s="30">
        <f t="shared" si="31"/>
        <v>29.3015351250314</v>
      </c>
      <c r="BB79" s="30">
        <f t="shared" si="31"/>
        <v>57.053095883738756</v>
      </c>
    </row>
    <row r="80" spans="6:54" x14ac:dyDescent="0.25">
      <c r="F80" s="3">
        <v>66</v>
      </c>
      <c r="G80" s="29">
        <f t="shared" si="37"/>
        <v>84.546097895871284</v>
      </c>
      <c r="H80" s="29">
        <f t="shared" si="38"/>
        <v>85.369554562090713</v>
      </c>
      <c r="I80" s="29">
        <f t="shared" si="38"/>
        <v>93.309455207822509</v>
      </c>
      <c r="J80" s="29">
        <f t="shared" si="38"/>
        <v>87.025859125258492</v>
      </c>
      <c r="K80" s="29">
        <f t="shared" si="38"/>
        <v>28.812079252878473</v>
      </c>
      <c r="L80" s="30"/>
      <c r="M80" s="29">
        <f t="shared" si="39"/>
        <v>33.780192645384957</v>
      </c>
      <c r="N80" s="31">
        <f t="shared" si="28"/>
        <v>20.313385306790323</v>
      </c>
      <c r="O80" s="31">
        <f>IF(Settings!$I$6&gt;69, 0.2*(N80), 0)</f>
        <v>4.0626770613580652</v>
      </c>
      <c r="P80" s="32">
        <f t="shared" si="29"/>
        <v>61.569259907418299</v>
      </c>
      <c r="Q80" s="32">
        <f t="shared" si="29"/>
        <v>36.297648700755566</v>
      </c>
      <c r="R80" s="32">
        <f t="shared" si="29"/>
        <v>54.263278098255654</v>
      </c>
      <c r="S80" s="33">
        <f t="shared" si="40"/>
        <v>0.21628401849578752</v>
      </c>
      <c r="T80" s="33">
        <f t="shared" si="41"/>
        <v>0.2891868961027913</v>
      </c>
      <c r="U80" s="34">
        <f t="shared" si="42"/>
        <v>22.915632077002336</v>
      </c>
      <c r="V80" s="34">
        <f t="shared" si="43"/>
        <v>7.3149521613873709</v>
      </c>
      <c r="W80" s="35">
        <f t="shared" si="44"/>
        <v>24.147453550880311</v>
      </c>
      <c r="X80" s="35">
        <f t="shared" si="45"/>
        <v>7.4956663971846087</v>
      </c>
      <c r="Z80" s="30">
        <f t="shared" si="30"/>
        <v>29.544011223443608</v>
      </c>
      <c r="AA80" s="30">
        <f t="shared" si="30"/>
        <v>57.742756085500218</v>
      </c>
      <c r="AC80" s="3">
        <v>66</v>
      </c>
      <c r="AD80"/>
      <c r="AE80" s="52">
        <f t="shared" si="35"/>
        <v>60.87825464788051</v>
      </c>
      <c r="AG80" s="3">
        <f t="shared" si="46"/>
        <v>60.87825464788051</v>
      </c>
      <c r="AH80" s="29">
        <f t="shared" si="32"/>
        <v>82.467696933089456</v>
      </c>
      <c r="AI80" s="29">
        <f t="shared" si="32"/>
        <v>81.732465443722788</v>
      </c>
      <c r="AJ80" s="29">
        <f t="shared" si="32"/>
        <v>89.336974319866655</v>
      </c>
      <c r="AK80" s="29">
        <f t="shared" si="32"/>
        <v>83.477606297853342</v>
      </c>
      <c r="AL80" s="29">
        <f t="shared" si="32"/>
        <v>28.313407949292699</v>
      </c>
      <c r="AM80" s="30"/>
      <c r="AN80" s="29">
        <f t="shared" si="33"/>
        <v>32.041931104232773</v>
      </c>
      <c r="AO80" s="31">
        <f t="shared" si="33"/>
        <v>19.193613765549753</v>
      </c>
      <c r="AP80" s="31">
        <f>IF(Settings!$I$6&gt;69, 0.2*(AO80), 0)</f>
        <v>3.8387227531099506</v>
      </c>
      <c r="AQ80" s="32">
        <f t="shared" si="34"/>
        <v>59.422518345475915</v>
      </c>
      <c r="AR80" s="32">
        <f t="shared" si="34"/>
        <v>35.389952937961397</v>
      </c>
      <c r="AS80" s="32">
        <f t="shared" si="34"/>
        <v>53.876333436184211</v>
      </c>
      <c r="AT80" s="33">
        <f t="shared" si="47"/>
        <v>0.20858969776845102</v>
      </c>
      <c r="AU80" s="33">
        <f t="shared" si="48"/>
        <v>0.27863104165659647</v>
      </c>
      <c r="AV80" s="34">
        <f t="shared" si="49"/>
        <v>21.695167832676674</v>
      </c>
      <c r="AW80" s="34">
        <f t="shared" si="50"/>
        <v>6.9544724607344639</v>
      </c>
      <c r="AX80" s="35">
        <f t="shared" si="51"/>
        <v>23.020583637788722</v>
      </c>
      <c r="AY80" s="35">
        <f t="shared" si="52"/>
        <v>7.1896770174488474</v>
      </c>
      <c r="BA80" s="30">
        <f t="shared" si="31"/>
        <v>29.31485985974922</v>
      </c>
      <c r="BB80" s="30">
        <f t="shared" si="31"/>
        <v>57.08842169727744</v>
      </c>
    </row>
    <row r="81" spans="3:54" x14ac:dyDescent="0.25">
      <c r="F81" s="3">
        <v>67</v>
      </c>
      <c r="G81" s="29">
        <f t="shared" si="37"/>
        <v>84.881046602961064</v>
      </c>
      <c r="H81" s="29">
        <f t="shared" si="38"/>
        <v>86.025961940988083</v>
      </c>
      <c r="I81" s="29">
        <f t="shared" si="38"/>
        <v>93.996607577916592</v>
      </c>
      <c r="J81" s="29">
        <f t="shared" si="38"/>
        <v>87.663799994642005</v>
      </c>
      <c r="K81" s="29">
        <f t="shared" si="38"/>
        <v>28.890930856272547</v>
      </c>
      <c r="L81" s="30"/>
      <c r="M81" s="29">
        <f t="shared" si="39"/>
        <v>34.093832169846664</v>
      </c>
      <c r="N81" s="31">
        <f t="shared" si="28"/>
        <v>20.519462719379561</v>
      </c>
      <c r="O81" s="31">
        <f>IF(Settings!$I$6&gt;69, 0.2*(N81), 0)</f>
        <v>4.1038925438759124</v>
      </c>
      <c r="P81" s="32">
        <f t="shared" si="29"/>
        <v>61.953461727189747</v>
      </c>
      <c r="Q81" s="32">
        <f t="shared" si="29"/>
        <v>36.453267510066752</v>
      </c>
      <c r="R81" s="32">
        <f t="shared" si="29"/>
        <v>54.321639438545063</v>
      </c>
      <c r="S81" s="33">
        <f t="shared" si="40"/>
        <v>0.21765721739344832</v>
      </c>
      <c r="T81" s="33">
        <f t="shared" si="41"/>
        <v>0.29105273449132435</v>
      </c>
      <c r="U81" s="34">
        <f t="shared" si="42"/>
        <v>23.1397226882439</v>
      </c>
      <c r="V81" s="34">
        <f t="shared" si="43"/>
        <v>7.3807753197603994</v>
      </c>
      <c r="W81" s="35">
        <f t="shared" si="44"/>
        <v>24.353778464906036</v>
      </c>
      <c r="X81" s="35">
        <f t="shared" si="45"/>
        <v>7.5509820963824925</v>
      </c>
      <c r="Z81" s="30">
        <f t="shared" si="30"/>
        <v>29.578904200466638</v>
      </c>
      <c r="AA81" s="30">
        <f t="shared" si="30"/>
        <v>57.852198926571987</v>
      </c>
      <c r="AC81" s="3">
        <v>67</v>
      </c>
      <c r="AD81"/>
      <c r="AE81" s="52">
        <f t="shared" si="35"/>
        <v>61.101848893902165</v>
      </c>
      <c r="AG81" s="3">
        <f t="shared" si="46"/>
        <v>61.101848893902165</v>
      </c>
      <c r="AH81" s="29">
        <f t="shared" si="32"/>
        <v>82.572604660329972</v>
      </c>
      <c r="AI81" s="29">
        <f t="shared" si="32"/>
        <v>81.901273390586596</v>
      </c>
      <c r="AJ81" s="29">
        <f t="shared" si="32"/>
        <v>89.527246404021511</v>
      </c>
      <c r="AK81" s="29">
        <f t="shared" si="32"/>
        <v>83.642774803872314</v>
      </c>
      <c r="AL81" s="29">
        <f t="shared" si="32"/>
        <v>28.338934390758478</v>
      </c>
      <c r="AM81" s="30"/>
      <c r="AN81" s="29">
        <f t="shared" si="33"/>
        <v>32.122590849299606</v>
      </c>
      <c r="AO81" s="31">
        <f t="shared" si="33"/>
        <v>19.244800483024484</v>
      </c>
      <c r="AP81" s="31">
        <f>IF(Settings!$I$6&gt;69, 0.2*(AO81), 0)</f>
        <v>3.8489600966048969</v>
      </c>
      <c r="AQ81" s="32">
        <f t="shared" si="34"/>
        <v>59.522816027517571</v>
      </c>
      <c r="AR81" s="32">
        <f t="shared" si="34"/>
        <v>35.433755507700326</v>
      </c>
      <c r="AS81" s="32">
        <f t="shared" si="34"/>
        <v>53.896826269792179</v>
      </c>
      <c r="AT81" s="33">
        <f t="shared" si="47"/>
        <v>0.20894992622498995</v>
      </c>
      <c r="AU81" s="33">
        <f t="shared" si="48"/>
        <v>0.27912877982503886</v>
      </c>
      <c r="AV81" s="34">
        <f t="shared" si="49"/>
        <v>21.751059399326966</v>
      </c>
      <c r="AW81" s="34">
        <f t="shared" si="50"/>
        <v>6.9710526283641645</v>
      </c>
      <c r="AX81" s="35">
        <f t="shared" si="51"/>
        <v>23.07231555558392</v>
      </c>
      <c r="AY81" s="35">
        <f t="shared" si="52"/>
        <v>7.2038652527530713</v>
      </c>
      <c r="BA81" s="30">
        <f t="shared" si="31"/>
        <v>29.326914605083154</v>
      </c>
      <c r="BB81" s="30">
        <f t="shared" si="31"/>
        <v>57.120597889154148</v>
      </c>
    </row>
    <row r="82" spans="3:54" x14ac:dyDescent="0.25">
      <c r="F82" s="3">
        <v>68</v>
      </c>
      <c r="G82" s="29">
        <f t="shared" si="37"/>
        <v>85.195883506905631</v>
      </c>
      <c r="H82" s="29">
        <f t="shared" si="38"/>
        <v>86.66572187181481</v>
      </c>
      <c r="I82" s="29">
        <f t="shared" si="38"/>
        <v>94.657066928073036</v>
      </c>
      <c r="J82" s="29">
        <f t="shared" si="38"/>
        <v>88.284805098394699</v>
      </c>
      <c r="K82" s="29">
        <f t="shared" si="38"/>
        <v>28.964619429299574</v>
      </c>
      <c r="L82" s="30"/>
      <c r="M82" s="29">
        <f t="shared" si="39"/>
        <v>34.399434754260717</v>
      </c>
      <c r="N82" s="31">
        <f t="shared" si="28"/>
        <v>20.721566645058729</v>
      </c>
      <c r="O82" s="31">
        <f>IF(Settings!$I$6&gt;69, 0.2*(N82), 0)</f>
        <v>4.1443133290117462</v>
      </c>
      <c r="P82" s="32">
        <f t="shared" si="29"/>
        <v>62.326947245185742</v>
      </c>
      <c r="Q82" s="32">
        <f t="shared" si="29"/>
        <v>36.6024740037141</v>
      </c>
      <c r="R82" s="32">
        <f t="shared" si="29"/>
        <v>54.375395863809565</v>
      </c>
      <c r="S82" s="33">
        <f t="shared" si="40"/>
        <v>0.21899086763004169</v>
      </c>
      <c r="T82" s="33">
        <f t="shared" si="41"/>
        <v>0.29285908462189381</v>
      </c>
      <c r="U82" s="34">
        <f t="shared" si="42"/>
        <v>23.359332854128972</v>
      </c>
      <c r="V82" s="34">
        <f t="shared" si="43"/>
        <v>7.4451696707238693</v>
      </c>
      <c r="W82" s="35">
        <f t="shared" si="44"/>
        <v>24.55582086283939</v>
      </c>
      <c r="X82" s="35">
        <f t="shared" si="45"/>
        <v>7.6049323138337872</v>
      </c>
      <c r="Z82" s="30">
        <f t="shared" si="30"/>
        <v>29.611138854469374</v>
      </c>
      <c r="AA82" s="30">
        <f t="shared" si="30"/>
        <v>57.956335413560829</v>
      </c>
      <c r="AC82" s="3">
        <v>68</v>
      </c>
      <c r="AD82"/>
      <c r="AE82" s="52">
        <f t="shared" si="35"/>
        <v>61.307881205229648</v>
      </c>
      <c r="AG82" s="3">
        <f t="shared" si="46"/>
        <v>61.307881205229648</v>
      </c>
      <c r="AH82" s="29">
        <f t="shared" si="32"/>
        <v>82.668024067367782</v>
      </c>
      <c r="AI82" s="29">
        <f t="shared" si="32"/>
        <v>82.055984887002381</v>
      </c>
      <c r="AJ82" s="29">
        <f t="shared" si="32"/>
        <v>89.70114506839262</v>
      </c>
      <c r="AK82" s="29">
        <f t="shared" si="32"/>
        <v>83.794110815577724</v>
      </c>
      <c r="AL82" s="29">
        <f t="shared" si="32"/>
        <v>28.362121244080374</v>
      </c>
      <c r="AM82" s="30"/>
      <c r="AN82" s="29">
        <f t="shared" si="33"/>
        <v>32.196518781876961</v>
      </c>
      <c r="AO82" s="31">
        <f t="shared" si="33"/>
        <v>19.291777228881177</v>
      </c>
      <c r="AP82" s="31">
        <f>IF(Settings!$I$6&gt;69, 0.2*(AO82), 0)</f>
        <v>3.8583554457762355</v>
      </c>
      <c r="AQ82" s="32">
        <f t="shared" si="34"/>
        <v>59.614682384584135</v>
      </c>
      <c r="AR82" s="32">
        <f t="shared" si="34"/>
        <v>35.473759130620799</v>
      </c>
      <c r="AS82" s="32">
        <f t="shared" si="34"/>
        <v>53.915380802468668</v>
      </c>
      <c r="AT82" s="33">
        <f t="shared" si="47"/>
        <v>0.20927981342185997</v>
      </c>
      <c r="AU82" s="33">
        <f t="shared" si="48"/>
        <v>0.27958430841526405</v>
      </c>
      <c r="AV82" s="34">
        <f t="shared" si="49"/>
        <v>21.802345535206022</v>
      </c>
      <c r="AW82" s="34">
        <f t="shared" si="50"/>
        <v>6.9862606234252809</v>
      </c>
      <c r="AX82" s="35">
        <f t="shared" si="51"/>
        <v>23.119773448256232</v>
      </c>
      <c r="AY82" s="35">
        <f t="shared" si="52"/>
        <v>7.2168695085569539</v>
      </c>
      <c r="BA82" s="30">
        <f t="shared" si="31"/>
        <v>29.337836095722412</v>
      </c>
      <c r="BB82" s="30">
        <f t="shared" si="31"/>
        <v>57.149931963869285</v>
      </c>
    </row>
    <row r="83" spans="3:54" x14ac:dyDescent="0.25">
      <c r="F83" s="3">
        <v>69</v>
      </c>
      <c r="G83" s="29">
        <f t="shared" si="37"/>
        <v>85.491760168859273</v>
      </c>
      <c r="H83" s="29">
        <f t="shared" si="38"/>
        <v>87.289205513690021</v>
      </c>
      <c r="I83" s="29">
        <f t="shared" si="38"/>
        <v>95.29173165310452</v>
      </c>
      <c r="J83" s="29">
        <f t="shared" si="38"/>
        <v>88.889275658637061</v>
      </c>
      <c r="K83" s="29">
        <f t="shared" si="38"/>
        <v>29.033473775130847</v>
      </c>
      <c r="L83" s="30"/>
      <c r="M83" s="29">
        <f t="shared" si="39"/>
        <v>34.697159885392118</v>
      </c>
      <c r="N83" s="31">
        <f t="shared" si="28"/>
        <v>20.919752331850113</v>
      </c>
      <c r="O83" s="31">
        <f>IF(Settings!$I$6&gt;69, 0.2*(N83), 0)</f>
        <v>4.1839504663700229</v>
      </c>
      <c r="P83" s="32">
        <f t="shared" si="29"/>
        <v>62.689998075987219</v>
      </c>
      <c r="Q83" s="32">
        <f t="shared" si="29"/>
        <v>36.745521281851218</v>
      </c>
      <c r="R83" s="32">
        <f t="shared" si="29"/>
        <v>54.424907913182707</v>
      </c>
      <c r="S83" s="33">
        <f t="shared" si="40"/>
        <v>0.22028602826156646</v>
      </c>
      <c r="T83" s="33">
        <f t="shared" si="41"/>
        <v>0.29460767096294577</v>
      </c>
      <c r="U83" s="34">
        <f t="shared" si="42"/>
        <v>23.574530459123711</v>
      </c>
      <c r="V83" s="34">
        <f t="shared" si="43"/>
        <v>7.508160668262823</v>
      </c>
      <c r="W83" s="35">
        <f t="shared" si="44"/>
        <v>24.753659357353676</v>
      </c>
      <c r="X83" s="35">
        <f t="shared" si="45"/>
        <v>7.6575498573667637</v>
      </c>
      <c r="Z83" s="30">
        <f t="shared" si="30"/>
        <v>29.640915970374667</v>
      </c>
      <c r="AA83" s="30">
        <f t="shared" si="30"/>
        <v>58.055422825913979</v>
      </c>
      <c r="AC83" s="3">
        <v>69</v>
      </c>
      <c r="AD83"/>
      <c r="AE83" s="52">
        <f t="shared" si="35"/>
        <v>61.497730962395757</v>
      </c>
      <c r="AG83" s="3">
        <f t="shared" si="46"/>
        <v>61.497730962395757</v>
      </c>
      <c r="AH83" s="29">
        <f t="shared" si="32"/>
        <v>82.754900959754238</v>
      </c>
      <c r="AI83" s="29">
        <f t="shared" si="32"/>
        <v>82.19783661082667</v>
      </c>
      <c r="AJ83" s="29">
        <f t="shared" si="32"/>
        <v>89.860179528236003</v>
      </c>
      <c r="AK83" s="29">
        <f t="shared" si="32"/>
        <v>83.932833888683803</v>
      </c>
      <c r="AL83" s="29">
        <f t="shared" si="32"/>
        <v>28.38320647925206</v>
      </c>
      <c r="AM83" s="30"/>
      <c r="AN83" s="29">
        <f t="shared" si="33"/>
        <v>32.264304650508237</v>
      </c>
      <c r="AO83" s="31">
        <f t="shared" si="33"/>
        <v>19.334903662886678</v>
      </c>
      <c r="AP83" s="31">
        <f>IF(Settings!$I$6&gt;69, 0.2*(AO83), 0)</f>
        <v>3.8669807325773355</v>
      </c>
      <c r="AQ83" s="32">
        <f t="shared" si="34"/>
        <v>59.698865683978759</v>
      </c>
      <c r="AR83" s="32">
        <f t="shared" si="34"/>
        <v>35.510318740167875</v>
      </c>
      <c r="AS83" s="32">
        <f t="shared" si="34"/>
        <v>53.932203491631498</v>
      </c>
      <c r="AT83" s="33">
        <f t="shared" si="47"/>
        <v>0.20958206081471553</v>
      </c>
      <c r="AU83" s="33">
        <f t="shared" si="48"/>
        <v>0.28000142795971705</v>
      </c>
      <c r="AV83" s="34">
        <f t="shared" si="49"/>
        <v>21.849420980804279</v>
      </c>
      <c r="AW83" s="34">
        <f t="shared" si="50"/>
        <v>7.0002149677073087</v>
      </c>
      <c r="AX83" s="35">
        <f t="shared" si="51"/>
        <v>23.163325475534972</v>
      </c>
      <c r="AY83" s="35">
        <f t="shared" si="52"/>
        <v>7.2287935657177034</v>
      </c>
      <c r="BA83" s="30">
        <f t="shared" si="31"/>
        <v>29.34774399295862</v>
      </c>
      <c r="BB83" s="30">
        <f t="shared" si="31"/>
        <v>57.176697403013634</v>
      </c>
    </row>
    <row r="84" spans="3:54" x14ac:dyDescent="0.25">
      <c r="F84" s="3">
        <v>70</v>
      </c>
      <c r="G84" s="29">
        <f t="shared" si="37"/>
        <v>85.769769152001331</v>
      </c>
      <c r="H84" s="29">
        <f t="shared" si="38"/>
        <v>87.896779064835755</v>
      </c>
      <c r="I84" s="29">
        <f t="shared" si="38"/>
        <v>95.901482456141949</v>
      </c>
      <c r="J84" s="29">
        <f t="shared" si="38"/>
        <v>89.477606607162741</v>
      </c>
      <c r="K84" s="29">
        <f t="shared" si="38"/>
        <v>29.097802976266394</v>
      </c>
      <c r="L84" s="30"/>
      <c r="M84" s="29">
        <f t="shared" si="39"/>
        <v>34.987167108003028</v>
      </c>
      <c r="N84" s="31">
        <f t="shared" si="28"/>
        <v>21.114075519423295</v>
      </c>
      <c r="O84" s="31">
        <f>IF(Settings!$I$6&gt;69, 0.2*(N84), 0)</f>
        <v>4.2228151038846589</v>
      </c>
      <c r="P84" s="32">
        <f t="shared" si="29"/>
        <v>63.042889585546327</v>
      </c>
      <c r="Q84" s="32">
        <f t="shared" si="29"/>
        <v>36.882653439259713</v>
      </c>
      <c r="R84" s="32">
        <f t="shared" si="29"/>
        <v>54.470508327980063</v>
      </c>
      <c r="S84" s="33">
        <f t="shared" si="40"/>
        <v>0.221543735476084</v>
      </c>
      <c r="T84" s="33">
        <f t="shared" si="41"/>
        <v>0.29630018090848659</v>
      </c>
      <c r="U84" s="34">
        <f t="shared" si="42"/>
        <v>23.785383661239795</v>
      </c>
      <c r="V84" s="34">
        <f t="shared" si="43"/>
        <v>7.569773662322703</v>
      </c>
      <c r="W84" s="35">
        <f t="shared" si="44"/>
        <v>24.947371659502995</v>
      </c>
      <c r="X84" s="35">
        <f t="shared" si="45"/>
        <v>7.7088668822874906</v>
      </c>
      <c r="Z84" s="30">
        <f t="shared" si="30"/>
        <v>29.668421426203039</v>
      </c>
      <c r="AA84" s="30">
        <f t="shared" si="30"/>
        <v>58.14970596884249</v>
      </c>
      <c r="AC84" s="3">
        <v>70</v>
      </c>
      <c r="AD84"/>
      <c r="AE84" s="52">
        <f t="shared" si="35"/>
        <v>61.672669204188026</v>
      </c>
      <c r="AG84" s="3">
        <f t="shared" si="46"/>
        <v>61.672669204188026</v>
      </c>
      <c r="AH84" s="29">
        <f t="shared" si="32"/>
        <v>82.834073862701487</v>
      </c>
      <c r="AI84" s="29">
        <f t="shared" si="32"/>
        <v>82.327947891730929</v>
      </c>
      <c r="AJ84" s="29">
        <f t="shared" si="32"/>
        <v>90.005705124292888</v>
      </c>
      <c r="AK84" s="29">
        <f t="shared" si="32"/>
        <v>84.060046962483696</v>
      </c>
      <c r="AL84" s="29">
        <f t="shared" si="32"/>
        <v>28.402400355083653</v>
      </c>
      <c r="AM84" s="30"/>
      <c r="AN84" s="29">
        <f t="shared" si="33"/>
        <v>32.326482424717106</v>
      </c>
      <c r="AO84" s="31">
        <f t="shared" si="33"/>
        <v>19.374506738680186</v>
      </c>
      <c r="AP84" s="31">
        <f>IF(Settings!$I$6&gt;69, 0.2*(AO84), 0)</f>
        <v>3.8749013477360372</v>
      </c>
      <c r="AQ84" s="32">
        <f t="shared" si="34"/>
        <v>59.77604188560273</v>
      </c>
      <c r="AR84" s="32">
        <f t="shared" si="34"/>
        <v>35.543752313867188</v>
      </c>
      <c r="AS84" s="32">
        <f t="shared" si="34"/>
        <v>53.947475338586713</v>
      </c>
      <c r="AT84" s="33">
        <f t="shared" si="47"/>
        <v>0.20985910757800769</v>
      </c>
      <c r="AU84" s="33">
        <f t="shared" si="48"/>
        <v>0.28038356393540143</v>
      </c>
      <c r="AV84" s="34">
        <f t="shared" si="49"/>
        <v>21.892644384802217</v>
      </c>
      <c r="AW84" s="34">
        <f t="shared" si="50"/>
        <v>7.0130232094958327</v>
      </c>
      <c r="AX84" s="35">
        <f t="shared" si="51"/>
        <v>23.203305839848429</v>
      </c>
      <c r="AY84" s="35">
        <f t="shared" si="52"/>
        <v>7.2397313630197111</v>
      </c>
      <c r="BA84" s="30">
        <f t="shared" si="31"/>
        <v>29.356743357079534</v>
      </c>
      <c r="BB84" s="30">
        <f t="shared" si="31"/>
        <v>57.201138009015963</v>
      </c>
    </row>
    <row r="85" spans="3:54" x14ac:dyDescent="0.25">
      <c r="Z85" s="3" t="s">
        <v>53</v>
      </c>
      <c r="AA85" s="3" t="s">
        <v>52</v>
      </c>
      <c r="AD85"/>
      <c r="BA85" s="3" t="s">
        <v>53</v>
      </c>
      <c r="BB85" s="3" t="s">
        <v>52</v>
      </c>
    </row>
    <row r="86" spans="3:54" x14ac:dyDescent="0.25">
      <c r="C86" t="s">
        <v>31</v>
      </c>
      <c r="D86" s="3">
        <v>1</v>
      </c>
      <c r="E86" s="12" t="s">
        <v>38</v>
      </c>
      <c r="F86" s="3">
        <v>0</v>
      </c>
      <c r="G86" s="29">
        <f t="shared" ref="G86:R101" si="53">G14*G$12</f>
        <v>0</v>
      </c>
      <c r="H86" s="29">
        <f t="shared" si="53"/>
        <v>0</v>
      </c>
      <c r="I86" s="29">
        <f t="shared" si="53"/>
        <v>0</v>
      </c>
      <c r="J86" s="29">
        <f t="shared" si="53"/>
        <v>0</v>
      </c>
      <c r="K86" s="29">
        <f t="shared" si="53"/>
        <v>0</v>
      </c>
      <c r="L86" s="30">
        <f>Z86+L170*(AA86-Z86)</f>
        <v>0</v>
      </c>
      <c r="M86" s="29">
        <f t="shared" si="53"/>
        <v>0</v>
      </c>
      <c r="N86" s="31">
        <f t="shared" si="53"/>
        <v>0</v>
      </c>
      <c r="O86" s="31">
        <f t="shared" si="53"/>
        <v>0</v>
      </c>
      <c r="P86" s="32">
        <f t="shared" si="53"/>
        <v>0</v>
      </c>
      <c r="Q86" s="32">
        <f t="shared" si="53"/>
        <v>0</v>
      </c>
      <c r="R86" s="32">
        <f t="shared" si="53"/>
        <v>0</v>
      </c>
      <c r="S86" s="33">
        <f t="shared" ref="S86:T101" si="54">S14</f>
        <v>0</v>
      </c>
      <c r="T86" s="33">
        <f t="shared" si="54"/>
        <v>0</v>
      </c>
      <c r="U86" s="34">
        <f t="shared" ref="U86:X101" si="55">U14*U$12</f>
        <v>0</v>
      </c>
      <c r="V86" s="34">
        <f t="shared" si="55"/>
        <v>0</v>
      </c>
      <c r="W86" s="35">
        <f t="shared" si="55"/>
        <v>0</v>
      </c>
      <c r="X86" s="35">
        <f t="shared" si="55"/>
        <v>0</v>
      </c>
      <c r="Y86" t="e">
        <f>NA()</f>
        <v>#N/A</v>
      </c>
      <c r="Z86" s="30">
        <f>Z14*Z$12</f>
        <v>0</v>
      </c>
      <c r="AA86" s="30">
        <f>AA14*($AM$166/0.778237)</f>
        <v>0</v>
      </c>
      <c r="AD86" t="s">
        <v>31</v>
      </c>
      <c r="AE86" s="3">
        <v>1</v>
      </c>
      <c r="AF86" s="12" t="s">
        <v>38</v>
      </c>
      <c r="AG86" s="3">
        <f>AE14</f>
        <v>5.3104168132392244</v>
      </c>
      <c r="AH86" s="29">
        <f>AH14*AH$12</f>
        <v>0.35203107675486439</v>
      </c>
      <c r="AI86" s="29">
        <f t="shared" ref="AI86:AS101" si="56">AI14*AI$12</f>
        <v>5.9434571126357811</v>
      </c>
      <c r="AJ86" s="29">
        <f t="shared" si="56"/>
        <v>1.0612311982607576</v>
      </c>
      <c r="AK86" s="29">
        <f t="shared" si="56"/>
        <v>6.1400715373311767</v>
      </c>
      <c r="AL86" s="29">
        <f t="shared" si="56"/>
        <v>0.28899876309456757</v>
      </c>
      <c r="AM86" s="30">
        <f>BA86+AM170*(BB86-BA86)</f>
        <v>1.2833721570927312</v>
      </c>
      <c r="AN86" s="29">
        <f t="shared" si="56"/>
        <v>0.97480075023775536</v>
      </c>
      <c r="AO86" s="31">
        <f t="shared" si="56"/>
        <v>1.048898970113872</v>
      </c>
      <c r="AP86" s="31">
        <f t="shared" si="56"/>
        <v>0.20977979402277441</v>
      </c>
      <c r="AQ86" s="32">
        <f t="shared" si="56"/>
        <v>7.4041405178180479</v>
      </c>
      <c r="AR86" s="32">
        <f t="shared" si="56"/>
        <v>2.8638509216519736</v>
      </c>
      <c r="AS86" s="32">
        <f t="shared" si="56"/>
        <v>2.6525840752428875</v>
      </c>
      <c r="AT86" s="33">
        <f>AT14</f>
        <v>1.8745655067178162E-2</v>
      </c>
      <c r="AU86" s="33">
        <f>AU14</f>
        <v>1.6921751758462656E-2</v>
      </c>
      <c r="AV86" s="34">
        <f>AV14*AV$12</f>
        <v>1.2328403956140626</v>
      </c>
      <c r="AW86" s="34">
        <f>AW14*AW$12</f>
        <v>0.44324041064116626</v>
      </c>
      <c r="AX86" s="35">
        <f>AX14*AX$12</f>
        <v>1.7796311168553436</v>
      </c>
      <c r="AY86" s="35">
        <f>AY14*AY$12</f>
        <v>0.57521710852040664</v>
      </c>
      <c r="AZ86" t="e">
        <f>NA()</f>
        <v>#N/A</v>
      </c>
      <c r="BA86" s="30">
        <f>BA14*BA$12</f>
        <v>1.2833721570927312</v>
      </c>
      <c r="BB86" s="30">
        <f>BB14*($AM$166/0.778237)</f>
        <v>15.769723206694245</v>
      </c>
    </row>
    <row r="87" spans="3:54" x14ac:dyDescent="0.25">
      <c r="D87" s="3">
        <v>2</v>
      </c>
      <c r="F87" s="3">
        <v>1</v>
      </c>
      <c r="G87" s="29">
        <f t="shared" si="53"/>
        <v>3.5280912373217608E-4</v>
      </c>
      <c r="H87" s="29">
        <f t="shared" si="53"/>
        <v>0.53131464597736933</v>
      </c>
      <c r="I87" s="29">
        <f t="shared" si="53"/>
        <v>9.3797044606231412E-3</v>
      </c>
      <c r="J87" s="29">
        <f t="shared" si="53"/>
        <v>0.55078714784593885</v>
      </c>
      <c r="K87" s="29">
        <f t="shared" si="53"/>
        <v>6.4831111040349347E-4</v>
      </c>
      <c r="L87" s="30">
        <f t="shared" ref="L87:L150" si="57">Z87+L171*(AA87-Z87)</f>
        <v>1.4065975475878074E-2</v>
      </c>
      <c r="M87" s="29">
        <f t="shared" si="53"/>
        <v>3.9340401454650988E-2</v>
      </c>
      <c r="N87" s="31">
        <f t="shared" si="53"/>
        <v>7.8496120610892645E-2</v>
      </c>
      <c r="O87" s="31">
        <f t="shared" si="53"/>
        <v>1.5699224122178529E-2</v>
      </c>
      <c r="P87" s="32">
        <f t="shared" si="53"/>
        <v>0.91702658518625291</v>
      </c>
      <c r="Q87" s="32">
        <f t="shared" si="53"/>
        <v>0.19602950674622238</v>
      </c>
      <c r="R87" s="32">
        <f t="shared" si="53"/>
        <v>2.1915525959237837E-2</v>
      </c>
      <c r="S87" s="33">
        <f t="shared" si="54"/>
        <v>1.9846352052969411E-3</v>
      </c>
      <c r="T87" s="33">
        <f t="shared" si="54"/>
        <v>1.1230359794166243E-3</v>
      </c>
      <c r="U87" s="34">
        <f t="shared" si="55"/>
        <v>9.5840680331518727E-2</v>
      </c>
      <c r="V87" s="34">
        <f t="shared" si="55"/>
        <v>3.6749635892736741E-2</v>
      </c>
      <c r="W87" s="35">
        <f t="shared" si="55"/>
        <v>0.16435217245391759</v>
      </c>
      <c r="X87" s="35">
        <f t="shared" si="55"/>
        <v>5.0986035273627925E-2</v>
      </c>
      <c r="Y87" t="e">
        <f>NA()</f>
        <v>#N/A</v>
      </c>
      <c r="Z87" s="30">
        <f t="shared" ref="Z87:Z150" si="58">Z15*Z$12</f>
        <v>1.4065975475878074E-2</v>
      </c>
      <c r="AA87" s="30">
        <f t="shared" ref="AA87:AA150" si="59">AA15*($AM$166/0.778237)</f>
        <v>3.2960921504960474</v>
      </c>
      <c r="AD87"/>
      <c r="AE87" s="3">
        <v>2</v>
      </c>
      <c r="AG87" s="3">
        <f t="shared" ref="AG87:AG150" si="60">AE15</f>
        <v>5.5848653782914033</v>
      </c>
      <c r="AH87" s="29">
        <f t="shared" ref="AH87:AL102" si="61">AH15*AH$12</f>
        <v>0.4252829489840409</v>
      </c>
      <c r="AI87" s="29">
        <f t="shared" si="61"/>
        <v>6.3739536491205433</v>
      </c>
      <c r="AJ87" s="29">
        <f t="shared" si="61"/>
        <v>1.2129526494276084</v>
      </c>
      <c r="AK87" s="29">
        <f t="shared" si="61"/>
        <v>6.5833962430203012</v>
      </c>
      <c r="AL87" s="29">
        <f t="shared" si="61"/>
        <v>0.34108768416269314</v>
      </c>
      <c r="AM87" s="30">
        <f t="shared" ref="AM87:AM150" si="62">BA87+AM171*(BB87-BA87)</f>
        <v>1.4478966197575189</v>
      </c>
      <c r="AN87" s="29">
        <f t="shared" si="56"/>
        <v>1.0694225467785081</v>
      </c>
      <c r="AO87" s="31">
        <f t="shared" si="56"/>
        <v>1.1313125601897502</v>
      </c>
      <c r="AP87" s="31">
        <f t="shared" si="56"/>
        <v>0.22626251203795003</v>
      </c>
      <c r="AQ87" s="32">
        <f t="shared" si="56"/>
        <v>7.8647515949471378</v>
      </c>
      <c r="AR87" s="32">
        <f t="shared" si="56"/>
        <v>3.0895283012101</v>
      </c>
      <c r="AS87" s="32">
        <f t="shared" si="56"/>
        <v>3.0135239289571087</v>
      </c>
      <c r="AT87" s="33">
        <f t="shared" ref="AT87:AU102" si="63">AT15</f>
        <v>1.9999754682459951E-2</v>
      </c>
      <c r="AU87" s="33">
        <f t="shared" si="63"/>
        <v>1.829005263745969E-2</v>
      </c>
      <c r="AV87" s="34">
        <f t="shared" ref="AV87:AY102" si="64">AV15*AV$12</f>
        <v>1.3281972028304991</v>
      </c>
      <c r="AW87" s="34">
        <f t="shared" si="64"/>
        <v>0.47655714408537753</v>
      </c>
      <c r="AX87" s="35">
        <f t="shared" si="64"/>
        <v>1.9063015573216295</v>
      </c>
      <c r="AY87" s="35">
        <f t="shared" si="64"/>
        <v>0.61677606086990044</v>
      </c>
      <c r="AZ87" t="e">
        <f>NA()</f>
        <v>#N/A</v>
      </c>
      <c r="BA87" s="30">
        <f t="shared" ref="BA87:BA150" si="65">BA15*BA$12</f>
        <v>1.4478966197575189</v>
      </c>
      <c r="BB87" s="30">
        <f t="shared" ref="BB87:BB150" si="66">BB15*($AM$166/0.778237)</f>
        <v>16.477061121701261</v>
      </c>
    </row>
    <row r="88" spans="3:54" x14ac:dyDescent="0.25">
      <c r="D88" s="3">
        <v>3</v>
      </c>
      <c r="F88" s="3">
        <v>2</v>
      </c>
      <c r="G88" s="29">
        <f t="shared" si="53"/>
        <v>6.9148969193776576E-3</v>
      </c>
      <c r="H88" s="29">
        <f t="shared" si="53"/>
        <v>1.471554012556259</v>
      </c>
      <c r="I88" s="29">
        <f t="shared" si="53"/>
        <v>7.0254825489059453E-2</v>
      </c>
      <c r="J88" s="29">
        <f t="shared" si="53"/>
        <v>1.5242460371665616</v>
      </c>
      <c r="K88" s="29">
        <f t="shared" si="53"/>
        <v>9.0451860364488042E-3</v>
      </c>
      <c r="L88" s="30">
        <f t="shared" si="57"/>
        <v>0.10004296025981393</v>
      </c>
      <c r="M88" s="29">
        <f t="shared" si="53"/>
        <v>0.15267003099060614</v>
      </c>
      <c r="N88" s="31">
        <f t="shared" si="53"/>
        <v>0.23360515984308566</v>
      </c>
      <c r="O88" s="31">
        <f t="shared" si="53"/>
        <v>4.6721031968617141E-2</v>
      </c>
      <c r="P88" s="32">
        <f t="shared" si="53"/>
        <v>2.2151294703586677</v>
      </c>
      <c r="Q88" s="32">
        <f t="shared" si="53"/>
        <v>0.61387605036133086</v>
      </c>
      <c r="R88" s="32">
        <f t="shared" si="53"/>
        <v>0.17686283497987812</v>
      </c>
      <c r="S88" s="33">
        <f t="shared" si="54"/>
        <v>5.1259165221794311E-3</v>
      </c>
      <c r="T88" s="33">
        <f t="shared" si="54"/>
        <v>3.5427250532742514E-3</v>
      </c>
      <c r="U88" s="34">
        <f t="shared" si="55"/>
        <v>0.28068753381782624</v>
      </c>
      <c r="V88" s="34">
        <f t="shared" si="55"/>
        <v>0.10483205492297482</v>
      </c>
      <c r="W88" s="35">
        <f t="shared" si="55"/>
        <v>0.44937829573628274</v>
      </c>
      <c r="X88" s="35">
        <f t="shared" si="55"/>
        <v>0.14203465312187324</v>
      </c>
      <c r="Y88" t="e">
        <f>NA()</f>
        <v>#N/A</v>
      </c>
      <c r="Z88" s="30">
        <f t="shared" si="58"/>
        <v>0.10004296025981393</v>
      </c>
      <c r="AA88" s="30">
        <f t="shared" si="59"/>
        <v>6.4323727329699505</v>
      </c>
      <c r="AD88"/>
      <c r="AE88" s="3">
        <v>3</v>
      </c>
      <c r="AG88" s="3">
        <f t="shared" si="60"/>
        <v>5.8734977668565307</v>
      </c>
      <c r="AH88" s="29">
        <f t="shared" si="61"/>
        <v>0.51284213735251227</v>
      </c>
      <c r="AI88" s="29">
        <f t="shared" si="61"/>
        <v>6.8336892152380457</v>
      </c>
      <c r="AJ88" s="29">
        <f t="shared" si="61"/>
        <v>1.3851643152866253</v>
      </c>
      <c r="AK88" s="29">
        <f t="shared" si="61"/>
        <v>7.0566499762613395</v>
      </c>
      <c r="AL88" s="29">
        <f t="shared" si="61"/>
        <v>0.40187253321970307</v>
      </c>
      <c r="AM88" s="30">
        <f t="shared" si="62"/>
        <v>1.631145600352397</v>
      </c>
      <c r="AN88" s="29">
        <f t="shared" si="56"/>
        <v>1.1727504356678637</v>
      </c>
      <c r="AO88" s="31">
        <f t="shared" si="56"/>
        <v>1.2198942045030798</v>
      </c>
      <c r="AP88" s="31">
        <f t="shared" si="56"/>
        <v>0.243978840900616</v>
      </c>
      <c r="AQ88" s="32">
        <f t="shared" si="56"/>
        <v>8.3518564885922402</v>
      </c>
      <c r="AR88" s="32">
        <f t="shared" si="56"/>
        <v>3.3313732022313935</v>
      </c>
      <c r="AS88" s="32">
        <f t="shared" si="56"/>
        <v>3.4181282391226491</v>
      </c>
      <c r="AT88" s="33">
        <f t="shared" si="63"/>
        <v>2.1331566831729425E-2</v>
      </c>
      <c r="AU88" s="33">
        <f t="shared" si="63"/>
        <v>1.9761197797636278E-2</v>
      </c>
      <c r="AV88" s="34">
        <f t="shared" si="64"/>
        <v>1.4305674869288962</v>
      </c>
      <c r="AW88" s="34">
        <f t="shared" si="64"/>
        <v>0.51224410880642168</v>
      </c>
      <c r="AX88" s="35">
        <f t="shared" si="64"/>
        <v>2.0413664566810144</v>
      </c>
      <c r="AY88" s="35">
        <f t="shared" si="64"/>
        <v>0.66112251539026878</v>
      </c>
      <c r="AZ88" t="e">
        <f>NA()</f>
        <v>#N/A</v>
      </c>
      <c r="BA88" s="30">
        <f t="shared" si="65"/>
        <v>1.631145600352397</v>
      </c>
      <c r="BB88" s="30">
        <f t="shared" si="66"/>
        <v>17.210619195620442</v>
      </c>
    </row>
    <row r="89" spans="3:54" x14ac:dyDescent="0.25">
      <c r="D89" s="3">
        <v>4</v>
      </c>
      <c r="F89" s="3">
        <v>3</v>
      </c>
      <c r="G89" s="29">
        <f t="shared" si="53"/>
        <v>3.7195694058401708E-2</v>
      </c>
      <c r="H89" s="29">
        <f t="shared" si="53"/>
        <v>2.6474982753142382</v>
      </c>
      <c r="I89" s="29">
        <f t="shared" si="53"/>
        <v>0.22210631360797445</v>
      </c>
      <c r="J89" s="29">
        <f t="shared" si="53"/>
        <v>2.7400900951048324</v>
      </c>
      <c r="K89" s="29">
        <f t="shared" si="53"/>
        <v>3.9994398160098456E-2</v>
      </c>
      <c r="L89" s="30">
        <f t="shared" si="57"/>
        <v>0.30066366567027475</v>
      </c>
      <c r="M89" s="29">
        <f t="shared" si="53"/>
        <v>0.33331790811454515</v>
      </c>
      <c r="N89" s="31">
        <f t="shared" si="53"/>
        <v>0.43877901994841623</v>
      </c>
      <c r="O89" s="31">
        <f t="shared" si="53"/>
        <v>8.7755803989683259E-2</v>
      </c>
      <c r="P89" s="32">
        <f t="shared" si="53"/>
        <v>3.6816071062636393</v>
      </c>
      <c r="Q89" s="32">
        <f t="shared" si="53"/>
        <v>1.1791310236227011</v>
      </c>
      <c r="R89" s="32">
        <f t="shared" si="53"/>
        <v>0.56952406245517284</v>
      </c>
      <c r="S89" s="33">
        <f t="shared" si="54"/>
        <v>8.8510912497384575E-3</v>
      </c>
      <c r="T89" s="33">
        <f t="shared" si="54"/>
        <v>6.8542623556070905E-3</v>
      </c>
      <c r="U89" s="34">
        <f t="shared" si="55"/>
        <v>0.52239422704158933</v>
      </c>
      <c r="V89" s="34">
        <f t="shared" si="55"/>
        <v>0.19208604920051592</v>
      </c>
      <c r="W89" s="35">
        <f t="shared" si="55"/>
        <v>0.80233111724419015</v>
      </c>
      <c r="X89" s="35">
        <f t="shared" si="55"/>
        <v>0.25611303530458207</v>
      </c>
      <c r="Y89" t="e">
        <f>NA()</f>
        <v>#N/A</v>
      </c>
      <c r="Z89" s="30">
        <f t="shared" si="58"/>
        <v>0.30066366567027475</v>
      </c>
      <c r="AA89" s="30">
        <f t="shared" si="59"/>
        <v>9.4165902374843604</v>
      </c>
      <c r="AD89"/>
      <c r="AE89" s="3">
        <v>4</v>
      </c>
      <c r="AG89" s="3">
        <f t="shared" si="60"/>
        <v>6.1770470155581005</v>
      </c>
      <c r="AH89" s="29">
        <f t="shared" si="61"/>
        <v>0.61725289237107306</v>
      </c>
      <c r="AI89" s="29">
        <f t="shared" si="61"/>
        <v>7.3244006627294658</v>
      </c>
      <c r="AJ89" s="29">
        <f t="shared" si="61"/>
        <v>1.5803916654731256</v>
      </c>
      <c r="AK89" s="29">
        <f t="shared" si="61"/>
        <v>7.5615871098592082</v>
      </c>
      <c r="AL89" s="29">
        <f t="shared" si="61"/>
        <v>0.47263965927311669</v>
      </c>
      <c r="AM89" s="30">
        <f t="shared" si="62"/>
        <v>1.8348114986471094</v>
      </c>
      <c r="AN89" s="29">
        <f t="shared" si="56"/>
        <v>1.2855118220342976</v>
      </c>
      <c r="AO89" s="31">
        <f t="shared" si="56"/>
        <v>1.3150641884854659</v>
      </c>
      <c r="AP89" s="31">
        <f t="shared" si="56"/>
        <v>0.26301283769709316</v>
      </c>
      <c r="AQ89" s="32">
        <f t="shared" si="56"/>
        <v>8.8667250547326848</v>
      </c>
      <c r="AR89" s="32">
        <f t="shared" si="56"/>
        <v>3.5903258051155977</v>
      </c>
      <c r="AS89" s="32">
        <f t="shared" si="56"/>
        <v>3.8706262241828346</v>
      </c>
      <c r="AT89" s="33">
        <f t="shared" si="63"/>
        <v>2.2745149326960992E-2</v>
      </c>
      <c r="AU89" s="33">
        <f t="shared" si="63"/>
        <v>2.134184894685803E-2</v>
      </c>
      <c r="AV89" s="34">
        <f t="shared" si="64"/>
        <v>1.5404185726594917</v>
      </c>
      <c r="AW89" s="34">
        <f t="shared" si="64"/>
        <v>0.5504522431532396</v>
      </c>
      <c r="AX89" s="35">
        <f t="shared" si="64"/>
        <v>2.1853045535312936</v>
      </c>
      <c r="AY89" s="35">
        <f t="shared" si="64"/>
        <v>0.70841604627652022</v>
      </c>
      <c r="AZ89" t="e">
        <f>NA()</f>
        <v>#N/A</v>
      </c>
      <c r="BA89" s="30">
        <f t="shared" si="65"/>
        <v>1.8348114986471094</v>
      </c>
      <c r="BB89" s="30">
        <f t="shared" si="66"/>
        <v>17.970819505071283</v>
      </c>
    </row>
    <row r="90" spans="3:54" x14ac:dyDescent="0.25">
      <c r="D90" s="3">
        <v>5</v>
      </c>
      <c r="F90" s="3">
        <v>4</v>
      </c>
      <c r="G90" s="29">
        <f t="shared" si="53"/>
        <v>0.11794999315118387</v>
      </c>
      <c r="H90" s="29">
        <f t="shared" si="53"/>
        <v>3.9921746823847286</v>
      </c>
      <c r="I90" s="29">
        <f t="shared" si="53"/>
        <v>0.49340315906305321</v>
      </c>
      <c r="J90" s="29">
        <f t="shared" si="53"/>
        <v>4.1285011861368348</v>
      </c>
      <c r="K90" s="29">
        <f t="shared" si="53"/>
        <v>0.1105789485005209</v>
      </c>
      <c r="L90" s="30">
        <f t="shared" si="57"/>
        <v>0.63563914195728666</v>
      </c>
      <c r="M90" s="29">
        <f t="shared" si="53"/>
        <v>0.57507668618775709</v>
      </c>
      <c r="N90" s="31">
        <f t="shared" si="53"/>
        <v>0.6826473364572786</v>
      </c>
      <c r="O90" s="31">
        <f t="shared" si="53"/>
        <v>0.13652946729145571</v>
      </c>
      <c r="P90" s="32">
        <f t="shared" si="53"/>
        <v>5.2507213248411553</v>
      </c>
      <c r="Q90" s="32">
        <f t="shared" si="53"/>
        <v>1.8543942933408692</v>
      </c>
      <c r="R90" s="32">
        <f t="shared" si="53"/>
        <v>1.2603550559503247</v>
      </c>
      <c r="S90" s="33">
        <f t="shared" si="54"/>
        <v>1.29615591399808E-2</v>
      </c>
      <c r="T90" s="33">
        <f t="shared" si="54"/>
        <v>1.0856754973885774E-2</v>
      </c>
      <c r="U90" s="34">
        <f t="shared" si="55"/>
        <v>0.80749119082203247</v>
      </c>
      <c r="V90" s="34">
        <f t="shared" si="55"/>
        <v>0.29360153894265556</v>
      </c>
      <c r="W90" s="35">
        <f t="shared" si="55"/>
        <v>1.2028316289323016</v>
      </c>
      <c r="X90" s="35">
        <f t="shared" si="55"/>
        <v>0.38647324110523334</v>
      </c>
      <c r="Y90" t="e">
        <f>NA()</f>
        <v>#N/A</v>
      </c>
      <c r="Z90" s="30">
        <f t="shared" si="58"/>
        <v>0.63563914195728666</v>
      </c>
      <c r="AA90" s="30">
        <f t="shared" si="59"/>
        <v>12.25611746729156</v>
      </c>
      <c r="AD90"/>
      <c r="AE90" s="3">
        <v>5</v>
      </c>
      <c r="AG90" s="3">
        <f t="shared" si="60"/>
        <v>6.4962840452114623</v>
      </c>
      <c r="AH90" s="29">
        <f t="shared" si="61"/>
        <v>0.74144681019170267</v>
      </c>
      <c r="AI90" s="29">
        <f t="shared" si="61"/>
        <v>7.8478958147901663</v>
      </c>
      <c r="AJ90" s="29">
        <f t="shared" si="61"/>
        <v>1.801423473974175</v>
      </c>
      <c r="AK90" s="29">
        <f t="shared" si="61"/>
        <v>8.1000304801103145</v>
      </c>
      <c r="AL90" s="29">
        <f t="shared" si="61"/>
        <v>0.55482726788536574</v>
      </c>
      <c r="AM90" s="30">
        <f t="shared" si="62"/>
        <v>2.0606596653961833</v>
      </c>
      <c r="AN90" s="29">
        <f t="shared" si="56"/>
        <v>1.4084835836218708</v>
      </c>
      <c r="AO90" s="31">
        <f t="shared" si="56"/>
        <v>1.4172658522475359</v>
      </c>
      <c r="AP90" s="31">
        <f t="shared" si="56"/>
        <v>0.28345317044950719</v>
      </c>
      <c r="AQ90" s="32">
        <f t="shared" si="56"/>
        <v>9.4106576062839782</v>
      </c>
      <c r="AR90" s="32">
        <f t="shared" si="56"/>
        <v>3.8673512204958329</v>
      </c>
      <c r="AS90" s="32">
        <f t="shared" si="56"/>
        <v>4.3754571661799471</v>
      </c>
      <c r="AT90" s="33">
        <f t="shared" si="63"/>
        <v>2.4244677712348454E-2</v>
      </c>
      <c r="AU90" s="33">
        <f t="shared" si="63"/>
        <v>2.3038952083235139E-2</v>
      </c>
      <c r="AV90" s="34">
        <f t="shared" si="64"/>
        <v>1.6582424145254371</v>
      </c>
      <c r="AW90" s="34">
        <f t="shared" si="64"/>
        <v>0.59133975991060506</v>
      </c>
      <c r="AX90" s="35">
        <f t="shared" si="64"/>
        <v>2.3386123700644346</v>
      </c>
      <c r="AY90" s="35">
        <f t="shared" si="64"/>
        <v>0.75882186626107795</v>
      </c>
      <c r="AZ90" t="e">
        <f>NA()</f>
        <v>#N/A</v>
      </c>
      <c r="BA90" s="30">
        <f t="shared" si="65"/>
        <v>2.0606596653961833</v>
      </c>
      <c r="BB90" s="30">
        <f t="shared" si="66"/>
        <v>18.758030828558116</v>
      </c>
    </row>
    <row r="91" spans="3:54" x14ac:dyDescent="0.25">
      <c r="D91" s="3">
        <v>6</v>
      </c>
      <c r="F91" s="3">
        <v>5</v>
      </c>
      <c r="G91" s="29">
        <f t="shared" si="53"/>
        <v>0.28019317838484198</v>
      </c>
      <c r="H91" s="29">
        <f t="shared" si="53"/>
        <v>5.4649154131350839</v>
      </c>
      <c r="I91" s="29">
        <f t="shared" si="53"/>
        <v>0.90358803979653801</v>
      </c>
      <c r="J91" s="29">
        <f t="shared" si="53"/>
        <v>5.6470739056107098</v>
      </c>
      <c r="K91" s="29">
        <f t="shared" si="53"/>
        <v>0.23655458997345349</v>
      </c>
      <c r="L91" s="30">
        <f t="shared" si="57"/>
        <v>1.1090354750937348</v>
      </c>
      <c r="M91" s="29">
        <f t="shared" si="53"/>
        <v>0.87217314734653228</v>
      </c>
      <c r="N91" s="31">
        <f t="shared" si="53"/>
        <v>0.95792639979538452</v>
      </c>
      <c r="O91" s="31">
        <f t="shared" si="53"/>
        <v>0.1915852799590769</v>
      </c>
      <c r="P91" s="32">
        <f t="shared" si="53"/>
        <v>6.8865963775104397</v>
      </c>
      <c r="Q91" s="32">
        <f t="shared" si="53"/>
        <v>2.6140333101304534</v>
      </c>
      <c r="R91" s="32">
        <f t="shared" si="53"/>
        <v>2.2728633615567588</v>
      </c>
      <c r="S91" s="33">
        <f t="shared" si="54"/>
        <v>1.7343075480244368E-2</v>
      </c>
      <c r="T91" s="33">
        <f t="shared" si="54"/>
        <v>1.5412241751710147E-2</v>
      </c>
      <c r="U91" s="34">
        <f t="shared" si="55"/>
        <v>1.1274424000572145</v>
      </c>
      <c r="V91" s="34">
        <f t="shared" si="55"/>
        <v>0.40632559812016888</v>
      </c>
      <c r="W91" s="35">
        <f t="shared" si="55"/>
        <v>1.6385904621084781</v>
      </c>
      <c r="X91" s="35">
        <f t="shared" si="55"/>
        <v>0.52898360845138614</v>
      </c>
      <c r="Y91" t="e">
        <f>NA()</f>
        <v>#N/A</v>
      </c>
      <c r="Z91" s="30">
        <f t="shared" si="58"/>
        <v>1.1090354750937348</v>
      </c>
      <c r="AA91" s="30">
        <f t="shared" si="59"/>
        <v>14.957969754070001</v>
      </c>
      <c r="AD91"/>
      <c r="AE91" s="3">
        <v>6</v>
      </c>
      <c r="AG91" s="3">
        <f t="shared" si="60"/>
        <v>6.8320196187232742</v>
      </c>
      <c r="AH91" s="29">
        <f t="shared" si="61"/>
        <v>0.88878524202190967</v>
      </c>
      <c r="AI91" s="29">
        <f t="shared" si="61"/>
        <v>8.4060519490432561</v>
      </c>
      <c r="AJ91" s="29">
        <f t="shared" si="61"/>
        <v>2.0513297719095931</v>
      </c>
      <c r="AK91" s="29">
        <f t="shared" si="61"/>
        <v>8.6738693263375257</v>
      </c>
      <c r="AL91" s="29">
        <f t="shared" si="61"/>
        <v>0.65003452658309036</v>
      </c>
      <c r="AM91" s="30">
        <f t="shared" si="62"/>
        <v>3.1246480007981954</v>
      </c>
      <c r="AN91" s="29">
        <f t="shared" si="56"/>
        <v>1.5424936628097878</v>
      </c>
      <c r="AO91" s="31">
        <f t="shared" si="56"/>
        <v>1.5269660767957363</v>
      </c>
      <c r="AP91" s="31">
        <f t="shared" si="56"/>
        <v>0.30539321535914726</v>
      </c>
      <c r="AQ91" s="32">
        <f t="shared" si="56"/>
        <v>9.9849816072408508</v>
      </c>
      <c r="AR91" s="32">
        <f t="shared" si="56"/>
        <v>4.1634356560555918</v>
      </c>
      <c r="AS91" s="32">
        <f t="shared" si="56"/>
        <v>4.9372409564247546</v>
      </c>
      <c r="AT91" s="33">
        <f t="shared" si="63"/>
        <v>2.5834435885859708E-2</v>
      </c>
      <c r="AU91" s="33">
        <f t="shared" si="63"/>
        <v>2.4859728081615958E-2</v>
      </c>
      <c r="AV91" s="34">
        <f t="shared" si="64"/>
        <v>1.7845559915572622</v>
      </c>
      <c r="AW91" s="34">
        <f t="shared" si="64"/>
        <v>0.63507217505476199</v>
      </c>
      <c r="AX91" s="35">
        <f t="shared" si="64"/>
        <v>2.5018036563307731</v>
      </c>
      <c r="AY91" s="35">
        <f t="shared" si="64"/>
        <v>0.81251054965441494</v>
      </c>
      <c r="AZ91" t="e">
        <f>NA()</f>
        <v>#N/A</v>
      </c>
      <c r="BA91" s="30">
        <f t="shared" si="65"/>
        <v>2.3105159680247138</v>
      </c>
      <c r="BB91" s="30">
        <f t="shared" si="66"/>
        <v>19.572561246691595</v>
      </c>
    </row>
    <row r="92" spans="3:54" x14ac:dyDescent="0.25">
      <c r="D92" s="3">
        <v>7</v>
      </c>
      <c r="F92" s="3">
        <v>6</v>
      </c>
      <c r="G92" s="29">
        <f t="shared" si="53"/>
        <v>0.55477910263363783</v>
      </c>
      <c r="H92" s="29">
        <f t="shared" si="53"/>
        <v>7.0373204892042915</v>
      </c>
      <c r="I92" s="29">
        <f t="shared" si="53"/>
        <v>1.4647591809114708</v>
      </c>
      <c r="J92" s="29">
        <f t="shared" si="53"/>
        <v>7.2662098019088424</v>
      </c>
      <c r="K92" s="29">
        <f t="shared" si="53"/>
        <v>0.43050107221926043</v>
      </c>
      <c r="L92" s="30">
        <f t="shared" si="57"/>
        <v>1.7146806804093504</v>
      </c>
      <c r="M92" s="29">
        <f t="shared" si="53"/>
        <v>1.2192405055813285</v>
      </c>
      <c r="N92" s="31">
        <f t="shared" si="53"/>
        <v>1.2593110193306316</v>
      </c>
      <c r="O92" s="31">
        <f t="shared" si="53"/>
        <v>0.25186220386612629</v>
      </c>
      <c r="P92" s="32">
        <f t="shared" si="53"/>
        <v>8.566123832391412</v>
      </c>
      <c r="Q92" s="32">
        <f t="shared" si="53"/>
        <v>3.4387372773776175</v>
      </c>
      <c r="R92" s="32">
        <f t="shared" si="53"/>
        <v>3.603385823029829</v>
      </c>
      <c r="S92" s="33">
        <f t="shared" si="54"/>
        <v>2.1919131481866746E-2</v>
      </c>
      <c r="T92" s="33">
        <f t="shared" si="54"/>
        <v>2.0415872141258236E-2</v>
      </c>
      <c r="U92" s="34">
        <f t="shared" si="55"/>
        <v>1.47608102688915</v>
      </c>
      <c r="V92" s="34">
        <f t="shared" si="55"/>
        <v>0.52808508993850256</v>
      </c>
      <c r="W92" s="35">
        <f t="shared" si="55"/>
        <v>2.1011245192097592</v>
      </c>
      <c r="X92" s="35">
        <f t="shared" si="55"/>
        <v>0.68075315065426656</v>
      </c>
      <c r="Y92" t="e">
        <f>NA()</f>
        <v>#N/A</v>
      </c>
      <c r="Z92" s="30">
        <f t="shared" si="58"/>
        <v>1.7146806804093504</v>
      </c>
      <c r="AA92" s="30">
        <f t="shared" si="59"/>
        <v>17.528822289992181</v>
      </c>
      <c r="AD92"/>
      <c r="AE92" s="3">
        <v>7</v>
      </c>
      <c r="AG92" s="3">
        <f t="shared" si="60"/>
        <v>7.185106400177478</v>
      </c>
      <c r="AH92" s="29">
        <f t="shared" si="61"/>
        <v>1.0631020812369099</v>
      </c>
      <c r="AI92" s="29">
        <f t="shared" si="61"/>
        <v>9.0008134962223316</v>
      </c>
      <c r="AJ92" s="29">
        <f t="shared" si="61"/>
        <v>2.333479040935496</v>
      </c>
      <c r="AK92" s="29">
        <f t="shared" si="61"/>
        <v>9.2850563848463956</v>
      </c>
      <c r="AL92" s="29">
        <f t="shared" si="61"/>
        <v>0.76002904597591825</v>
      </c>
      <c r="AM92" s="30">
        <f t="shared" si="62"/>
        <v>4.4709769728350039</v>
      </c>
      <c r="AN92" s="29">
        <f t="shared" si="56"/>
        <v>1.6884223976016848</v>
      </c>
      <c r="AO92" s="31">
        <f t="shared" si="56"/>
        <v>1.6446556552635423</v>
      </c>
      <c r="AP92" s="31">
        <f t="shared" si="56"/>
        <v>0.32893113105270844</v>
      </c>
      <c r="AQ92" s="32">
        <f t="shared" si="56"/>
        <v>10.591047713257483</v>
      </c>
      <c r="AR92" s="32">
        <f t="shared" si="56"/>
        <v>4.4795817807095553</v>
      </c>
      <c r="AS92" s="32">
        <f t="shared" si="56"/>
        <v>5.5607390384533391</v>
      </c>
      <c r="AT92" s="33">
        <f t="shared" si="63"/>
        <v>2.7518804535508805E-2</v>
      </c>
      <c r="AU92" s="33">
        <f t="shared" si="63"/>
        <v>2.681165919571708E-2</v>
      </c>
      <c r="AV92" s="34">
        <f t="shared" si="64"/>
        <v>1.9199015614466601</v>
      </c>
      <c r="AW92" s="34">
        <f t="shared" si="64"/>
        <v>0.68182228242830134</v>
      </c>
      <c r="AX92" s="35">
        <f t="shared" si="64"/>
        <v>2.6754086366985415</v>
      </c>
      <c r="AY92" s="35">
        <f t="shared" si="64"/>
        <v>0.86965767239192859</v>
      </c>
      <c r="AZ92" t="e">
        <f>NA()</f>
        <v>#N/A</v>
      </c>
      <c r="BA92" s="30">
        <f t="shared" si="65"/>
        <v>2.586250786479634</v>
      </c>
      <c r="BB92" s="30">
        <f t="shared" si="66"/>
        <v>20.414650295800595</v>
      </c>
    </row>
    <row r="93" spans="3:54" x14ac:dyDescent="0.25">
      <c r="D93" s="3">
        <v>8</v>
      </c>
      <c r="F93" s="3">
        <v>7</v>
      </c>
      <c r="G93" s="29">
        <f t="shared" si="53"/>
        <v>0.96918872427974279</v>
      </c>
      <c r="H93" s="29">
        <f t="shared" si="53"/>
        <v>8.688056565760629</v>
      </c>
      <c r="I93" s="29">
        <f t="shared" si="53"/>
        <v>2.1830912621502012</v>
      </c>
      <c r="J93" s="29">
        <f t="shared" si="53"/>
        <v>8.9636985546224519</v>
      </c>
      <c r="K93" s="29">
        <f t="shared" si="53"/>
        <v>0.70109426694573629</v>
      </c>
      <c r="L93" s="30">
        <f t="shared" si="57"/>
        <v>3.7576438274223967</v>
      </c>
      <c r="M93" s="29">
        <f t="shared" si="53"/>
        <v>1.6112924091069831</v>
      </c>
      <c r="N93" s="31">
        <f t="shared" si="53"/>
        <v>1.5826681827302242</v>
      </c>
      <c r="O93" s="31">
        <f t="shared" si="53"/>
        <v>0.31653363654604488</v>
      </c>
      <c r="P93" s="32">
        <f t="shared" si="53"/>
        <v>10.273080905596643</v>
      </c>
      <c r="Q93" s="32">
        <f t="shared" si="53"/>
        <v>4.3132628384408607</v>
      </c>
      <c r="R93" s="32">
        <f t="shared" si="53"/>
        <v>5.2297876663657474</v>
      </c>
      <c r="S93" s="33">
        <f t="shared" si="54"/>
        <v>2.6634278554278974E-2</v>
      </c>
      <c r="T93" s="33">
        <f t="shared" si="54"/>
        <v>2.578378596594192E-2</v>
      </c>
      <c r="U93" s="34">
        <f t="shared" si="55"/>
        <v>1.8486355462371933</v>
      </c>
      <c r="V93" s="34">
        <f t="shared" si="55"/>
        <v>0.65721977702807943</v>
      </c>
      <c r="W93" s="35">
        <f t="shared" si="55"/>
        <v>2.5841542618879685</v>
      </c>
      <c r="X93" s="35">
        <f t="shared" si="55"/>
        <v>0.83961479563919239</v>
      </c>
      <c r="Y93" t="e">
        <f>NA()</f>
        <v>#N/A</v>
      </c>
      <c r="Z93" s="30">
        <f t="shared" si="58"/>
        <v>2.4400830351308946</v>
      </c>
      <c r="AA93" s="30">
        <f t="shared" si="59"/>
        <v>19.975026619444275</v>
      </c>
      <c r="AD93"/>
      <c r="AE93" s="3">
        <v>8</v>
      </c>
      <c r="AG93" s="3">
        <f t="shared" si="60"/>
        <v>7.5564411203372481</v>
      </c>
      <c r="AH93" s="29">
        <f t="shared" si="61"/>
        <v>1.26874561129443</v>
      </c>
      <c r="AI93" s="29">
        <f t="shared" si="61"/>
        <v>9.6341888498197239</v>
      </c>
      <c r="AJ93" s="29">
        <f t="shared" si="61"/>
        <v>2.6515541080907181</v>
      </c>
      <c r="AK93" s="29">
        <f t="shared" si="61"/>
        <v>9.9356040293219579</v>
      </c>
      <c r="AL93" s="29">
        <f t="shared" si="61"/>
        <v>0.88675208097776836</v>
      </c>
      <c r="AM93" s="30">
        <f t="shared" si="62"/>
        <v>5.9435189616197661</v>
      </c>
      <c r="AN93" s="29">
        <f t="shared" si="56"/>
        <v>1.8472035243749785</v>
      </c>
      <c r="AO93" s="31">
        <f t="shared" si="56"/>
        <v>1.7708495258029235</v>
      </c>
      <c r="AP93" s="31">
        <f t="shared" si="56"/>
        <v>0.35416990516058472</v>
      </c>
      <c r="AQ93" s="32">
        <f t="shared" si="56"/>
        <v>11.230225095905361</v>
      </c>
      <c r="AR93" s="32">
        <f t="shared" si="56"/>
        <v>4.8168032112347188</v>
      </c>
      <c r="AS93" s="32">
        <f t="shared" si="56"/>
        <v>6.2508047309489454</v>
      </c>
      <c r="AT93" s="33">
        <f t="shared" si="63"/>
        <v>2.9302247161756952E-2</v>
      </c>
      <c r="AU93" s="33">
        <f t="shared" si="63"/>
        <v>2.890247093632763E-2</v>
      </c>
      <c r="AV93" s="34">
        <f t="shared" si="64"/>
        <v>2.0648467477310941</v>
      </c>
      <c r="AW93" s="34">
        <f t="shared" si="64"/>
        <v>0.73177006560655289</v>
      </c>
      <c r="AX93" s="35">
        <f t="shared" si="64"/>
        <v>2.859973037228984</v>
      </c>
      <c r="AY93" s="35">
        <f t="shared" si="64"/>
        <v>0.9304433598620383</v>
      </c>
      <c r="AZ93" t="e">
        <f>NA()</f>
        <v>#N/A</v>
      </c>
      <c r="BA93" s="30">
        <f t="shared" si="65"/>
        <v>2.8897590973750447</v>
      </c>
      <c r="BB93" s="30">
        <f t="shared" si="66"/>
        <v>21.284460693214086</v>
      </c>
    </row>
    <row r="94" spans="3:54" x14ac:dyDescent="0.25">
      <c r="D94" s="3">
        <v>9</v>
      </c>
      <c r="F94" s="3">
        <v>8</v>
      </c>
      <c r="G94" s="29">
        <f t="shared" si="53"/>
        <v>1.5455346479887357</v>
      </c>
      <c r="H94" s="29">
        <f t="shared" si="53"/>
        <v>10.400369586742961</v>
      </c>
      <c r="I94" s="29">
        <f t="shared" si="53"/>
        <v>3.0600324392868807</v>
      </c>
      <c r="J94" s="29">
        <f t="shared" si="53"/>
        <v>10.72212324959064</v>
      </c>
      <c r="K94" s="29">
        <f t="shared" si="53"/>
        <v>1.0530625903464257</v>
      </c>
      <c r="L94" s="30">
        <f t="shared" si="57"/>
        <v>7.7557063130731931</v>
      </c>
      <c r="M94" s="29">
        <f t="shared" si="53"/>
        <v>2.043698539654712</v>
      </c>
      <c r="N94" s="31">
        <f t="shared" si="53"/>
        <v>1.9246427028261222</v>
      </c>
      <c r="O94" s="31">
        <f t="shared" si="53"/>
        <v>0.38492854056522446</v>
      </c>
      <c r="P94" s="32">
        <f t="shared" si="53"/>
        <v>11.995467662986558</v>
      </c>
      <c r="Q94" s="32">
        <f t="shared" si="53"/>
        <v>5.2252502631277986</v>
      </c>
      <c r="R94" s="32">
        <f t="shared" si="53"/>
        <v>7.1184344722005086</v>
      </c>
      <c r="S94" s="33">
        <f t="shared" si="54"/>
        <v>3.1446356262999658E-2</v>
      </c>
      <c r="T94" s="33">
        <f t="shared" si="54"/>
        <v>3.1446864318660485E-2</v>
      </c>
      <c r="U94" s="34">
        <f t="shared" si="55"/>
        <v>2.2412557702005032</v>
      </c>
      <c r="V94" s="34">
        <f t="shared" si="55"/>
        <v>0.7924052206907477</v>
      </c>
      <c r="W94" s="35">
        <f t="shared" si="55"/>
        <v>3.0828297803621729</v>
      </c>
      <c r="X94" s="35">
        <f t="shared" si="55"/>
        <v>1.0038752036778882</v>
      </c>
      <c r="Y94" t="e">
        <f>NA()</f>
        <v>#N/A</v>
      </c>
      <c r="Z94" s="30">
        <f t="shared" si="58"/>
        <v>3.2692302119738521</v>
      </c>
      <c r="AA94" s="30">
        <f t="shared" si="59"/>
        <v>22.302626331142147</v>
      </c>
      <c r="AD94"/>
      <c r="AE94" s="3">
        <v>9</v>
      </c>
      <c r="AG94" s="3">
        <f t="shared" si="60"/>
        <v>7.9469668540626248</v>
      </c>
      <c r="AH94" s="29">
        <f t="shared" si="61"/>
        <v>1.5106177297486485</v>
      </c>
      <c r="AI94" s="29">
        <f t="shared" si="61"/>
        <v>10.308246174779677</v>
      </c>
      <c r="AJ94" s="29">
        <f t="shared" si="61"/>
        <v>3.0095661011733719</v>
      </c>
      <c r="AK94" s="29">
        <f t="shared" si="61"/>
        <v>10.627579342968493</v>
      </c>
      <c r="AL94" s="29">
        <f t="shared" si="61"/>
        <v>1.0323206999643399</v>
      </c>
      <c r="AM94" s="30">
        <f t="shared" si="62"/>
        <v>7.5367979421404669</v>
      </c>
      <c r="AN94" s="29">
        <f t="shared" si="56"/>
        <v>2.0198247768099109</v>
      </c>
      <c r="AO94" s="31">
        <f t="shared" si="56"/>
        <v>1.9060868402200772</v>
      </c>
      <c r="AP94" s="31">
        <f t="shared" si="56"/>
        <v>0.38121736804401546</v>
      </c>
      <c r="AQ94" s="32">
        <f t="shared" si="56"/>
        <v>11.903895985973804</v>
      </c>
      <c r="AR94" s="32">
        <f t="shared" si="56"/>
        <v>5.1761180473828823</v>
      </c>
      <c r="AS94" s="32">
        <f t="shared" si="56"/>
        <v>7.0123220374352506</v>
      </c>
      <c r="AT94" s="33">
        <f t="shared" si="63"/>
        <v>3.1189293449016248E-2</v>
      </c>
      <c r="AU94" s="33">
        <f t="shared" si="63"/>
        <v>3.1140108755779609E-2</v>
      </c>
      <c r="AV94" s="34">
        <f t="shared" si="64"/>
        <v>2.2199844310132417</v>
      </c>
      <c r="AW94" s="34">
        <f t="shared" si="64"/>
        <v>0.78510253744877811</v>
      </c>
      <c r="AX94" s="35">
        <f t="shared" si="64"/>
        <v>3.0560568719805472</v>
      </c>
      <c r="AY94" s="35">
        <f t="shared" si="64"/>
        <v>0.99505173295352911</v>
      </c>
      <c r="AZ94" t="e">
        <f>NA()</f>
        <v>#N/A</v>
      </c>
      <c r="BA94" s="30">
        <f t="shared" si="65"/>
        <v>3.2229363523377001</v>
      </c>
      <c r="BB94" s="30">
        <f t="shared" si="66"/>
        <v>22.182069661737074</v>
      </c>
    </row>
    <row r="95" spans="3:54" x14ac:dyDescent="0.25">
      <c r="D95" s="3">
        <v>10</v>
      </c>
      <c r="F95" s="3">
        <v>9</v>
      </c>
      <c r="G95" s="29">
        <f t="shared" si="53"/>
        <v>2.2995800237468664</v>
      </c>
      <c r="H95" s="29">
        <f t="shared" si="53"/>
        <v>12.160707140968873</v>
      </c>
      <c r="I95" s="29">
        <f t="shared" si="53"/>
        <v>4.093309531111041</v>
      </c>
      <c r="J95" s="29">
        <f t="shared" si="53"/>
        <v>12.527421412923893</v>
      </c>
      <c r="K95" s="29">
        <f t="shared" si="53"/>
        <v>1.487533346938825</v>
      </c>
      <c r="L95" s="30">
        <f t="shared" si="57"/>
        <v>11.927451966927924</v>
      </c>
      <c r="M95" s="29">
        <f t="shared" si="53"/>
        <v>2.5121617124289433</v>
      </c>
      <c r="N95" s="31">
        <f t="shared" si="53"/>
        <v>2.2824348906214169</v>
      </c>
      <c r="O95" s="31">
        <f t="shared" si="53"/>
        <v>0.4564869781242834</v>
      </c>
      <c r="P95" s="32">
        <f t="shared" si="53"/>
        <v>13.724097420082002</v>
      </c>
      <c r="Q95" s="32">
        <f t="shared" si="53"/>
        <v>6.1645099147938884</v>
      </c>
      <c r="R95" s="32">
        <f t="shared" si="53"/>
        <v>9.2294842115987805</v>
      </c>
      <c r="S95" s="33">
        <f t="shared" si="54"/>
        <v>3.6322277386743387E-2</v>
      </c>
      <c r="T95" s="33">
        <f t="shared" si="54"/>
        <v>3.7347028882600906E-2</v>
      </c>
      <c r="U95" s="34">
        <f t="shared" si="55"/>
        <v>2.6507466575518985</v>
      </c>
      <c r="V95" s="34">
        <f t="shared" si="55"/>
        <v>0.93255395578899114</v>
      </c>
      <c r="W95" s="35">
        <f t="shared" si="55"/>
        <v>3.5932983217954835</v>
      </c>
      <c r="X95" s="35">
        <f t="shared" si="55"/>
        <v>1.1721746136741138</v>
      </c>
      <c r="Y95" t="e">
        <f>NA()</f>
        <v>#N/A</v>
      </c>
      <c r="Z95" s="30">
        <f t="shared" si="58"/>
        <v>4.1845519420785875</v>
      </c>
      <c r="AA95" s="30">
        <f t="shared" si="59"/>
        <v>24.517371989412435</v>
      </c>
      <c r="AD95"/>
      <c r="AE95" s="3">
        <v>10</v>
      </c>
      <c r="AG95" s="3">
        <f t="shared" si="60"/>
        <v>8.3576754154277619</v>
      </c>
      <c r="AH95" s="29">
        <f t="shared" si="61"/>
        <v>1.7942084594854899</v>
      </c>
      <c r="AI95" s="29">
        <f t="shared" si="61"/>
        <v>11.025108096588783</v>
      </c>
      <c r="AJ95" s="29">
        <f t="shared" si="61"/>
        <v>3.4118657148793057</v>
      </c>
      <c r="AK95" s="29">
        <f t="shared" si="61"/>
        <v>11.363098001601035</v>
      </c>
      <c r="AL95" s="29">
        <f t="shared" si="61"/>
        <v>1.1990260792593002</v>
      </c>
      <c r="AM95" s="30">
        <f t="shared" si="62"/>
        <v>9.2423241031273839</v>
      </c>
      <c r="AN95" s="29">
        <f t="shared" si="56"/>
        <v>2.2073279967303776</v>
      </c>
      <c r="AO95" s="31">
        <f t="shared" si="56"/>
        <v>2.0509308397724149</v>
      </c>
      <c r="AP95" s="31">
        <f t="shared" si="56"/>
        <v>0.41018616795448298</v>
      </c>
      <c r="AQ95" s="32">
        <f t="shared" si="56"/>
        <v>12.613449369990658</v>
      </c>
      <c r="AR95" s="32">
        <f t="shared" si="56"/>
        <v>5.5585413843000335</v>
      </c>
      <c r="AS95" s="32">
        <f t="shared" si="56"/>
        <v>7.8501322436189644</v>
      </c>
      <c r="AT95" s="33">
        <f t="shared" si="63"/>
        <v>3.3184519743180062E-2</v>
      </c>
      <c r="AU95" s="33">
        <f t="shared" si="63"/>
        <v>3.3532708943616076E-2</v>
      </c>
      <c r="AV95" s="34">
        <f t="shared" si="64"/>
        <v>2.3859324124113894</v>
      </c>
      <c r="AW95" s="34">
        <f t="shared" si="64"/>
        <v>0.84201349704727246</v>
      </c>
      <c r="AX95" s="35">
        <f t="shared" si="64"/>
        <v>3.2642329657529041</v>
      </c>
      <c r="AY95" s="35">
        <f t="shared" si="64"/>
        <v>1.0636702425274729</v>
      </c>
      <c r="AZ95" t="e">
        <f>NA()</f>
        <v>#N/A</v>
      </c>
      <c r="BA95" s="30">
        <f t="shared" si="65"/>
        <v>3.5876499281165937</v>
      </c>
      <c r="BB95" s="30">
        <f t="shared" si="66"/>
        <v>23.107459891429841</v>
      </c>
    </row>
    <row r="96" spans="3:54" x14ac:dyDescent="0.25">
      <c r="D96" s="3">
        <v>11</v>
      </c>
      <c r="F96" s="3">
        <v>10</v>
      </c>
      <c r="G96" s="29">
        <f t="shared" si="53"/>
        <v>3.2405226994994885</v>
      </c>
      <c r="H96" s="29">
        <f t="shared" si="53"/>
        <v>13.957877135123395</v>
      </c>
      <c r="I96" s="29">
        <f t="shared" si="53"/>
        <v>5.2777690683897909</v>
      </c>
      <c r="J96" s="29">
        <f t="shared" si="53"/>
        <v>14.36800511258628</v>
      </c>
      <c r="K96" s="29">
        <f t="shared" si="53"/>
        <v>2.0025747633313462</v>
      </c>
      <c r="L96" s="30">
        <f t="shared" si="57"/>
        <v>16.029194365944019</v>
      </c>
      <c r="M96" s="29">
        <f t="shared" si="53"/>
        <v>3.0126963862209841</v>
      </c>
      <c r="N96" s="31">
        <f t="shared" si="53"/>
        <v>2.6536627367088705</v>
      </c>
      <c r="O96" s="31">
        <f t="shared" si="53"/>
        <v>0.53073254734177411</v>
      </c>
      <c r="P96" s="32">
        <f t="shared" si="53"/>
        <v>15.451769166271024</v>
      </c>
      <c r="Q96" s="32">
        <f t="shared" si="53"/>
        <v>7.122551197973805</v>
      </c>
      <c r="R96" s="32">
        <f t="shared" si="53"/>
        <v>11.520742317307462</v>
      </c>
      <c r="S96" s="33">
        <f t="shared" si="54"/>
        <v>4.1235500366424836E-2</v>
      </c>
      <c r="T96" s="33">
        <f t="shared" si="54"/>
        <v>4.3434838291638342E-2</v>
      </c>
      <c r="U96" s="34">
        <f t="shared" si="55"/>
        <v>3.074403828306866</v>
      </c>
      <c r="V96" s="34">
        <f t="shared" si="55"/>
        <v>1.0767547536767488</v>
      </c>
      <c r="W96" s="35">
        <f t="shared" si="55"/>
        <v>4.1124381771113772</v>
      </c>
      <c r="X96" s="35">
        <f t="shared" si="55"/>
        <v>1.3434003413907047</v>
      </c>
      <c r="Y96" t="e">
        <f>NA()</f>
        <v>#N/A</v>
      </c>
      <c r="Z96" s="30">
        <f t="shared" si="58"/>
        <v>5.1682619567365915</v>
      </c>
      <c r="AA96" s="30">
        <f t="shared" si="59"/>
        <v>26.624735341528101</v>
      </c>
      <c r="AD96"/>
      <c r="AE96" s="3">
        <v>11</v>
      </c>
      <c r="AG96" s="3">
        <f t="shared" si="60"/>
        <v>8.7896098766206254</v>
      </c>
      <c r="AH96" s="29">
        <f t="shared" si="61"/>
        <v>2.1256232291943773</v>
      </c>
      <c r="AI96" s="29">
        <f t="shared" si="61"/>
        <v>11.786945146089144</v>
      </c>
      <c r="AJ96" s="29">
        <f t="shared" si="61"/>
        <v>3.8631509240725208</v>
      </c>
      <c r="AK96" s="29">
        <f t="shared" si="61"/>
        <v>12.144316841703892</v>
      </c>
      <c r="AL96" s="29">
        <f t="shared" si="61"/>
        <v>1.3893270030606644</v>
      </c>
      <c r="AM96" s="30">
        <f t="shared" si="62"/>
        <v>11.048663457443292</v>
      </c>
      <c r="AN96" s="29">
        <f t="shared" si="56"/>
        <v>2.4108086637289587</v>
      </c>
      <c r="AO96" s="31">
        <f t="shared" si="56"/>
        <v>2.2059685068018107</v>
      </c>
      <c r="AP96" s="31">
        <f t="shared" si="56"/>
        <v>0.44119370136036218</v>
      </c>
      <c r="AQ96" s="32">
        <f t="shared" si="56"/>
        <v>13.360273773819815</v>
      </c>
      <c r="AR96" s="32">
        <f t="shared" si="56"/>
        <v>5.9650767360975303</v>
      </c>
      <c r="AS96" s="32">
        <f t="shared" si="56"/>
        <v>8.7689478771522023</v>
      </c>
      <c r="AT96" s="33">
        <f t="shared" si="63"/>
        <v>3.5292526389127311E-2</v>
      </c>
      <c r="AU96" s="33">
        <f t="shared" si="63"/>
        <v>3.608856311994646E-2</v>
      </c>
      <c r="AV96" s="34">
        <f t="shared" si="64"/>
        <v>2.5633328146074361</v>
      </c>
      <c r="AW96" s="34">
        <f t="shared" si="64"/>
        <v>0.90270319302215341</v>
      </c>
      <c r="AX96" s="35">
        <f t="shared" si="64"/>
        <v>3.4850851905279479</v>
      </c>
      <c r="AY96" s="35">
        <f t="shared" si="64"/>
        <v>1.1364888824189185</v>
      </c>
      <c r="AZ96" t="e">
        <f>NA()</f>
        <v>#N/A</v>
      </c>
      <c r="BA96" s="30">
        <f t="shared" si="65"/>
        <v>3.9857060247369489</v>
      </c>
      <c r="BB96" s="30">
        <f t="shared" si="66"/>
        <v>24.06051018879019</v>
      </c>
    </row>
    <row r="97" spans="4:54" x14ac:dyDescent="0.25">
      <c r="D97" s="3">
        <v>12</v>
      </c>
      <c r="F97" s="3">
        <v>11</v>
      </c>
      <c r="G97" s="29">
        <f t="shared" si="53"/>
        <v>4.3713111809707597</v>
      </c>
      <c r="H97" s="29">
        <f t="shared" si="53"/>
        <v>15.782496584484491</v>
      </c>
      <c r="I97" s="29">
        <f t="shared" si="53"/>
        <v>6.6060781197945726</v>
      </c>
      <c r="J97" s="29">
        <f t="shared" si="53"/>
        <v>16.234183760674842</v>
      </c>
      <c r="K97" s="29">
        <f t="shared" si="53"/>
        <v>2.5938092922758238</v>
      </c>
      <c r="L97" s="30">
        <f t="shared" si="57"/>
        <v>19.901257620569204</v>
      </c>
      <c r="M97" s="29">
        <f t="shared" si="53"/>
        <v>3.5416084985785892</v>
      </c>
      <c r="N97" s="31">
        <f t="shared" si="53"/>
        <v>3.0362704247595147</v>
      </c>
      <c r="O97" s="31">
        <f t="shared" si="53"/>
        <v>0.60725408495190303</v>
      </c>
      <c r="P97" s="32">
        <f t="shared" si="53"/>
        <v>17.172744258725544</v>
      </c>
      <c r="Q97" s="32">
        <f t="shared" si="53"/>
        <v>8.0922509350973151</v>
      </c>
      <c r="R97" s="32">
        <f t="shared" si="53"/>
        <v>13.950358383031965</v>
      </c>
      <c r="S97" s="33">
        <f t="shared" si="54"/>
        <v>4.6164400227689507E-2</v>
      </c>
      <c r="T97" s="33">
        <f t="shared" si="54"/>
        <v>4.966782008465459E-2</v>
      </c>
      <c r="U97" s="34">
        <f t="shared" si="55"/>
        <v>3.50990467635273</v>
      </c>
      <c r="V97" s="34">
        <f t="shared" si="55"/>
        <v>1.2242326049009975</v>
      </c>
      <c r="W97" s="35">
        <f t="shared" si="55"/>
        <v>4.6376833026002497</v>
      </c>
      <c r="X97" s="35">
        <f t="shared" si="55"/>
        <v>1.5166295536277621</v>
      </c>
      <c r="Y97" t="e">
        <f>NA()</f>
        <v>#N/A</v>
      </c>
      <c r="Z97" s="30">
        <f t="shared" si="58"/>
        <v>6.2032432657104142</v>
      </c>
      <c r="AA97" s="30">
        <f t="shared" si="59"/>
        <v>28.629922836198965</v>
      </c>
      <c r="AD97"/>
      <c r="AE97" s="3">
        <v>12</v>
      </c>
      <c r="AG97" s="3">
        <f t="shared" si="60"/>
        <v>9.2438672170224123</v>
      </c>
      <c r="AH97" s="29">
        <f t="shared" si="61"/>
        <v>2.5115999684903101</v>
      </c>
      <c r="AI97" s="29">
        <f t="shared" si="61"/>
        <v>12.595967830307043</v>
      </c>
      <c r="AJ97" s="29">
        <f t="shared" si="61"/>
        <v>4.3684701647119848</v>
      </c>
      <c r="AK97" s="29">
        <f t="shared" si="61"/>
        <v>12.973424983503586</v>
      </c>
      <c r="AL97" s="29">
        <f t="shared" si="61"/>
        <v>1.6058375934114471</v>
      </c>
      <c r="AM97" s="30">
        <f t="shared" si="62"/>
        <v>12.941690171233528</v>
      </c>
      <c r="AN97" s="29">
        <f t="shared" si="56"/>
        <v>2.6314147416071938</v>
      </c>
      <c r="AO97" s="31">
        <f t="shared" si="56"/>
        <v>2.3718099581019993</v>
      </c>
      <c r="AP97" s="31">
        <f t="shared" si="56"/>
        <v>0.47436199162039994</v>
      </c>
      <c r="AQ97" s="32">
        <f t="shared" si="56"/>
        <v>14.145749067941766</v>
      </c>
      <c r="AR97" s="32">
        <f t="shared" si="56"/>
        <v>6.3967063120680114</v>
      </c>
      <c r="AS97" s="32">
        <f t="shared" si="56"/>
        <v>9.7732539664221942</v>
      </c>
      <c r="AT97" s="33">
        <f t="shared" si="63"/>
        <v>3.7517911683014792E-2</v>
      </c>
      <c r="AU97" s="33">
        <f t="shared" si="63"/>
        <v>3.8816075703481945E-2</v>
      </c>
      <c r="AV97" s="34">
        <f t="shared" si="64"/>
        <v>2.7528511830377735</v>
      </c>
      <c r="AW97" s="34">
        <f t="shared" si="64"/>
        <v>0.96737788137880665</v>
      </c>
      <c r="AX97" s="35">
        <f t="shared" si="64"/>
        <v>3.7192063929078052</v>
      </c>
      <c r="AY97" s="35">
        <f t="shared" si="64"/>
        <v>1.21369927113787</v>
      </c>
      <c r="AZ97" t="e">
        <f>NA()</f>
        <v>#N/A</v>
      </c>
      <c r="BA97" s="30">
        <f t="shared" si="65"/>
        <v>4.4188120163558322</v>
      </c>
      <c r="BB97" s="30">
        <f t="shared" si="66"/>
        <v>25.040985876878029</v>
      </c>
    </row>
    <row r="98" spans="4:54" x14ac:dyDescent="0.25">
      <c r="D98" s="3">
        <v>13</v>
      </c>
      <c r="F98" s="3">
        <v>12</v>
      </c>
      <c r="G98" s="29">
        <f t="shared" si="53"/>
        <v>5.6892973907732305</v>
      </c>
      <c r="H98" s="29">
        <f t="shared" si="53"/>
        <v>17.626610762570895</v>
      </c>
      <c r="I98" s="29">
        <f t="shared" si="53"/>
        <v>8.0693055280694939</v>
      </c>
      <c r="J98" s="29">
        <f t="shared" si="53"/>
        <v>18.11776483185756</v>
      </c>
      <c r="K98" s="29">
        <f t="shared" si="53"/>
        <v>3.2550218298300906</v>
      </c>
      <c r="L98" s="30">
        <f t="shared" si="57"/>
        <v>23.459131430408227</v>
      </c>
      <c r="M98" s="29">
        <f t="shared" si="53"/>
        <v>4.0954765460162195</v>
      </c>
      <c r="N98" s="31">
        <f t="shared" si="53"/>
        <v>3.4284643635256993</v>
      </c>
      <c r="O98" s="31">
        <f t="shared" si="53"/>
        <v>0.6856928727051399</v>
      </c>
      <c r="P98" s="32">
        <f t="shared" si="53"/>
        <v>18.882396450964823</v>
      </c>
      <c r="Q98" s="32">
        <f t="shared" si="53"/>
        <v>9.0676085835485214</v>
      </c>
      <c r="R98" s="32">
        <f t="shared" si="53"/>
        <v>16.478622584325848</v>
      </c>
      <c r="S98" s="33">
        <f t="shared" si="54"/>
        <v>5.1091159825691707E-2</v>
      </c>
      <c r="T98" s="33">
        <f t="shared" si="54"/>
        <v>5.6009254286960596E-2</v>
      </c>
      <c r="U98" s="34">
        <f t="shared" si="55"/>
        <v>3.955232423224381</v>
      </c>
      <c r="V98" s="34">
        <f t="shared" si="55"/>
        <v>1.3743209274049992</v>
      </c>
      <c r="W98" s="35">
        <f t="shared" si="55"/>
        <v>5.1669016594102812</v>
      </c>
      <c r="X98" s="35">
        <f t="shared" si="55"/>
        <v>1.6910893812375924</v>
      </c>
      <c r="Y98" t="e">
        <f>NA()</f>
        <v>#N/A</v>
      </c>
      <c r="Z98" s="30">
        <f t="shared" si="58"/>
        <v>7.2736010154818631</v>
      </c>
      <c r="AA98" s="30">
        <f t="shared" si="59"/>
        <v>30.537888486616019</v>
      </c>
      <c r="AD98"/>
      <c r="AE98" s="3">
        <v>13</v>
      </c>
      <c r="AG98" s="3">
        <f t="shared" si="60"/>
        <v>9.7216011091944612</v>
      </c>
      <c r="AH98" s="29">
        <f t="shared" si="61"/>
        <v>2.9595126434077605</v>
      </c>
      <c r="AI98" s="29">
        <f t="shared" si="61"/>
        <v>13.454417195895653</v>
      </c>
      <c r="AJ98" s="29">
        <f t="shared" si="61"/>
        <v>4.9332198892107844</v>
      </c>
      <c r="AK98" s="29">
        <f t="shared" si="61"/>
        <v>13.852633376738611</v>
      </c>
      <c r="AL98" s="29">
        <f t="shared" si="61"/>
        <v>1.8513082711936799</v>
      </c>
      <c r="AM98" s="30">
        <f t="shared" si="62"/>
        <v>14.905027041214229</v>
      </c>
      <c r="AN98" s="29">
        <f t="shared" si="56"/>
        <v>2.8703447310813166</v>
      </c>
      <c r="AO98" s="31">
        <f t="shared" si="56"/>
        <v>2.5490875431568205</v>
      </c>
      <c r="AP98" s="31">
        <f t="shared" si="56"/>
        <v>0.5098175086313641</v>
      </c>
      <c r="AQ98" s="32">
        <f t="shared" si="56"/>
        <v>14.971237231071493</v>
      </c>
      <c r="AR98" s="32">
        <f t="shared" si="56"/>
        <v>6.8543800977404974</v>
      </c>
      <c r="AS98" s="32">
        <f t="shared" si="56"/>
        <v>10.867196989988431</v>
      </c>
      <c r="AT98" s="33">
        <f t="shared" si="63"/>
        <v>3.9865242199756457E-2</v>
      </c>
      <c r="AU98" s="33">
        <f t="shared" si="63"/>
        <v>4.1723713733110235E-2</v>
      </c>
      <c r="AV98" s="34">
        <f t="shared" si="64"/>
        <v>2.9551752470212409</v>
      </c>
      <c r="AW98" s="34">
        <f t="shared" si="64"/>
        <v>1.0362492654725024</v>
      </c>
      <c r="AX98" s="35">
        <f t="shared" si="64"/>
        <v>3.9671959902394982</v>
      </c>
      <c r="AY98" s="35">
        <f t="shared" si="64"/>
        <v>1.2954935927028348</v>
      </c>
      <c r="AZ98" t="e">
        <f>NA()</f>
        <v>#N/A</v>
      </c>
      <c r="BA98" s="30">
        <f t="shared" si="65"/>
        <v>4.8885344191833324</v>
      </c>
      <c r="BB98" s="30">
        <f t="shared" si="66"/>
        <v>26.048529024823875</v>
      </c>
    </row>
    <row r="99" spans="4:54" x14ac:dyDescent="0.25">
      <c r="D99" s="3">
        <v>14</v>
      </c>
      <c r="F99" s="3">
        <v>13</v>
      </c>
      <c r="G99" s="29">
        <f t="shared" si="53"/>
        <v>7.1870743593729971</v>
      </c>
      <c r="H99" s="29">
        <f t="shared" si="53"/>
        <v>19.483418871398097</v>
      </c>
      <c r="I99" s="29">
        <f t="shared" si="53"/>
        <v>9.6574013429836594</v>
      </c>
      <c r="J99" s="29">
        <f t="shared" si="53"/>
        <v>20.011765936658517</v>
      </c>
      <c r="K99" s="29">
        <f t="shared" si="53"/>
        <v>3.9787190591328701</v>
      </c>
      <c r="L99" s="30">
        <f t="shared" si="57"/>
        <v>26.674593435085839</v>
      </c>
      <c r="M99" s="29">
        <f t="shared" si="53"/>
        <v>4.671133834033939</v>
      </c>
      <c r="N99" s="31">
        <f t="shared" si="53"/>
        <v>3.8286665969695171</v>
      </c>
      <c r="O99" s="31">
        <f t="shared" si="53"/>
        <v>0.76573331939390343</v>
      </c>
      <c r="P99" s="32">
        <f t="shared" si="53"/>
        <v>20.576967359431396</v>
      </c>
      <c r="Q99" s="32">
        <f t="shared" si="53"/>
        <v>10.043558954593488</v>
      </c>
      <c r="R99" s="32">
        <f t="shared" si="53"/>
        <v>19.069081618912897</v>
      </c>
      <c r="S99" s="33">
        <f t="shared" si="54"/>
        <v>5.6000982399602446E-2</v>
      </c>
      <c r="T99" s="33">
        <f t="shared" si="54"/>
        <v>6.2427251722867991E-2</v>
      </c>
      <c r="U99" s="34">
        <f t="shared" si="55"/>
        <v>4.40862093049825</v>
      </c>
      <c r="V99" s="34">
        <f t="shared" si="55"/>
        <v>1.526441451281904</v>
      </c>
      <c r="W99" s="35">
        <f t="shared" si="55"/>
        <v>5.6983074077394136</v>
      </c>
      <c r="X99" s="35">
        <f t="shared" si="55"/>
        <v>1.8661279655963268</v>
      </c>
      <c r="Y99" t="e">
        <f>NA()</f>
        <v>#N/A</v>
      </c>
      <c r="Z99" s="30">
        <f t="shared" si="58"/>
        <v>8.3649765730196659</v>
      </c>
      <c r="AA99" s="30">
        <f t="shared" si="59"/>
        <v>32.353346109828905</v>
      </c>
      <c r="AD99"/>
      <c r="AE99" s="3">
        <v>14</v>
      </c>
      <c r="AG99" s="3">
        <f t="shared" si="60"/>
        <v>10.224024848848265</v>
      </c>
      <c r="AH99" s="29">
        <f t="shared" si="61"/>
        <v>3.4773574872898485</v>
      </c>
      <c r="AI99" s="29">
        <f t="shared" si="61"/>
        <v>14.364553749834092</v>
      </c>
      <c r="AJ99" s="29">
        <f t="shared" si="61"/>
        <v>5.5631352966304464</v>
      </c>
      <c r="AK99" s="29">
        <f t="shared" si="61"/>
        <v>14.784162636477221</v>
      </c>
      <c r="AL99" s="29">
        <f t="shared" si="61"/>
        <v>2.1285989687515485</v>
      </c>
      <c r="AM99" s="30">
        <f t="shared" si="62"/>
        <v>16.920660522179531</v>
      </c>
      <c r="AN99" s="29">
        <f t="shared" si="56"/>
        <v>3.1288448101855066</v>
      </c>
      <c r="AO99" s="31">
        <f t="shared" si="56"/>
        <v>2.738454607704552</v>
      </c>
      <c r="AP99" s="31">
        <f t="shared" si="56"/>
        <v>0.54769092154091037</v>
      </c>
      <c r="AQ99" s="32">
        <f t="shared" si="56"/>
        <v>15.838072012366885</v>
      </c>
      <c r="AR99" s="32">
        <f t="shared" si="56"/>
        <v>7.3390037071610932</v>
      </c>
      <c r="AS99" s="32">
        <f t="shared" si="56"/>
        <v>12.054462457515291</v>
      </c>
      <c r="AT99" s="33">
        <f t="shared" si="63"/>
        <v>4.2339019267357794E-2</v>
      </c>
      <c r="AU99" s="33">
        <f t="shared" si="63"/>
        <v>4.4819948437818863E-2</v>
      </c>
      <c r="AV99" s="34">
        <f t="shared" si="64"/>
        <v>3.1710132980142549</v>
      </c>
      <c r="AW99" s="34">
        <f t="shared" si="64"/>
        <v>1.1095338050391328</v>
      </c>
      <c r="AX99" s="35">
        <f t="shared" si="64"/>
        <v>4.2296572139030815</v>
      </c>
      <c r="AY99" s="35">
        <f t="shared" si="64"/>
        <v>1.3820633875417845</v>
      </c>
      <c r="AZ99" t="e">
        <f>NA()</f>
        <v>#N/A</v>
      </c>
      <c r="BA99" s="30">
        <f t="shared" si="65"/>
        <v>5.3962528321972361</v>
      </c>
      <c r="BB99" s="30">
        <f t="shared" si="66"/>
        <v>27.08264860150538</v>
      </c>
    </row>
    <row r="100" spans="4:54" x14ac:dyDescent="0.25">
      <c r="D100" s="3">
        <v>15</v>
      </c>
      <c r="F100" s="3">
        <v>14</v>
      </c>
      <c r="G100" s="29">
        <f t="shared" si="53"/>
        <v>8.8533869341639928</v>
      </c>
      <c r="H100" s="29">
        <f t="shared" si="53"/>
        <v>21.347069716925468</v>
      </c>
      <c r="I100" s="29">
        <f t="shared" si="53"/>
        <v>11.359589769407227</v>
      </c>
      <c r="J100" s="29">
        <f t="shared" si="53"/>
        <v>21.910200150504444</v>
      </c>
      <c r="K100" s="29">
        <f t="shared" si="53"/>
        <v>4.7566177572453965</v>
      </c>
      <c r="L100" s="30">
        <f t="shared" si="57"/>
        <v>29.555734146045616</v>
      </c>
      <c r="M100" s="29">
        <f t="shared" si="53"/>
        <v>5.2656518262115197</v>
      </c>
      <c r="N100" s="31">
        <f t="shared" si="53"/>
        <v>4.2354797362033958</v>
      </c>
      <c r="O100" s="31">
        <f t="shared" si="53"/>
        <v>0.84709594724067927</v>
      </c>
      <c r="P100" s="32">
        <f t="shared" si="53"/>
        <v>22.253389483091127</v>
      </c>
      <c r="Q100" s="32">
        <f t="shared" si="53"/>
        <v>11.015824894687466</v>
      </c>
      <c r="R100" s="32">
        <f t="shared" si="53"/>
        <v>21.689153097887484</v>
      </c>
      <c r="S100" s="33">
        <f t="shared" si="54"/>
        <v>6.0881512891519364E-2</v>
      </c>
      <c r="T100" s="33">
        <f t="shared" si="54"/>
        <v>6.8894034233609833E-2</v>
      </c>
      <c r="U100" s="34">
        <f t="shared" si="55"/>
        <v>4.8685132496971182</v>
      </c>
      <c r="V100" s="34">
        <f t="shared" si="55"/>
        <v>1.6800891675415832</v>
      </c>
      <c r="W100" s="35">
        <f t="shared" si="55"/>
        <v>6.2303955154492119</v>
      </c>
      <c r="X100" s="35">
        <f t="shared" si="55"/>
        <v>2.0411927504402341</v>
      </c>
      <c r="Y100" t="e">
        <f>NA()</f>
        <v>#N/A</v>
      </c>
      <c r="Z100" s="30">
        <f t="shared" si="58"/>
        <v>9.4646930255830437</v>
      </c>
      <c r="AA100" s="30">
        <f t="shared" si="59"/>
        <v>34.080780972695194</v>
      </c>
      <c r="AD100"/>
      <c r="AE100" s="3">
        <v>15</v>
      </c>
      <c r="AG100" s="3">
        <f t="shared" si="60"/>
        <v>10.752414436239738</v>
      </c>
      <c r="AH100" s="29">
        <f t="shared" si="61"/>
        <v>4.0737179004475159</v>
      </c>
      <c r="AI100" s="29">
        <f t="shared" si="61"/>
        <v>15.328644602257491</v>
      </c>
      <c r="AJ100" s="29">
        <f t="shared" si="61"/>
        <v>6.2642729457109603</v>
      </c>
      <c r="AK100" s="29">
        <f t="shared" si="61"/>
        <v>15.770229038523711</v>
      </c>
      <c r="AL100" s="29">
        <f t="shared" si="61"/>
        <v>2.4406436898167247</v>
      </c>
      <c r="AM100" s="30">
        <f t="shared" si="62"/>
        <v>18.969695923942851</v>
      </c>
      <c r="AN100" s="29">
        <f t="shared" si="56"/>
        <v>3.4082049367160638</v>
      </c>
      <c r="AO100" s="31">
        <f t="shared" si="56"/>
        <v>2.940583880560367</v>
      </c>
      <c r="AP100" s="31">
        <f t="shared" si="56"/>
        <v>0.58811677611207336</v>
      </c>
      <c r="AQ100" s="32">
        <f t="shared" si="56"/>
        <v>16.747547437906647</v>
      </c>
      <c r="AR100" s="32">
        <f t="shared" si="56"/>
        <v>7.8514249909010507</v>
      </c>
      <c r="AS100" s="32">
        <f t="shared" si="56"/>
        <v>13.338142701925017</v>
      </c>
      <c r="AT100" s="33">
        <f t="shared" si="63"/>
        <v>4.4943641377789875E-2</v>
      </c>
      <c r="AU100" s="33">
        <f t="shared" si="63"/>
        <v>4.8113187982810543E-2</v>
      </c>
      <c r="AV100" s="34">
        <f t="shared" si="64"/>
        <v>3.401092139818481</v>
      </c>
      <c r="AW100" s="34">
        <f t="shared" si="64"/>
        <v>1.1874518807857779</v>
      </c>
      <c r="AX100" s="35">
        <f t="shared" si="64"/>
        <v>4.5071939794764884</v>
      </c>
      <c r="AY100" s="35">
        <f t="shared" si="64"/>
        <v>1.4735981851755457</v>
      </c>
      <c r="AZ100" t="e">
        <f>NA()</f>
        <v>#N/A</v>
      </c>
      <c r="BA100" s="30">
        <f t="shared" si="65"/>
        <v>5.9431104279400691</v>
      </c>
      <c r="BB100" s="30">
        <f t="shared" si="66"/>
        <v>28.142710665887964</v>
      </c>
    </row>
    <row r="101" spans="4:54" x14ac:dyDescent="0.25">
      <c r="D101" s="3">
        <v>16</v>
      </c>
      <c r="F101" s="3">
        <v>15</v>
      </c>
      <c r="G101" s="29">
        <f t="shared" si="53"/>
        <v>10.674037366828902</v>
      </c>
      <c r="H101" s="29">
        <f t="shared" si="53"/>
        <v>23.212505295197221</v>
      </c>
      <c r="I101" s="29">
        <f t="shared" si="53"/>
        <v>13.164688809962813</v>
      </c>
      <c r="J101" s="29">
        <f t="shared" si="53"/>
        <v>23.807911529374497</v>
      </c>
      <c r="K101" s="29">
        <f t="shared" si="53"/>
        <v>5.5800538613792385</v>
      </c>
      <c r="L101" s="30">
        <f t="shared" si="57"/>
        <v>32.13048701731708</v>
      </c>
      <c r="M101" s="29">
        <f t="shared" si="53"/>
        <v>5.8763245258755044</v>
      </c>
      <c r="N101" s="31">
        <f t="shared" si="53"/>
        <v>4.6476598396143736</v>
      </c>
      <c r="O101" s="31">
        <f t="shared" si="53"/>
        <v>0.92953196792287462</v>
      </c>
      <c r="P101" s="32">
        <f t="shared" si="53"/>
        <v>23.909154367181863</v>
      </c>
      <c r="Q101" s="32">
        <f t="shared" si="53"/>
        <v>11.980798845059747</v>
      </c>
      <c r="R101" s="32">
        <f t="shared" si="53"/>
        <v>24.310379861322023</v>
      </c>
      <c r="S101" s="33">
        <f t="shared" si="54"/>
        <v>6.572240063013772E-2</v>
      </c>
      <c r="T101" s="33">
        <f t="shared" si="54"/>
        <v>7.5385358786983186E-2</v>
      </c>
      <c r="U101" s="34">
        <f t="shared" si="55"/>
        <v>5.3335296330697721</v>
      </c>
      <c r="V101" s="34">
        <f t="shared" si="55"/>
        <v>1.8348207544441815</v>
      </c>
      <c r="W101" s="35">
        <f t="shared" si="55"/>
        <v>6.7618918097262908</v>
      </c>
      <c r="X101" s="35">
        <f t="shared" si="55"/>
        <v>2.21581377269536</v>
      </c>
      <c r="Y101" t="e">
        <f>NA()</f>
        <v>#N/A</v>
      </c>
      <c r="Z101" s="30">
        <f t="shared" si="58"/>
        <v>10.561784359110618</v>
      </c>
      <c r="AA101" s="30">
        <f t="shared" si="59"/>
        <v>35.724460873173911</v>
      </c>
      <c r="AD101"/>
      <c r="AE101" s="3">
        <v>16</v>
      </c>
      <c r="AG101" s="3">
        <f t="shared" si="60"/>
        <v>11.308111816813577</v>
      </c>
      <c r="AH101" s="29">
        <f t="shared" si="61"/>
        <v>4.7577038470384529</v>
      </c>
      <c r="AI101" s="29">
        <f t="shared" si="61"/>
        <v>16.34894869922821</v>
      </c>
      <c r="AJ101" s="29">
        <f t="shared" si="61"/>
        <v>7.0429838882951188</v>
      </c>
      <c r="AK101" s="29">
        <f t="shared" si="61"/>
        <v>16.813028549206091</v>
      </c>
      <c r="AL101" s="29">
        <f t="shared" si="61"/>
        <v>2.790405655246651</v>
      </c>
      <c r="AM101" s="30">
        <f t="shared" si="62"/>
        <v>21.033198852582956</v>
      </c>
      <c r="AN101" s="29">
        <f t="shared" si="56"/>
        <v>3.7097537813399155</v>
      </c>
      <c r="AO101" s="31">
        <f t="shared" si="56"/>
        <v>3.1561654393582712</v>
      </c>
      <c r="AP101" s="31">
        <f t="shared" si="56"/>
        <v>0.63123308787165422</v>
      </c>
      <c r="AQ101" s="32">
        <f t="shared" si="56"/>
        <v>17.700905114667158</v>
      </c>
      <c r="AR101" s="32">
        <f t="shared" si="56"/>
        <v>8.3924194067462921</v>
      </c>
      <c r="AS101" s="32">
        <f t="shared" si="56"/>
        <v>14.720597179423358</v>
      </c>
      <c r="AT101" s="33">
        <f t="shared" si="63"/>
        <v>4.7683362349997566E-2</v>
      </c>
      <c r="AU101" s="33">
        <f t="shared" si="63"/>
        <v>5.1611700873030707E-2</v>
      </c>
      <c r="AV101" s="34">
        <f t="shared" si="64"/>
        <v>3.6461545635511889</v>
      </c>
      <c r="AW101" s="34">
        <f t="shared" si="64"/>
        <v>1.2702268007288899</v>
      </c>
      <c r="AX101" s="35">
        <f t="shared" si="64"/>
        <v>4.8004073652257544</v>
      </c>
      <c r="AY101" s="35">
        <f t="shared" si="64"/>
        <v>1.5702839715003003</v>
      </c>
      <c r="AZ101" t="e">
        <f>NA()</f>
        <v>#N/A</v>
      </c>
      <c r="BA101" s="30">
        <f t="shared" si="65"/>
        <v>6.5299618187412429</v>
      </c>
      <c r="BB101" s="30">
        <f t="shared" si="66"/>
        <v>29.22792872547992</v>
      </c>
    </row>
    <row r="102" spans="4:54" x14ac:dyDescent="0.25">
      <c r="D102" s="3">
        <v>17</v>
      </c>
      <c r="F102" s="3">
        <v>16</v>
      </c>
      <c r="G102" s="29">
        <f t="shared" ref="G102:K117" si="67">G30*G$12</f>
        <v>12.632734604218083</v>
      </c>
      <c r="H102" s="29">
        <f t="shared" si="67"/>
        <v>25.075338291166403</v>
      </c>
      <c r="I102" s="29">
        <f t="shared" si="67"/>
        <v>15.061367929223753</v>
      </c>
      <c r="J102" s="29">
        <f t="shared" si="67"/>
        <v>25.700446185730485</v>
      </c>
      <c r="K102" s="29">
        <f t="shared" si="67"/>
        <v>6.4403127492686769</v>
      </c>
      <c r="L102" s="30">
        <f t="shared" si="57"/>
        <v>34.435017645339855</v>
      </c>
      <c r="M102" s="29">
        <f t="shared" ref="M102:R117" si="68">M30*M$12</f>
        <v>6.5006538278162376</v>
      </c>
      <c r="N102" s="31">
        <f t="shared" si="68"/>
        <v>5.0640949599517917</v>
      </c>
      <c r="O102" s="31">
        <f t="shared" si="68"/>
        <v>1.0128189919903583</v>
      </c>
      <c r="P102" s="32">
        <f t="shared" si="68"/>
        <v>25.542212009306063</v>
      </c>
      <c r="Q102" s="32">
        <f t="shared" si="68"/>
        <v>12.9354459477577</v>
      </c>
      <c r="R102" s="32">
        <f t="shared" si="68"/>
        <v>26.908433652577351</v>
      </c>
      <c r="S102" s="33">
        <f t="shared" ref="S102:T117" si="69">S30</f>
        <v>7.05149610798428E-2</v>
      </c>
      <c r="T102" s="33">
        <f t="shared" si="69"/>
        <v>8.188004755067875E-2</v>
      </c>
      <c r="U102" s="34">
        <f t="shared" ref="U102:X117" si="70">U30*U$12</f>
        <v>5.8024422796449961</v>
      </c>
      <c r="V102" s="34">
        <f t="shared" si="70"/>
        <v>1.9902454730782475</v>
      </c>
      <c r="W102" s="35">
        <f t="shared" si="70"/>
        <v>7.2917140232805053</v>
      </c>
      <c r="X102" s="35">
        <f t="shared" si="70"/>
        <v>2.389590519600941</v>
      </c>
      <c r="Y102" t="e">
        <f>NA()</f>
        <v>#N/A</v>
      </c>
      <c r="Z102" s="30">
        <f t="shared" si="58"/>
        <v>11.646946919627185</v>
      </c>
      <c r="AA102" s="30">
        <f t="shared" si="59"/>
        <v>37.288446684340691</v>
      </c>
      <c r="AD102"/>
      <c r="AE102" s="3">
        <v>17</v>
      </c>
      <c r="AG102" s="3">
        <f t="shared" si="60"/>
        <v>11.892528289327906</v>
      </c>
      <c r="AH102" s="29">
        <f t="shared" si="61"/>
        <v>5.5388616234678842</v>
      </c>
      <c r="AI102" s="29">
        <f t="shared" si="61"/>
        <v>17.427700019460463</v>
      </c>
      <c r="AJ102" s="29">
        <f t="shared" si="61"/>
        <v>7.9058759216205656</v>
      </c>
      <c r="AK102" s="29">
        <f t="shared" si="61"/>
        <v>17.914718773249259</v>
      </c>
      <c r="AL102" s="29">
        <f t="shared" si="61"/>
        <v>3.1808224952121398</v>
      </c>
      <c r="AM102" s="30">
        <f t="shared" si="62"/>
        <v>23.093054077049569</v>
      </c>
      <c r="AN102" s="29">
        <f t="shared" ref="AN102:AS117" si="71">AN30*AN$12</f>
        <v>4.0348523561539809</v>
      </c>
      <c r="AO102" s="31">
        <f t="shared" si="71"/>
        <v>3.3859042089685776</v>
      </c>
      <c r="AP102" s="31">
        <f t="shared" si="71"/>
        <v>0.67718084179371552</v>
      </c>
      <c r="AQ102" s="32">
        <f t="shared" si="71"/>
        <v>18.699320295218858</v>
      </c>
      <c r="AR102" s="32">
        <f t="shared" si="71"/>
        <v>8.962674187179525</v>
      </c>
      <c r="AS102" s="32">
        <f t="shared" si="71"/>
        <v>16.203308349077268</v>
      </c>
      <c r="AT102" s="33">
        <f t="shared" si="63"/>
        <v>5.0562245095659486E-2</v>
      </c>
      <c r="AU102" s="33">
        <f t="shared" si="63"/>
        <v>5.5323529572516551E-2</v>
      </c>
      <c r="AV102" s="34">
        <f t="shared" si="64"/>
        <v>3.906956298652104</v>
      </c>
      <c r="AW102" s="34">
        <f t="shared" si="64"/>
        <v>1.3580836343658482</v>
      </c>
      <c r="AX102" s="35">
        <f t="shared" si="64"/>
        <v>5.1098916826516767</v>
      </c>
      <c r="AY102" s="35">
        <f t="shared" si="64"/>
        <v>1.67230148495307</v>
      </c>
      <c r="AZ102" t="e">
        <f>NA()</f>
        <v>#N/A</v>
      </c>
      <c r="BA102" s="30">
        <f t="shared" si="65"/>
        <v>7.1573193918779525</v>
      </c>
      <c r="BB102" s="30">
        <f t="shared" si="66"/>
        <v>30.337354414350568</v>
      </c>
    </row>
    <row r="103" spans="4:54" x14ac:dyDescent="0.25">
      <c r="D103" s="3">
        <v>18</v>
      </c>
      <c r="F103" s="3">
        <v>17</v>
      </c>
      <c r="G103" s="29">
        <f t="shared" si="67"/>
        <v>14.711856725573062</v>
      </c>
      <c r="H103" s="29">
        <f t="shared" si="67"/>
        <v>26.931754274545295</v>
      </c>
      <c r="I103" s="29">
        <f t="shared" si="67"/>
        <v>17.038353462958231</v>
      </c>
      <c r="J103" s="29">
        <f t="shared" si="67"/>
        <v>27.583949288029782</v>
      </c>
      <c r="K103" s="29">
        <f t="shared" si="67"/>
        <v>7.3288862329347824</v>
      </c>
      <c r="L103" s="30">
        <f t="shared" si="57"/>
        <v>36.506541126861961</v>
      </c>
      <c r="M103" s="29">
        <f t="shared" si="68"/>
        <v>7.1363357812744077</v>
      </c>
      <c r="N103" s="31">
        <f t="shared" si="68"/>
        <v>5.4837878463090233</v>
      </c>
      <c r="O103" s="31">
        <f t="shared" si="68"/>
        <v>1.0967575692618048</v>
      </c>
      <c r="P103" s="32">
        <f t="shared" si="68"/>
        <v>27.150892533974179</v>
      </c>
      <c r="Q103" s="32">
        <f t="shared" si="68"/>
        <v>13.877223659239267</v>
      </c>
      <c r="R103" s="32">
        <f t="shared" si="68"/>
        <v>29.462951237987099</v>
      </c>
      <c r="S103" s="33">
        <f t="shared" si="69"/>
        <v>7.5251909050273458E-2</v>
      </c>
      <c r="T103" s="33">
        <f t="shared" si="69"/>
        <v>8.835959817776011E-2</v>
      </c>
      <c r="U103" s="34">
        <f t="shared" si="70"/>
        <v>6.2741550125336749</v>
      </c>
      <c r="V103" s="34">
        <f t="shared" si="70"/>
        <v>2.1460178664269556</v>
      </c>
      <c r="W103" s="35">
        <f t="shared" si="70"/>
        <v>7.8189408853375877</v>
      </c>
      <c r="X103" s="35">
        <f t="shared" si="70"/>
        <v>2.5621814025547525</v>
      </c>
      <c r="Y103" t="e">
        <f>NA()</f>
        <v>#N/A</v>
      </c>
      <c r="Z103" s="30">
        <f t="shared" si="58"/>
        <v>12.712441396414601</v>
      </c>
      <c r="AA103" s="30">
        <f t="shared" si="59"/>
        <v>38.776602387174698</v>
      </c>
      <c r="AD103"/>
      <c r="AE103" s="3">
        <v>18</v>
      </c>
      <c r="AG103" s="3">
        <f t="shared" si="60"/>
        <v>12.507148090114805</v>
      </c>
      <c r="AH103" s="29">
        <f t="shared" ref="AH103:AL118" si="72">AH31*AH$12</f>
        <v>6.4270501673198623</v>
      </c>
      <c r="AI103" s="29">
        <f t="shared" si="72"/>
        <v>18.567088619102474</v>
      </c>
      <c r="AJ103" s="29">
        <f t="shared" si="72"/>
        <v>8.8597635609583971</v>
      </c>
      <c r="AK103" s="29">
        <f t="shared" si="72"/>
        <v>19.077398716651992</v>
      </c>
      <c r="AL103" s="29">
        <f t="shared" si="72"/>
        <v>3.614741259359024</v>
      </c>
      <c r="AM103" s="30">
        <f t="shared" si="62"/>
        <v>25.132765914266297</v>
      </c>
      <c r="AN103" s="29">
        <f t="shared" si="71"/>
        <v>4.3848862021213408</v>
      </c>
      <c r="AO103" s="31">
        <f t="shared" si="71"/>
        <v>3.6305169449385617</v>
      </c>
      <c r="AP103" s="31">
        <f t="shared" si="71"/>
        <v>0.72610338898771232</v>
      </c>
      <c r="AQ103" s="32">
        <f t="shared" si="71"/>
        <v>19.74388667912417</v>
      </c>
      <c r="AR103" s="32">
        <f t="shared" si="71"/>
        <v>9.5627713699244392</v>
      </c>
      <c r="AS103" s="32">
        <f t="shared" si="71"/>
        <v>17.786737007403772</v>
      </c>
      <c r="AT103" s="33">
        <f t="shared" ref="AT103:AU118" si="73">AT31</f>
        <v>5.3584110883723307E-2</v>
      </c>
      <c r="AU103" s="33">
        <f t="shared" si="73"/>
        <v>5.9256394002580474E-2</v>
      </c>
      <c r="AV103" s="34">
        <f t="shared" ref="AV103:AY118" si="74">AV31*AV$12</f>
        <v>4.184262390292683</v>
      </c>
      <c r="AW103" s="34">
        <f t="shared" si="74"/>
        <v>1.4512478609180191</v>
      </c>
      <c r="AX103" s="35">
        <f t="shared" si="74"/>
        <v>5.4362301256964054</v>
      </c>
      <c r="AY103" s="35">
        <f t="shared" si="74"/>
        <v>1.7798243377205833</v>
      </c>
      <c r="AZ103" t="e">
        <f>NA()</f>
        <v>#N/A</v>
      </c>
      <c r="BA103" s="30">
        <f t="shared" si="65"/>
        <v>7.825299486072649</v>
      </c>
      <c r="BB103" s="30">
        <f t="shared" si="66"/>
        <v>31.469868662925077</v>
      </c>
    </row>
    <row r="104" spans="4:54" x14ac:dyDescent="0.25">
      <c r="D104" s="3">
        <v>19</v>
      </c>
      <c r="F104" s="3">
        <v>18</v>
      </c>
      <c r="G104" s="29">
        <f t="shared" si="67"/>
        <v>16.893111138580352</v>
      </c>
      <c r="H104" s="29">
        <f t="shared" si="67"/>
        <v>28.77843232449931</v>
      </c>
      <c r="I104" s="29">
        <f t="shared" si="67"/>
        <v>19.084590108861157</v>
      </c>
      <c r="J104" s="29">
        <f t="shared" si="67"/>
        <v>29.455081424057866</v>
      </c>
      <c r="K104" s="29">
        <f t="shared" si="67"/>
        <v>8.237664392494688</v>
      </c>
      <c r="L104" s="30">
        <f t="shared" si="57"/>
        <v>38.379470017711085</v>
      </c>
      <c r="M104" s="29">
        <f t="shared" si="68"/>
        <v>7.7812477089363776</v>
      </c>
      <c r="N104" s="31">
        <f t="shared" si="68"/>
        <v>5.9058417662035438</v>
      </c>
      <c r="O104" s="31">
        <f t="shared" si="68"/>
        <v>1.1811683532407087</v>
      </c>
      <c r="P104" s="32">
        <f t="shared" si="68"/>
        <v>28.733844144321541</v>
      </c>
      <c r="Q104" s="32">
        <f t="shared" si="68"/>
        <v>14.804014294020822</v>
      </c>
      <c r="R104" s="32">
        <f t="shared" si="68"/>
        <v>31.95726494458297</v>
      </c>
      <c r="S104" s="33">
        <f t="shared" si="69"/>
        <v>7.992714474375151E-2</v>
      </c>
      <c r="T104" s="33">
        <f t="shared" si="69"/>
        <v>9.4807856247892452E-2</v>
      </c>
      <c r="U104" s="34">
        <f t="shared" si="70"/>
        <v>6.7476866544779188</v>
      </c>
      <c r="V104" s="34">
        <f t="shared" si="70"/>
        <v>2.3018318079045037</v>
      </c>
      <c r="W104" s="35">
        <f t="shared" si="70"/>
        <v>8.3427872369377454</v>
      </c>
      <c r="X104" s="35">
        <f t="shared" si="70"/>
        <v>2.7332951974409294</v>
      </c>
      <c r="Y104" t="e">
        <f>NA()</f>
        <v>#N/A</v>
      </c>
      <c r="Z104" s="30">
        <f t="shared" si="58"/>
        <v>13.751965733430966</v>
      </c>
      <c r="AA104" s="30">
        <f t="shared" si="59"/>
        <v>40.192604616904141</v>
      </c>
      <c r="AD104"/>
      <c r="AE104" s="3">
        <v>19</v>
      </c>
      <c r="AG104" s="3">
        <f t="shared" si="60"/>
        <v>13.1535321625796</v>
      </c>
      <c r="AH104" s="29">
        <f t="shared" si="72"/>
        <v>7.4322806777936874</v>
      </c>
      <c r="AI104" s="29">
        <f t="shared" si="72"/>
        <v>19.769239423329175</v>
      </c>
      <c r="AJ104" s="29">
        <f t="shared" si="72"/>
        <v>9.9116043910529861</v>
      </c>
      <c r="AK104" s="29">
        <f t="shared" si="72"/>
        <v>20.303086279687854</v>
      </c>
      <c r="AL104" s="29">
        <f t="shared" si="72"/>
        <v>4.0948434220600021</v>
      </c>
      <c r="AM104" s="30">
        <f t="shared" si="62"/>
        <v>27.138127072101128</v>
      </c>
      <c r="AN104" s="29">
        <f t="shared" si="71"/>
        <v>4.7612560005971014</v>
      </c>
      <c r="AO104" s="31">
        <f t="shared" si="71"/>
        <v>3.8907286535448837</v>
      </c>
      <c r="AP104" s="31">
        <f t="shared" si="71"/>
        <v>0.77814573070897686</v>
      </c>
      <c r="AQ104" s="32">
        <f t="shared" si="71"/>
        <v>20.835599942886699</v>
      </c>
      <c r="AR104" s="32">
        <f t="shared" si="71"/>
        <v>10.193169795170027</v>
      </c>
      <c r="AS104" s="32">
        <f t="shared" si="71"/>
        <v>19.470181746655079</v>
      </c>
      <c r="AT104" s="33">
        <f t="shared" si="73"/>
        <v>5.6752484056820464E-2</v>
      </c>
      <c r="AU104" s="33">
        <f t="shared" si="73"/>
        <v>6.341758471749584E-2</v>
      </c>
      <c r="AV104" s="34">
        <f t="shared" si="74"/>
        <v>4.4788429534454295</v>
      </c>
      <c r="AW104" s="34">
        <f t="shared" si="74"/>
        <v>1.5499438183465195</v>
      </c>
      <c r="AX104" s="35">
        <f t="shared" si="74"/>
        <v>5.7799899887132744</v>
      </c>
      <c r="AY104" s="35">
        <f t="shared" si="74"/>
        <v>1.8930169604797469</v>
      </c>
      <c r="AZ104" t="e">
        <f>NA()</f>
        <v>#N/A</v>
      </c>
      <c r="BA104" s="30">
        <f t="shared" si="65"/>
        <v>8.5335700586762027</v>
      </c>
      <c r="BB104" s="30">
        <f t="shared" si="66"/>
        <v>32.624173552926493</v>
      </c>
    </row>
    <row r="105" spans="4:54" x14ac:dyDescent="0.25">
      <c r="D105" s="3">
        <v>20</v>
      </c>
      <c r="F105" s="3">
        <v>19</v>
      </c>
      <c r="G105" s="29">
        <f t="shared" si="67"/>
        <v>19.158087875369109</v>
      </c>
      <c r="H105" s="29">
        <f t="shared" si="67"/>
        <v>30.612479698535161</v>
      </c>
      <c r="I105" s="29">
        <f t="shared" si="67"/>
        <v>21.189365636178096</v>
      </c>
      <c r="J105" s="29">
        <f t="shared" si="67"/>
        <v>31.31094973571113</v>
      </c>
      <c r="K105" s="29">
        <f t="shared" si="67"/>
        <v>9.1590714283777572</v>
      </c>
      <c r="L105" s="30">
        <f t="shared" si="57"/>
        <v>40.083761838925952</v>
      </c>
      <c r="M105" s="29">
        <f t="shared" si="68"/>
        <v>8.4334361299879301</v>
      </c>
      <c r="N105" s="31">
        <f t="shared" si="68"/>
        <v>6.3294487198386884</v>
      </c>
      <c r="O105" s="31">
        <f t="shared" si="68"/>
        <v>1.2658897439677377</v>
      </c>
      <c r="P105" s="32">
        <f t="shared" si="68"/>
        <v>30.289983233568488</v>
      </c>
      <c r="Q105" s="32">
        <f t="shared" si="68"/>
        <v>15.714067886551566</v>
      </c>
      <c r="R105" s="32">
        <f t="shared" si="68"/>
        <v>34.378072988113317</v>
      </c>
      <c r="S105" s="33">
        <f t="shared" si="69"/>
        <v>8.4535579714291806E-2</v>
      </c>
      <c r="T105" s="33">
        <f t="shared" si="69"/>
        <v>0.10121073684679421</v>
      </c>
      <c r="U105" s="34">
        <f t="shared" si="70"/>
        <v>7.2221572353241728</v>
      </c>
      <c r="V105" s="34">
        <f t="shared" si="70"/>
        <v>2.457415581007576</v>
      </c>
      <c r="W105" s="35">
        <f t="shared" si="70"/>
        <v>8.8625837475418532</v>
      </c>
      <c r="X105" s="35">
        <f t="shared" si="70"/>
        <v>2.902683993503389</v>
      </c>
      <c r="Y105" t="e">
        <f>NA()</f>
        <v>#N/A</v>
      </c>
      <c r="Z105" s="30">
        <f t="shared" si="58"/>
        <v>14.760513487965625</v>
      </c>
      <c r="AA105" s="30">
        <f t="shared" si="59"/>
        <v>41.53995174649571</v>
      </c>
      <c r="AD105"/>
      <c r="AE105" s="3">
        <v>20</v>
      </c>
      <c r="AG105" s="3">
        <f t="shared" si="60"/>
        <v>13.833322121512344</v>
      </c>
      <c r="AH105" s="29">
        <f t="shared" si="72"/>
        <v>8.5645172814205157</v>
      </c>
      <c r="AI105" s="29">
        <f t="shared" si="72"/>
        <v>21.036188683411552</v>
      </c>
      <c r="AJ105" s="29">
        <f t="shared" si="72"/>
        <v>11.06842057845412</v>
      </c>
      <c r="AK105" s="29">
        <f t="shared" si="72"/>
        <v>21.593693419050929</v>
      </c>
      <c r="AL105" s="29">
        <f t="shared" si="72"/>
        <v>4.6235605608800503</v>
      </c>
      <c r="AM105" s="30">
        <f t="shared" si="62"/>
        <v>29.097696111285245</v>
      </c>
      <c r="AN105" s="29">
        <f t="shared" si="71"/>
        <v>5.1653664798366936</v>
      </c>
      <c r="AO105" s="31">
        <f t="shared" si="71"/>
        <v>4.167268400110963</v>
      </c>
      <c r="AP105" s="31">
        <f t="shared" si="71"/>
        <v>0.83345368002219278</v>
      </c>
      <c r="AQ105" s="32">
        <f t="shared" si="71"/>
        <v>21.975340009608026</v>
      </c>
      <c r="AR105" s="32">
        <f t="shared" si="71"/>
        <v>10.854186215675986</v>
      </c>
      <c r="AS105" s="32">
        <f t="shared" si="71"/>
        <v>21.251647939022131</v>
      </c>
      <c r="AT105" s="33">
        <f t="shared" si="73"/>
        <v>6.0070532222696593E-2</v>
      </c>
      <c r="AU105" s="33">
        <f t="shared" si="73"/>
        <v>6.7813845726600611E-2</v>
      </c>
      <c r="AV105" s="34">
        <f t="shared" si="74"/>
        <v>4.7914682547553049</v>
      </c>
      <c r="AW105" s="34">
        <f t="shared" si="74"/>
        <v>1.6543929406777085</v>
      </c>
      <c r="AX105" s="35">
        <f t="shared" si="74"/>
        <v>6.1417174474609029</v>
      </c>
      <c r="AY105" s="35">
        <f t="shared" si="74"/>
        <v>2.0120323719756432</v>
      </c>
      <c r="AZ105" t="e">
        <f>NA()</f>
        <v>#N/A</v>
      </c>
      <c r="BA105" s="30">
        <f t="shared" si="65"/>
        <v>9.2813017519974874</v>
      </c>
      <c r="BB105" s="30">
        <f t="shared" si="66"/>
        <v>33.798785071906806</v>
      </c>
    </row>
    <row r="106" spans="4:54" x14ac:dyDescent="0.25">
      <c r="D106" s="3">
        <v>21</v>
      </c>
      <c r="F106" s="3">
        <v>20</v>
      </c>
      <c r="G106" s="29">
        <f t="shared" si="67"/>
        <v>21.488708571674412</v>
      </c>
      <c r="H106" s="29">
        <f t="shared" si="67"/>
        <v>32.43137740272747</v>
      </c>
      <c r="I106" s="29">
        <f t="shared" si="67"/>
        <v>23.342404915871153</v>
      </c>
      <c r="J106" s="29">
        <f t="shared" si="67"/>
        <v>33.149050530714597</v>
      </c>
      <c r="K106" s="29">
        <f t="shared" si="67"/>
        <v>10.086154771410177</v>
      </c>
      <c r="L106" s="30">
        <f t="shared" si="57"/>
        <v>41.644563684902153</v>
      </c>
      <c r="M106" s="29">
        <f t="shared" si="68"/>
        <v>9.0911054383891141</v>
      </c>
      <c r="N106" s="31">
        <f t="shared" si="68"/>
        <v>6.7538795220940671</v>
      </c>
      <c r="O106" s="31">
        <f t="shared" si="68"/>
        <v>1.3507759044188135</v>
      </c>
      <c r="P106" s="32">
        <f t="shared" si="68"/>
        <v>31.818453754510539</v>
      </c>
      <c r="Q106" s="32">
        <f t="shared" si="68"/>
        <v>16.605953417840364</v>
      </c>
      <c r="R106" s="32">
        <f t="shared" si="68"/>
        <v>36.715082113057541</v>
      </c>
      <c r="S106" s="33">
        <f t="shared" si="69"/>
        <v>8.9072993540677312E-2</v>
      </c>
      <c r="T106" s="33">
        <f t="shared" si="69"/>
        <v>0.10755598566891147</v>
      </c>
      <c r="U106" s="34">
        <f t="shared" si="70"/>
        <v>7.6967764079184171</v>
      </c>
      <c r="V106" s="34">
        <f t="shared" si="70"/>
        <v>2.6125277613826361</v>
      </c>
      <c r="W106" s="35">
        <f t="shared" si="70"/>
        <v>9.3777602063579888</v>
      </c>
      <c r="X106" s="35">
        <f t="shared" si="70"/>
        <v>3.0701373202959528</v>
      </c>
      <c r="Y106" t="e">
        <f>NA()</f>
        <v>#N/A</v>
      </c>
      <c r="Z106" s="30">
        <f t="shared" si="58"/>
        <v>15.734227756884051</v>
      </c>
      <c r="AA106" s="30">
        <f t="shared" si="59"/>
        <v>42.821972529729607</v>
      </c>
      <c r="AD106"/>
      <c r="AE106" s="3">
        <v>21</v>
      </c>
      <c r="AG106" s="3">
        <f t="shared" si="60"/>
        <v>14.548244422279508</v>
      </c>
      <c r="AH106" s="29">
        <f t="shared" si="72"/>
        <v>9.8334378425865889</v>
      </c>
      <c r="AI106" s="29">
        <f t="shared" si="72"/>
        <v>22.369858043836036</v>
      </c>
      <c r="AJ106" s="29">
        <f t="shared" si="72"/>
        <v>12.337204530119433</v>
      </c>
      <c r="AK106" s="29">
        <f t="shared" si="72"/>
        <v>22.950998948488085</v>
      </c>
      <c r="AL106" s="29">
        <f t="shared" si="72"/>
        <v>5.2029819764996699</v>
      </c>
      <c r="AM106" s="30">
        <f t="shared" si="62"/>
        <v>31.003045711695357</v>
      </c>
      <c r="AN106" s="29">
        <f t="shared" si="71"/>
        <v>5.5986134977623561</v>
      </c>
      <c r="AO106" s="31">
        <f t="shared" si="71"/>
        <v>4.4608644583256627</v>
      </c>
      <c r="AP106" s="31">
        <f t="shared" si="71"/>
        <v>0.89217289166513258</v>
      </c>
      <c r="AQ106" s="32">
        <f t="shared" si="71"/>
        <v>23.163852092572327</v>
      </c>
      <c r="AR106" s="32">
        <f t="shared" si="71"/>
        <v>11.545975713630618</v>
      </c>
      <c r="AS106" s="32">
        <f t="shared" si="71"/>
        <v>23.127732264921882</v>
      </c>
      <c r="AT106" s="33">
        <f t="shared" si="73"/>
        <v>6.354100202798349E-2</v>
      </c>
      <c r="AU106" s="33">
        <f t="shared" si="73"/>
        <v>7.2451247139827174E-2</v>
      </c>
      <c r="AV106" s="34">
        <f t="shared" si="74"/>
        <v>5.1229030754461524</v>
      </c>
      <c r="AW106" s="34">
        <f t="shared" si="74"/>
        <v>1.7648117724509005</v>
      </c>
      <c r="AX106" s="35">
        <f t="shared" si="74"/>
        <v>6.521931902218209</v>
      </c>
      <c r="AY106" s="35">
        <f t="shared" si="74"/>
        <v>2.1370097780823811</v>
      </c>
      <c r="AZ106" t="e">
        <f>NA()</f>
        <v>#N/A</v>
      </c>
      <c r="BA106" s="30">
        <f t="shared" si="65"/>
        <v>10.067124489605616</v>
      </c>
      <c r="BB106" s="30">
        <f t="shared" si="66"/>
        <v>34.992027002193751</v>
      </c>
    </row>
    <row r="107" spans="4:54" x14ac:dyDescent="0.25">
      <c r="D107" s="3">
        <v>22</v>
      </c>
      <c r="F107" s="3">
        <v>21</v>
      </c>
      <c r="G107" s="29">
        <f t="shared" si="67"/>
        <v>23.86757830166545</v>
      </c>
      <c r="H107" s="29">
        <f t="shared" si="67"/>
        <v>34.232934361718833</v>
      </c>
      <c r="I107" s="29">
        <f t="shared" si="67"/>
        <v>25.533938478966316</v>
      </c>
      <c r="J107" s="29">
        <f t="shared" si="67"/>
        <v>34.967220956570671</v>
      </c>
      <c r="K107" s="29">
        <f t="shared" si="67"/>
        <v>11.012636162103211</v>
      </c>
      <c r="L107" s="30">
        <f t="shared" si="57"/>
        <v>43.082530067798672</v>
      </c>
      <c r="M107" s="29">
        <f t="shared" si="68"/>
        <v>9.7526072904606096</v>
      </c>
      <c r="N107" s="31">
        <f t="shared" si="68"/>
        <v>7.1784753663469418</v>
      </c>
      <c r="O107" s="31">
        <f t="shared" si="68"/>
        <v>1.4356950732693885</v>
      </c>
      <c r="P107" s="32">
        <f t="shared" si="68"/>
        <v>33.3185937564675</v>
      </c>
      <c r="Q107" s="32">
        <f t="shared" si="68"/>
        <v>17.478516914675868</v>
      </c>
      <c r="R107" s="32">
        <f t="shared" si="68"/>
        <v>38.960645255360475</v>
      </c>
      <c r="S107" s="33">
        <f t="shared" si="69"/>
        <v>9.3535914525302438E-2</v>
      </c>
      <c r="T107" s="33">
        <f t="shared" si="69"/>
        <v>0.11383297238857298</v>
      </c>
      <c r="U107" s="34">
        <f t="shared" si="70"/>
        <v>8.1708336140987416</v>
      </c>
      <c r="V107" s="34">
        <f t="shared" si="70"/>
        <v>2.7669537334840237</v>
      </c>
      <c r="W107" s="35">
        <f t="shared" si="70"/>
        <v>9.8878316320887105</v>
      </c>
      <c r="X107" s="35">
        <f t="shared" si="70"/>
        <v>3.2354772090706216</v>
      </c>
      <c r="Y107" t="e">
        <f>NA()</f>
        <v>#N/A</v>
      </c>
      <c r="Z107" s="30">
        <f t="shared" si="58"/>
        <v>16.670257528512391</v>
      </c>
      <c r="AA107" s="30">
        <f t="shared" si="59"/>
        <v>44.041834325213486</v>
      </c>
      <c r="AD107"/>
      <c r="AE107" s="3">
        <v>22</v>
      </c>
      <c r="AG107" s="3">
        <f t="shared" si="60"/>
        <v>15.300114745484414</v>
      </c>
      <c r="AH107" s="29">
        <f t="shared" si="72"/>
        <v>11.24815580983001</v>
      </c>
      <c r="AI107" s="29">
        <f t="shared" si="72"/>
        <v>23.772026196685086</v>
      </c>
      <c r="AJ107" s="29">
        <f t="shared" si="72"/>
        <v>13.724807979174855</v>
      </c>
      <c r="AK107" s="29">
        <f t="shared" si="72"/>
        <v>24.376618984708486</v>
      </c>
      <c r="AL107" s="29">
        <f t="shared" si="72"/>
        <v>5.8347561865411262</v>
      </c>
      <c r="AM107" s="30">
        <f t="shared" si="62"/>
        <v>32.848771330411452</v>
      </c>
      <c r="AN107" s="29">
        <f t="shared" si="71"/>
        <v>6.0623691982104804</v>
      </c>
      <c r="AO107" s="31">
        <f t="shared" si="71"/>
        <v>4.7722387556190871</v>
      </c>
      <c r="AP107" s="31">
        <f t="shared" si="71"/>
        <v>0.95444775112381752</v>
      </c>
      <c r="AQ107" s="32">
        <f t="shared" si="71"/>
        <v>24.401726574087295</v>
      </c>
      <c r="AR107" s="32">
        <f t="shared" si="71"/>
        <v>12.268511670505434</v>
      </c>
      <c r="AS107" s="32">
        <f t="shared" si="71"/>
        <v>25.093529237400222</v>
      </c>
      <c r="AT107" s="33">
        <f t="shared" si="73"/>
        <v>6.7166150721068102E-2</v>
      </c>
      <c r="AU107" s="33">
        <f t="shared" si="73"/>
        <v>7.7335048062382991E-2</v>
      </c>
      <c r="AV107" s="34">
        <f t="shared" si="74"/>
        <v>5.4739003120276308</v>
      </c>
      <c r="AW107" s="34">
        <f t="shared" si="74"/>
        <v>1.8814097508872953</v>
      </c>
      <c r="AX107" s="35">
        <f t="shared" si="74"/>
        <v>6.9211198876425382</v>
      </c>
      <c r="AY107" s="35">
        <f t="shared" si="74"/>
        <v>2.2680720088768456</v>
      </c>
      <c r="AZ107" t="e">
        <f>NA()</f>
        <v>#N/A</v>
      </c>
      <c r="BA107" s="30">
        <f t="shared" si="65"/>
        <v>10.889091897746848</v>
      </c>
      <c r="BB107" s="30">
        <f t="shared" si="66"/>
        <v>36.202026198055023</v>
      </c>
    </row>
    <row r="108" spans="4:54" x14ac:dyDescent="0.25">
      <c r="D108" s="3">
        <v>23</v>
      </c>
      <c r="F108" s="3">
        <v>22</v>
      </c>
      <c r="G108" s="29">
        <f t="shared" si="67"/>
        <v>26.27825006991608</v>
      </c>
      <c r="H108" s="29">
        <f t="shared" si="67"/>
        <v>36.015248470709224</v>
      </c>
      <c r="I108" s="29">
        <f t="shared" si="67"/>
        <v>27.754750039699719</v>
      </c>
      <c r="J108" s="29">
        <f t="shared" si="67"/>
        <v>36.763597932933259</v>
      </c>
      <c r="K108" s="29">
        <f t="shared" si="67"/>
        <v>11.932932563732425</v>
      </c>
      <c r="L108" s="30">
        <f t="shared" si="57"/>
        <v>44.414426229790053</v>
      </c>
      <c r="M108" s="29">
        <f t="shared" si="68"/>
        <v>10.416430658625513</v>
      </c>
      <c r="N108" s="31">
        <f t="shared" si="68"/>
        <v>7.6026405808289654</v>
      </c>
      <c r="O108" s="31">
        <f t="shared" si="68"/>
        <v>1.5205281161657933</v>
      </c>
      <c r="P108" s="32">
        <f t="shared" si="68"/>
        <v>34.789907553828456</v>
      </c>
      <c r="Q108" s="32">
        <f t="shared" si="68"/>
        <v>18.330845260453799</v>
      </c>
      <c r="R108" s="32">
        <f t="shared" si="68"/>
        <v>41.109409547825706</v>
      </c>
      <c r="S108" s="33">
        <f t="shared" si="69"/>
        <v>9.7921519460601125E-2</v>
      </c>
      <c r="T108" s="33">
        <f t="shared" si="69"/>
        <v>0.12003251072156046</v>
      </c>
      <c r="U108" s="34">
        <f t="shared" si="70"/>
        <v>8.6436896575089808</v>
      </c>
      <c r="V108" s="34">
        <f t="shared" si="70"/>
        <v>2.9205027163251489</v>
      </c>
      <c r="W108" s="35">
        <f t="shared" si="70"/>
        <v>10.392386633570871</v>
      </c>
      <c r="X108" s="35">
        <f t="shared" si="70"/>
        <v>3.3985540055532542</v>
      </c>
      <c r="Y108" t="e">
        <f>NA()</f>
        <v>#N/A</v>
      </c>
      <c r="Z108" s="30">
        <f t="shared" si="58"/>
        <v>17.566620920111401</v>
      </c>
      <c r="AA108" s="30">
        <f t="shared" si="59"/>
        <v>45.202550921653923</v>
      </c>
      <c r="AD108"/>
      <c r="AE108" s="3">
        <v>23</v>
      </c>
      <c r="AG108" s="3">
        <f t="shared" si="60"/>
        <v>16.090842608232069</v>
      </c>
      <c r="AH108" s="29">
        <f t="shared" si="72"/>
        <v>12.816906200600963</v>
      </c>
      <c r="AI108" s="29">
        <f t="shared" si="72"/>
        <v>25.244298140571445</v>
      </c>
      <c r="AJ108" s="29">
        <f t="shared" si="72"/>
        <v>15.237814177668405</v>
      </c>
      <c r="AK108" s="29">
        <f t="shared" si="72"/>
        <v>25.871975090599733</v>
      </c>
      <c r="AL108" s="29">
        <f t="shared" si="72"/>
        <v>6.5199889388278294</v>
      </c>
      <c r="AM108" s="30">
        <f t="shared" si="62"/>
        <v>34.632278011145303</v>
      </c>
      <c r="AN108" s="29">
        <f t="shared" si="71"/>
        <v>6.5579651602806388</v>
      </c>
      <c r="AO108" s="31">
        <f t="shared" si="71"/>
        <v>5.1021005734432308</v>
      </c>
      <c r="AP108" s="31">
        <f t="shared" si="71"/>
        <v>1.0204201146886462</v>
      </c>
      <c r="AQ108" s="32">
        <f t="shared" si="71"/>
        <v>25.689377812301622</v>
      </c>
      <c r="AR108" s="32">
        <f t="shared" si="71"/>
        <v>13.021565592550887</v>
      </c>
      <c r="AS108" s="32">
        <f t="shared" si="71"/>
        <v>27.142566358867516</v>
      </c>
      <c r="AT108" s="33">
        <f t="shared" si="73"/>
        <v>7.0947673826352489E-2</v>
      </c>
      <c r="AU108" s="33">
        <f t="shared" si="73"/>
        <v>8.2469550455654905E-2</v>
      </c>
      <c r="AV108" s="34">
        <f t="shared" si="74"/>
        <v>5.8451937767941855</v>
      </c>
      <c r="AW108" s="34">
        <f t="shared" si="74"/>
        <v>2.0043867487506555</v>
      </c>
      <c r="AX108" s="35">
        <f t="shared" si="74"/>
        <v>7.3397285602079805</v>
      </c>
      <c r="AY108" s="35">
        <f t="shared" si="74"/>
        <v>2.4053228066960934</v>
      </c>
      <c r="AZ108" t="e">
        <f>NA()</f>
        <v>#N/A</v>
      </c>
      <c r="BA108" s="30">
        <f t="shared" si="65"/>
        <v>11.74465593057629</v>
      </c>
      <c r="BB108" s="30">
        <f t="shared" si="66"/>
        <v>37.426709521581913</v>
      </c>
    </row>
    <row r="109" spans="4:54" x14ac:dyDescent="0.25">
      <c r="D109" s="3">
        <v>24</v>
      </c>
      <c r="F109" s="3">
        <v>23</v>
      </c>
      <c r="G109" s="29">
        <f t="shared" si="67"/>
        <v>28.705412985920564</v>
      </c>
      <c r="H109" s="29">
        <f t="shared" si="67"/>
        <v>37.776673225452967</v>
      </c>
      <c r="I109" s="29">
        <f t="shared" si="67"/>
        <v>29.996206755725709</v>
      </c>
      <c r="J109" s="29">
        <f t="shared" si="67"/>
        <v>38.53658297191037</v>
      </c>
      <c r="K109" s="29">
        <f t="shared" si="67"/>
        <v>12.842153786695075</v>
      </c>
      <c r="L109" s="30">
        <f t="shared" si="57"/>
        <v>45.653798581507957</v>
      </c>
      <c r="M109" s="29">
        <f t="shared" si="68"/>
        <v>11.081192510739614</v>
      </c>
      <c r="N109" s="31">
        <f t="shared" si="68"/>
        <v>8.0258363569978162</v>
      </c>
      <c r="O109" s="31">
        <f t="shared" si="68"/>
        <v>1.6051672713995635</v>
      </c>
      <c r="P109" s="32">
        <f t="shared" si="68"/>
        <v>36.232042378056079</v>
      </c>
      <c r="Q109" s="32">
        <f t="shared" si="68"/>
        <v>19.162234799551488</v>
      </c>
      <c r="R109" s="32">
        <f t="shared" si="68"/>
        <v>43.157984497419022</v>
      </c>
      <c r="S109" s="33">
        <f t="shared" si="69"/>
        <v>0.10222754872383066</v>
      </c>
      <c r="T109" s="33">
        <f t="shared" si="69"/>
        <v>0.12614670081562349</v>
      </c>
      <c r="U109" s="34">
        <f t="shared" si="70"/>
        <v>9.1147694217896547</v>
      </c>
      <c r="V109" s="34">
        <f t="shared" si="70"/>
        <v>3.0730052028845556</v>
      </c>
      <c r="W109" s="35">
        <f t="shared" si="70"/>
        <v>10.891077588453143</v>
      </c>
      <c r="X109" s="35">
        <f t="shared" si="70"/>
        <v>3.5592427942449008</v>
      </c>
      <c r="Y109" t="e">
        <f>NA()</f>
        <v>#N/A</v>
      </c>
      <c r="Z109" s="30">
        <f t="shared" si="58"/>
        <v>18.422078017350586</v>
      </c>
      <c r="AA109" s="30">
        <f t="shared" si="59"/>
        <v>46.306989983718225</v>
      </c>
      <c r="AD109"/>
      <c r="AE109" s="3">
        <v>24</v>
      </c>
      <c r="AG109" s="3">
        <f t="shared" si="60"/>
        <v>16.922436213709528</v>
      </c>
      <c r="AH109" s="29">
        <f t="shared" si="72"/>
        <v>14.546701416733022</v>
      </c>
      <c r="AI109" s="29">
        <f t="shared" si="72"/>
        <v>26.788072109604244</v>
      </c>
      <c r="AJ109" s="29">
        <f t="shared" si="72"/>
        <v>16.882393387230032</v>
      </c>
      <c r="AK109" s="29">
        <f t="shared" si="72"/>
        <v>27.438260221389594</v>
      </c>
      <c r="AL109" s="29">
        <f t="shared" si="72"/>
        <v>7.2591411153494603</v>
      </c>
      <c r="AM109" s="30">
        <f t="shared" si="62"/>
        <v>36.353387282782137</v>
      </c>
      <c r="AN109" s="29">
        <f t="shared" si="71"/>
        <v>7.086673490141024</v>
      </c>
      <c r="AO109" s="31">
        <f t="shared" si="71"/>
        <v>5.45113946682328</v>
      </c>
      <c r="AP109" s="31">
        <f t="shared" si="71"/>
        <v>1.0902278933646561</v>
      </c>
      <c r="AQ109" s="32">
        <f t="shared" si="71"/>
        <v>27.027022004561186</v>
      </c>
      <c r="AR109" s="32">
        <f t="shared" si="71"/>
        <v>13.8046871539885</v>
      </c>
      <c r="AS109" s="32">
        <f t="shared" si="71"/>
        <v>29.266774414946791</v>
      </c>
      <c r="AT109" s="33">
        <f t="shared" si="73"/>
        <v>7.4886629384422088E-2</v>
      </c>
      <c r="AU109" s="33">
        <f t="shared" si="73"/>
        <v>8.7857945016345237E-2</v>
      </c>
      <c r="AV109" s="34">
        <f t="shared" si="74"/>
        <v>6.2374901672931484</v>
      </c>
      <c r="AW109" s="34">
        <f t="shared" si="74"/>
        <v>2.133930373901852</v>
      </c>
      <c r="AX109" s="35">
        <f t="shared" si="74"/>
        <v>7.7781587809548745</v>
      </c>
      <c r="AY109" s="35">
        <f t="shared" si="74"/>
        <v>2.548843983141269</v>
      </c>
      <c r="AZ109" t="e">
        <f>NA()</f>
        <v>#N/A</v>
      </c>
      <c r="BA109" s="30">
        <f t="shared" si="65"/>
        <v>12.630654058016269</v>
      </c>
      <c r="BB109" s="30">
        <f t="shared" si="66"/>
        <v>38.663802721220314</v>
      </c>
    </row>
    <row r="110" spans="4:54" x14ac:dyDescent="0.25">
      <c r="D110" s="3">
        <v>25</v>
      </c>
      <c r="F110" s="3">
        <v>24</v>
      </c>
      <c r="G110" s="29">
        <f t="shared" si="67"/>
        <v>31.135015398315662</v>
      </c>
      <c r="H110" s="29">
        <f t="shared" si="67"/>
        <v>39.515788925232378</v>
      </c>
      <c r="I110" s="29">
        <f t="shared" si="67"/>
        <v>32.250275425756122</v>
      </c>
      <c r="J110" s="29">
        <f t="shared" si="67"/>
        <v>40.284811829053204</v>
      </c>
      <c r="K110" s="29">
        <f t="shared" si="67"/>
        <v>13.736082687905927</v>
      </c>
      <c r="L110" s="30">
        <f t="shared" si="57"/>
        <v>46.811603018394663</v>
      </c>
      <c r="M110" s="29">
        <f t="shared" si="68"/>
        <v>11.74562907687848</v>
      </c>
      <c r="N110" s="31">
        <f t="shared" si="68"/>
        <v>8.4475752792913692</v>
      </c>
      <c r="O110" s="31">
        <f t="shared" si="68"/>
        <v>1.6895150558582741</v>
      </c>
      <c r="P110" s="32">
        <f t="shared" si="68"/>
        <v>37.644768641368536</v>
      </c>
      <c r="Q110" s="32">
        <f t="shared" si="68"/>
        <v>19.972163998855283</v>
      </c>
      <c r="R110" s="32">
        <f t="shared" si="68"/>
        <v>45.104636147104252</v>
      </c>
      <c r="S110" s="33">
        <f t="shared" si="69"/>
        <v>0.10645223383652429</v>
      </c>
      <c r="T110" s="33">
        <f t="shared" si="69"/>
        <v>0.13216879050818756</v>
      </c>
      <c r="U110" s="34">
        <f t="shared" si="70"/>
        <v>9.583555532012193</v>
      </c>
      <c r="V110" s="34">
        <f t="shared" si="70"/>
        <v>3.2243107394829993</v>
      </c>
      <c r="W110" s="35">
        <f t="shared" si="70"/>
        <v>11.383612304973832</v>
      </c>
      <c r="X110" s="35">
        <f t="shared" si="70"/>
        <v>3.7174403257672441</v>
      </c>
      <c r="Y110" t="e">
        <f>NA()</f>
        <v>#N/A</v>
      </c>
      <c r="Z110" s="30">
        <f t="shared" si="58"/>
        <v>19.236014782068199</v>
      </c>
      <c r="AA110" s="30">
        <f t="shared" si="59"/>
        <v>47.357880136882393</v>
      </c>
      <c r="AD110"/>
      <c r="AE110" s="3">
        <v>25</v>
      </c>
      <c r="AG110" s="3">
        <f t="shared" si="60"/>
        <v>17.797007551398305</v>
      </c>
      <c r="AH110" s="29">
        <f t="shared" si="72"/>
        <v>16.442965462806953</v>
      </c>
      <c r="AI110" s="29">
        <f t="shared" si="72"/>
        <v>28.404504294720933</v>
      </c>
      <c r="AJ110" s="29">
        <f t="shared" si="72"/>
        <v>18.664142486539319</v>
      </c>
      <c r="AK110" s="29">
        <f t="shared" si="72"/>
        <v>29.076402641824469</v>
      </c>
      <c r="AL110" s="29">
        <f t="shared" si="72"/>
        <v>8.0519305893326152</v>
      </c>
      <c r="AM110" s="30">
        <f t="shared" si="62"/>
        <v>38.013822443669362</v>
      </c>
      <c r="AN110" s="29">
        <f t="shared" si="71"/>
        <v>7.6496858425526568</v>
      </c>
      <c r="AO110" s="31">
        <f t="shared" si="71"/>
        <v>5.8200173750562278</v>
      </c>
      <c r="AP110" s="31">
        <f t="shared" si="71"/>
        <v>1.1640034750112456</v>
      </c>
      <c r="AQ110" s="32">
        <f t="shared" si="71"/>
        <v>28.414654276228024</v>
      </c>
      <c r="AR110" s="32">
        <f t="shared" si="71"/>
        <v>14.617184880968871</v>
      </c>
      <c r="AS110" s="32">
        <f t="shared" si="71"/>
        <v>31.456498904877119</v>
      </c>
      <c r="AT110" s="33">
        <f t="shared" si="73"/>
        <v>7.8983359361717589E-2</v>
      </c>
      <c r="AU110" s="33">
        <f t="shared" si="73"/>
        <v>9.3502150503918094E-2</v>
      </c>
      <c r="AV110" s="34">
        <f t="shared" si="74"/>
        <v>6.6514601833583997</v>
      </c>
      <c r="AW110" s="34">
        <f t="shared" si="74"/>
        <v>2.2702130253146744</v>
      </c>
      <c r="AX110" s="35">
        <f t="shared" si="74"/>
        <v>8.2367578188341337</v>
      </c>
      <c r="AY110" s="35">
        <f t="shared" si="74"/>
        <v>2.6986924685096403</v>
      </c>
      <c r="AZ110" t="e">
        <f>NA()</f>
        <v>#N/A</v>
      </c>
      <c r="BA110" s="30">
        <f t="shared" si="65"/>
        <v>13.543311230876851</v>
      </c>
      <c r="BB110" s="30">
        <f t="shared" si="66"/>
        <v>39.910831545892229</v>
      </c>
    </row>
    <row r="111" spans="4:54" x14ac:dyDescent="0.25">
      <c r="D111" s="3">
        <v>26</v>
      </c>
      <c r="F111" s="3">
        <v>25</v>
      </c>
      <c r="G111" s="29">
        <f t="shared" si="67"/>
        <v>33.554333874916857</v>
      </c>
      <c r="H111" s="29">
        <f t="shared" si="67"/>
        <v>41.231377663482718</v>
      </c>
      <c r="I111" s="29">
        <f t="shared" si="67"/>
        <v>34.509527333216269</v>
      </c>
      <c r="J111" s="29">
        <f t="shared" si="67"/>
        <v>42.00712815816788</v>
      </c>
      <c r="K111" s="29">
        <f t="shared" si="67"/>
        <v>14.611142837801015</v>
      </c>
      <c r="L111" s="30">
        <f t="shared" si="57"/>
        <v>47.896746192331499</v>
      </c>
      <c r="M111" s="29">
        <f t="shared" si="68"/>
        <v>12.408587667739297</v>
      </c>
      <c r="N111" s="31">
        <f t="shared" si="68"/>
        <v>8.8674165224338601</v>
      </c>
      <c r="O111" s="31">
        <f t="shared" si="68"/>
        <v>1.7734833044867722</v>
      </c>
      <c r="P111" s="32">
        <f t="shared" si="68"/>
        <v>39.027963140780976</v>
      </c>
      <c r="Q111" s="32">
        <f t="shared" si="68"/>
        <v>20.760269568275412</v>
      </c>
      <c r="R111" s="32">
        <f t="shared" si="68"/>
        <v>46.949010149389608</v>
      </c>
      <c r="S111" s="33">
        <f t="shared" si="69"/>
        <v>0.11059423526482087</v>
      </c>
      <c r="T111" s="33">
        <f t="shared" si="69"/>
        <v>0.13809305266640831</v>
      </c>
      <c r="U111" s="34">
        <f t="shared" si="70"/>
        <v>10.049582800940092</v>
      </c>
      <c r="V111" s="34">
        <f t="shared" si="70"/>
        <v>3.3742859874614228</v>
      </c>
      <c r="W111" s="35">
        <f t="shared" si="70"/>
        <v>11.869746904313336</v>
      </c>
      <c r="X111" s="35">
        <f t="shared" si="70"/>
        <v>3.8730623619658324</v>
      </c>
      <c r="Y111" t="e">
        <f>NA()</f>
        <v>#N/A</v>
      </c>
      <c r="Z111" s="30">
        <f t="shared" si="58"/>
        <v>20.008338614330782</v>
      </c>
      <c r="AA111" s="30">
        <f t="shared" si="59"/>
        <v>48.357817708769069</v>
      </c>
      <c r="AD111"/>
      <c r="AE111" s="3">
        <v>26</v>
      </c>
      <c r="AG111" s="3">
        <f t="shared" si="60"/>
        <v>18.716777760871693</v>
      </c>
      <c r="AH111" s="29">
        <f t="shared" si="72"/>
        <v>18.509158171713629</v>
      </c>
      <c r="AI111" s="29">
        <f t="shared" si="72"/>
        <v>30.094471545664248</v>
      </c>
      <c r="AJ111" s="29">
        <f t="shared" si="72"/>
        <v>20.587910258709794</v>
      </c>
      <c r="AK111" s="29">
        <f t="shared" si="72"/>
        <v>30.787028053956544</v>
      </c>
      <c r="AL111" s="29">
        <f t="shared" si="72"/>
        <v>8.8972426971603742</v>
      </c>
      <c r="AM111" s="30">
        <f t="shared" si="62"/>
        <v>39.616637022050959</v>
      </c>
      <c r="AN111" s="29">
        <f t="shared" si="71"/>
        <v>8.2480904061971625</v>
      </c>
      <c r="AO111" s="31">
        <f t="shared" si="71"/>
        <v>6.2093599052091308</v>
      </c>
      <c r="AP111" s="31">
        <f t="shared" si="71"/>
        <v>1.2418719810418262</v>
      </c>
      <c r="AQ111" s="32">
        <f t="shared" si="71"/>
        <v>29.852025208710188</v>
      </c>
      <c r="AR111" s="32">
        <f t="shared" si="71"/>
        <v>15.458107960142669</v>
      </c>
      <c r="AS111" s="32">
        <f t="shared" si="71"/>
        <v>33.700557684996248</v>
      </c>
      <c r="AT111" s="33">
        <f t="shared" si="73"/>
        <v>8.3237408998876439E-2</v>
      </c>
      <c r="AU111" s="33">
        <f t="shared" si="73"/>
        <v>9.940264836537023E-2</v>
      </c>
      <c r="AV111" s="34">
        <f t="shared" si="74"/>
        <v>7.0877287822325119</v>
      </c>
      <c r="AW111" s="34">
        <f t="shared" si="74"/>
        <v>2.4133887098877396</v>
      </c>
      <c r="AX111" s="35">
        <f t="shared" si="74"/>
        <v>8.7158117081121986</v>
      </c>
      <c r="AY111" s="35">
        <f t="shared" si="74"/>
        <v>2.854897283133365</v>
      </c>
      <c r="AZ111" t="e">
        <f>NA()</f>
        <v>#N/A</v>
      </c>
      <c r="BA111" s="30">
        <f t="shared" si="65"/>
        <v>14.478258552594246</v>
      </c>
      <c r="BB111" s="30">
        <f t="shared" si="66"/>
        <v>41.165125390989722</v>
      </c>
    </row>
    <row r="112" spans="4:54" x14ac:dyDescent="0.25">
      <c r="D112" s="3">
        <v>27</v>
      </c>
      <c r="F112" s="3">
        <v>26</v>
      </c>
      <c r="G112" s="29">
        <f t="shared" si="67"/>
        <v>35.951998125608213</v>
      </c>
      <c r="H112" s="29">
        <f t="shared" si="67"/>
        <v>42.922401484731779</v>
      </c>
      <c r="I112" s="29">
        <f t="shared" si="67"/>
        <v>36.76713402207988</v>
      </c>
      <c r="J112" s="29">
        <f t="shared" si="67"/>
        <v>43.7025605151644</v>
      </c>
      <c r="K112" s="29">
        <f t="shared" si="67"/>
        <v>15.464357657739377</v>
      </c>
      <c r="L112" s="30">
        <f t="shared" si="57"/>
        <v>48.916529538404554</v>
      </c>
      <c r="M112" s="29">
        <f t="shared" si="68"/>
        <v>13.069019010969146</v>
      </c>
      <c r="N112" s="31">
        <f t="shared" si="68"/>
        <v>9.2849616100286614</v>
      </c>
      <c r="O112" s="31">
        <f t="shared" si="68"/>
        <v>1.8569923220057323</v>
      </c>
      <c r="P112" s="32">
        <f t="shared" si="68"/>
        <v>40.3815946789286</v>
      </c>
      <c r="Q112" s="32">
        <f t="shared" si="68"/>
        <v>21.526325548918425</v>
      </c>
      <c r="R112" s="32">
        <f t="shared" si="68"/>
        <v>48.691884652279334</v>
      </c>
      <c r="S112" s="33">
        <f t="shared" si="69"/>
        <v>0.11465258871194808</v>
      </c>
      <c r="T112" s="33">
        <f t="shared" si="69"/>
        <v>0.14391467634198343</v>
      </c>
      <c r="U112" s="34">
        <f t="shared" si="70"/>
        <v>10.512433334422209</v>
      </c>
      <c r="V112" s="34">
        <f t="shared" si="70"/>
        <v>3.5228130214604869</v>
      </c>
      <c r="W112" s="35">
        <f t="shared" si="70"/>
        <v>12.349279715370523</v>
      </c>
      <c r="X112" s="35">
        <f t="shared" si="70"/>
        <v>4.0260413708986755</v>
      </c>
      <c r="Y112" t="e">
        <f>NA()</f>
        <v>#N/A</v>
      </c>
      <c r="Z112" s="30">
        <f t="shared" si="58"/>
        <v>20.739385549919774</v>
      </c>
      <c r="AA112" s="30">
        <f t="shared" si="59"/>
        <v>49.309273143630726</v>
      </c>
      <c r="AD112"/>
      <c r="AE112" s="3">
        <v>27</v>
      </c>
      <c r="AG112" s="3">
        <f t="shared" si="60"/>
        <v>19.684082772799449</v>
      </c>
      <c r="AH112" s="29">
        <f t="shared" si="72"/>
        <v>20.746404035218958</v>
      </c>
      <c r="AI112" s="29">
        <f t="shared" si="72"/>
        <v>31.858532317140348</v>
      </c>
      <c r="AJ112" s="29">
        <f t="shared" si="72"/>
        <v>22.657610774284421</v>
      </c>
      <c r="AK112" s="29">
        <f t="shared" si="72"/>
        <v>32.57042025576537</v>
      </c>
      <c r="AL112" s="29">
        <f t="shared" si="72"/>
        <v>9.7930544299436253</v>
      </c>
      <c r="AM112" s="30">
        <f t="shared" si="62"/>
        <v>41.165647904949381</v>
      </c>
      <c r="AN112" s="29">
        <f t="shared" si="71"/>
        <v>8.8828469432081612</v>
      </c>
      <c r="AO112" s="31">
        <f t="shared" si="71"/>
        <v>6.6197467823808109</v>
      </c>
      <c r="AP112" s="31">
        <f t="shared" si="71"/>
        <v>1.3239493564761622</v>
      </c>
      <c r="AQ112" s="32">
        <f t="shared" si="71"/>
        <v>31.338617069515333</v>
      </c>
      <c r="AR112" s="32">
        <f t="shared" si="71"/>
        <v>16.32622971392928</v>
      </c>
      <c r="AS112" s="32">
        <f t="shared" si="71"/>
        <v>35.986348539639479</v>
      </c>
      <c r="AT112" s="33">
        <f t="shared" si="73"/>
        <v>8.7647445047955977E-2</v>
      </c>
      <c r="AU112" s="33">
        <f t="shared" si="73"/>
        <v>0.1055583149616755</v>
      </c>
      <c r="AV112" s="34">
        <f t="shared" si="74"/>
        <v>7.5468645769980789</v>
      </c>
      <c r="AW112" s="34">
        <f t="shared" si="74"/>
        <v>2.5635896298172165</v>
      </c>
      <c r="AX112" s="35">
        <f t="shared" si="74"/>
        <v>9.2155373020803939</v>
      </c>
      <c r="AY112" s="35">
        <f t="shared" si="74"/>
        <v>3.0174564665021979</v>
      </c>
      <c r="AZ112" t="e">
        <f>NA()</f>
        <v>#N/A</v>
      </c>
      <c r="BA112" s="30">
        <f t="shared" si="65"/>
        <v>15.430570150174024</v>
      </c>
      <c r="BB112" s="30">
        <f t="shared" si="66"/>
        <v>42.423823768816256</v>
      </c>
    </row>
    <row r="113" spans="4:54" x14ac:dyDescent="0.25">
      <c r="D113" s="3">
        <v>28</v>
      </c>
      <c r="F113" s="3">
        <v>27</v>
      </c>
      <c r="G113" s="29">
        <f t="shared" si="67"/>
        <v>38.317980955629146</v>
      </c>
      <c r="H113" s="29">
        <f t="shared" si="67"/>
        <v>44.587983210656517</v>
      </c>
      <c r="I113" s="29">
        <f t="shared" si="67"/>
        <v>39.016855928649179</v>
      </c>
      <c r="J113" s="29">
        <f t="shared" si="67"/>
        <v>45.370302186515971</v>
      </c>
      <c r="K113" s="29">
        <f t="shared" si="67"/>
        <v>16.293304240937534</v>
      </c>
      <c r="L113" s="30">
        <f t="shared" si="57"/>
        <v>49.877002589042604</v>
      </c>
      <c r="M113" s="29">
        <f t="shared" si="68"/>
        <v>13.725970073755986</v>
      </c>
      <c r="N113" s="31">
        <f t="shared" si="68"/>
        <v>9.6998506491072796</v>
      </c>
      <c r="O113" s="31">
        <f t="shared" si="68"/>
        <v>1.9399701298214562</v>
      </c>
      <c r="P113" s="32">
        <f t="shared" si="68"/>
        <v>41.705711688558566</v>
      </c>
      <c r="Q113" s="32">
        <f t="shared" si="68"/>
        <v>22.270224961335657</v>
      </c>
      <c r="R113" s="32">
        <f t="shared" si="68"/>
        <v>50.334952517063684</v>
      </c>
      <c r="S113" s="33">
        <f t="shared" si="69"/>
        <v>0.11862665851190714</v>
      </c>
      <c r="T113" s="33">
        <f t="shared" si="69"/>
        <v>0.14962966987406764</v>
      </c>
      <c r="U113" s="34">
        <f t="shared" si="70"/>
        <v>10.971732195057767</v>
      </c>
      <c r="V113" s="34">
        <f t="shared" si="70"/>
        <v>3.669787827677029</v>
      </c>
      <c r="W113" s="35">
        <f t="shared" si="70"/>
        <v>12.822046015210796</v>
      </c>
      <c r="X113" s="35">
        <f t="shared" si="70"/>
        <v>4.1763245170971199</v>
      </c>
      <c r="Y113" t="e">
        <f>NA()</f>
        <v>#N/A</v>
      </c>
      <c r="Z113" s="30">
        <f t="shared" si="58"/>
        <v>21.429838672885435</v>
      </c>
      <c r="AA113" s="30">
        <f t="shared" si="59"/>
        <v>50.214597105825419</v>
      </c>
      <c r="AD113"/>
      <c r="AE113" s="3">
        <v>28</v>
      </c>
      <c r="AG113" s="3">
        <f t="shared" si="60"/>
        <v>20.701379241486222</v>
      </c>
      <c r="AH113" s="29">
        <f t="shared" si="72"/>
        <v>23.153142952236465</v>
      </c>
      <c r="AI113" s="29">
        <f t="shared" si="72"/>
        <v>33.696886207209594</v>
      </c>
      <c r="AJ113" s="29">
        <f t="shared" si="72"/>
        <v>24.876028229840106</v>
      </c>
      <c r="AK113" s="29">
        <f t="shared" si="72"/>
        <v>34.426480740284369</v>
      </c>
      <c r="AL113" s="29">
        <f t="shared" si="72"/>
        <v>10.736377668632141</v>
      </c>
      <c r="AM113" s="30">
        <f t="shared" si="62"/>
        <v>42.664923495774545</v>
      </c>
      <c r="AN113" s="29">
        <f t="shared" si="71"/>
        <v>9.5547600394542744</v>
      </c>
      <c r="AO113" s="31">
        <f t="shared" si="71"/>
        <v>7.051701475794685</v>
      </c>
      <c r="AP113" s="31">
        <f t="shared" si="71"/>
        <v>1.410340295158937</v>
      </c>
      <c r="AQ113" s="32">
        <f t="shared" si="71"/>
        <v>32.873620060029616</v>
      </c>
      <c r="AR113" s="32">
        <f t="shared" si="71"/>
        <v>17.220033337484161</v>
      </c>
      <c r="AS113" s="32">
        <f t="shared" si="71"/>
        <v>38.300008599762585</v>
      </c>
      <c r="AT113" s="33">
        <f t="shared" si="73"/>
        <v>9.2211174043439231E-2</v>
      </c>
      <c r="AU113" s="33">
        <f t="shared" si="73"/>
        <v>0.11196625418484549</v>
      </c>
      <c r="AV113" s="34">
        <f t="shared" si="74"/>
        <v>8.0293684012473392</v>
      </c>
      <c r="AW113" s="34">
        <f t="shared" si="74"/>
        <v>2.7209225566333917</v>
      </c>
      <c r="AX113" s="35">
        <f t="shared" si="74"/>
        <v>9.7360740746498795</v>
      </c>
      <c r="AY113" s="35">
        <f t="shared" si="74"/>
        <v>3.1863340067391479</v>
      </c>
      <c r="AZ113" t="e">
        <f>NA()</f>
        <v>#N/A</v>
      </c>
      <c r="BA113" s="30">
        <f t="shared" si="65"/>
        <v>16.394819147139</v>
      </c>
      <c r="BB113" s="30">
        <f t="shared" si="66"/>
        <v>43.683885883849442</v>
      </c>
    </row>
    <row r="114" spans="4:54" x14ac:dyDescent="0.25">
      <c r="D114" s="3">
        <v>29</v>
      </c>
      <c r="F114" s="3">
        <v>28</v>
      </c>
      <c r="G114" s="29">
        <f t="shared" si="67"/>
        <v>40.643561232195061</v>
      </c>
      <c r="H114" s="29">
        <f t="shared" si="67"/>
        <v>46.227389533251454</v>
      </c>
      <c r="I114" s="29">
        <f t="shared" si="67"/>
        <v>41.25302548255393</v>
      </c>
      <c r="J114" s="29">
        <f t="shared" si="67"/>
        <v>47.00969341793818</v>
      </c>
      <c r="K114" s="29">
        <f t="shared" si="67"/>
        <v>17.096064386198648</v>
      </c>
      <c r="L114" s="30">
        <f t="shared" si="57"/>
        <v>50.783238696993081</v>
      </c>
      <c r="M114" s="29">
        <f t="shared" si="68"/>
        <v>14.378577341923267</v>
      </c>
      <c r="N114" s="31">
        <f t="shared" si="68"/>
        <v>10.111758971406292</v>
      </c>
      <c r="O114" s="31">
        <f t="shared" si="68"/>
        <v>2.022351794281259</v>
      </c>
      <c r="P114" s="32">
        <f t="shared" si="68"/>
        <v>43.000431531268724</v>
      </c>
      <c r="Q114" s="32">
        <f t="shared" si="68"/>
        <v>22.991963672761031</v>
      </c>
      <c r="R114" s="32">
        <f t="shared" si="68"/>
        <v>51.880631485122379</v>
      </c>
      <c r="S114" s="33">
        <f t="shared" si="69"/>
        <v>0.12251609700637739</v>
      </c>
      <c r="T114" s="33">
        <f t="shared" si="69"/>
        <v>0.15523477438844616</v>
      </c>
      <c r="U114" s="34">
        <f t="shared" si="70"/>
        <v>11.427143542361938</v>
      </c>
      <c r="V114" s="34">
        <f t="shared" si="70"/>
        <v>3.8151189724406214</v>
      </c>
      <c r="W114" s="35">
        <f t="shared" si="70"/>
        <v>13.287913480349562</v>
      </c>
      <c r="X114" s="35">
        <f t="shared" si="70"/>
        <v>4.3238719027129457</v>
      </c>
      <c r="Y114" t="e">
        <f>NA()</f>
        <v>#N/A</v>
      </c>
      <c r="Z114" s="30">
        <f t="shared" si="58"/>
        <v>22.080657070068135</v>
      </c>
      <c r="AA114" s="30">
        <f t="shared" si="59"/>
        <v>51.076026287364591</v>
      </c>
      <c r="AD114"/>
      <c r="AE114" s="3">
        <v>29</v>
      </c>
      <c r="AG114" s="3">
        <f t="shared" si="60"/>
        <v>21.771250784010444</v>
      </c>
      <c r="AH114" s="29">
        <f t="shared" si="72"/>
        <v>25.724822365023773</v>
      </c>
      <c r="AI114" s="29">
        <f t="shared" si="72"/>
        <v>35.609332529343177</v>
      </c>
      <c r="AJ114" s="29">
        <f t="shared" si="72"/>
        <v>27.244617611217922</v>
      </c>
      <c r="AK114" s="29">
        <f t="shared" si="72"/>
        <v>36.35468774246597</v>
      </c>
      <c r="AL114" s="29">
        <f t="shared" si="72"/>
        <v>11.723226716502092</v>
      </c>
      <c r="AM114" s="30">
        <f t="shared" si="62"/>
        <v>44.118361447787777</v>
      </c>
      <c r="AN114" s="29">
        <f t="shared" si="71"/>
        <v>10.264450798114433</v>
      </c>
      <c r="AO114" s="31">
        <f t="shared" si="71"/>
        <v>7.5056800279165765</v>
      </c>
      <c r="AP114" s="31">
        <f t="shared" si="71"/>
        <v>1.5011360055833156</v>
      </c>
      <c r="AQ114" s="32">
        <f t="shared" si="71"/>
        <v>34.455908952775879</v>
      </c>
      <c r="AR114" s="32">
        <f t="shared" si="71"/>
        <v>18.13770053671665</v>
      </c>
      <c r="AS114" s="32">
        <f t="shared" si="71"/>
        <v>40.626625346266643</v>
      </c>
      <c r="AT114" s="33">
        <f t="shared" si="73"/>
        <v>9.6925261957459638E-2</v>
      </c>
      <c r="AU114" s="33">
        <f t="shared" si="73"/>
        <v>0.11862163375820527</v>
      </c>
      <c r="AV114" s="34">
        <f t="shared" si="74"/>
        <v>8.5356610838382352</v>
      </c>
      <c r="AW114" s="34">
        <f t="shared" si="74"/>
        <v>2.8854650152779828</v>
      </c>
      <c r="AX114" s="35">
        <f t="shared" si="74"/>
        <v>10.277475731277205</v>
      </c>
      <c r="AY114" s="35">
        <f t="shared" si="74"/>
        <v>3.3614568198389807</v>
      </c>
      <c r="AZ114" t="e">
        <f>NA()</f>
        <v>#N/A</v>
      </c>
      <c r="BA114" s="30">
        <f t="shared" si="65"/>
        <v>17.365152908007808</v>
      </c>
      <c r="BB114" s="30">
        <f t="shared" si="66"/>
        <v>44.942103571022116</v>
      </c>
    </row>
    <row r="115" spans="4:54" x14ac:dyDescent="0.25">
      <c r="D115" s="3">
        <v>30</v>
      </c>
      <c r="F115" s="3">
        <v>29</v>
      </c>
      <c r="G115" s="29">
        <f t="shared" si="67"/>
        <v>42.92126673315969</v>
      </c>
      <c r="H115" s="29">
        <f t="shared" si="67"/>
        <v>47.840016046964841</v>
      </c>
      <c r="I115" s="29">
        <f t="shared" si="67"/>
        <v>43.470526024611935</v>
      </c>
      <c r="J115" s="29">
        <f t="shared" si="67"/>
        <v>48.62020569657782</v>
      </c>
      <c r="K115" s="29">
        <f t="shared" si="67"/>
        <v>17.871174793157248</v>
      </c>
      <c r="L115" s="30">
        <f t="shared" si="57"/>
        <v>51.639547607719109</v>
      </c>
      <c r="M115" s="29">
        <f t="shared" si="68"/>
        <v>15.026060527559284</v>
      </c>
      <c r="N115" s="31">
        <f t="shared" si="68"/>
        <v>10.520394124673977</v>
      </c>
      <c r="O115" s="31">
        <f t="shared" si="68"/>
        <v>2.1040788249347955</v>
      </c>
      <c r="P115" s="32">
        <f t="shared" si="68"/>
        <v>44.265931205245487</v>
      </c>
      <c r="Q115" s="32">
        <f t="shared" si="68"/>
        <v>23.691626195666391</v>
      </c>
      <c r="R115" s="32">
        <f t="shared" si="68"/>
        <v>53.331900359545557</v>
      </c>
      <c r="S115" s="33">
        <f t="shared" si="69"/>
        <v>0.12632080899763293</v>
      </c>
      <c r="T115" s="33">
        <f t="shared" si="69"/>
        <v>0.16072738639128975</v>
      </c>
      <c r="U115" s="34">
        <f t="shared" si="70"/>
        <v>11.87836718250662</v>
      </c>
      <c r="V115" s="34">
        <f t="shared" si="70"/>
        <v>3.9587264168667287</v>
      </c>
      <c r="W115" s="35">
        <f t="shared" si="70"/>
        <v>13.746778238921788</v>
      </c>
      <c r="X115" s="35">
        <f t="shared" si="70"/>
        <v>4.4686550231473561</v>
      </c>
      <c r="Y115" t="e">
        <f>NA()</f>
        <v>#N/A</v>
      </c>
      <c r="Z115" s="30">
        <f t="shared" si="58"/>
        <v>22.693014509189609</v>
      </c>
      <c r="AA115" s="30">
        <f t="shared" si="59"/>
        <v>51.895688933881054</v>
      </c>
      <c r="AD115"/>
      <c r="AE115" s="3">
        <v>30</v>
      </c>
      <c r="AG115" s="3">
        <f t="shared" si="60"/>
        <v>22.896414541809357</v>
      </c>
      <c r="AH115" s="29">
        <f t="shared" si="72"/>
        <v>28.453651554053245</v>
      </c>
      <c r="AI115" s="29">
        <f t="shared" si="72"/>
        <v>37.595228461005739</v>
      </c>
      <c r="AJ115" s="29">
        <f t="shared" si="72"/>
        <v>29.763306585614345</v>
      </c>
      <c r="AK115" s="29">
        <f t="shared" si="72"/>
        <v>38.354055345524046</v>
      </c>
      <c r="AL115" s="29">
        <f t="shared" si="72"/>
        <v>12.748614968102725</v>
      </c>
      <c r="AM115" s="30">
        <f t="shared" si="62"/>
        <v>45.5293734830232</v>
      </c>
      <c r="AN115" s="29">
        <f t="shared" si="71"/>
        <v>11.012327294513545</v>
      </c>
      <c r="AO115" s="31">
        <f t="shared" si="71"/>
        <v>7.9820591351253016</v>
      </c>
      <c r="AP115" s="31">
        <f t="shared" si="71"/>
        <v>1.5964118270250605</v>
      </c>
      <c r="AQ115" s="32">
        <f t="shared" si="71"/>
        <v>36.08402054818923</v>
      </c>
      <c r="AR115" s="32">
        <f t="shared" si="71"/>
        <v>19.077103738826111</v>
      </c>
      <c r="AS115" s="32">
        <f t="shared" si="71"/>
        <v>42.950496443860956</v>
      </c>
      <c r="AT115" s="33">
        <f t="shared" si="73"/>
        <v>0.10178525680216073</v>
      </c>
      <c r="AU115" s="33">
        <f t="shared" si="73"/>
        <v>0.12551752902154514</v>
      </c>
      <c r="AV115" s="34">
        <f t="shared" si="74"/>
        <v>9.0660705018553323</v>
      </c>
      <c r="AW115" s="34">
        <f t="shared" si="74"/>
        <v>3.0572613098094354</v>
      </c>
      <c r="AX115" s="35">
        <f t="shared" si="74"/>
        <v>10.839701701030334</v>
      </c>
      <c r="AY115" s="35">
        <f t="shared" si="74"/>
        <v>3.5427118348876285</v>
      </c>
      <c r="AZ115" t="e">
        <f>NA()</f>
        <v>#N/A</v>
      </c>
      <c r="BA115" s="30">
        <f t="shared" si="65"/>
        <v>18.335386869322026</v>
      </c>
      <c r="BB115" s="30">
        <f t="shared" si="66"/>
        <v>46.195117821612087</v>
      </c>
    </row>
    <row r="116" spans="4:54" x14ac:dyDescent="0.25">
      <c r="D116" s="3">
        <v>31</v>
      </c>
      <c r="F116" s="3">
        <v>30</v>
      </c>
      <c r="G116" s="29">
        <f t="shared" si="67"/>
        <v>45.144802678280179</v>
      </c>
      <c r="H116" s="29">
        <f t="shared" si="67"/>
        <v>49.425373949599603</v>
      </c>
      <c r="I116" s="29">
        <f t="shared" si="67"/>
        <v>45.664767662294913</v>
      </c>
      <c r="J116" s="29">
        <f t="shared" si="67"/>
        <v>50.201427800984369</v>
      </c>
      <c r="K116" s="29">
        <f t="shared" si="67"/>
        <v>18.617577883372952</v>
      </c>
      <c r="L116" s="30">
        <f t="shared" si="57"/>
        <v>52.449638196935609</v>
      </c>
      <c r="M116" s="29">
        <f t="shared" si="68"/>
        <v>15.667716678896523</v>
      </c>
      <c r="N116" s="31">
        <f t="shared" si="68"/>
        <v>10.925493167163875</v>
      </c>
      <c r="O116" s="31">
        <f t="shared" si="68"/>
        <v>2.1850986334327751</v>
      </c>
      <c r="P116" s="32">
        <f t="shared" si="68"/>
        <v>45.502439246513745</v>
      </c>
      <c r="Q116" s="32">
        <f t="shared" si="68"/>
        <v>24.369373173323961</v>
      </c>
      <c r="R116" s="32">
        <f t="shared" si="68"/>
        <v>54.69215896898546</v>
      </c>
      <c r="S116" s="33">
        <f t="shared" si="69"/>
        <v>0.13004092053481339</v>
      </c>
      <c r="T116" s="33">
        <f t="shared" si="69"/>
        <v>0.16610548835678651</v>
      </c>
      <c r="U116" s="34">
        <f t="shared" si="70"/>
        <v>12.325135472381554</v>
      </c>
      <c r="V116" s="34">
        <f t="shared" si="70"/>
        <v>4.1005404575942626</v>
      </c>
      <c r="W116" s="35">
        <f t="shared" si="70"/>
        <v>14.198561433397437</v>
      </c>
      <c r="X116" s="35">
        <f t="shared" si="70"/>
        <v>4.610655407054816</v>
      </c>
      <c r="Y116" t="e">
        <f>NA()</f>
        <v>#N/A</v>
      </c>
      <c r="Z116" s="30">
        <f t="shared" si="58"/>
        <v>23.268246953201889</v>
      </c>
      <c r="AA116" s="30">
        <f t="shared" si="59"/>
        <v>52.675610102669324</v>
      </c>
      <c r="AD116"/>
      <c r="AE116" s="3">
        <v>31</v>
      </c>
      <c r="AG116" s="3">
        <f t="shared" si="60"/>
        <v>24.079728081374313</v>
      </c>
      <c r="AH116" s="29">
        <f t="shared" si="72"/>
        <v>31.328439011419068</v>
      </c>
      <c r="AI116" s="29">
        <f t="shared" si="72"/>
        <v>39.653447419764092</v>
      </c>
      <c r="AJ116" s="29">
        <f t="shared" si="72"/>
        <v>32.43030503754818</v>
      </c>
      <c r="AK116" s="29">
        <f t="shared" si="72"/>
        <v>40.423093368190585</v>
      </c>
      <c r="AL116" s="29">
        <f t="shared" si="72"/>
        <v>13.806584756252875</v>
      </c>
      <c r="AM116" s="30">
        <f t="shared" si="62"/>
        <v>46.900679496893829</v>
      </c>
      <c r="AN116" s="29">
        <f t="shared" si="71"/>
        <v>11.79855420410661</v>
      </c>
      <c r="AO116" s="31">
        <f t="shared" si="71"/>
        <v>8.4811235531247444</v>
      </c>
      <c r="AP116" s="31">
        <f t="shared" si="71"/>
        <v>1.6962247106249488</v>
      </c>
      <c r="AQ116" s="32">
        <f t="shared" si="71"/>
        <v>37.75613244020424</v>
      </c>
      <c r="AR116" s="32">
        <f t="shared" si="71"/>
        <v>20.035802562698713</v>
      </c>
      <c r="AS116" s="32">
        <f t="shared" si="71"/>
        <v>45.255432973462739</v>
      </c>
      <c r="AT116" s="33">
        <f t="shared" si="73"/>
        <v>0.10678551595634608</v>
      </c>
      <c r="AU116" s="33">
        <f t="shared" si="73"/>
        <v>0.13264477849985717</v>
      </c>
      <c r="AV116" s="34">
        <f t="shared" si="74"/>
        <v>9.6208180075726872</v>
      </c>
      <c r="AW116" s="34">
        <f t="shared" si="74"/>
        <v>3.2363184314375717</v>
      </c>
      <c r="AX116" s="35">
        <f t="shared" si="74"/>
        <v>11.422608592457536</v>
      </c>
      <c r="AY116" s="35">
        <f t="shared" si="74"/>
        <v>3.7299432480342212</v>
      </c>
      <c r="AZ116" t="e">
        <f>NA()</f>
        <v>#N/A</v>
      </c>
      <c r="BA116" s="30">
        <f t="shared" si="65"/>
        <v>19.299115332264993</v>
      </c>
      <c r="BB116" s="30">
        <f t="shared" si="66"/>
        <v>47.439439074938903</v>
      </c>
    </row>
    <row r="117" spans="4:54" x14ac:dyDescent="0.25">
      <c r="D117" s="3">
        <v>32</v>
      </c>
      <c r="F117" s="3">
        <v>31</v>
      </c>
      <c r="G117" s="29">
        <f t="shared" si="67"/>
        <v>47.308970755453146</v>
      </c>
      <c r="H117" s="29">
        <f t="shared" si="67"/>
        <v>50.983078187683461</v>
      </c>
      <c r="I117" s="29">
        <f t="shared" si="67"/>
        <v>47.831660990070091</v>
      </c>
      <c r="J117" s="29">
        <f t="shared" si="67"/>
        <v>51.753053381494567</v>
      </c>
      <c r="K117" s="29">
        <f t="shared" si="67"/>
        <v>19.33457431374449</v>
      </c>
      <c r="L117" s="30">
        <f t="shared" si="57"/>
        <v>53.216742654006111</v>
      </c>
      <c r="M117" s="29">
        <f t="shared" si="68"/>
        <v>16.302914667739191</v>
      </c>
      <c r="N117" s="31">
        <f t="shared" si="68"/>
        <v>11.326820226301276</v>
      </c>
      <c r="O117" s="31">
        <f t="shared" si="68"/>
        <v>2.2653640452602555</v>
      </c>
      <c r="P117" s="32">
        <f t="shared" si="68"/>
        <v>46.710228647191016</v>
      </c>
      <c r="Q117" s="32">
        <f t="shared" si="68"/>
        <v>25.025430343605937</v>
      </c>
      <c r="R117" s="32">
        <f t="shared" si="68"/>
        <v>55.96510956156655</v>
      </c>
      <c r="S117" s="33">
        <f t="shared" si="69"/>
        <v>0.13367675142066282</v>
      </c>
      <c r="T117" s="33">
        <f t="shared" si="69"/>
        <v>0.17136758637104219</v>
      </c>
      <c r="U117" s="34">
        <f t="shared" si="70"/>
        <v>12.767210531986514</v>
      </c>
      <c r="V117" s="34">
        <f t="shared" si="70"/>
        <v>4.2405007769876777</v>
      </c>
      <c r="W117" s="35">
        <f t="shared" si="70"/>
        <v>14.643206219099328</v>
      </c>
      <c r="X117" s="35">
        <f t="shared" si="70"/>
        <v>4.7498634156328974</v>
      </c>
      <c r="Y117" t="e">
        <f>NA()</f>
        <v>#N/A</v>
      </c>
      <c r="Z117" s="30">
        <f t="shared" si="58"/>
        <v>23.807808007837028</v>
      </c>
      <c r="AA117" s="30">
        <f t="shared" si="59"/>
        <v>53.417716665789207</v>
      </c>
      <c r="AD117"/>
      <c r="AE117" s="3">
        <v>32</v>
      </c>
      <c r="AG117" s="3">
        <f t="shared" si="60"/>
        <v>25.324196651582223</v>
      </c>
      <c r="AH117" s="29">
        <f t="shared" si="72"/>
        <v>34.334532553751295</v>
      </c>
      <c r="AI117" s="29">
        <f t="shared" si="72"/>
        <v>41.782338430842636</v>
      </c>
      <c r="AJ117" s="29">
        <f t="shared" si="72"/>
        <v>35.241929587554381</v>
      </c>
      <c r="AK117" s="29">
        <f t="shared" si="72"/>
        <v>42.559768866830233</v>
      </c>
      <c r="AL117" s="29">
        <f t="shared" si="72"/>
        <v>14.890273225980668</v>
      </c>
      <c r="AM117" s="30">
        <f t="shared" si="62"/>
        <v>48.234201499579243</v>
      </c>
      <c r="AN117" s="29">
        <f t="shared" si="71"/>
        <v>12.623022116338879</v>
      </c>
      <c r="AO117" s="31">
        <f t="shared" si="71"/>
        <v>9.0030529283065324</v>
      </c>
      <c r="AP117" s="31">
        <f t="shared" si="71"/>
        <v>1.8006105856613066</v>
      </c>
      <c r="AQ117" s="32">
        <f t="shared" si="71"/>
        <v>39.470043638570225</v>
      </c>
      <c r="AR117" s="32">
        <f t="shared" si="71"/>
        <v>21.011045231921504</v>
      </c>
      <c r="AS117" s="32">
        <f t="shared" si="71"/>
        <v>47.52509792399033</v>
      </c>
      <c r="AT117" s="33">
        <f t="shared" si="73"/>
        <v>0.11191914020302644</v>
      </c>
      <c r="AU117" s="33">
        <f t="shared" si="73"/>
        <v>0.13999185601804867</v>
      </c>
      <c r="AV117" s="34">
        <f t="shared" si="74"/>
        <v>10.200004356253265</v>
      </c>
      <c r="AW117" s="34">
        <f t="shared" si="74"/>
        <v>3.4226018995330798</v>
      </c>
      <c r="AX117" s="35">
        <f t="shared" si="74"/>
        <v>12.025941707266192</v>
      </c>
      <c r="AY117" s="35">
        <f t="shared" si="74"/>
        <v>3.9229500140265077</v>
      </c>
      <c r="AZ117" t="e">
        <f>NA()</f>
        <v>#N/A</v>
      </c>
      <c r="BA117" s="30">
        <f t="shared" si="65"/>
        <v>20.249836615365165</v>
      </c>
      <c r="BB117" s="30">
        <f t="shared" si="66"/>
        <v>48.671471393731423</v>
      </c>
    </row>
    <row r="118" spans="4:54" x14ac:dyDescent="0.25">
      <c r="D118" s="3">
        <v>33</v>
      </c>
      <c r="F118" s="3">
        <v>32</v>
      </c>
      <c r="G118" s="29">
        <f t="shared" ref="G118:K133" si="75">G46*G$12</f>
        <v>49.409582564273819</v>
      </c>
      <c r="H118" s="29">
        <f t="shared" si="75"/>
        <v>52.512836858730545</v>
      </c>
      <c r="I118" s="29">
        <f t="shared" si="75"/>
        <v>49.967589437226415</v>
      </c>
      <c r="J118" s="29">
        <f t="shared" si="75"/>
        <v>53.274869872367809</v>
      </c>
      <c r="K118" s="29">
        <f t="shared" si="75"/>
        <v>20.021777926796016</v>
      </c>
      <c r="L118" s="30">
        <f t="shared" si="57"/>
        <v>53.94371121624301</v>
      </c>
      <c r="M118" s="29">
        <f t="shared" ref="M118:R133" si="76">M46*M$12</f>
        <v>16.931090031226042</v>
      </c>
      <c r="N118" s="31">
        <f t="shared" si="76"/>
        <v>11.724164288785262</v>
      </c>
      <c r="O118" s="31">
        <f t="shared" si="76"/>
        <v>2.3448328577570523</v>
      </c>
      <c r="P118" s="32">
        <f t="shared" si="76"/>
        <v>47.889610645065851</v>
      </c>
      <c r="Q118" s="32">
        <f t="shared" si="76"/>
        <v>25.660078801636253</v>
      </c>
      <c r="R118" s="32">
        <f t="shared" si="76"/>
        <v>57.154657280230353</v>
      </c>
      <c r="S118" s="33">
        <f t="shared" ref="S118:T133" si="77">S46</f>
        <v>0.1372287909291649</v>
      </c>
      <c r="T118" s="33">
        <f t="shared" si="77"/>
        <v>0.17651265402823813</v>
      </c>
      <c r="U118" s="34">
        <f t="shared" ref="U118:X133" si="78">U46*U$12</f>
        <v>13.204381726590317</v>
      </c>
      <c r="V118" s="34">
        <f t="shared" si="78"/>
        <v>4.3785555888836551</v>
      </c>
      <c r="W118" s="35">
        <f t="shared" si="78"/>
        <v>15.080675136294598</v>
      </c>
      <c r="X118" s="35">
        <f t="shared" si="78"/>
        <v>4.8862771801451022</v>
      </c>
      <c r="Y118" t="e">
        <f>NA()</f>
        <v>#N/A</v>
      </c>
      <c r="Z118" s="30">
        <f t="shared" si="58"/>
        <v>24.313231419505453</v>
      </c>
      <c r="AA118" s="30">
        <f t="shared" si="59"/>
        <v>54.1238420705929</v>
      </c>
      <c r="AD118"/>
      <c r="AE118" s="3">
        <v>33</v>
      </c>
      <c r="AG118" s="3">
        <f t="shared" si="60"/>
        <v>26.632980816094239</v>
      </c>
      <c r="AH118" s="29">
        <f t="shared" si="72"/>
        <v>37.453878987157346</v>
      </c>
      <c r="AI118" s="29">
        <f t="shared" si="72"/>
        <v>43.979687365131944</v>
      </c>
      <c r="AJ118" s="29">
        <f t="shared" si="72"/>
        <v>38.192451196287628</v>
      </c>
      <c r="AK118" s="29">
        <f t="shared" si="72"/>
        <v>44.761470198539783</v>
      </c>
      <c r="AL118" s="29">
        <f t="shared" si="72"/>
        <v>15.992015516607726</v>
      </c>
      <c r="AM118" s="30">
        <f t="shared" si="62"/>
        <v>49.531040720223743</v>
      </c>
      <c r="AN118" s="29">
        <f t="shared" ref="AN118:AS133" si="79">AN46*AN$12</f>
        <v>13.485317152555146</v>
      </c>
      <c r="AO118" s="31">
        <f t="shared" si="79"/>
        <v>9.5479081875659428</v>
      </c>
      <c r="AP118" s="31">
        <f t="shared" si="79"/>
        <v>1.9095816375131884</v>
      </c>
      <c r="AQ118" s="32">
        <f t="shared" si="79"/>
        <v>41.223157651801195</v>
      </c>
      <c r="AR118" s="32">
        <f t="shared" si="79"/>
        <v>21.999775583875234</v>
      </c>
      <c r="AS118" s="32">
        <f t="shared" si="79"/>
        <v>49.743369253663246</v>
      </c>
      <c r="AT118" s="33">
        <f t="shared" si="73"/>
        <v>0.11717791666107566</v>
      </c>
      <c r="AU118" s="33">
        <f t="shared" si="73"/>
        <v>0.14754476452903031</v>
      </c>
      <c r="AV118" s="34">
        <f t="shared" si="74"/>
        <v>10.803595295826643</v>
      </c>
      <c r="AW118" s="34">
        <f t="shared" si="74"/>
        <v>3.6160315969070029</v>
      </c>
      <c r="AX118" s="35">
        <f t="shared" si="74"/>
        <v>12.649326717675779</v>
      </c>
      <c r="AY118" s="35">
        <f t="shared" si="74"/>
        <v>4.1214836493472307</v>
      </c>
      <c r="AZ118" t="e">
        <f>NA()</f>
        <v>#N/A</v>
      </c>
      <c r="BA118" s="30">
        <f t="shared" si="65"/>
        <v>21.181089012834878</v>
      </c>
      <c r="BB118" s="30">
        <f t="shared" si="66"/>
        <v>49.887540565897311</v>
      </c>
    </row>
    <row r="119" spans="4:54" x14ac:dyDescent="0.25">
      <c r="D119" s="3">
        <v>34</v>
      </c>
      <c r="F119" s="3">
        <v>33</v>
      </c>
      <c r="G119" s="29">
        <f t="shared" si="75"/>
        <v>51.443370614725268</v>
      </c>
      <c r="H119" s="29">
        <f t="shared" si="75"/>
        <v>54.014441712437048</v>
      </c>
      <c r="I119" s="29">
        <f t="shared" si="75"/>
        <v>52.069380865950151</v>
      </c>
      <c r="J119" s="29">
        <f t="shared" si="75"/>
        <v>54.766748568260859</v>
      </c>
      <c r="K119" s="29">
        <f t="shared" si="75"/>
        <v>20.679073625817392</v>
      </c>
      <c r="L119" s="30">
        <f t="shared" si="57"/>
        <v>54.633084585515505</v>
      </c>
      <c r="M119" s="29">
        <f t="shared" si="76"/>
        <v>17.551740146115542</v>
      </c>
      <c r="N119" s="31">
        <f t="shared" si="76"/>
        <v>12.11733719446438</v>
      </c>
      <c r="O119" s="31">
        <f t="shared" si="76"/>
        <v>2.4234674388928759</v>
      </c>
      <c r="P119" s="32">
        <f t="shared" si="76"/>
        <v>49.040929263414206</v>
      </c>
      <c r="Q119" s="32">
        <f t="shared" si="76"/>
        <v>26.273646406398765</v>
      </c>
      <c r="R119" s="32">
        <f t="shared" si="76"/>
        <v>58.264827456209225</v>
      </c>
      <c r="S119" s="33">
        <f t="shared" si="77"/>
        <v>0.14069767630747215</v>
      </c>
      <c r="T119" s="33">
        <f t="shared" si="77"/>
        <v>0.18154008188540866</v>
      </c>
      <c r="U119" s="34">
        <f t="shared" si="78"/>
        <v>13.636463386093563</v>
      </c>
      <c r="V119" s="34">
        <f t="shared" si="78"/>
        <v>4.5146608681428839</v>
      </c>
      <c r="W119" s="35">
        <f t="shared" si="78"/>
        <v>15.510947803752252</v>
      </c>
      <c r="X119" s="35">
        <f t="shared" si="78"/>
        <v>5.0199016598973394</v>
      </c>
      <c r="Y119" t="e">
        <f>NA()</f>
        <v>#N/A</v>
      </c>
      <c r="Z119" s="30">
        <f t="shared" si="58"/>
        <v>24.786099784180688</v>
      </c>
      <c r="AA119" s="30">
        <f t="shared" si="59"/>
        <v>54.795730869437342</v>
      </c>
      <c r="AD119"/>
      <c r="AE119" s="3">
        <v>34</v>
      </c>
      <c r="AG119" s="3">
        <f t="shared" si="60"/>
        <v>28.009404480205966</v>
      </c>
      <c r="AH119" s="29">
        <f t="shared" ref="AH119:AL134" si="80">AH47*AH$12</f>
        <v>40.66521562987046</v>
      </c>
      <c r="AI119" s="29">
        <f t="shared" si="80"/>
        <v>46.24268104053521</v>
      </c>
      <c r="AJ119" s="29">
        <f t="shared" si="80"/>
        <v>41.27397447961679</v>
      </c>
      <c r="AK119" s="29">
        <f t="shared" si="80"/>
        <v>47.024974699326613</v>
      </c>
      <c r="AL119" s="29">
        <f t="shared" si="80"/>
        <v>17.103484648407552</v>
      </c>
      <c r="AM119" s="30">
        <f t="shared" si="62"/>
        <v>50.791518161764913</v>
      </c>
      <c r="AN119" s="29">
        <f t="shared" si="79"/>
        <v>14.384691613046614</v>
      </c>
      <c r="AO119" s="31">
        <f t="shared" si="79"/>
        <v>10.115617653411491</v>
      </c>
      <c r="AP119" s="31">
        <f t="shared" si="79"/>
        <v>2.0231235306822981</v>
      </c>
      <c r="AQ119" s="32">
        <f t="shared" si="79"/>
        <v>43.012468685624974</v>
      </c>
      <c r="AR119" s="32">
        <f t="shared" si="79"/>
        <v>22.998646270320581</v>
      </c>
      <c r="AS119" s="32">
        <f t="shared" si="79"/>
        <v>51.894714637987796</v>
      </c>
      <c r="AT119" s="33">
        <f t="shared" ref="AT119:AU134" si="81">AT47</f>
        <v>0.12255227296841061</v>
      </c>
      <c r="AU119" s="33">
        <f t="shared" si="81"/>
        <v>0.1552869571399019</v>
      </c>
      <c r="AV119" s="34">
        <f t="shared" ref="AV119:AY134" si="82">AV47*AV$12</f>
        <v>11.431407016508556</v>
      </c>
      <c r="AW119" s="34">
        <f t="shared" si="82"/>
        <v>3.8164776718280553</v>
      </c>
      <c r="AX119" s="35">
        <f t="shared" si="82"/>
        <v>13.292261625718929</v>
      </c>
      <c r="AY119" s="35">
        <f t="shared" si="82"/>
        <v>4.3252464250755676</v>
      </c>
      <c r="AZ119" t="e">
        <f>NA()</f>
        <v>#N/A</v>
      </c>
      <c r="BA119" s="30">
        <f t="shared" si="65"/>
        <v>22.086593142857154</v>
      </c>
      <c r="BB119" s="30">
        <f t="shared" si="66"/>
        <v>51.083926085074431</v>
      </c>
    </row>
    <row r="120" spans="4:54" x14ac:dyDescent="0.25">
      <c r="D120" s="3">
        <v>35</v>
      </c>
      <c r="F120" s="3">
        <v>34</v>
      </c>
      <c r="G120" s="29">
        <f t="shared" si="75"/>
        <v>53.40789933964431</v>
      </c>
      <c r="H120" s="29">
        <f t="shared" si="75"/>
        <v>55.487759616943862</v>
      </c>
      <c r="I120" s="29">
        <f t="shared" si="75"/>
        <v>54.134278923922906</v>
      </c>
      <c r="J120" s="29">
        <f t="shared" si="75"/>
        <v>56.228635723067711</v>
      </c>
      <c r="K120" s="29">
        <f t="shared" si="75"/>
        <v>21.306578461588856</v>
      </c>
      <c r="L120" s="30">
        <f t="shared" si="57"/>
        <v>55.287149505615474</v>
      </c>
      <c r="M120" s="29">
        <f t="shared" si="76"/>
        <v>18.164419715096184</v>
      </c>
      <c r="N120" s="31">
        <f t="shared" si="76"/>
        <v>12.506171810460396</v>
      </c>
      <c r="O120" s="31">
        <f t="shared" si="76"/>
        <v>2.5012343620920792</v>
      </c>
      <c r="P120" s="32">
        <f t="shared" si="76"/>
        <v>50.164556499752898</v>
      </c>
      <c r="Q120" s="32">
        <f t="shared" si="76"/>
        <v>26.866500196963607</v>
      </c>
      <c r="R120" s="32">
        <f t="shared" si="76"/>
        <v>59.29969759404888</v>
      </c>
      <c r="S120" s="33">
        <f t="shared" si="77"/>
        <v>0.14408417370270152</v>
      </c>
      <c r="T120" s="33">
        <f t="shared" si="77"/>
        <v>0.18644963187412347</v>
      </c>
      <c r="U120" s="34">
        <f t="shared" si="78"/>
        <v>14.063292733920671</v>
      </c>
      <c r="V120" s="34">
        <f t="shared" si="78"/>
        <v>4.6487796540423121</v>
      </c>
      <c r="W120" s="35">
        <f t="shared" si="78"/>
        <v>15.934018889904804</v>
      </c>
      <c r="X120" s="35">
        <f t="shared" si="78"/>
        <v>5.1507478055650759</v>
      </c>
      <c r="Y120" t="e">
        <f>NA()</f>
        <v>#N/A</v>
      </c>
      <c r="Z120" s="30">
        <f t="shared" si="58"/>
        <v>25.228018685474019</v>
      </c>
      <c r="AA120" s="30">
        <f t="shared" si="59"/>
        <v>55.435043029772537</v>
      </c>
      <c r="AD120"/>
      <c r="AE120" s="3">
        <v>35</v>
      </c>
      <c r="AG120" s="3">
        <f t="shared" si="60"/>
        <v>29.456963332534478</v>
      </c>
      <c r="AH120" s="29">
        <f t="shared" si="80"/>
        <v>43.944399910057371</v>
      </c>
      <c r="AI120" s="29">
        <f t="shared" si="80"/>
        <v>48.567875288020488</v>
      </c>
      <c r="AJ120" s="29">
        <f t="shared" si="80"/>
        <v>44.476357557620702</v>
      </c>
      <c r="AK120" s="29">
        <f t="shared" si="80"/>
        <v>49.346421130471974</v>
      </c>
      <c r="AL120" s="29">
        <f t="shared" si="80"/>
        <v>18.215865405727907</v>
      </c>
      <c r="AM120" s="30">
        <f t="shared" si="62"/>
        <v>52.015259154499255</v>
      </c>
      <c r="AN120" s="29">
        <f t="shared" si="79"/>
        <v>15.320036482680248</v>
      </c>
      <c r="AO120" s="31">
        <f t="shared" si="79"/>
        <v>10.705963088181225</v>
      </c>
      <c r="AP120" s="31">
        <f t="shared" si="79"/>
        <v>2.141192617636245</v>
      </c>
      <c r="AQ120" s="32">
        <f t="shared" si="79"/>
        <v>44.834551654908672</v>
      </c>
      <c r="AR120" s="32">
        <f t="shared" si="79"/>
        <v>24.004038654547038</v>
      </c>
      <c r="AS120" s="32">
        <f t="shared" si="79"/>
        <v>53.964563386854024</v>
      </c>
      <c r="AT120" s="33">
        <f t="shared" si="81"/>
        <v>0.12803124521482578</v>
      </c>
      <c r="AU120" s="33">
        <f t="shared" si="81"/>
        <v>0.16319929101838376</v>
      </c>
      <c r="AV120" s="34">
        <f t="shared" si="82"/>
        <v>12.083091697703713</v>
      </c>
      <c r="AW120" s="34">
        <f t="shared" si="82"/>
        <v>4.0237565906909323</v>
      </c>
      <c r="AX120" s="35">
        <f t="shared" si="82"/>
        <v>13.954109135772249</v>
      </c>
      <c r="AY120" s="35">
        <f t="shared" si="82"/>
        <v>4.5338900301916407</v>
      </c>
      <c r="AZ120" t="e">
        <f>NA()</f>
        <v>#N/A</v>
      </c>
      <c r="BA120" s="30">
        <f t="shared" si="65"/>
        <v>22.960395571704659</v>
      </c>
      <c r="BB120" s="30">
        <f t="shared" si="66"/>
        <v>52.256896856922047</v>
      </c>
    </row>
    <row r="121" spans="4:54" x14ac:dyDescent="0.25">
      <c r="D121" s="3">
        <v>36</v>
      </c>
      <c r="F121" s="3">
        <v>35</v>
      </c>
      <c r="G121" s="29">
        <f t="shared" si="75"/>
        <v>55.301478000992176</v>
      </c>
      <c r="H121" s="29">
        <f t="shared" si="75"/>
        <v>56.932724876038385</v>
      </c>
      <c r="I121" s="29">
        <f t="shared" si="75"/>
        <v>56.159914555576798</v>
      </c>
      <c r="J121" s="29">
        <f t="shared" si="75"/>
        <v>57.660544550009504</v>
      </c>
      <c r="K121" s="29">
        <f t="shared" si="75"/>
        <v>21.904606062331585</v>
      </c>
      <c r="L121" s="30">
        <f t="shared" si="57"/>
        <v>55.907981656509364</v>
      </c>
      <c r="M121" s="29">
        <f t="shared" si="76"/>
        <v>18.768736545862872</v>
      </c>
      <c r="N121" s="31">
        <f t="shared" si="76"/>
        <v>12.890520365412151</v>
      </c>
      <c r="O121" s="31">
        <f t="shared" si="76"/>
        <v>2.5781040730824305</v>
      </c>
      <c r="P121" s="32">
        <f t="shared" si="76"/>
        <v>51.260888078263996</v>
      </c>
      <c r="Q121" s="32">
        <f t="shared" si="76"/>
        <v>27.439039701363857</v>
      </c>
      <c r="R121" s="32">
        <f t="shared" si="76"/>
        <v>60.263342087742821</v>
      </c>
      <c r="S121" s="33">
        <f t="shared" si="77"/>
        <v>0.14738916120897053</v>
      </c>
      <c r="T121" s="33">
        <f t="shared" si="77"/>
        <v>0.19124139614447561</v>
      </c>
      <c r="U121" s="34">
        <f t="shared" si="78"/>
        <v>14.48472800178037</v>
      </c>
      <c r="V121" s="34">
        <f t="shared" si="78"/>
        <v>4.7808814189991411</v>
      </c>
      <c r="W121" s="35">
        <f t="shared" si="78"/>
        <v>16.349896324515747</v>
      </c>
      <c r="X121" s="35">
        <f t="shared" si="78"/>
        <v>5.2788318149725617</v>
      </c>
      <c r="Y121" t="e">
        <f>NA()</f>
        <v>#N/A</v>
      </c>
      <c r="Z121" s="30">
        <f t="shared" si="58"/>
        <v>25.64059554513868</v>
      </c>
      <c r="AA121" s="30">
        <f t="shared" si="59"/>
        <v>56.043358035254705</v>
      </c>
      <c r="AD121"/>
      <c r="AE121" s="3">
        <v>36</v>
      </c>
      <c r="AG121" s="3">
        <f t="shared" si="60"/>
        <v>30.979333722981732</v>
      </c>
      <c r="AH121" s="29">
        <f t="shared" si="80"/>
        <v>47.264875832133164</v>
      </c>
      <c r="AI121" s="29">
        <f t="shared" si="80"/>
        <v>50.951168181809294</v>
      </c>
      <c r="AJ121" s="29">
        <f t="shared" si="80"/>
        <v>47.787181049565547</v>
      </c>
      <c r="AK121" s="29">
        <f t="shared" si="80"/>
        <v>51.721288130703876</v>
      </c>
      <c r="AL121" s="29">
        <f t="shared" si="80"/>
        <v>19.320057318246622</v>
      </c>
      <c r="AM121" s="30">
        <f t="shared" si="62"/>
        <v>53.201304861994103</v>
      </c>
      <c r="AN121" s="29">
        <f t="shared" si="79"/>
        <v>16.28985672140977</v>
      </c>
      <c r="AO121" s="31">
        <f t="shared" si="79"/>
        <v>11.318565910170403</v>
      </c>
      <c r="AP121" s="31">
        <f t="shared" si="79"/>
        <v>2.2637131820340808</v>
      </c>
      <c r="AQ121" s="32">
        <f t="shared" si="79"/>
        <v>46.685556739097422</v>
      </c>
      <c r="AR121" s="32">
        <f t="shared" si="79"/>
        <v>25.0120897848048</v>
      </c>
      <c r="AS121" s="32">
        <f t="shared" si="79"/>
        <v>55.939660116391877</v>
      </c>
      <c r="AT121" s="33">
        <f t="shared" si="81"/>
        <v>0.13360246221739921</v>
      </c>
      <c r="AU121" s="33">
        <f t="shared" si="81"/>
        <v>0.17126001990469877</v>
      </c>
      <c r="AV121" s="34">
        <f t="shared" si="82"/>
        <v>12.758123430280163</v>
      </c>
      <c r="AW121" s="34">
        <f t="shared" si="82"/>
        <v>4.2376274366431002</v>
      </c>
      <c r="AX121" s="35">
        <f t="shared" si="82"/>
        <v>14.634089585250489</v>
      </c>
      <c r="AY121" s="35">
        <f t="shared" si="82"/>
        <v>4.7470147867809169</v>
      </c>
      <c r="AZ121" t="e">
        <f>NA()</f>
        <v>#N/A</v>
      </c>
      <c r="BA121" s="30">
        <f t="shared" si="65"/>
        <v>23.797008131947507</v>
      </c>
      <c r="BB121" s="30">
        <f t="shared" si="66"/>
        <v>53.402750358486678</v>
      </c>
    </row>
    <row r="122" spans="4:54" x14ac:dyDescent="0.25">
      <c r="D122" s="3">
        <v>37</v>
      </c>
      <c r="F122" s="3">
        <v>36</v>
      </c>
      <c r="G122" s="29">
        <f t="shared" si="75"/>
        <v>57.123076884191896</v>
      </c>
      <c r="H122" s="29">
        <f t="shared" si="75"/>
        <v>58.349332299458489</v>
      </c>
      <c r="I122" s="29">
        <f t="shared" si="75"/>
        <v>58.14427799175823</v>
      </c>
      <c r="J122" s="29">
        <f t="shared" si="75"/>
        <v>59.062548019088652</v>
      </c>
      <c r="K122" s="29">
        <f t="shared" si="75"/>
        <v>22.473634421460513</v>
      </c>
      <c r="L122" s="30">
        <f t="shared" si="57"/>
        <v>56.497478993537953</v>
      </c>
      <c r="M122" s="29">
        <f t="shared" si="76"/>
        <v>19.364347604863489</v>
      </c>
      <c r="N122" s="31">
        <f t="shared" si="76"/>
        <v>13.270252926520378</v>
      </c>
      <c r="O122" s="31">
        <f t="shared" si="76"/>
        <v>2.6540505853040761</v>
      </c>
      <c r="P122" s="32">
        <f t="shared" si="76"/>
        <v>52.330339693717477</v>
      </c>
      <c r="Q122" s="32">
        <f t="shared" si="76"/>
        <v>27.991691035920653</v>
      </c>
      <c r="R122" s="32">
        <f t="shared" si="76"/>
        <v>61.159787887473804</v>
      </c>
      <c r="S122" s="33">
        <f t="shared" si="77"/>
        <v>0.15061361377507115</v>
      </c>
      <c r="T122" s="33">
        <f t="shared" si="77"/>
        <v>0.1959157598819192</v>
      </c>
      <c r="U122" s="34">
        <f t="shared" si="78"/>
        <v>14.900646709950712</v>
      </c>
      <c r="V122" s="34">
        <f t="shared" si="78"/>
        <v>4.9109414953202917</v>
      </c>
      <c r="W122" s="35">
        <f t="shared" si="78"/>
        <v>16.758599719336193</v>
      </c>
      <c r="X122" s="35">
        <f t="shared" si="78"/>
        <v>5.404174470253194</v>
      </c>
      <c r="Y122" t="e">
        <f>NA()</f>
        <v>#N/A</v>
      </c>
      <c r="Z122" s="30">
        <f t="shared" si="58"/>
        <v>26.025422537098532</v>
      </c>
      <c r="AA122" s="30">
        <f t="shared" si="59"/>
        <v>56.622178788016157</v>
      </c>
      <c r="AD122"/>
      <c r="AE122" s="3">
        <v>37</v>
      </c>
      <c r="AG122" s="3">
        <f t="shared" si="60"/>
        <v>32.580381999521578</v>
      </c>
      <c r="AH122" s="29">
        <f t="shared" si="80"/>
        <v>50.598267765226382</v>
      </c>
      <c r="AI122" s="29">
        <f t="shared" si="80"/>
        <v>53.387779714908795</v>
      </c>
      <c r="AJ122" s="29">
        <f t="shared" si="80"/>
        <v>51.191774134620829</v>
      </c>
      <c r="AK122" s="29">
        <f t="shared" si="80"/>
        <v>54.144379975494097</v>
      </c>
      <c r="AL122" s="29">
        <f t="shared" si="80"/>
        <v>20.406899729352183</v>
      </c>
      <c r="AM122" s="30">
        <f t="shared" si="62"/>
        <v>54.348237138864896</v>
      </c>
      <c r="AN122" s="29">
        <f t="shared" si="79"/>
        <v>17.292250349478888</v>
      </c>
      <c r="AO122" s="31">
        <f t="shared" si="79"/>
        <v>11.952873864625776</v>
      </c>
      <c r="AP122" s="31">
        <f t="shared" si="79"/>
        <v>2.390574772925155</v>
      </c>
      <c r="AQ122" s="32">
        <f t="shared" si="79"/>
        <v>48.56120922864735</v>
      </c>
      <c r="AR122" s="32">
        <f t="shared" si="79"/>
        <v>26.018726661897102</v>
      </c>
      <c r="AS122" s="32">
        <f t="shared" si="79"/>
        <v>57.808384741142866</v>
      </c>
      <c r="AT122" s="33">
        <f t="shared" si="81"/>
        <v>0.1392521487666222</v>
      </c>
      <c r="AU122" s="33">
        <f t="shared" si="81"/>
        <v>0.17944483080730206</v>
      </c>
      <c r="AV122" s="34">
        <f t="shared" si="82"/>
        <v>13.455784833467103</v>
      </c>
      <c r="AW122" s="34">
        <f t="shared" si="82"/>
        <v>4.4577885604163079</v>
      </c>
      <c r="AX122" s="35">
        <f t="shared" si="82"/>
        <v>15.331274592709386</v>
      </c>
      <c r="AY122" s="35">
        <f t="shared" si="82"/>
        <v>4.9641694971187516</v>
      </c>
      <c r="AZ122" t="e">
        <f>NA()</f>
        <v>#N/A</v>
      </c>
      <c r="BA122" s="30">
        <f t="shared" si="65"/>
        <v>24.591537174173645</v>
      </c>
      <c r="BB122" s="30">
        <f t="shared" si="66"/>
        <v>54.517854845884749</v>
      </c>
    </row>
    <row r="123" spans="4:54" x14ac:dyDescent="0.25">
      <c r="D123" s="3">
        <v>38</v>
      </c>
      <c r="F123" s="3">
        <v>37</v>
      </c>
      <c r="G123" s="29">
        <f t="shared" si="75"/>
        <v>58.872247772698508</v>
      </c>
      <c r="H123" s="29">
        <f t="shared" si="75"/>
        <v>59.737630941992279</v>
      </c>
      <c r="I123" s="29">
        <f t="shared" si="75"/>
        <v>60.08569146667697</v>
      </c>
      <c r="J123" s="29">
        <f t="shared" si="75"/>
        <v>60.434772362343423</v>
      </c>
      <c r="K123" s="29">
        <f t="shared" si="75"/>
        <v>23.014276971586995</v>
      </c>
      <c r="L123" s="30">
        <f t="shared" si="57"/>
        <v>57.057387874937483</v>
      </c>
      <c r="M123" s="29">
        <f t="shared" si="76"/>
        <v>19.95095532871386</v>
      </c>
      <c r="N123" s="31">
        <f t="shared" si="76"/>
        <v>13.645256004413003</v>
      </c>
      <c r="O123" s="31">
        <f t="shared" si="76"/>
        <v>2.7290512008826009</v>
      </c>
      <c r="P123" s="32">
        <f t="shared" si="76"/>
        <v>53.373343685478901</v>
      </c>
      <c r="Q123" s="32">
        <f t="shared" si="76"/>
        <v>28.524901705435372</v>
      </c>
      <c r="R123" s="32">
        <f t="shared" si="76"/>
        <v>61.992979519299411</v>
      </c>
      <c r="S123" s="33">
        <f t="shared" si="77"/>
        <v>0.15375858975041642</v>
      </c>
      <c r="T123" s="33">
        <f t="shared" si="77"/>
        <v>0.20047336769287388</v>
      </c>
      <c r="U123" s="34">
        <f t="shared" si="78"/>
        <v>15.310944095504992</v>
      </c>
      <c r="V123" s="34">
        <f t="shared" si="78"/>
        <v>5.038940553670896</v>
      </c>
      <c r="W123" s="35">
        <f t="shared" si="78"/>
        <v>17.160158970867425</v>
      </c>
      <c r="X123" s="35">
        <f t="shared" si="78"/>
        <v>5.526800546845541</v>
      </c>
      <c r="Y123" t="e">
        <f>NA()</f>
        <v>#N/A</v>
      </c>
      <c r="Z123" s="30">
        <f t="shared" si="58"/>
        <v>26.384062983572612</v>
      </c>
      <c r="AA123" s="30">
        <f t="shared" si="59"/>
        <v>57.17293532173305</v>
      </c>
      <c r="AD123"/>
      <c r="AE123" s="3">
        <v>38</v>
      </c>
      <c r="AG123" s="3">
        <f t="shared" si="60"/>
        <v>34.264174327522724</v>
      </c>
      <c r="AH123" s="29">
        <f t="shared" si="80"/>
        <v>53.915083332365384</v>
      </c>
      <c r="AI123" s="29">
        <f t="shared" si="80"/>
        <v>55.872239260051479</v>
      </c>
      <c r="AJ123" s="29">
        <f t="shared" si="80"/>
        <v>54.673304368559997</v>
      </c>
      <c r="AK123" s="29">
        <f t="shared" si="80"/>
        <v>56.609820980659819</v>
      </c>
      <c r="AL123" s="29">
        <f t="shared" si="80"/>
        <v>21.467410085237152</v>
      </c>
      <c r="AM123" s="30">
        <f t="shared" si="62"/>
        <v>55.454306759578515</v>
      </c>
      <c r="AN123" s="29">
        <f t="shared" si="79"/>
        <v>18.324892400654544</v>
      </c>
      <c r="AO123" s="31">
        <f t="shared" si="79"/>
        <v>12.608148472744995</v>
      </c>
      <c r="AP123" s="31">
        <f t="shared" si="79"/>
        <v>2.5216296945489987</v>
      </c>
      <c r="AQ123" s="32">
        <f t="shared" si="79"/>
        <v>50.456815408911993</v>
      </c>
      <c r="AR123" s="32">
        <f t="shared" si="79"/>
        <v>27.019707820607398</v>
      </c>
      <c r="AS123" s="32">
        <f t="shared" si="79"/>
        <v>59.56102428744596</v>
      </c>
      <c r="AT123" s="33">
        <f t="shared" si="81"/>
        <v>0.14496515043269118</v>
      </c>
      <c r="AU123" s="33">
        <f t="shared" si="81"/>
        <v>0.18772693008948316</v>
      </c>
      <c r="AV123" s="34">
        <f t="shared" si="82"/>
        <v>14.17515472587459</v>
      </c>
      <c r="AW123" s="34">
        <f t="shared" si="82"/>
        <v>4.6838746996059948</v>
      </c>
      <c r="AX123" s="35">
        <f t="shared" si="82"/>
        <v>16.044581597536254</v>
      </c>
      <c r="AY123" s="35">
        <f t="shared" si="82"/>
        <v>5.184851998587221</v>
      </c>
      <c r="AZ123" t="e">
        <f>NA()</f>
        <v>#N/A</v>
      </c>
      <c r="BA123" s="30">
        <f t="shared" si="65"/>
        <v>25.3397971427075</v>
      </c>
      <c r="BB123" s="30">
        <f t="shared" si="66"/>
        <v>55.598694063718128</v>
      </c>
    </row>
    <row r="124" spans="4:54" x14ac:dyDescent="0.25">
      <c r="D124" s="3">
        <v>39</v>
      </c>
      <c r="F124" s="3">
        <v>38</v>
      </c>
      <c r="G124" s="29">
        <f t="shared" si="75"/>
        <v>60.549049366797675</v>
      </c>
      <c r="H124" s="29">
        <f t="shared" si="75"/>
        <v>61.097718438379061</v>
      </c>
      <c r="I124" s="29">
        <f t="shared" si="75"/>
        <v>61.982782851708272</v>
      </c>
      <c r="J124" s="29">
        <f t="shared" si="75"/>
        <v>61.777391209320228</v>
      </c>
      <c r="K124" s="29">
        <f t="shared" si="75"/>
        <v>23.527256811956352</v>
      </c>
      <c r="L124" s="30">
        <f t="shared" si="57"/>
        <v>57.589323729269864</v>
      </c>
      <c r="M124" s="29">
        <f t="shared" si="76"/>
        <v>20.528304177307948</v>
      </c>
      <c r="N124" s="31">
        <f t="shared" si="76"/>
        <v>14.015431272808863</v>
      </c>
      <c r="O124" s="31">
        <f t="shared" si="76"/>
        <v>2.8030862545617725</v>
      </c>
      <c r="P124" s="32">
        <f t="shared" si="76"/>
        <v>54.390346089087657</v>
      </c>
      <c r="Q124" s="32">
        <f t="shared" si="76"/>
        <v>29.03913602550826</v>
      </c>
      <c r="R124" s="32">
        <f t="shared" si="76"/>
        <v>62.766752038549356</v>
      </c>
      <c r="S124" s="33">
        <f t="shared" si="77"/>
        <v>0.15682521887788239</v>
      </c>
      <c r="T124" s="33">
        <f t="shared" si="77"/>
        <v>0.20491509320236398</v>
      </c>
      <c r="U124" s="34">
        <f t="shared" si="78"/>
        <v>15.715531673205714</v>
      </c>
      <c r="V124" s="34">
        <f t="shared" si="78"/>
        <v>5.1648641277917706</v>
      </c>
      <c r="W124" s="35">
        <f t="shared" si="78"/>
        <v>17.554613022212315</v>
      </c>
      <c r="X124" s="35">
        <f t="shared" si="78"/>
        <v>5.6467382860598123</v>
      </c>
      <c r="Y124" t="e">
        <f>NA()</f>
        <v>#N/A</v>
      </c>
      <c r="Z124" s="30">
        <f t="shared" si="58"/>
        <v>26.718040716845092</v>
      </c>
      <c r="AA124" s="30">
        <f t="shared" si="59"/>
        <v>57.696988334664418</v>
      </c>
      <c r="AD124"/>
      <c r="AE124" s="3">
        <v>39</v>
      </c>
      <c r="AG124" s="3">
        <f t="shared" si="60"/>
        <v>36.034987016545941</v>
      </c>
      <c r="AH124" s="29">
        <f t="shared" si="80"/>
        <v>57.185498870179565</v>
      </c>
      <c r="AI124" s="29">
        <f t="shared" si="80"/>
        <v>58.398382184756223</v>
      </c>
      <c r="AJ124" s="29">
        <f t="shared" si="80"/>
        <v>58.212936150955024</v>
      </c>
      <c r="AK124" s="29">
        <f t="shared" si="80"/>
        <v>59.111059887992027</v>
      </c>
      <c r="AL124" s="29">
        <f t="shared" si="80"/>
        <v>22.49302515948354</v>
      </c>
      <c r="AM124" s="30">
        <f t="shared" si="62"/>
        <v>56.517558269677977</v>
      </c>
      <c r="AN124" s="29">
        <f t="shared" si="79"/>
        <v>19.385024853098301</v>
      </c>
      <c r="AO124" s="31">
        <f t="shared" si="79"/>
        <v>13.283453620616227</v>
      </c>
      <c r="AP124" s="31">
        <f t="shared" si="79"/>
        <v>2.6566907241232451</v>
      </c>
      <c r="AQ124" s="32">
        <f t="shared" si="79"/>
        <v>52.367275204438862</v>
      </c>
      <c r="AR124" s="32">
        <f t="shared" si="79"/>
        <v>28.010672012217022</v>
      </c>
      <c r="AS124" s="32">
        <f t="shared" si="79"/>
        <v>61.189983923799474</v>
      </c>
      <c r="AT124" s="33">
        <f t="shared" si="81"/>
        <v>0.15072498239406756</v>
      </c>
      <c r="AU124" s="33">
        <f t="shared" si="81"/>
        <v>0.19607718352621592</v>
      </c>
      <c r="AV124" s="34">
        <f t="shared" si="82"/>
        <v>14.915097247825537</v>
      </c>
      <c r="AW124" s="34">
        <f t="shared" si="82"/>
        <v>4.915454691128148</v>
      </c>
      <c r="AX124" s="35">
        <f t="shared" si="82"/>
        <v>16.772769480823502</v>
      </c>
      <c r="AY124" s="35">
        <f t="shared" si="82"/>
        <v>5.4085104955039931</v>
      </c>
      <c r="AZ124" t="e">
        <f>NA()</f>
        <v>#N/A</v>
      </c>
      <c r="BA124" s="30">
        <f t="shared" si="65"/>
        <v>26.038403364888087</v>
      </c>
      <c r="BB124" s="30">
        <f t="shared" si="66"/>
        <v>56.641913761926212</v>
      </c>
    </row>
    <row r="125" spans="4:54" x14ac:dyDescent="0.25">
      <c r="D125" s="3">
        <v>40</v>
      </c>
      <c r="F125" s="3">
        <v>39</v>
      </c>
      <c r="G125" s="29">
        <f t="shared" si="75"/>
        <v>62.153978046725754</v>
      </c>
      <c r="H125" s="29">
        <f t="shared" si="75"/>
        <v>62.429735870525782</v>
      </c>
      <c r="I125" s="29">
        <f t="shared" si="75"/>
        <v>63.834460346195776</v>
      </c>
      <c r="J125" s="29">
        <f t="shared" si="75"/>
        <v>63.090620285262858</v>
      </c>
      <c r="K125" s="29">
        <f t="shared" si="75"/>
        <v>24.013383914979887</v>
      </c>
      <c r="L125" s="30">
        <f t="shared" si="57"/>
        <v>58.094787571443447</v>
      </c>
      <c r="M125" s="29">
        <f t="shared" si="76"/>
        <v>21.096177413617198</v>
      </c>
      <c r="N125" s="31">
        <f t="shared" si="76"/>
        <v>14.380694391607905</v>
      </c>
      <c r="O125" s="31">
        <f t="shared" si="76"/>
        <v>2.8761388783215813</v>
      </c>
      <c r="P125" s="32">
        <f t="shared" si="76"/>
        <v>55.381804020295583</v>
      </c>
      <c r="Q125" s="32">
        <f t="shared" si="76"/>
        <v>29.534871097596714</v>
      </c>
      <c r="R125" s="32">
        <f t="shared" si="76"/>
        <v>63.484810667000026</v>
      </c>
      <c r="S125" s="33">
        <f t="shared" si="77"/>
        <v>0.15981469156810732</v>
      </c>
      <c r="T125" s="33">
        <f t="shared" si="77"/>
        <v>0.20924201154766489</v>
      </c>
      <c r="U125" s="34">
        <f t="shared" si="78"/>
        <v>16.114335915739744</v>
      </c>
      <c r="V125" s="34">
        <f t="shared" si="78"/>
        <v>5.2887021806997723</v>
      </c>
      <c r="W125" s="35">
        <f t="shared" si="78"/>
        <v>17.942008764240558</v>
      </c>
      <c r="X125" s="35">
        <f t="shared" si="78"/>
        <v>5.7640189240303839</v>
      </c>
      <c r="Y125" t="e">
        <f>NA()</f>
        <v>#N/A</v>
      </c>
      <c r="Z125" s="30">
        <f t="shared" si="58"/>
        <v>27.028831951375267</v>
      </c>
      <c r="AA125" s="30">
        <f t="shared" si="59"/>
        <v>58.195632551391284</v>
      </c>
      <c r="AD125"/>
      <c r="AE125" s="3">
        <v>40</v>
      </c>
      <c r="AG125" s="3">
        <f t="shared" si="60"/>
        <v>37.897317380842225</v>
      </c>
      <c r="AH125" s="29">
        <f t="shared" si="80"/>
        <v>60.380193748110827</v>
      </c>
      <c r="AI125" s="29">
        <f t="shared" si="80"/>
        <v>60.959356979923051</v>
      </c>
      <c r="AJ125" s="29">
        <f t="shared" si="80"/>
        <v>61.790060381845556</v>
      </c>
      <c r="AK125" s="29">
        <f t="shared" si="80"/>
        <v>61.640885528106757</v>
      </c>
      <c r="AL125" s="29">
        <f t="shared" si="80"/>
        <v>23.475834104994387</v>
      </c>
      <c r="AM125" s="30">
        <f t="shared" si="62"/>
        <v>57.535947278296646</v>
      </c>
      <c r="AN125" s="29">
        <f t="shared" si="79"/>
        <v>20.46945364886141</v>
      </c>
      <c r="AO125" s="31">
        <f t="shared" si="79"/>
        <v>13.977645685721448</v>
      </c>
      <c r="AP125" s="31">
        <f t="shared" si="79"/>
        <v>2.7955291371442899</v>
      </c>
      <c r="AQ125" s="32">
        <f t="shared" si="79"/>
        <v>54.287102256606026</v>
      </c>
      <c r="AR125" s="32">
        <f t="shared" si="79"/>
        <v>28.987193513247036</v>
      </c>
      <c r="AS125" s="32">
        <f t="shared" si="79"/>
        <v>62.689927379867449</v>
      </c>
      <c r="AT125" s="33">
        <f t="shared" si="81"/>
        <v>0.15651390452020725</v>
      </c>
      <c r="AU125" s="33">
        <f t="shared" si="81"/>
        <v>0.20446431400063017</v>
      </c>
      <c r="AV125" s="34">
        <f t="shared" si="82"/>
        <v>15.67425286538815</v>
      </c>
      <c r="AW125" s="34">
        <f t="shared" si="82"/>
        <v>5.1520299079150034</v>
      </c>
      <c r="AX125" s="35">
        <f t="shared" si="82"/>
        <v>17.514435472631241</v>
      </c>
      <c r="AY125" s="35">
        <f t="shared" si="82"/>
        <v>5.6345457270032471</v>
      </c>
      <c r="AZ125" t="e">
        <f>NA()</f>
        <v>#N/A</v>
      </c>
      <c r="BA125" s="30">
        <f t="shared" si="65"/>
        <v>26.684839781327948</v>
      </c>
      <c r="BB125" s="30">
        <f t="shared" si="66"/>
        <v>57.644369177213363</v>
      </c>
    </row>
    <row r="126" spans="4:54" x14ac:dyDescent="0.25">
      <c r="D126" s="3">
        <v>41</v>
      </c>
      <c r="F126" s="3">
        <v>40</v>
      </c>
      <c r="G126" s="29">
        <f t="shared" si="75"/>
        <v>63.687904171374093</v>
      </c>
      <c r="H126" s="29">
        <f t="shared" si="75"/>
        <v>63.733863111592484</v>
      </c>
      <c r="I126" s="29">
        <f t="shared" si="75"/>
        <v>65.639888324420582</v>
      </c>
      <c r="J126" s="29">
        <f t="shared" si="75"/>
        <v>64.374712613045091</v>
      </c>
      <c r="K126" s="29">
        <f t="shared" si="75"/>
        <v>24.473535111452787</v>
      </c>
      <c r="L126" s="30">
        <f t="shared" si="57"/>
        <v>58.575179346033408</v>
      </c>
      <c r="M126" s="29">
        <f t="shared" si="76"/>
        <v>21.654394096081813</v>
      </c>
      <c r="N126" s="31">
        <f t="shared" si="76"/>
        <v>14.74097392343351</v>
      </c>
      <c r="O126" s="31">
        <f t="shared" si="76"/>
        <v>2.9481947846867018</v>
      </c>
      <c r="P126" s="32">
        <f t="shared" si="76"/>
        <v>56.348183352648647</v>
      </c>
      <c r="Q126" s="32">
        <f t="shared" si="76"/>
        <v>30.01259327553112</v>
      </c>
      <c r="R126" s="32">
        <f t="shared" si="76"/>
        <v>64.150716021236846</v>
      </c>
      <c r="S126" s="33">
        <f t="shared" si="77"/>
        <v>0.16272824931164281</v>
      </c>
      <c r="T126" s="33">
        <f t="shared" si="77"/>
        <v>0.21345537448710669</v>
      </c>
      <c r="U126" s="34">
        <f t="shared" si="78"/>
        <v>16.507297041615523</v>
      </c>
      <c r="V126" s="34">
        <f t="shared" si="78"/>
        <v>5.4104487082004047</v>
      </c>
      <c r="W126" s="35">
        <f t="shared" si="78"/>
        <v>18.322400059023671</v>
      </c>
      <c r="X126" s="35">
        <f t="shared" si="78"/>
        <v>5.8786762707869373</v>
      </c>
      <c r="Y126" t="e">
        <f>NA()</f>
        <v>#N/A</v>
      </c>
      <c r="Z126" s="30">
        <f t="shared" si="58"/>
        <v>27.317859267488654</v>
      </c>
      <c r="AA126" s="30">
        <f t="shared" si="59"/>
        <v>58.670099921561132</v>
      </c>
      <c r="AD126"/>
      <c r="AE126" s="3">
        <v>41</v>
      </c>
      <c r="AG126" s="3">
        <f t="shared" si="60"/>
        <v>39.855895161134171</v>
      </c>
      <c r="AH126" s="29">
        <f t="shared" si="80"/>
        <v>63.471194525420096</v>
      </c>
      <c r="AI126" s="29">
        <f t="shared" si="80"/>
        <v>63.547644206209981</v>
      </c>
      <c r="AJ126" s="29">
        <f t="shared" si="80"/>
        <v>65.382594981121514</v>
      </c>
      <c r="AK126" s="29">
        <f t="shared" si="80"/>
        <v>64.191454962490056</v>
      </c>
      <c r="AL126" s="29">
        <f t="shared" si="80"/>
        <v>24.408792117334169</v>
      </c>
      <c r="AM126" s="30">
        <f t="shared" si="62"/>
        <v>58.507447851162041</v>
      </c>
      <c r="AN126" s="29">
        <f t="shared" si="79"/>
        <v>21.574553871850103</v>
      </c>
      <c r="AO126" s="31">
        <f t="shared" si="79"/>
        <v>14.689365629183234</v>
      </c>
      <c r="AP126" s="31">
        <f t="shared" si="79"/>
        <v>2.9378731258366471</v>
      </c>
      <c r="AQ126" s="32">
        <f t="shared" si="79"/>
        <v>56.210452027122685</v>
      </c>
      <c r="AR126" s="32">
        <f t="shared" si="79"/>
        <v>29.94484330088293</v>
      </c>
      <c r="AS126" s="32">
        <f t="shared" si="79"/>
        <v>64.057840422460814</v>
      </c>
      <c r="AT126" s="33">
        <f t="shared" si="81"/>
        <v>0.16231302459433095</v>
      </c>
      <c r="AU126" s="33">
        <f t="shared" si="81"/>
        <v>0.21285515929976528</v>
      </c>
      <c r="AV126" s="34">
        <f t="shared" si="82"/>
        <v>16.45103171296811</v>
      </c>
      <c r="AW126" s="34">
        <f t="shared" si="82"/>
        <v>5.3930335543797154</v>
      </c>
      <c r="AX126" s="35">
        <f t="shared" si="82"/>
        <v>18.268013566154735</v>
      </c>
      <c r="AY126" s="35">
        <f t="shared" si="82"/>
        <v>5.8623140169730794</v>
      </c>
      <c r="AZ126" t="e">
        <f>NA()</f>
        <v>#N/A</v>
      </c>
      <c r="BA126" s="30">
        <f t="shared" si="65"/>
        <v>27.277498482801338</v>
      </c>
      <c r="BB126" s="30">
        <f t="shared" si="66"/>
        <v>58.603172493002774</v>
      </c>
    </row>
    <row r="127" spans="4:54" x14ac:dyDescent="0.25">
      <c r="D127" s="3">
        <v>42</v>
      </c>
      <c r="F127" s="3">
        <v>41</v>
      </c>
      <c r="G127" s="29">
        <f t="shared" si="75"/>
        <v>65.152013941612651</v>
      </c>
      <c r="H127" s="29">
        <f t="shared" si="75"/>
        <v>65.010314598331661</v>
      </c>
      <c r="I127" s="29">
        <f t="shared" si="75"/>
        <v>67.39846440411003</v>
      </c>
      <c r="J127" s="29">
        <f t="shared" si="75"/>
        <v>65.629954167127124</v>
      </c>
      <c r="K127" s="29">
        <f t="shared" si="75"/>
        <v>24.908636639906288</v>
      </c>
      <c r="L127" s="30">
        <f t="shared" si="57"/>
        <v>59.031808831346325</v>
      </c>
      <c r="M127" s="29">
        <f t="shared" si="76"/>
        <v>22.202806270351825</v>
      </c>
      <c r="N127" s="31">
        <f t="shared" si="76"/>
        <v>15.096210334842798</v>
      </c>
      <c r="O127" s="31">
        <f t="shared" si="76"/>
        <v>3.0192420669685598</v>
      </c>
      <c r="P127" s="32">
        <f t="shared" si="76"/>
        <v>57.289956654904024</v>
      </c>
      <c r="Q127" s="32">
        <f t="shared" si="76"/>
        <v>30.472795069254872</v>
      </c>
      <c r="R127" s="32">
        <f t="shared" si="76"/>
        <v>64.767873983545329</v>
      </c>
      <c r="S127" s="33">
        <f t="shared" si="77"/>
        <v>0.16556717610382113</v>
      </c>
      <c r="T127" s="33">
        <f t="shared" si="77"/>
        <v>0.21755658787371818</v>
      </c>
      <c r="U127" s="34">
        <f t="shared" si="78"/>
        <v>16.894367900445669</v>
      </c>
      <c r="V127" s="34">
        <f t="shared" si="78"/>
        <v>5.5301013760486795</v>
      </c>
      <c r="W127" s="35">
        <f t="shared" si="78"/>
        <v>18.695846870805763</v>
      </c>
      <c r="X127" s="35">
        <f t="shared" si="78"/>
        <v>5.9907463339583868</v>
      </c>
      <c r="Y127" t="e">
        <f>NA()</f>
        <v>#N/A</v>
      </c>
      <c r="Z127" s="30">
        <f t="shared" si="58"/>
        <v>27.586487359479442</v>
      </c>
      <c r="AA127" s="30">
        <f t="shared" si="59"/>
        <v>59.121562663540963</v>
      </c>
      <c r="AD127"/>
      <c r="AE127" s="3">
        <v>42</v>
      </c>
      <c r="AG127" s="3">
        <f t="shared" si="60"/>
        <v>41.722042020690559</v>
      </c>
      <c r="AH127" s="29">
        <f t="shared" si="80"/>
        <v>66.166567035147949</v>
      </c>
      <c r="AI127" s="29">
        <f t="shared" si="80"/>
        <v>65.91489756816398</v>
      </c>
      <c r="AJ127" s="29">
        <f t="shared" si="80"/>
        <v>68.638874572999399</v>
      </c>
      <c r="AK127" s="29">
        <f t="shared" si="80"/>
        <v>66.518531631601945</v>
      </c>
      <c r="AL127" s="29">
        <f t="shared" si="80"/>
        <v>25.207765893979442</v>
      </c>
      <c r="AM127" s="30">
        <f t="shared" si="62"/>
        <v>59.347437662553233</v>
      </c>
      <c r="AN127" s="29">
        <f t="shared" si="79"/>
        <v>22.592620058708281</v>
      </c>
      <c r="AO127" s="31">
        <f t="shared" si="79"/>
        <v>15.349542884074458</v>
      </c>
      <c r="AP127" s="31">
        <f t="shared" si="79"/>
        <v>3.0699085768148917</v>
      </c>
      <c r="AQ127" s="32">
        <f t="shared" si="79"/>
        <v>57.95492832126898</v>
      </c>
      <c r="AR127" s="32">
        <f t="shared" si="79"/>
        <v>30.794467498015585</v>
      </c>
      <c r="AS127" s="32">
        <f t="shared" si="79"/>
        <v>65.185018847723796</v>
      </c>
      <c r="AT127" s="33">
        <f t="shared" si="81"/>
        <v>0.16757134575504146</v>
      </c>
      <c r="AU127" s="33">
        <f t="shared" si="81"/>
        <v>0.22044897740633998</v>
      </c>
      <c r="AV127" s="34">
        <f t="shared" si="82"/>
        <v>17.170166907809058</v>
      </c>
      <c r="AW127" s="34">
        <f t="shared" si="82"/>
        <v>5.6151943356744622</v>
      </c>
      <c r="AX127" s="35">
        <f t="shared" si="82"/>
        <v>18.961210465054506</v>
      </c>
      <c r="AY127" s="35">
        <f t="shared" si="82"/>
        <v>6.0700784293127334</v>
      </c>
      <c r="AZ127" t="e">
        <f>NA()</f>
        <v>#N/A</v>
      </c>
      <c r="BA127" s="30">
        <f t="shared" si="65"/>
        <v>27.768504085987022</v>
      </c>
      <c r="BB127" s="30">
        <f t="shared" si="66"/>
        <v>59.433867234763888</v>
      </c>
    </row>
    <row r="128" spans="4:54" x14ac:dyDescent="0.25">
      <c r="D128" s="3">
        <v>43</v>
      </c>
      <c r="F128" s="3">
        <v>42</v>
      </c>
      <c r="G128" s="29">
        <f t="shared" si="75"/>
        <v>66.547756734000174</v>
      </c>
      <c r="H128" s="29">
        <f t="shared" si="75"/>
        <v>66.259335488899339</v>
      </c>
      <c r="I128" s="29">
        <f t="shared" si="75"/>
        <v>69.109797774180677</v>
      </c>
      <c r="J128" s="29">
        <f t="shared" si="75"/>
        <v>66.856659934012498</v>
      </c>
      <c r="K128" s="29">
        <f t="shared" si="75"/>
        <v>25.319649040438645</v>
      </c>
      <c r="L128" s="30">
        <f t="shared" si="57"/>
        <v>59.46590465548757</v>
      </c>
      <c r="M128" s="29">
        <f t="shared" si="76"/>
        <v>22.741296347939063</v>
      </c>
      <c r="N128" s="31">
        <f t="shared" si="76"/>
        <v>15.446355074439257</v>
      </c>
      <c r="O128" s="31">
        <f t="shared" si="76"/>
        <v>3.0892710148878519</v>
      </c>
      <c r="P128" s="32">
        <f t="shared" si="76"/>
        <v>58.207601358975666</v>
      </c>
      <c r="Q128" s="32">
        <f t="shared" si="76"/>
        <v>30.915972437706067</v>
      </c>
      <c r="R128" s="32">
        <f t="shared" si="76"/>
        <v>65.339529396672319</v>
      </c>
      <c r="S128" s="33">
        <f t="shared" si="77"/>
        <v>0.16833279077290553</v>
      </c>
      <c r="T128" s="33">
        <f t="shared" si="77"/>
        <v>0.22154719127002176</v>
      </c>
      <c r="U128" s="34">
        <f t="shared" si="78"/>
        <v>17.275512946537983</v>
      </c>
      <c r="V128" s="34">
        <f t="shared" si="78"/>
        <v>5.6476611875271319</v>
      </c>
      <c r="W128" s="35">
        <f t="shared" si="78"/>
        <v>19.062414491737915</v>
      </c>
      <c r="X128" s="35">
        <f t="shared" si="78"/>
        <v>6.1002669822933164</v>
      </c>
      <c r="Y128" t="e">
        <f>NA()</f>
        <v>#N/A</v>
      </c>
      <c r="Z128" s="30">
        <f t="shared" si="58"/>
        <v>27.836020247507395</v>
      </c>
      <c r="AA128" s="30">
        <f t="shared" si="59"/>
        <v>59.551136160498167</v>
      </c>
      <c r="AD128"/>
      <c r="AE128" s="3">
        <v>43</v>
      </c>
      <c r="AG128" s="3">
        <f t="shared" si="60"/>
        <v>43.450237396356343</v>
      </c>
      <c r="AH128" s="29">
        <f t="shared" si="80"/>
        <v>68.453890050607768</v>
      </c>
      <c r="AI128" s="29">
        <f t="shared" si="80"/>
        <v>68.022538184324205</v>
      </c>
      <c r="AJ128" s="29">
        <f t="shared" si="80"/>
        <v>71.507332790009841</v>
      </c>
      <c r="AK128" s="29">
        <f t="shared" si="80"/>
        <v>68.585675401796436</v>
      </c>
      <c r="AL128" s="29">
        <f t="shared" si="80"/>
        <v>25.8749240323198</v>
      </c>
      <c r="AM128" s="30">
        <f t="shared" si="62"/>
        <v>60.057755327643534</v>
      </c>
      <c r="AN128" s="29">
        <f t="shared" si="79"/>
        <v>23.504428804242057</v>
      </c>
      <c r="AO128" s="31">
        <f t="shared" si="79"/>
        <v>15.945025289777654</v>
      </c>
      <c r="AP128" s="31">
        <f t="shared" si="79"/>
        <v>3.1890050579555309</v>
      </c>
      <c r="AQ128" s="32">
        <f t="shared" si="79"/>
        <v>59.496517055909834</v>
      </c>
      <c r="AR128" s="32">
        <f t="shared" si="79"/>
        <v>31.529452785442214</v>
      </c>
      <c r="AS128" s="32">
        <f t="shared" si="79"/>
        <v>66.093977355742908</v>
      </c>
      <c r="AT128" s="33">
        <f t="shared" si="81"/>
        <v>0.17221609114527767</v>
      </c>
      <c r="AU128" s="33">
        <f t="shared" si="81"/>
        <v>0.22714139582132936</v>
      </c>
      <c r="AV128" s="34">
        <f t="shared" si="82"/>
        <v>17.817686695635906</v>
      </c>
      <c r="AW128" s="34">
        <f t="shared" si="82"/>
        <v>5.8144413041049647</v>
      </c>
      <c r="AX128" s="35">
        <f t="shared" si="82"/>
        <v>19.581946046607243</v>
      </c>
      <c r="AY128" s="35">
        <f t="shared" si="82"/>
        <v>6.2546492146314945</v>
      </c>
      <c r="AZ128" t="e">
        <f>NA()</f>
        <v>#N/A</v>
      </c>
      <c r="BA128" s="30">
        <f t="shared" si="65"/>
        <v>28.16649838837662</v>
      </c>
      <c r="BB128" s="30">
        <f t="shared" si="66"/>
        <v>60.137385531971432</v>
      </c>
    </row>
    <row r="129" spans="4:54" x14ac:dyDescent="0.25">
      <c r="D129" s="3">
        <v>44</v>
      </c>
      <c r="F129" s="3">
        <v>43</v>
      </c>
      <c r="G129" s="29">
        <f t="shared" si="75"/>
        <v>67.876797719581603</v>
      </c>
      <c r="H129" s="29">
        <f t="shared" si="75"/>
        <v>67.481198168360621</v>
      </c>
      <c r="I129" s="29">
        <f t="shared" si="75"/>
        <v>70.773688796916346</v>
      </c>
      <c r="J129" s="29">
        <f t="shared" si="75"/>
        <v>68.055170339003396</v>
      </c>
      <c r="K129" s="29">
        <f t="shared" si="75"/>
        <v>25.707554174971904</v>
      </c>
      <c r="L129" s="30">
        <f t="shared" si="57"/>
        <v>59.878621840275386</v>
      </c>
      <c r="M129" s="29">
        <f t="shared" si="76"/>
        <v>23.269774660096733</v>
      </c>
      <c r="N129" s="31">
        <f t="shared" si="76"/>
        <v>15.791369720997348</v>
      </c>
      <c r="O129" s="31">
        <f t="shared" si="76"/>
        <v>3.1582739441994701</v>
      </c>
      <c r="P129" s="32">
        <f t="shared" si="76"/>
        <v>59.101598132839939</v>
      </c>
      <c r="Q129" s="32">
        <f t="shared" si="76"/>
        <v>31.342622428143912</v>
      </c>
      <c r="R129" s="32">
        <f t="shared" si="76"/>
        <v>65.868762880011516</v>
      </c>
      <c r="S129" s="33">
        <f t="shared" si="77"/>
        <v>0.17102644011550044</v>
      </c>
      <c r="T129" s="33">
        <f t="shared" si="77"/>
        <v>0.22542883950359688</v>
      </c>
      <c r="U129" s="34">
        <f t="shared" si="78"/>
        <v>17.650707292748553</v>
      </c>
      <c r="V129" s="34">
        <f t="shared" si="78"/>
        <v>5.7631321785816541</v>
      </c>
      <c r="W129" s="35">
        <f t="shared" si="78"/>
        <v>19.422172851275885</v>
      </c>
      <c r="X129" s="35">
        <f t="shared" si="78"/>
        <v>6.2072776447561946</v>
      </c>
      <c r="Y129" t="e">
        <f>NA()</f>
        <v>#N/A</v>
      </c>
      <c r="Z129" s="30">
        <f t="shared" si="58"/>
        <v>28.067699694302476</v>
      </c>
      <c r="AA129" s="30">
        <f t="shared" si="59"/>
        <v>59.959881716064487</v>
      </c>
      <c r="AD129"/>
      <c r="AE129" s="3">
        <v>44</v>
      </c>
      <c r="AG129" s="3">
        <f t="shared" si="60"/>
        <v>45.042693794538543</v>
      </c>
      <c r="AH129" s="29">
        <f t="shared" si="80"/>
        <v>70.392183560261685</v>
      </c>
      <c r="AI129" s="29">
        <f t="shared" si="80"/>
        <v>69.893955826034187</v>
      </c>
      <c r="AJ129" s="29">
        <f t="shared" si="80"/>
        <v>74.025127252525635</v>
      </c>
      <c r="AK129" s="29">
        <f t="shared" si="80"/>
        <v>70.417278467430506</v>
      </c>
      <c r="AL129" s="29">
        <f t="shared" si="80"/>
        <v>26.432272048429304</v>
      </c>
      <c r="AM129" s="30">
        <f t="shared" si="62"/>
        <v>60.659727516867711</v>
      </c>
      <c r="AN129" s="29">
        <f t="shared" si="79"/>
        <v>24.317938507550775</v>
      </c>
      <c r="AO129" s="31">
        <f t="shared" si="79"/>
        <v>16.480074105639883</v>
      </c>
      <c r="AP129" s="31">
        <f t="shared" si="79"/>
        <v>3.2960148211279763</v>
      </c>
      <c r="AQ129" s="32">
        <f t="shared" si="79"/>
        <v>60.856291370076548</v>
      </c>
      <c r="AR129" s="32">
        <f t="shared" si="79"/>
        <v>32.164850945782781</v>
      </c>
      <c r="AS129" s="32">
        <f t="shared" si="79"/>
        <v>66.830024379592487</v>
      </c>
      <c r="AT129" s="33">
        <f t="shared" si="81"/>
        <v>0.176310847401976</v>
      </c>
      <c r="AU129" s="33">
        <f t="shared" si="81"/>
        <v>0.23302669806608331</v>
      </c>
      <c r="AV129" s="34">
        <f t="shared" si="82"/>
        <v>18.398568340648382</v>
      </c>
      <c r="AW129" s="34">
        <f t="shared" si="82"/>
        <v>5.9925438931720265</v>
      </c>
      <c r="AX129" s="35">
        <f t="shared" si="82"/>
        <v>20.136201714727587</v>
      </c>
      <c r="AY129" s="35">
        <f t="shared" si="82"/>
        <v>6.418239184303264</v>
      </c>
      <c r="AZ129" t="e">
        <f>NA()</f>
        <v>#N/A</v>
      </c>
      <c r="BA129" s="30">
        <f t="shared" si="65"/>
        <v>28.490336251696952</v>
      </c>
      <c r="BB129" s="30">
        <f t="shared" si="66"/>
        <v>60.734273419809227</v>
      </c>
    </row>
    <row r="130" spans="4:54" x14ac:dyDescent="0.25">
      <c r="D130" s="3">
        <v>45</v>
      </c>
      <c r="F130" s="3">
        <v>44</v>
      </c>
      <c r="G130" s="29">
        <f t="shared" si="75"/>
        <v>69.140975517710615</v>
      </c>
      <c r="H130" s="29">
        <f t="shared" si="75"/>
        <v>68.676199068422889</v>
      </c>
      <c r="I130" s="29">
        <f t="shared" si="75"/>
        <v>72.390109881677049</v>
      </c>
      <c r="J130" s="29">
        <f t="shared" si="75"/>
        <v>69.225848003638404</v>
      </c>
      <c r="K130" s="29">
        <f t="shared" si="75"/>
        <v>26.07334416232176</v>
      </c>
      <c r="L130" s="30">
        <f t="shared" si="57"/>
        <v>60.271048188031628</v>
      </c>
      <c r="M130" s="29">
        <f t="shared" si="76"/>
        <v>23.788177175953074</v>
      </c>
      <c r="N130" s="31">
        <f t="shared" si="76"/>
        <v>16.13122519546506</v>
      </c>
      <c r="O130" s="31">
        <f t="shared" si="76"/>
        <v>3.2262450390930124</v>
      </c>
      <c r="P130" s="32">
        <f t="shared" si="76"/>
        <v>59.972429436020242</v>
      </c>
      <c r="Q130" s="32">
        <f t="shared" si="76"/>
        <v>31.753241123949792</v>
      </c>
      <c r="R130" s="32">
        <f t="shared" si="76"/>
        <v>66.358490167754738</v>
      </c>
      <c r="S130" s="33">
        <f t="shared" si="77"/>
        <v>0.17364949275470112</v>
      </c>
      <c r="T130" s="33">
        <f t="shared" si="77"/>
        <v>0.22920328598351003</v>
      </c>
      <c r="U130" s="34">
        <f t="shared" si="78"/>
        <v>18.019935837440627</v>
      </c>
      <c r="V130" s="34">
        <f t="shared" si="78"/>
        <v>5.876521137976459</v>
      </c>
      <c r="W130" s="35">
        <f t="shared" si="78"/>
        <v>19.775195899570985</v>
      </c>
      <c r="X130" s="35">
        <f t="shared" si="78"/>
        <v>6.3118190414557107</v>
      </c>
      <c r="Y130" t="e">
        <f>NA()</f>
        <v>#N/A</v>
      </c>
      <c r="Z130" s="30">
        <f t="shared" si="58"/>
        <v>28.282704604635118</v>
      </c>
      <c r="AA130" s="30">
        <f t="shared" si="59"/>
        <v>60.348809176391171</v>
      </c>
      <c r="AD130"/>
      <c r="AE130" s="3">
        <v>45</v>
      </c>
      <c r="AG130" s="3">
        <f t="shared" si="60"/>
        <v>46.510072666059088</v>
      </c>
      <c r="AH130" s="29">
        <f t="shared" si="80"/>
        <v>72.041739315030313</v>
      </c>
      <c r="AI130" s="29">
        <f t="shared" si="80"/>
        <v>71.559553727709215</v>
      </c>
      <c r="AJ130" s="29">
        <f t="shared" si="80"/>
        <v>76.239504640172825</v>
      </c>
      <c r="AK130" s="29">
        <f t="shared" si="80"/>
        <v>72.044293175446825</v>
      </c>
      <c r="AL130" s="29">
        <f t="shared" si="80"/>
        <v>26.900637948114454</v>
      </c>
      <c r="AM130" s="30">
        <f t="shared" si="62"/>
        <v>61.173333997959375</v>
      </c>
      <c r="AN130" s="29">
        <f t="shared" si="79"/>
        <v>25.044803558719813</v>
      </c>
      <c r="AO130" s="31">
        <f t="shared" si="79"/>
        <v>16.961443731429327</v>
      </c>
      <c r="AP130" s="31">
        <f t="shared" si="79"/>
        <v>3.3922887462858657</v>
      </c>
      <c r="AQ130" s="32">
        <f t="shared" si="79"/>
        <v>62.059425898308547</v>
      </c>
      <c r="AR130" s="32">
        <f t="shared" si="79"/>
        <v>32.716557954031572</v>
      </c>
      <c r="AS130" s="32">
        <f t="shared" si="79"/>
        <v>67.431532330292512</v>
      </c>
      <c r="AT130" s="33">
        <f t="shared" si="81"/>
        <v>0.17993174760082278</v>
      </c>
      <c r="AU130" s="33">
        <f t="shared" si="81"/>
        <v>0.23821750516753881</v>
      </c>
      <c r="AV130" s="34">
        <f t="shared" si="82"/>
        <v>18.920425218311912</v>
      </c>
      <c r="AW130" s="34">
        <f t="shared" si="82"/>
        <v>6.1520308380588178</v>
      </c>
      <c r="AX130" s="35">
        <f t="shared" si="82"/>
        <v>20.632158604043102</v>
      </c>
      <c r="AY130" s="35">
        <f t="shared" si="82"/>
        <v>6.5636264388972743</v>
      </c>
      <c r="AZ130" t="e">
        <f>NA()</f>
        <v>#N/A</v>
      </c>
      <c r="BA130" s="30">
        <f t="shared" si="65"/>
        <v>28.75616496922024</v>
      </c>
      <c r="BB130" s="30">
        <f t="shared" si="66"/>
        <v>61.243989064699264</v>
      </c>
    </row>
    <row r="131" spans="4:54" x14ac:dyDescent="0.25">
      <c r="D131" s="3">
        <v>46</v>
      </c>
      <c r="F131" s="3">
        <v>45</v>
      </c>
      <c r="G131" s="29">
        <f t="shared" si="75"/>
        <v>70.342264591304541</v>
      </c>
      <c r="H131" s="29">
        <f t="shared" si="75"/>
        <v>69.844655771661436</v>
      </c>
      <c r="I131" s="29">
        <f t="shared" si="75"/>
        <v>73.959187612833375</v>
      </c>
      <c r="J131" s="29">
        <f t="shared" si="75"/>
        <v>70.369074802167717</v>
      </c>
      <c r="K131" s="29">
        <f t="shared" si="75"/>
        <v>26.418012026269061</v>
      </c>
      <c r="L131" s="30">
        <f t="shared" si="57"/>
        <v>60.644209751045366</v>
      </c>
      <c r="M131" s="29">
        <f t="shared" si="76"/>
        <v>24.296463374593404</v>
      </c>
      <c r="N131" s="31">
        <f t="shared" si="76"/>
        <v>16.4659010313656</v>
      </c>
      <c r="O131" s="31">
        <f t="shared" si="76"/>
        <v>3.2931802062731204</v>
      </c>
      <c r="P131" s="32">
        <f t="shared" si="76"/>
        <v>60.820578237998483</v>
      </c>
      <c r="Q131" s="32">
        <f t="shared" si="76"/>
        <v>32.148321867094886</v>
      </c>
      <c r="R131" s="32">
        <f t="shared" si="76"/>
        <v>66.811463460143727</v>
      </c>
      <c r="S131" s="33">
        <f t="shared" si="77"/>
        <v>0.1762033336463672</v>
      </c>
      <c r="T131" s="33">
        <f t="shared" si="77"/>
        <v>0.23287236761577365</v>
      </c>
      <c r="U131" s="34">
        <f t="shared" si="78"/>
        <v>18.383192458163794</v>
      </c>
      <c r="V131" s="34">
        <f t="shared" si="78"/>
        <v>5.9878373502071218</v>
      </c>
      <c r="W131" s="35">
        <f t="shared" si="78"/>
        <v>20.121561056410215</v>
      </c>
      <c r="X131" s="35">
        <f t="shared" si="78"/>
        <v>6.4139329430921643</v>
      </c>
      <c r="Y131" t="e">
        <f>NA()</f>
        <v>#N/A</v>
      </c>
      <c r="Z131" s="30">
        <f t="shared" si="58"/>
        <v>28.482151218081977</v>
      </c>
      <c r="AA131" s="30">
        <f t="shared" si="59"/>
        <v>60.718879425073361</v>
      </c>
      <c r="AD131"/>
      <c r="AE131" s="3">
        <v>46</v>
      </c>
      <c r="AG131" s="3">
        <f t="shared" si="60"/>
        <v>47.862198071214792</v>
      </c>
      <c r="AH131" s="29">
        <f t="shared" si="80"/>
        <v>73.451889635155268</v>
      </c>
      <c r="AI131" s="29">
        <f t="shared" si="80"/>
        <v>73.045371911936257</v>
      </c>
      <c r="AJ131" s="29">
        <f t="shared" si="80"/>
        <v>78.191387979966251</v>
      </c>
      <c r="AK131" s="29">
        <f t="shared" si="80"/>
        <v>73.493117070781437</v>
      </c>
      <c r="AL131" s="29">
        <f t="shared" si="80"/>
        <v>27.296547617255012</v>
      </c>
      <c r="AM131" s="30">
        <f t="shared" si="62"/>
        <v>61.614254845278879</v>
      </c>
      <c r="AN131" s="29">
        <f t="shared" si="79"/>
        <v>25.695275035006951</v>
      </c>
      <c r="AO131" s="31">
        <f t="shared" si="79"/>
        <v>17.395098546961563</v>
      </c>
      <c r="AP131" s="31">
        <f t="shared" si="79"/>
        <v>3.479019709392313</v>
      </c>
      <c r="AQ131" s="32">
        <f t="shared" si="79"/>
        <v>63.127091088853447</v>
      </c>
      <c r="AR131" s="32">
        <f t="shared" si="79"/>
        <v>33.197597015457113</v>
      </c>
      <c r="AS131" s="32">
        <f t="shared" si="79"/>
        <v>67.927383518174352</v>
      </c>
      <c r="AT131" s="33">
        <f t="shared" si="81"/>
        <v>0.18314292116754693</v>
      </c>
      <c r="AU131" s="33">
        <f t="shared" si="81"/>
        <v>0.24280894773737768</v>
      </c>
      <c r="AV131" s="34">
        <f t="shared" si="82"/>
        <v>19.389946829413041</v>
      </c>
      <c r="AW131" s="34">
        <f t="shared" si="82"/>
        <v>6.2951017178845552</v>
      </c>
      <c r="AX131" s="35">
        <f t="shared" si="82"/>
        <v>21.076857811878142</v>
      </c>
      <c r="AY131" s="35">
        <f t="shared" si="82"/>
        <v>6.6931701660143927</v>
      </c>
      <c r="AZ131" t="e">
        <f>NA()</f>
        <v>#N/A</v>
      </c>
      <c r="BA131" s="30">
        <f t="shared" si="65"/>
        <v>28.976207541087721</v>
      </c>
      <c r="BB131" s="30">
        <f t="shared" si="66"/>
        <v>61.681873438108205</v>
      </c>
    </row>
    <row r="132" spans="4:54" x14ac:dyDescent="0.25">
      <c r="D132" s="3">
        <v>47</v>
      </c>
      <c r="F132" s="3">
        <v>46</v>
      </c>
      <c r="G132" s="29">
        <f t="shared" si="75"/>
        <v>71.482742063323968</v>
      </c>
      <c r="H132" s="29">
        <f t="shared" si="75"/>
        <v>70.986904373740899</v>
      </c>
      <c r="I132" s="29">
        <f t="shared" si="75"/>
        <v>75.481186103335389</v>
      </c>
      <c r="J132" s="29">
        <f t="shared" si="75"/>
        <v>71.48524918887189</v>
      </c>
      <c r="K132" s="29">
        <f t="shared" si="75"/>
        <v>26.742543866824185</v>
      </c>
      <c r="L132" s="30">
        <f t="shared" si="57"/>
        <v>60.999075567193671</v>
      </c>
      <c r="M132" s="29">
        <f t="shared" si="76"/>
        <v>24.794614261412228</v>
      </c>
      <c r="N132" s="31">
        <f t="shared" si="76"/>
        <v>16.795384698690469</v>
      </c>
      <c r="O132" s="31">
        <f t="shared" si="76"/>
        <v>3.359076939738094</v>
      </c>
      <c r="P132" s="32">
        <f t="shared" si="76"/>
        <v>61.646526882249027</v>
      </c>
      <c r="Q132" s="32">
        <f t="shared" si="76"/>
        <v>32.528353725137279</v>
      </c>
      <c r="R132" s="32">
        <f t="shared" si="76"/>
        <v>67.230274358132419</v>
      </c>
      <c r="S132" s="33">
        <f t="shared" si="77"/>
        <v>0.17868935916747117</v>
      </c>
      <c r="T132" s="33">
        <f t="shared" si="77"/>
        <v>0.23643799117196682</v>
      </c>
      <c r="U132" s="34">
        <f t="shared" si="78"/>
        <v>18.740479266339417</v>
      </c>
      <c r="V132" s="34">
        <f t="shared" si="78"/>
        <v>6.0970923591520831</v>
      </c>
      <c r="W132" s="35">
        <f t="shared" si="78"/>
        <v>20.461348718317669</v>
      </c>
      <c r="X132" s="35">
        <f t="shared" si="78"/>
        <v>6.5136619559853779</v>
      </c>
      <c r="Y132" t="e">
        <f>NA()</f>
        <v>#N/A</v>
      </c>
      <c r="Z132" s="30">
        <f t="shared" si="58"/>
        <v>28.667093934167607</v>
      </c>
      <c r="AA132" s="30">
        <f t="shared" si="59"/>
        <v>61.071006757107618</v>
      </c>
      <c r="AD132"/>
      <c r="AE132" s="3">
        <v>47</v>
      </c>
      <c r="AG132" s="3">
        <f t="shared" si="60"/>
        <v>49.108122451584919</v>
      </c>
      <c r="AH132" s="29">
        <f t="shared" si="80"/>
        <v>74.662875425413787</v>
      </c>
      <c r="AI132" s="29">
        <f t="shared" si="80"/>
        <v>74.373739085553098</v>
      </c>
      <c r="AJ132" s="29">
        <f t="shared" si="80"/>
        <v>79.915975641088124</v>
      </c>
      <c r="AK132" s="29">
        <f t="shared" si="80"/>
        <v>74.786297045421492</v>
      </c>
      <c r="AL132" s="29">
        <f t="shared" si="80"/>
        <v>27.633135855014565</v>
      </c>
      <c r="AM132" s="30">
        <f t="shared" si="62"/>
        <v>61.994918346898089</v>
      </c>
      <c r="AN132" s="29">
        <f t="shared" si="79"/>
        <v>26.278329877397272</v>
      </c>
      <c r="AO132" s="31">
        <f t="shared" si="79"/>
        <v>17.786293163765396</v>
      </c>
      <c r="AP132" s="31">
        <f t="shared" si="79"/>
        <v>3.5572586327530793</v>
      </c>
      <c r="AQ132" s="32">
        <f t="shared" si="79"/>
        <v>64.077154691068088</v>
      </c>
      <c r="AR132" s="32">
        <f t="shared" si="79"/>
        <v>33.618679088979874</v>
      </c>
      <c r="AS132" s="32">
        <f t="shared" si="79"/>
        <v>68.339499481616429</v>
      </c>
      <c r="AT132" s="33">
        <f t="shared" si="81"/>
        <v>0.18599854827598525</v>
      </c>
      <c r="AU132" s="33">
        <f t="shared" si="81"/>
        <v>0.24688148785047251</v>
      </c>
      <c r="AV132" s="34">
        <f t="shared" si="82"/>
        <v>19.813001280318598</v>
      </c>
      <c r="AW132" s="34">
        <f t="shared" si="82"/>
        <v>6.4236690233634652</v>
      </c>
      <c r="AX132" s="35">
        <f t="shared" si="82"/>
        <v>21.476371180528183</v>
      </c>
      <c r="AY132" s="35">
        <f t="shared" si="82"/>
        <v>6.8088788198927679</v>
      </c>
      <c r="AZ132" t="e">
        <f>NA()</f>
        <v>#N/A</v>
      </c>
      <c r="BA132" s="30">
        <f t="shared" si="65"/>
        <v>29.159791296532823</v>
      </c>
      <c r="BB132" s="30">
        <f t="shared" si="66"/>
        <v>62.060127070334985</v>
      </c>
    </row>
    <row r="133" spans="4:54" x14ac:dyDescent="0.25">
      <c r="D133" s="3">
        <v>48</v>
      </c>
      <c r="F133" s="3">
        <v>47</v>
      </c>
      <c r="G133" s="29">
        <f t="shared" si="75"/>
        <v>72.56455862093685</v>
      </c>
      <c r="H133" s="29">
        <f t="shared" si="75"/>
        <v>72.103297079960882</v>
      </c>
      <c r="I133" s="29">
        <f t="shared" si="75"/>
        <v>76.956491536651171</v>
      </c>
      <c r="J133" s="29">
        <f t="shared" si="75"/>
        <v>72.574783771039705</v>
      </c>
      <c r="K133" s="29">
        <f t="shared" si="75"/>
        <v>27.047912378186759</v>
      </c>
      <c r="L133" s="30">
        <f t="shared" si="57"/>
        <v>61.33656180290771</v>
      </c>
      <c r="M133" s="29">
        <f t="shared" si="76"/>
        <v>25.282630519646741</v>
      </c>
      <c r="N133" s="31">
        <f t="shared" si="76"/>
        <v>17.119670976874648</v>
      </c>
      <c r="O133" s="31">
        <f t="shared" si="76"/>
        <v>3.4239341953749296</v>
      </c>
      <c r="P133" s="32">
        <f t="shared" si="76"/>
        <v>62.45075608061552</v>
      </c>
      <c r="Q133" s="32">
        <f t="shared" si="76"/>
        <v>32.893820175858316</v>
      </c>
      <c r="R133" s="32">
        <f t="shared" si="76"/>
        <v>67.617358020570009</v>
      </c>
      <c r="S133" s="33">
        <f t="shared" si="77"/>
        <v>0.18110897272790297</v>
      </c>
      <c r="T133" s="33">
        <f t="shared" si="77"/>
        <v>0.23990212097933242</v>
      </c>
      <c r="U133" s="34">
        <f t="shared" si="78"/>
        <v>19.091805917824033</v>
      </c>
      <c r="V133" s="34">
        <f t="shared" si="78"/>
        <v>6.2042997506536839</v>
      </c>
      <c r="W133" s="35">
        <f t="shared" si="78"/>
        <v>20.794641817339301</v>
      </c>
      <c r="X133" s="35">
        <f t="shared" si="78"/>
        <v>6.6110493300711717</v>
      </c>
      <c r="Y133" t="e">
        <f>NA()</f>
        <v>#N/A</v>
      </c>
      <c r="Z133" s="30">
        <f t="shared" si="58"/>
        <v>28.838526633861125</v>
      </c>
      <c r="AA133" s="30">
        <f t="shared" si="59"/>
        <v>61.406061137747791</v>
      </c>
      <c r="AD133"/>
      <c r="AE133" s="3">
        <v>48</v>
      </c>
      <c r="AG133" s="3">
        <f t="shared" si="60"/>
        <v>50.256187235873128</v>
      </c>
      <c r="AH133" s="29">
        <f t="shared" si="80"/>
        <v>75.707511270960467</v>
      </c>
      <c r="AI133" s="29">
        <f t="shared" si="80"/>
        <v>75.563836673616294</v>
      </c>
      <c r="AJ133" s="29">
        <f t="shared" si="80"/>
        <v>81.443427465568604</v>
      </c>
      <c r="AK133" s="29">
        <f t="shared" si="80"/>
        <v>75.943132104351946</v>
      </c>
      <c r="AL133" s="29">
        <f t="shared" si="80"/>
        <v>27.920876962366716</v>
      </c>
      <c r="AM133" s="30">
        <f t="shared" si="62"/>
        <v>62.325264802921161</v>
      </c>
      <c r="AN133" s="29">
        <f t="shared" si="79"/>
        <v>26.801810934842077</v>
      </c>
      <c r="AO133" s="31">
        <f t="shared" si="79"/>
        <v>18.139652462124953</v>
      </c>
      <c r="AP133" s="31">
        <f t="shared" si="79"/>
        <v>3.6279304924249907</v>
      </c>
      <c r="AQ133" s="32">
        <f t="shared" si="79"/>
        <v>64.924754503188566</v>
      </c>
      <c r="AR133" s="32">
        <f t="shared" si="79"/>
        <v>33.988651327892974</v>
      </c>
      <c r="AS133" s="32">
        <f t="shared" si="79"/>
        <v>68.684662725069785</v>
      </c>
      <c r="AT133" s="33">
        <f t="shared" si="81"/>
        <v>0.18854455629014891</v>
      </c>
      <c r="AU133" s="33">
        <f t="shared" si="81"/>
        <v>0.25050332484378457</v>
      </c>
      <c r="AV133" s="34">
        <f t="shared" si="82"/>
        <v>20.194733927018557</v>
      </c>
      <c r="AW133" s="34">
        <f t="shared" si="82"/>
        <v>6.5393965498139002</v>
      </c>
      <c r="AX133" s="35">
        <f t="shared" si="82"/>
        <v>21.835947204077932</v>
      </c>
      <c r="AY133" s="35">
        <f t="shared" si="82"/>
        <v>6.912467315584057</v>
      </c>
      <c r="AZ133" t="e">
        <f>NA()</f>
        <v>#N/A</v>
      </c>
      <c r="BA133" s="30">
        <f t="shared" si="65"/>
        <v>29.314093488942483</v>
      </c>
      <c r="BB133" s="30">
        <f t="shared" si="66"/>
        <v>62.388532927985814</v>
      </c>
    </row>
    <row r="134" spans="4:54" x14ac:dyDescent="0.25">
      <c r="D134" s="3">
        <v>49</v>
      </c>
      <c r="F134" s="3">
        <v>48</v>
      </c>
      <c r="G134" s="29">
        <f t="shared" ref="G134:K149" si="83">G62*G$12</f>
        <v>73.589913170746073</v>
      </c>
      <c r="H134" s="29">
        <f t="shared" si="83"/>
        <v>73.194200014924704</v>
      </c>
      <c r="I134" s="29">
        <f t="shared" si="83"/>
        <v>78.385597853319368</v>
      </c>
      <c r="J134" s="29">
        <f t="shared" si="83"/>
        <v>73.638103105055009</v>
      </c>
      <c r="K134" s="29">
        <f t="shared" si="83"/>
        <v>27.335071550842262</v>
      </c>
      <c r="L134" s="30">
        <f t="shared" si="57"/>
        <v>61.657535412780121</v>
      </c>
      <c r="M134" s="29">
        <f t="shared" ref="M134:R149" si="84">M62*M$12</f>
        <v>25.760530788557595</v>
      </c>
      <c r="N134" s="31">
        <f t="shared" si="84"/>
        <v>17.438761372882187</v>
      </c>
      <c r="O134" s="31">
        <f t="shared" si="84"/>
        <v>3.4877522745764371</v>
      </c>
      <c r="P134" s="32">
        <f t="shared" si="84"/>
        <v>63.233744024504709</v>
      </c>
      <c r="Q134" s="32">
        <f t="shared" si="84"/>
        <v>33.245197985523838</v>
      </c>
      <c r="R134" s="32">
        <f t="shared" si="84"/>
        <v>67.974998242486691</v>
      </c>
      <c r="S134" s="33">
        <f t="shared" ref="S134:T149" si="85">S62</f>
        <v>0.18346358085358255</v>
      </c>
      <c r="T134" s="33">
        <f t="shared" si="85"/>
        <v>0.24326676781327358</v>
      </c>
      <c r="U134" s="34">
        <f t="shared" ref="U134:X149" si="86">U62*U$12</f>
        <v>19.437188974736522</v>
      </c>
      <c r="V134" s="34">
        <f t="shared" si="86"/>
        <v>6.3094749524043063</v>
      </c>
      <c r="W134" s="35">
        <f t="shared" si="86"/>
        <v>21.121525425821162</v>
      </c>
      <c r="X134" s="35">
        <f t="shared" si="86"/>
        <v>6.7061387875403149</v>
      </c>
      <c r="Y134" t="e">
        <f>NA()</f>
        <v>#N/A</v>
      </c>
      <c r="Z134" s="30">
        <f t="shared" si="58"/>
        <v>28.997384383018503</v>
      </c>
      <c r="AA134" s="30">
        <f t="shared" si="59"/>
        <v>61.724870351839826</v>
      </c>
      <c r="AD134"/>
      <c r="AE134" s="3">
        <v>49</v>
      </c>
      <c r="AG134" s="3">
        <f t="shared" si="60"/>
        <v>51.314078685538149</v>
      </c>
      <c r="AH134" s="29">
        <f t="shared" si="80"/>
        <v>76.612595824075214</v>
      </c>
      <c r="AI134" s="29">
        <f t="shared" si="80"/>
        <v>76.632180007581738</v>
      </c>
      <c r="AJ134" s="29">
        <f t="shared" si="80"/>
        <v>82.799543449770965</v>
      </c>
      <c r="AK134" s="29">
        <f t="shared" si="80"/>
        <v>76.980183200507298</v>
      </c>
      <c r="AL134" s="29">
        <f t="shared" si="80"/>
        <v>28.168159952511623</v>
      </c>
      <c r="AM134" s="30">
        <f t="shared" si="62"/>
        <v>62.613311173780566</v>
      </c>
      <c r="AN134" s="29">
        <f t="shared" ref="AN134:AS149" si="87">AN62*AN$12</f>
        <v>27.272564039351966</v>
      </c>
      <c r="AO134" s="31">
        <f t="shared" si="87"/>
        <v>18.459246959019673</v>
      </c>
      <c r="AP134" s="31">
        <f t="shared" si="87"/>
        <v>3.691849391803935</v>
      </c>
      <c r="AQ134" s="32">
        <f t="shared" si="87"/>
        <v>65.682765439886111</v>
      </c>
      <c r="AR134" s="32">
        <f t="shared" si="87"/>
        <v>34.31485460003465</v>
      </c>
      <c r="AS134" s="32">
        <f t="shared" si="87"/>
        <v>68.975833318053319</v>
      </c>
      <c r="AT134" s="33">
        <f t="shared" si="81"/>
        <v>0.19082001461865641</v>
      </c>
      <c r="AU134" s="33">
        <f t="shared" si="81"/>
        <v>0.25373241700174481</v>
      </c>
      <c r="AV134" s="34">
        <f t="shared" si="82"/>
        <v>20.539658198838907</v>
      </c>
      <c r="AW134" s="34">
        <f t="shared" si="82"/>
        <v>6.6437334846878775</v>
      </c>
      <c r="AX134" s="35">
        <f t="shared" si="82"/>
        <v>22.160134629931203</v>
      </c>
      <c r="AY134" s="35">
        <f t="shared" si="82"/>
        <v>7.0054046489936859</v>
      </c>
      <c r="AZ134" t="e">
        <f>NA()</f>
        <v>#N/A</v>
      </c>
      <c r="BA134" s="30">
        <f t="shared" si="65"/>
        <v>29.44468343779895</v>
      </c>
      <c r="BB134" s="30">
        <f t="shared" si="66"/>
        <v>62.674996600384219</v>
      </c>
    </row>
    <row r="135" spans="4:54" x14ac:dyDescent="0.25">
      <c r="D135" s="3">
        <v>50</v>
      </c>
      <c r="F135" s="3">
        <v>49</v>
      </c>
      <c r="G135" s="29">
        <f t="shared" si="83"/>
        <v>74.561030913134104</v>
      </c>
      <c r="H135" s="29">
        <f t="shared" si="83"/>
        <v>74.259991226298837</v>
      </c>
      <c r="I135" s="29">
        <f t="shared" si="83"/>
        <v>79.769093533680703</v>
      </c>
      <c r="J135" s="29">
        <f t="shared" si="83"/>
        <v>74.675641695355949</v>
      </c>
      <c r="K135" s="29">
        <f t="shared" si="83"/>
        <v>27.604952409295084</v>
      </c>
      <c r="L135" s="30">
        <f t="shared" si="57"/>
        <v>61.962817400961086</v>
      </c>
      <c r="M135" s="29">
        <f t="shared" si="84"/>
        <v>26.228350060243876</v>
      </c>
      <c r="N135" s="31">
        <f t="shared" si="84"/>
        <v>17.752663580815391</v>
      </c>
      <c r="O135" s="31">
        <f t="shared" si="84"/>
        <v>3.5505327161630782</v>
      </c>
      <c r="P135" s="32">
        <f t="shared" si="84"/>
        <v>63.995965600895914</v>
      </c>
      <c r="Q135" s="32">
        <f t="shared" si="84"/>
        <v>33.582956259309235</v>
      </c>
      <c r="R135" s="32">
        <f t="shared" si="84"/>
        <v>68.305333204226997</v>
      </c>
      <c r="S135" s="33">
        <f t="shared" si="85"/>
        <v>0.18575458969438619</v>
      </c>
      <c r="T135" s="33">
        <f t="shared" si="85"/>
        <v>0.24653397888442549</v>
      </c>
      <c r="U135" s="34">
        <f t="shared" si="86"/>
        <v>19.776651314386658</v>
      </c>
      <c r="V135" s="34">
        <f t="shared" si="86"/>
        <v>6.4126350496753597</v>
      </c>
      <c r="W135" s="35">
        <f t="shared" si="86"/>
        <v>21.442086402173938</v>
      </c>
      <c r="X135" s="35">
        <f t="shared" si="86"/>
        <v>6.7989743700446006</v>
      </c>
      <c r="Y135" t="e">
        <f>NA()</f>
        <v>#N/A</v>
      </c>
      <c r="Z135" s="30">
        <f t="shared" si="58"/>
        <v>29.144545422039549</v>
      </c>
      <c r="AA135" s="30">
        <f t="shared" si="59"/>
        <v>62.028222048945807</v>
      </c>
      <c r="AD135"/>
      <c r="AE135" s="3">
        <v>50</v>
      </c>
      <c r="AG135" s="3">
        <f t="shared" si="60"/>
        <v>52.288879354098157</v>
      </c>
      <c r="AH135" s="29">
        <f t="shared" ref="AH135:AL150" si="88">AH63*AH$12</f>
        <v>77.400073393179682</v>
      </c>
      <c r="AI135" s="29">
        <f t="shared" si="88"/>
        <v>77.59302542400242</v>
      </c>
      <c r="AJ135" s="29">
        <f t="shared" si="88"/>
        <v>84.006390015386316</v>
      </c>
      <c r="AK135" s="29">
        <f t="shared" si="88"/>
        <v>77.911701481789251</v>
      </c>
      <c r="AL135" s="29">
        <f t="shared" si="88"/>
        <v>28.381737133948405</v>
      </c>
      <c r="AM135" s="30">
        <f t="shared" si="62"/>
        <v>62.86557359531372</v>
      </c>
      <c r="AN135" s="29">
        <f t="shared" si="87"/>
        <v>27.696565271891199</v>
      </c>
      <c r="AO135" s="31">
        <f t="shared" si="87"/>
        <v>18.748661488395918</v>
      </c>
      <c r="AP135" s="31">
        <f t="shared" si="87"/>
        <v>3.7497322976791834</v>
      </c>
      <c r="AQ135" s="32">
        <f t="shared" si="87"/>
        <v>66.362180600629998</v>
      </c>
      <c r="AR135" s="32">
        <f t="shared" si="87"/>
        <v>34.603408308166529</v>
      </c>
      <c r="AS135" s="32">
        <f t="shared" si="87"/>
        <v>69.223105567751375</v>
      </c>
      <c r="AT135" s="33">
        <f t="shared" ref="AT135:AU150" si="89">AT63</f>
        <v>0.19285827966949068</v>
      </c>
      <c r="AU135" s="33">
        <f t="shared" si="89"/>
        <v>0.2566181663041735</v>
      </c>
      <c r="AV135" s="34">
        <f t="shared" ref="AV135:AY150" si="90">AV63*AV$12</f>
        <v>20.851737064569335</v>
      </c>
      <c r="AW135" s="34">
        <f t="shared" si="90"/>
        <v>6.7379441719209883</v>
      </c>
      <c r="AX135" s="35">
        <f t="shared" si="90"/>
        <v>22.452886689589384</v>
      </c>
      <c r="AY135" s="35">
        <f t="shared" si="90"/>
        <v>7.0889533968899148</v>
      </c>
      <c r="AZ135" t="e">
        <f>NA()</f>
        <v>#N/A</v>
      </c>
      <c r="BA135" s="30">
        <f t="shared" si="65"/>
        <v>29.555918747630148</v>
      </c>
      <c r="BB135" s="30">
        <f t="shared" si="66"/>
        <v>62.925953685469125</v>
      </c>
    </row>
    <row r="136" spans="4:54" x14ac:dyDescent="0.25">
      <c r="D136" s="3">
        <v>51</v>
      </c>
      <c r="F136" s="3">
        <v>50</v>
      </c>
      <c r="G136" s="29">
        <f t="shared" si="83"/>
        <v>75.480144514160244</v>
      </c>
      <c r="H136" s="29">
        <f t="shared" si="83"/>
        <v>75.301058865539716</v>
      </c>
      <c r="I136" s="29">
        <f t="shared" si="83"/>
        <v>81.107649425174387</v>
      </c>
      <c r="J136" s="29">
        <f t="shared" si="83"/>
        <v>75.687842178067356</v>
      </c>
      <c r="K136" s="29">
        <f t="shared" si="83"/>
        <v>27.858459650745022</v>
      </c>
      <c r="L136" s="30">
        <f t="shared" si="57"/>
        <v>62.253185751123993</v>
      </c>
      <c r="M136" s="29">
        <f t="shared" si="84"/>
        <v>26.686138187568915</v>
      </c>
      <c r="N136" s="31">
        <f t="shared" si="84"/>
        <v>18.061390979800734</v>
      </c>
      <c r="O136" s="31">
        <f t="shared" si="84"/>
        <v>3.6122781959601467</v>
      </c>
      <c r="P136" s="32">
        <f t="shared" si="84"/>
        <v>64.737891702492931</v>
      </c>
      <c r="Q136" s="32">
        <f t="shared" si="84"/>
        <v>33.907555644696345</v>
      </c>
      <c r="R136" s="32">
        <f t="shared" si="84"/>
        <v>68.610361684993265</v>
      </c>
      <c r="S136" s="33">
        <f t="shared" si="85"/>
        <v>0.18798340191534318</v>
      </c>
      <c r="T136" s="33">
        <f t="shared" si="85"/>
        <v>0.24970582882254011</v>
      </c>
      <c r="U136" s="34">
        <f t="shared" si="86"/>
        <v>20.110221581541431</v>
      </c>
      <c r="V136" s="34">
        <f t="shared" si="86"/>
        <v>6.5137986155697778</v>
      </c>
      <c r="W136" s="35">
        <f t="shared" si="86"/>
        <v>21.756413073210194</v>
      </c>
      <c r="X136" s="35">
        <f t="shared" si="86"/>
        <v>6.8896003026153565</v>
      </c>
      <c r="Y136" t="e">
        <f>NA()</f>
        <v>#N/A</v>
      </c>
      <c r="Z136" s="30">
        <f t="shared" si="58"/>
        <v>29.280833362086859</v>
      </c>
      <c r="AA136" s="30">
        <f t="shared" si="59"/>
        <v>62.316865689309665</v>
      </c>
      <c r="AD136"/>
      <c r="AE136" s="3">
        <v>51</v>
      </c>
      <c r="AG136" s="3">
        <f t="shared" si="60"/>
        <v>53.187115504627528</v>
      </c>
      <c r="AH136" s="29">
        <f t="shared" si="88"/>
        <v>78.087975490461019</v>
      </c>
      <c r="AI136" s="29">
        <f t="shared" si="88"/>
        <v>78.458713047036468</v>
      </c>
      <c r="AJ136" s="29">
        <f t="shared" si="88"/>
        <v>85.082856105229894</v>
      </c>
      <c r="AK136" s="29">
        <f t="shared" si="88"/>
        <v>78.749986655514235</v>
      </c>
      <c r="AL136" s="29">
        <f t="shared" si="88"/>
        <v>28.56707246226334</v>
      </c>
      <c r="AM136" s="30">
        <f t="shared" si="62"/>
        <v>63.08738694168656</v>
      </c>
      <c r="AN136" s="29">
        <f t="shared" si="87"/>
        <v>28.079035546416428</v>
      </c>
      <c r="AO136" s="31">
        <f t="shared" si="87"/>
        <v>19.011056541090305</v>
      </c>
      <c r="AP136" s="31">
        <f t="shared" si="87"/>
        <v>3.8022113082180611</v>
      </c>
      <c r="AQ136" s="32">
        <f t="shared" si="87"/>
        <v>66.972422666146699</v>
      </c>
      <c r="AR136" s="32">
        <f t="shared" si="87"/>
        <v>34.859437525139583</v>
      </c>
      <c r="AS136" s="32">
        <f t="shared" si="87"/>
        <v>69.434407736306497</v>
      </c>
      <c r="AT136" s="33">
        <f t="shared" si="89"/>
        <v>0.19468793469634776</v>
      </c>
      <c r="AU136" s="33">
        <f t="shared" si="89"/>
        <v>0.25920281596277339</v>
      </c>
      <c r="AV136" s="34">
        <f t="shared" si="90"/>
        <v>21.134454931097249</v>
      </c>
      <c r="AW136" s="34">
        <f t="shared" si="90"/>
        <v>6.8231338345247892</v>
      </c>
      <c r="AX136" s="35">
        <f t="shared" si="90"/>
        <v>22.717648812045034</v>
      </c>
      <c r="AY136" s="35">
        <f t="shared" si="90"/>
        <v>7.1642024366735955</v>
      </c>
      <c r="AZ136" t="e">
        <f>NA()</f>
        <v>#N/A</v>
      </c>
      <c r="BA136" s="30">
        <f t="shared" si="65"/>
        <v>29.651236699801519</v>
      </c>
      <c r="BB136" s="30">
        <f t="shared" si="66"/>
        <v>63.146679710059395</v>
      </c>
    </row>
    <row r="137" spans="4:54" x14ac:dyDescent="0.25">
      <c r="D137" s="3">
        <v>52</v>
      </c>
      <c r="F137" s="3">
        <v>51</v>
      </c>
      <c r="G137" s="29">
        <f t="shared" si="83"/>
        <v>76.349478067885101</v>
      </c>
      <c r="H137" s="29">
        <f t="shared" si="83"/>
        <v>76.317799530151092</v>
      </c>
      <c r="I137" s="29">
        <f t="shared" si="83"/>
        <v>82.402007560639476</v>
      </c>
      <c r="J137" s="29">
        <f t="shared" si="83"/>
        <v>76.675153672906646</v>
      </c>
      <c r="K137" s="29">
        <f t="shared" si="83"/>
        <v>28.096469063306447</v>
      </c>
      <c r="L137" s="30">
        <f t="shared" si="57"/>
        <v>62.529378077746088</v>
      </c>
      <c r="M137" s="29">
        <f t="shared" si="84"/>
        <v>27.133958496133978</v>
      </c>
      <c r="N137" s="31">
        <f t="shared" si="84"/>
        <v>18.364962167205608</v>
      </c>
      <c r="O137" s="31">
        <f t="shared" si="84"/>
        <v>3.6729924334411215</v>
      </c>
      <c r="P137" s="32">
        <f t="shared" si="84"/>
        <v>65.459988622507097</v>
      </c>
      <c r="Q137" s="32">
        <f t="shared" si="84"/>
        <v>34.219447670671087</v>
      </c>
      <c r="R137" s="32">
        <f t="shared" si="84"/>
        <v>68.891949571724552</v>
      </c>
      <c r="S137" s="33">
        <f t="shared" si="85"/>
        <v>0.1901514139339151</v>
      </c>
      <c r="T137" s="33">
        <f t="shared" si="85"/>
        <v>0.25278441156843517</v>
      </c>
      <c r="U137" s="34">
        <f t="shared" si="86"/>
        <v>20.437933680618706</v>
      </c>
      <c r="V137" s="34">
        <f t="shared" si="86"/>
        <v>6.6129855546051184</v>
      </c>
      <c r="W137" s="35">
        <f t="shared" si="86"/>
        <v>22.064594949157716</v>
      </c>
      <c r="X137" s="35">
        <f t="shared" si="86"/>
        <v>6.9780608726343196</v>
      </c>
      <c r="Y137" t="e">
        <f>NA()</f>
        <v>#N/A</v>
      </c>
      <c r="Z137" s="30">
        <f t="shared" si="58"/>
        <v>29.407019522000539</v>
      </c>
      <c r="AA137" s="30">
        <f t="shared" si="59"/>
        <v>62.591514395472679</v>
      </c>
      <c r="AD137"/>
      <c r="AE137" s="3">
        <v>52</v>
      </c>
      <c r="AG137" s="3">
        <f t="shared" si="60"/>
        <v>54.014800802904645</v>
      </c>
      <c r="AH137" s="29">
        <f t="shared" si="88"/>
        <v>78.691177267672387</v>
      </c>
      <c r="AI137" s="29">
        <f t="shared" si="88"/>
        <v>79.239954721711314</v>
      </c>
      <c r="AJ137" s="29">
        <f t="shared" si="88"/>
        <v>86.045135731232989</v>
      </c>
      <c r="AK137" s="29">
        <f t="shared" si="88"/>
        <v>79.505686374021138</v>
      </c>
      <c r="AL137" s="29">
        <f t="shared" si="88"/>
        <v>28.728611805725922</v>
      </c>
      <c r="AM137" s="30">
        <f t="shared" si="62"/>
        <v>63.283148868956502</v>
      </c>
      <c r="AN137" s="29">
        <f t="shared" si="87"/>
        <v>28.424541833128018</v>
      </c>
      <c r="AO137" s="31">
        <f t="shared" si="87"/>
        <v>19.24922235317333</v>
      </c>
      <c r="AP137" s="31">
        <f t="shared" si="87"/>
        <v>3.8498444706346659</v>
      </c>
      <c r="AQ137" s="32">
        <f t="shared" si="87"/>
        <v>67.521598951648883</v>
      </c>
      <c r="AR137" s="32">
        <f t="shared" si="87"/>
        <v>35.08725452235096</v>
      </c>
      <c r="AS137" s="32">
        <f t="shared" si="87"/>
        <v>69.616017531450453</v>
      </c>
      <c r="AT137" s="33">
        <f t="shared" si="89"/>
        <v>0.19633356217341322</v>
      </c>
      <c r="AU137" s="33">
        <f t="shared" si="89"/>
        <v>0.26152260724075854</v>
      </c>
      <c r="AV137" s="34">
        <f t="shared" si="90"/>
        <v>21.390880449661449</v>
      </c>
      <c r="AW137" s="34">
        <f t="shared" si="90"/>
        <v>6.9002706637108293</v>
      </c>
      <c r="AX137" s="35">
        <f t="shared" si="90"/>
        <v>22.957432402901439</v>
      </c>
      <c r="AY137" s="35">
        <f t="shared" si="90"/>
        <v>7.2320940550764599</v>
      </c>
      <c r="AZ137" t="e">
        <f>NA()</f>
        <v>#N/A</v>
      </c>
      <c r="BA137" s="30">
        <f t="shared" si="65"/>
        <v>29.733370043033329</v>
      </c>
      <c r="BB137" s="30">
        <f t="shared" si="66"/>
        <v>63.341527861560749</v>
      </c>
    </row>
    <row r="138" spans="4:54" x14ac:dyDescent="0.25">
      <c r="D138" s="3">
        <v>53</v>
      </c>
      <c r="F138" s="3">
        <v>52</v>
      </c>
      <c r="G138" s="29">
        <f t="shared" si="83"/>
        <v>77.171233559164477</v>
      </c>
      <c r="H138" s="29">
        <f t="shared" si="83"/>
        <v>77.310616753528208</v>
      </c>
      <c r="I138" s="29">
        <f t="shared" si="83"/>
        <v>83.652970913117628</v>
      </c>
      <c r="J138" s="29">
        <f t="shared" si="83"/>
        <v>77.638030288558809</v>
      </c>
      <c r="K138" s="29">
        <f t="shared" si="83"/>
        <v>28.319825614972121</v>
      </c>
      <c r="L138" s="30">
        <f t="shared" si="57"/>
        <v>62.792094040671131</v>
      </c>
      <c r="M138" s="29">
        <f t="shared" si="84"/>
        <v>27.571886493669385</v>
      </c>
      <c r="N138" s="31">
        <f t="shared" si="84"/>
        <v>18.663400524507498</v>
      </c>
      <c r="O138" s="31">
        <f t="shared" si="84"/>
        <v>3.7326801049014997</v>
      </c>
      <c r="P138" s="32">
        <f t="shared" si="84"/>
        <v>66.162717525578415</v>
      </c>
      <c r="Q138" s="32">
        <f t="shared" si="84"/>
        <v>34.519074207352233</v>
      </c>
      <c r="R138" s="32">
        <f t="shared" si="84"/>
        <v>69.15183652596437</v>
      </c>
      <c r="S138" s="33">
        <f t="shared" si="85"/>
        <v>0.19226001347000299</v>
      </c>
      <c r="T138" s="33">
        <f t="shared" si="85"/>
        <v>0.25577183309336027</v>
      </c>
      <c r="U138" s="34">
        <f t="shared" si="86"/>
        <v>20.759826304710998</v>
      </c>
      <c r="V138" s="34">
        <f t="shared" si="86"/>
        <v>6.7102169585464075</v>
      </c>
      <c r="W138" s="35">
        <f t="shared" si="86"/>
        <v>22.366722467903184</v>
      </c>
      <c r="X138" s="35">
        <f t="shared" si="86"/>
        <v>7.0644003223687735</v>
      </c>
      <c r="Y138" t="e">
        <f>NA()</f>
        <v>#N/A</v>
      </c>
      <c r="Z138" s="30">
        <f t="shared" si="58"/>
        <v>29.523825351819458</v>
      </c>
      <c r="AA138" s="30">
        <f t="shared" si="59"/>
        <v>62.8528467141128</v>
      </c>
      <c r="AD138"/>
      <c r="AE138" s="3">
        <v>53</v>
      </c>
      <c r="AG138" s="3">
        <f t="shared" si="60"/>
        <v>54.777476578735246</v>
      </c>
      <c r="AH138" s="29">
        <f t="shared" si="88"/>
        <v>79.222002502435657</v>
      </c>
      <c r="AI138" s="29">
        <f t="shared" si="88"/>
        <v>79.946075676132978</v>
      </c>
      <c r="AJ138" s="29">
        <f t="shared" si="88"/>
        <v>86.907140768938547</v>
      </c>
      <c r="AK138" s="29">
        <f t="shared" si="88"/>
        <v>80.188046285830566</v>
      </c>
      <c r="AL138" s="29">
        <f t="shared" si="88"/>
        <v>28.869992882477309</v>
      </c>
      <c r="AM138" s="30">
        <f t="shared" si="62"/>
        <v>63.45650784410202</v>
      </c>
      <c r="AN138" s="29">
        <f t="shared" si="87"/>
        <v>28.737085501142221</v>
      </c>
      <c r="AO138" s="31">
        <f t="shared" si="87"/>
        <v>19.465626209495426</v>
      </c>
      <c r="AP138" s="31">
        <f t="shared" si="87"/>
        <v>3.8931252418990856</v>
      </c>
      <c r="AQ138" s="32">
        <f t="shared" si="87"/>
        <v>68.016710898326309</v>
      </c>
      <c r="AR138" s="32">
        <f t="shared" si="87"/>
        <v>35.290504277284469</v>
      </c>
      <c r="AS138" s="32">
        <f t="shared" si="87"/>
        <v>69.772944761497243</v>
      </c>
      <c r="AT138" s="33">
        <f t="shared" si="89"/>
        <v>0.19781637976471</v>
      </c>
      <c r="AU138" s="33">
        <f t="shared" si="89"/>
        <v>0.26360873655769385</v>
      </c>
      <c r="AV138" s="34">
        <f t="shared" si="90"/>
        <v>21.623721023782494</v>
      </c>
      <c r="AW138" s="34">
        <f t="shared" si="90"/>
        <v>6.9702047172148731</v>
      </c>
      <c r="AX138" s="35">
        <f t="shared" si="90"/>
        <v>23.174876940804452</v>
      </c>
      <c r="AY138" s="35">
        <f t="shared" si="90"/>
        <v>7.2934464359985496</v>
      </c>
      <c r="AZ138" t="e">
        <f>NA()</f>
        <v>#N/A</v>
      </c>
      <c r="BA138" s="30">
        <f t="shared" si="65"/>
        <v>29.804507967262833</v>
      </c>
      <c r="BB138" s="30">
        <f t="shared" si="66"/>
        <v>63.514112786144096</v>
      </c>
    </row>
    <row r="139" spans="4:54" x14ac:dyDescent="0.25">
      <c r="D139" s="3">
        <v>54</v>
      </c>
      <c r="F139" s="3">
        <v>53</v>
      </c>
      <c r="G139" s="29">
        <f t="shared" si="83"/>
        <v>77.947579555808375</v>
      </c>
      <c r="H139" s="29">
        <f t="shared" si="83"/>
        <v>78.279919629771257</v>
      </c>
      <c r="I139" s="29">
        <f t="shared" si="83"/>
        <v>84.861394032527329</v>
      </c>
      <c r="J139" s="29">
        <f t="shared" si="83"/>
        <v>78.576929768132175</v>
      </c>
      <c r="K139" s="29">
        <f t="shared" si="83"/>
        <v>28.529342116323203</v>
      </c>
      <c r="L139" s="30">
        <f t="shared" si="57"/>
        <v>63.041997556602553</v>
      </c>
      <c r="M139" s="29">
        <f t="shared" si="84"/>
        <v>28.000008670619323</v>
      </c>
      <c r="N139" s="31">
        <f t="shared" si="84"/>
        <v>18.956733813375273</v>
      </c>
      <c r="O139" s="31">
        <f t="shared" si="84"/>
        <v>3.7913467626750545</v>
      </c>
      <c r="P139" s="32">
        <f t="shared" si="84"/>
        <v>66.846533987237621</v>
      </c>
      <c r="Q139" s="32">
        <f t="shared" si="84"/>
        <v>34.806867032289752</v>
      </c>
      <c r="R139" s="32">
        <f t="shared" si="84"/>
        <v>69.391642698200712</v>
      </c>
      <c r="S139" s="33">
        <f t="shared" si="85"/>
        <v>0.19431057737871943</v>
      </c>
      <c r="T139" s="33">
        <f t="shared" si="85"/>
        <v>0.25867020487241255</v>
      </c>
      <c r="U139" s="34">
        <f t="shared" si="86"/>
        <v>21.075942498621203</v>
      </c>
      <c r="V139" s="34">
        <f t="shared" si="86"/>
        <v>6.8055149735075977</v>
      </c>
      <c r="W139" s="35">
        <f t="shared" si="86"/>
        <v>22.662886765414868</v>
      </c>
      <c r="X139" s="35">
        <f t="shared" si="86"/>
        <v>7.148662753735354</v>
      </c>
      <c r="Y139" t="e">
        <f>NA()</f>
        <v>#N/A</v>
      </c>
      <c r="Z139" s="30">
        <f t="shared" si="58"/>
        <v>29.631924898844279</v>
      </c>
      <c r="AA139" s="30">
        <f t="shared" si="59"/>
        <v>63.101508292461133</v>
      </c>
      <c r="AD139"/>
      <c r="AE139" s="3">
        <v>54</v>
      </c>
      <c r="AG139" s="3">
        <f t="shared" si="60"/>
        <v>55.4802489249997</v>
      </c>
      <c r="AH139" s="29">
        <f t="shared" si="88"/>
        <v>79.690706653734082</v>
      </c>
      <c r="AI139" s="29">
        <f t="shared" si="88"/>
        <v>80.585217404870946</v>
      </c>
      <c r="AJ139" s="29">
        <f t="shared" si="88"/>
        <v>87.680850952736733</v>
      </c>
      <c r="AK139" s="29">
        <f t="shared" si="88"/>
        <v>80.805119035245468</v>
      </c>
      <c r="AL139" s="29">
        <f t="shared" si="88"/>
        <v>28.994208762418069</v>
      </c>
      <c r="AM139" s="30">
        <f t="shared" si="62"/>
        <v>63.610509210331223</v>
      </c>
      <c r="AN139" s="29">
        <f t="shared" si="87"/>
        <v>29.020178821929029</v>
      </c>
      <c r="AO139" s="31">
        <f t="shared" si="87"/>
        <v>19.662453597763285</v>
      </c>
      <c r="AP139" s="31">
        <f t="shared" si="87"/>
        <v>3.9324907195526571</v>
      </c>
      <c r="AQ139" s="32">
        <f t="shared" si="87"/>
        <v>68.463826681047109</v>
      </c>
      <c r="AR139" s="32">
        <f t="shared" si="87"/>
        <v>35.472281511321739</v>
      </c>
      <c r="AS139" s="32">
        <f t="shared" si="87"/>
        <v>69.909217582096261</v>
      </c>
      <c r="AT139" s="33">
        <f t="shared" si="89"/>
        <v>0.19915476526300255</v>
      </c>
      <c r="AU139" s="33">
        <f t="shared" si="89"/>
        <v>0.26548814787637454</v>
      </c>
      <c r="AV139" s="34">
        <f t="shared" si="90"/>
        <v>21.835369926607552</v>
      </c>
      <c r="AW139" s="34">
        <f t="shared" si="90"/>
        <v>7.0336840562909284</v>
      </c>
      <c r="AX139" s="35">
        <f t="shared" si="90"/>
        <v>23.372302311460007</v>
      </c>
      <c r="AY139" s="35">
        <f t="shared" si="90"/>
        <v>7.348972351648472</v>
      </c>
      <c r="AZ139" t="e">
        <f>NA()</f>
        <v>#N/A</v>
      </c>
      <c r="BA139" s="30">
        <f t="shared" si="65"/>
        <v>29.86641708286011</v>
      </c>
      <c r="BB139" s="30">
        <f t="shared" si="66"/>
        <v>63.667453757261221</v>
      </c>
    </row>
    <row r="140" spans="4:54" x14ac:dyDescent="0.25">
      <c r="D140" s="3">
        <v>55</v>
      </c>
      <c r="F140" s="3">
        <v>54</v>
      </c>
      <c r="G140" s="29">
        <f t="shared" si="83"/>
        <v>78.680641878716216</v>
      </c>
      <c r="H140" s="29">
        <f t="shared" si="83"/>
        <v>79.226121562030727</v>
      </c>
      <c r="I140" s="29">
        <f t="shared" si="83"/>
        <v>86.028174510099518</v>
      </c>
      <c r="J140" s="29">
        <f t="shared" si="83"/>
        <v>79.492312262567111</v>
      </c>
      <c r="K140" s="29">
        <f t="shared" si="83"/>
        <v>28.725798370922082</v>
      </c>
      <c r="L140" s="30">
        <f t="shared" si="57"/>
        <v>63.279718834719446</v>
      </c>
      <c r="M140" s="29">
        <f t="shared" si="84"/>
        <v>28.418421386078492</v>
      </c>
      <c r="N140" s="31">
        <f t="shared" si="84"/>
        <v>19.244993799735347</v>
      </c>
      <c r="O140" s="31">
        <f t="shared" si="84"/>
        <v>3.8489987599470696</v>
      </c>
      <c r="P140" s="32">
        <f t="shared" si="84"/>
        <v>67.511887595101115</v>
      </c>
      <c r="Q140" s="32">
        <f t="shared" si="84"/>
        <v>35.083247491108175</v>
      </c>
      <c r="R140" s="32">
        <f t="shared" si="84"/>
        <v>69.612875401753641</v>
      </c>
      <c r="S140" s="33">
        <f t="shared" si="85"/>
        <v>0.19630446973896246</v>
      </c>
      <c r="T140" s="33">
        <f t="shared" si="85"/>
        <v>0.26148163804520808</v>
      </c>
      <c r="U140" s="34">
        <f t="shared" si="86"/>
        <v>21.386329253341451</v>
      </c>
      <c r="V140" s="34">
        <f t="shared" si="86"/>
        <v>6.8989026774293807</v>
      </c>
      <c r="W140" s="35">
        <f t="shared" si="86"/>
        <v>22.953179469638666</v>
      </c>
      <c r="X140" s="35">
        <f t="shared" si="86"/>
        <v>7.230892044092224</v>
      </c>
      <c r="Y140" t="e">
        <f>NA()</f>
        <v>#N/A</v>
      </c>
      <c r="Z140" s="30">
        <f t="shared" si="58"/>
        <v>29.731947280676309</v>
      </c>
      <c r="AA140" s="30">
        <f t="shared" si="59"/>
        <v>63.33811347343697</v>
      </c>
      <c r="AD140"/>
      <c r="AE140" s="3">
        <v>55</v>
      </c>
      <c r="AG140" s="3">
        <f t="shared" si="60"/>
        <v>56.127822882801333</v>
      </c>
      <c r="AH140" s="29">
        <f t="shared" si="88"/>
        <v>80.10586265096704</v>
      </c>
      <c r="AI140" s="29">
        <f t="shared" si="88"/>
        <v>81.164508175397486</v>
      </c>
      <c r="AJ140" s="29">
        <f t="shared" si="88"/>
        <v>88.376609023873783</v>
      </c>
      <c r="AK140" s="29">
        <f t="shared" si="88"/>
        <v>81.363939198731131</v>
      </c>
      <c r="AL140" s="29">
        <f t="shared" si="88"/>
        <v>29.103735655763312</v>
      </c>
      <c r="AM140" s="30">
        <f t="shared" si="62"/>
        <v>63.747709527321632</v>
      </c>
      <c r="AN140" s="29">
        <f t="shared" si="87"/>
        <v>29.276910896187434</v>
      </c>
      <c r="AO140" s="31">
        <f t="shared" si="87"/>
        <v>19.841643898690698</v>
      </c>
      <c r="AP140" s="31">
        <f t="shared" si="87"/>
        <v>3.9683287797381395</v>
      </c>
      <c r="AQ140" s="32">
        <f t="shared" si="87"/>
        <v>68.868223901200778</v>
      </c>
      <c r="AR140" s="32">
        <f t="shared" si="87"/>
        <v>35.635225184659845</v>
      </c>
      <c r="AS140" s="32">
        <f t="shared" si="87"/>
        <v>70.028098279722983</v>
      </c>
      <c r="AT140" s="33">
        <f t="shared" si="89"/>
        <v>0.20036469110040322</v>
      </c>
      <c r="AU140" s="33">
        <f t="shared" si="89"/>
        <v>0.26718418966776242</v>
      </c>
      <c r="AV140" s="34">
        <f t="shared" si="90"/>
        <v>22.027946937559932</v>
      </c>
      <c r="AW140" s="34">
        <f t="shared" si="90"/>
        <v>7.0913685151949286</v>
      </c>
      <c r="AX140" s="35">
        <f t="shared" si="90"/>
        <v>23.551752995707339</v>
      </c>
      <c r="AY140" s="35">
        <f t="shared" si="90"/>
        <v>7.399294735919236</v>
      </c>
      <c r="AZ140" t="e">
        <f>NA()</f>
        <v>#N/A</v>
      </c>
      <c r="BA140" s="30">
        <f t="shared" si="65"/>
        <v>29.920533022222759</v>
      </c>
      <c r="BB140" s="30">
        <f t="shared" si="66"/>
        <v>63.804086994333815</v>
      </c>
    </row>
    <row r="141" spans="4:54" x14ac:dyDescent="0.25">
      <c r="D141" s="3">
        <v>56</v>
      </c>
      <c r="F141" s="3">
        <v>55</v>
      </c>
      <c r="G141" s="29">
        <f t="shared" si="83"/>
        <v>79.372496018554301</v>
      </c>
      <c r="H141" s="29">
        <f t="shared" si="83"/>
        <v>80.149639124001268</v>
      </c>
      <c r="I141" s="29">
        <f t="shared" si="83"/>
        <v>87.154245217500289</v>
      </c>
      <c r="J141" s="29">
        <f t="shared" si="83"/>
        <v>80.384639220996405</v>
      </c>
      <c r="K141" s="29">
        <f t="shared" si="83"/>
        <v>28.909940737374761</v>
      </c>
      <c r="L141" s="30">
        <f t="shared" si="57"/>
        <v>63.505856258572223</v>
      </c>
      <c r="M141" s="29">
        <f t="shared" si="84"/>
        <v>28.827229833598174</v>
      </c>
      <c r="N141" s="31">
        <f t="shared" si="84"/>
        <v>19.528215903785675</v>
      </c>
      <c r="O141" s="31">
        <f t="shared" si="84"/>
        <v>3.905643180757135</v>
      </c>
      <c r="P141" s="32">
        <f t="shared" si="84"/>
        <v>68.159221605688955</v>
      </c>
      <c r="Q141" s="32">
        <f t="shared" si="84"/>
        <v>35.348626241456074</v>
      </c>
      <c r="R141" s="32">
        <f t="shared" si="84"/>
        <v>69.816935677228486</v>
      </c>
      <c r="S141" s="33">
        <f t="shared" si="85"/>
        <v>0.19824304017349575</v>
      </c>
      <c r="T141" s="33">
        <f t="shared" si="85"/>
        <v>0.26420823820293932</v>
      </c>
      <c r="U141" s="34">
        <f t="shared" si="86"/>
        <v>21.691037129628647</v>
      </c>
      <c r="V141" s="34">
        <f t="shared" si="86"/>
        <v>6.9904039671204856</v>
      </c>
      <c r="W141" s="35">
        <f t="shared" si="86"/>
        <v>23.237692515464328</v>
      </c>
      <c r="X141" s="35">
        <f t="shared" si="86"/>
        <v>7.3111317719796798</v>
      </c>
      <c r="Y141" t="e">
        <f>NA()</f>
        <v>#N/A</v>
      </c>
      <c r="Z141" s="30">
        <f t="shared" si="58"/>
        <v>29.824479136846445</v>
      </c>
      <c r="AA141" s="30">
        <f t="shared" si="59"/>
        <v>63.563246813442525</v>
      </c>
      <c r="AD141"/>
      <c r="AE141" s="3">
        <v>56</v>
      </c>
      <c r="AG141" s="3">
        <f t="shared" si="60"/>
        <v>56.724533941584319</v>
      </c>
      <c r="AH141" s="29">
        <f t="shared" si="88"/>
        <v>80.474669470692248</v>
      </c>
      <c r="AI141" s="29">
        <f t="shared" si="88"/>
        <v>81.690206554035811</v>
      </c>
      <c r="AJ141" s="29">
        <f t="shared" si="88"/>
        <v>89.00336886715013</v>
      </c>
      <c r="AK141" s="29">
        <f t="shared" si="88"/>
        <v>81.870669989865604</v>
      </c>
      <c r="AL141" s="29">
        <f t="shared" si="88"/>
        <v>29.200633203283139</v>
      </c>
      <c r="AM141" s="30">
        <f t="shared" si="62"/>
        <v>63.870266724210396</v>
      </c>
      <c r="AN141" s="29">
        <f t="shared" si="87"/>
        <v>29.510004300751767</v>
      </c>
      <c r="AO141" s="31">
        <f t="shared" si="87"/>
        <v>20.004921283571292</v>
      </c>
      <c r="AP141" s="31">
        <f t="shared" si="87"/>
        <v>4.0009842567142586</v>
      </c>
      <c r="AQ141" s="32">
        <f t="shared" si="87"/>
        <v>69.234507958328535</v>
      </c>
      <c r="AR141" s="32">
        <f t="shared" si="87"/>
        <v>35.78159509475325</v>
      </c>
      <c r="AS141" s="32">
        <f t="shared" si="87"/>
        <v>70.132247179038188</v>
      </c>
      <c r="AT141" s="33">
        <f t="shared" si="89"/>
        <v>0.20146008510523927</v>
      </c>
      <c r="AU141" s="33">
        <f t="shared" si="89"/>
        <v>0.26871716068819762</v>
      </c>
      <c r="AV141" s="34">
        <f t="shared" si="90"/>
        <v>22.203333353236768</v>
      </c>
      <c r="AW141" s="34">
        <f t="shared" si="90"/>
        <v>7.1438414527184486</v>
      </c>
      <c r="AX141" s="35">
        <f t="shared" si="90"/>
        <v>23.715035461731294</v>
      </c>
      <c r="AY141" s="35">
        <f t="shared" si="90"/>
        <v>7.444959695982476</v>
      </c>
      <c r="AZ141" t="e">
        <f>NA()</f>
        <v>#N/A</v>
      </c>
      <c r="BA141" s="30">
        <f t="shared" si="65"/>
        <v>29.968030310766068</v>
      </c>
      <c r="BB141" s="30">
        <f t="shared" si="66"/>
        <v>63.926154380533255</v>
      </c>
    </row>
    <row r="142" spans="4:54" x14ac:dyDescent="0.25">
      <c r="D142" s="3">
        <v>57</v>
      </c>
      <c r="F142" s="3">
        <v>56</v>
      </c>
      <c r="G142" s="29">
        <f t="shared" si="83"/>
        <v>80.025161087258709</v>
      </c>
      <c r="H142" s="29">
        <f t="shared" si="83"/>
        <v>81.050891025122198</v>
      </c>
      <c r="I142" s="29">
        <f t="shared" si="83"/>
        <v>88.240567268999953</v>
      </c>
      <c r="J142" s="29">
        <f t="shared" si="83"/>
        <v>81.254372388062308</v>
      </c>
      <c r="K142" s="29">
        <f t="shared" si="83"/>
        <v>29.082482036214163</v>
      </c>
      <c r="L142" s="30">
        <f t="shared" si="57"/>
        <v>63.720978132462101</v>
      </c>
      <c r="M142" s="29">
        <f t="shared" si="84"/>
        <v>29.226547081716181</v>
      </c>
      <c r="N142" s="31">
        <f t="shared" si="84"/>
        <v>19.806438874091924</v>
      </c>
      <c r="O142" s="31">
        <f t="shared" si="84"/>
        <v>3.9612877748183846</v>
      </c>
      <c r="P142" s="32">
        <f t="shared" si="84"/>
        <v>68.788972651373243</v>
      </c>
      <c r="Q142" s="32">
        <f t="shared" si="84"/>
        <v>35.603403070373474</v>
      </c>
      <c r="R142" s="32">
        <f t="shared" si="84"/>
        <v>70.005124694361768</v>
      </c>
      <c r="S142" s="33">
        <f t="shared" si="85"/>
        <v>0.20012762237860873</v>
      </c>
      <c r="T142" s="33">
        <f t="shared" si="85"/>
        <v>0.2668521007463136</v>
      </c>
      <c r="U142" s="34">
        <f t="shared" si="86"/>
        <v>21.990119908530669</v>
      </c>
      <c r="V142" s="34">
        <f t="shared" si="86"/>
        <v>7.0800434541208306</v>
      </c>
      <c r="W142" s="35">
        <f t="shared" si="86"/>
        <v>23.516517978625522</v>
      </c>
      <c r="X142" s="35">
        <f t="shared" si="86"/>
        <v>7.3894251518366101</v>
      </c>
      <c r="Y142" t="e">
        <f>NA()</f>
        <v>#N/A</v>
      </c>
      <c r="Z142" s="30">
        <f t="shared" si="58"/>
        <v>29.910067036689178</v>
      </c>
      <c r="AA142" s="30">
        <f t="shared" si="59"/>
        <v>63.777464526567037</v>
      </c>
      <c r="AD142"/>
      <c r="AE142" s="3">
        <v>57</v>
      </c>
      <c r="AG142" s="3">
        <f t="shared" si="60"/>
        <v>57.274377065113654</v>
      </c>
      <c r="AH142" s="29">
        <f t="shared" si="88"/>
        <v>80.803199548019762</v>
      </c>
      <c r="AI142" s="29">
        <f t="shared" si="88"/>
        <v>82.167822461903</v>
      </c>
      <c r="AJ142" s="29">
        <f t="shared" si="88"/>
        <v>89.568903829675591</v>
      </c>
      <c r="AK142" s="29">
        <f t="shared" si="88"/>
        <v>82.330726566853457</v>
      </c>
      <c r="AL142" s="29">
        <f t="shared" si="88"/>
        <v>29.286623542212833</v>
      </c>
      <c r="AM142" s="30">
        <f t="shared" si="62"/>
        <v>63.980011666923268</v>
      </c>
      <c r="AN142" s="29">
        <f t="shared" si="87"/>
        <v>29.721863688062793</v>
      </c>
      <c r="AO142" s="31">
        <f t="shared" si="87"/>
        <v>20.153821443721984</v>
      </c>
      <c r="AP142" s="31">
        <f t="shared" si="87"/>
        <v>4.0307642887443969</v>
      </c>
      <c r="AQ142" s="32">
        <f t="shared" si="87"/>
        <v>69.566710593400842</v>
      </c>
      <c r="AR142" s="32">
        <f t="shared" si="87"/>
        <v>35.913334222568658</v>
      </c>
      <c r="AS142" s="32">
        <f t="shared" si="87"/>
        <v>70.223848076362984</v>
      </c>
      <c r="AT142" s="33">
        <f t="shared" si="89"/>
        <v>0.20245313098430717</v>
      </c>
      <c r="AU142" s="33">
        <f t="shared" si="89"/>
        <v>0.27010476447175585</v>
      </c>
      <c r="AV142" s="34">
        <f t="shared" si="90"/>
        <v>22.363202146721253</v>
      </c>
      <c r="AW142" s="34">
        <f t="shared" si="90"/>
        <v>7.1916197898602361</v>
      </c>
      <c r="AX142" s="35">
        <f t="shared" si="90"/>
        <v>23.863749883855867</v>
      </c>
      <c r="AY142" s="35">
        <f t="shared" si="90"/>
        <v>7.4864474159762837</v>
      </c>
      <c r="AZ142" t="e">
        <f>NA()</f>
        <v>#N/A</v>
      </c>
      <c r="BA142" s="30">
        <f t="shared" si="65"/>
        <v>30.00987604920104</v>
      </c>
      <c r="BB142" s="30">
        <f t="shared" si="66"/>
        <v>64.035473995195375</v>
      </c>
    </row>
    <row r="143" spans="4:54" x14ac:dyDescent="0.25">
      <c r="D143" s="3">
        <v>58</v>
      </c>
      <c r="F143" s="3">
        <v>57</v>
      </c>
      <c r="G143" s="29">
        <f t="shared" si="83"/>
        <v>80.64059511177912</v>
      </c>
      <c r="H143" s="29">
        <f t="shared" si="83"/>
        <v>81.930297170888778</v>
      </c>
      <c r="I143" s="29">
        <f t="shared" si="83"/>
        <v>89.288123656782588</v>
      </c>
      <c r="J143" s="29">
        <f t="shared" si="83"/>
        <v>82.101972899098229</v>
      </c>
      <c r="K143" s="29">
        <f t="shared" si="83"/>
        <v>29.244101743064071</v>
      </c>
      <c r="L143" s="30">
        <f t="shared" si="57"/>
        <v>63.925624307391388</v>
      </c>
      <c r="M143" s="29">
        <f t="shared" si="84"/>
        <v>29.616493184382836</v>
      </c>
      <c r="N143" s="31">
        <f t="shared" si="84"/>
        <v>20.079704484054023</v>
      </c>
      <c r="O143" s="31">
        <f t="shared" si="84"/>
        <v>4.0159408968108048</v>
      </c>
      <c r="P143" s="32">
        <f t="shared" si="84"/>
        <v>69.401570492513713</v>
      </c>
      <c r="Q143" s="32">
        <f t="shared" si="84"/>
        <v>35.847966776220673</v>
      </c>
      <c r="R143" s="32">
        <f t="shared" si="84"/>
        <v>70.178649951217309</v>
      </c>
      <c r="S143" s="33">
        <f t="shared" si="85"/>
        <v>0.20195953284354762</v>
      </c>
      <c r="T143" s="33">
        <f t="shared" si="85"/>
        <v>0.26941530676372272</v>
      </c>
      <c r="U143" s="34">
        <f t="shared" si="86"/>
        <v>22.283634266896925</v>
      </c>
      <c r="V143" s="34">
        <f t="shared" si="86"/>
        <v>7.1678463687087994</v>
      </c>
      <c r="W143" s="35">
        <f t="shared" si="86"/>
        <v>23.78974792663151</v>
      </c>
      <c r="X143" s="35">
        <f t="shared" si="86"/>
        <v>7.4658149768159117</v>
      </c>
      <c r="Y143" t="e">
        <f>NA()</f>
        <v>#N/A</v>
      </c>
      <c r="Z143" s="30">
        <f t="shared" si="58"/>
        <v>29.989219826177614</v>
      </c>
      <c r="AA143" s="30">
        <f t="shared" si="59"/>
        <v>63.981295858768483</v>
      </c>
      <c r="AD143"/>
      <c r="AE143" s="3">
        <v>58</v>
      </c>
      <c r="AG143" s="3">
        <f t="shared" si="60"/>
        <v>57.78103343764532</v>
      </c>
      <c r="AH143" s="29">
        <f t="shared" si="88"/>
        <v>81.09659774383492</v>
      </c>
      <c r="AI143" s="29">
        <f t="shared" si="88"/>
        <v>82.602219511237791</v>
      </c>
      <c r="AJ143" s="29">
        <f t="shared" si="88"/>
        <v>90.079981568206122</v>
      </c>
      <c r="AK143" s="29">
        <f t="shared" si="88"/>
        <v>82.748879933688912</v>
      </c>
      <c r="AL143" s="29">
        <f t="shared" si="88"/>
        <v>29.363153936451777</v>
      </c>
      <c r="AM143" s="30">
        <f t="shared" si="62"/>
        <v>64.078505338617788</v>
      </c>
      <c r="AN143" s="29">
        <f t="shared" si="87"/>
        <v>29.914617460554481</v>
      </c>
      <c r="AO143" s="31">
        <f t="shared" si="87"/>
        <v>20.289714715063052</v>
      </c>
      <c r="AP143" s="31">
        <f t="shared" si="87"/>
        <v>4.0579429430126108</v>
      </c>
      <c r="AQ143" s="32">
        <f t="shared" si="87"/>
        <v>69.86837221789547</v>
      </c>
      <c r="AR143" s="32">
        <f t="shared" si="87"/>
        <v>36.032119689443768</v>
      </c>
      <c r="AS143" s="32">
        <f t="shared" si="87"/>
        <v>70.304704929069928</v>
      </c>
      <c r="AT143" s="33">
        <f t="shared" si="89"/>
        <v>0.20335451942736446</v>
      </c>
      <c r="AU143" s="33">
        <f t="shared" si="89"/>
        <v>0.27136248881515912</v>
      </c>
      <c r="AV143" s="34">
        <f t="shared" si="90"/>
        <v>22.509043960463053</v>
      </c>
      <c r="AW143" s="34">
        <f t="shared" si="90"/>
        <v>7.2351625947688216</v>
      </c>
      <c r="AX143" s="35">
        <f t="shared" si="90"/>
        <v>23.999317118838245</v>
      </c>
      <c r="AY143" s="35">
        <f t="shared" si="90"/>
        <v>7.5241813228403647</v>
      </c>
      <c r="AZ143" t="e">
        <f>NA()</f>
        <v>#N/A</v>
      </c>
      <c r="BA143" s="30">
        <f t="shared" si="65"/>
        <v>30.046871449747666</v>
      </c>
      <c r="BB143" s="30">
        <f t="shared" si="66"/>
        <v>64.133596537365548</v>
      </c>
    </row>
    <row r="144" spans="4:54" x14ac:dyDescent="0.25">
      <c r="D144" s="3">
        <v>59</v>
      </c>
      <c r="F144" s="3">
        <v>58</v>
      </c>
      <c r="G144" s="29">
        <f t="shared" si="83"/>
        <v>81.220691495785132</v>
      </c>
      <c r="H144" s="29">
        <f t="shared" si="83"/>
        <v>82.788277810435886</v>
      </c>
      <c r="I144" s="29">
        <f t="shared" si="83"/>
        <v>90.297913511447092</v>
      </c>
      <c r="J144" s="29">
        <f t="shared" si="83"/>
        <v>82.927900464893114</v>
      </c>
      <c r="K144" s="29">
        <f t="shared" si="83"/>
        <v>29.39544641702993</v>
      </c>
      <c r="L144" s="30">
        <f t="shared" si="57"/>
        <v>64.120307699194328</v>
      </c>
      <c r="M144" s="29">
        <f t="shared" si="84"/>
        <v>29.997194356752399</v>
      </c>
      <c r="N144" s="31">
        <f t="shared" si="84"/>
        <v>20.348057249170019</v>
      </c>
      <c r="O144" s="31">
        <f t="shared" si="84"/>
        <v>4.069611449834003</v>
      </c>
      <c r="P144" s="32">
        <f t="shared" si="84"/>
        <v>69.997437810324641</v>
      </c>
      <c r="Q144" s="32">
        <f t="shared" si="84"/>
        <v>36.082695107236333</v>
      </c>
      <c r="R144" s="32">
        <f t="shared" si="84"/>
        <v>70.338631241537371</v>
      </c>
      <c r="S144" s="33">
        <f t="shared" si="85"/>
        <v>0.20374006974179593</v>
      </c>
      <c r="T144" s="33">
        <f t="shared" si="85"/>
        <v>0.27189991938339575</v>
      </c>
      <c r="U144" s="34">
        <f t="shared" si="86"/>
        <v>22.571639476068707</v>
      </c>
      <c r="V144" s="34">
        <f t="shared" si="86"/>
        <v>7.2538384714323811</v>
      </c>
      <c r="W144" s="35">
        <f t="shared" si="86"/>
        <v>24.057474285034715</v>
      </c>
      <c r="X144" s="35">
        <f t="shared" si="86"/>
        <v>7.5403435689076872</v>
      </c>
      <c r="Y144" t="e">
        <f>NA()</f>
        <v>#N/A</v>
      </c>
      <c r="Z144" s="30">
        <f t="shared" si="58"/>
        <v>30.062410900657113</v>
      </c>
      <c r="AA144" s="30">
        <f t="shared" si="59"/>
        <v>64.175244395427868</v>
      </c>
      <c r="AD144"/>
      <c r="AE144" s="3">
        <v>59</v>
      </c>
      <c r="AG144" s="3">
        <f t="shared" si="60"/>
        <v>58.247895109351262</v>
      </c>
      <c r="AH144" s="29">
        <f t="shared" si="88"/>
        <v>81.3592419007568</v>
      </c>
      <c r="AI144" s="29">
        <f t="shared" si="88"/>
        <v>82.997701731149803</v>
      </c>
      <c r="AJ144" s="29">
        <f t="shared" si="88"/>
        <v>90.542510890800344</v>
      </c>
      <c r="AK144" s="29">
        <f t="shared" si="88"/>
        <v>83.12934472330015</v>
      </c>
      <c r="AL144" s="29">
        <f t="shared" si="88"/>
        <v>29.43144663005878</v>
      </c>
      <c r="AM144" s="30">
        <f t="shared" si="62"/>
        <v>64.167084805880293</v>
      </c>
      <c r="AN144" s="29">
        <f t="shared" si="87"/>
        <v>30.090153515464579</v>
      </c>
      <c r="AO144" s="31">
        <f t="shared" si="87"/>
        <v>20.413826096083881</v>
      </c>
      <c r="AP144" s="31">
        <f t="shared" si="87"/>
        <v>4.0827652192167765</v>
      </c>
      <c r="AQ144" s="32">
        <f t="shared" si="87"/>
        <v>70.142610942023509</v>
      </c>
      <c r="AR144" s="32">
        <f t="shared" si="87"/>
        <v>36.1394045786855</v>
      </c>
      <c r="AS144" s="32">
        <f t="shared" si="87"/>
        <v>70.37631691412264</v>
      </c>
      <c r="AT144" s="33">
        <f t="shared" si="89"/>
        <v>0.20417365865178252</v>
      </c>
      <c r="AU144" s="33">
        <f t="shared" si="89"/>
        <v>0.27250392353914643</v>
      </c>
      <c r="AV144" s="34">
        <f t="shared" si="90"/>
        <v>22.642189530172502</v>
      </c>
      <c r="AW144" s="34">
        <f t="shared" si="90"/>
        <v>7.2748784373250714</v>
      </c>
      <c r="AX144" s="35">
        <f t="shared" si="90"/>
        <v>24.123001710989218</v>
      </c>
      <c r="AY144" s="35">
        <f t="shared" si="90"/>
        <v>7.5585358160169207</v>
      </c>
      <c r="AZ144" t="e">
        <f>NA()</f>
        <v>#N/A</v>
      </c>
      <c r="BA144" s="30">
        <f t="shared" si="65"/>
        <v>30.079684195214679</v>
      </c>
      <c r="BB144" s="30">
        <f t="shared" si="66"/>
        <v>64.221850731232493</v>
      </c>
    </row>
    <row r="145" spans="1:54" x14ac:dyDescent="0.25">
      <c r="D145" s="3">
        <v>60</v>
      </c>
      <c r="F145" s="3">
        <v>59</v>
      </c>
      <c r="G145" s="29">
        <f t="shared" si="83"/>
        <v>81.767276492361333</v>
      </c>
      <c r="H145" s="29">
        <f t="shared" si="83"/>
        <v>83.625252764239136</v>
      </c>
      <c r="I145" s="29">
        <f t="shared" si="83"/>
        <v>91.270946941864182</v>
      </c>
      <c r="J145" s="29">
        <f t="shared" si="83"/>
        <v>83.732612638487637</v>
      </c>
      <c r="K145" s="29">
        <f t="shared" si="83"/>
        <v>29.537130319976349</v>
      </c>
      <c r="L145" s="30">
        <f t="shared" si="57"/>
        <v>64.305515709481469</v>
      </c>
      <c r="M145" s="29">
        <f t="shared" si="84"/>
        <v>30.368782212089897</v>
      </c>
      <c r="N145" s="31">
        <f t="shared" si="84"/>
        <v>20.611544163649953</v>
      </c>
      <c r="O145" s="31">
        <f t="shared" si="84"/>
        <v>4.1223088327299902</v>
      </c>
      <c r="P145" s="32">
        <f t="shared" si="84"/>
        <v>70.576990036452685</v>
      </c>
      <c r="Q145" s="32">
        <f t="shared" si="84"/>
        <v>36.30795474962288</v>
      </c>
      <c r="R145" s="32">
        <f t="shared" si="84"/>
        <v>70.486106369963295</v>
      </c>
      <c r="S145" s="33">
        <f t="shared" si="85"/>
        <v>0.20547051197797522</v>
      </c>
      <c r="T145" s="33">
        <f t="shared" si="85"/>
        <v>0.27430798055728517</v>
      </c>
      <c r="U145" s="34">
        <f t="shared" si="86"/>
        <v>22.854197122091627</v>
      </c>
      <c r="V145" s="34">
        <f t="shared" si="86"/>
        <v>7.3380459715958519</v>
      </c>
      <c r="W145" s="35">
        <f t="shared" si="86"/>
        <v>24.319788717521057</v>
      </c>
      <c r="X145" s="35">
        <f t="shared" si="86"/>
        <v>7.6130527356557014</v>
      </c>
      <c r="Y145" t="e">
        <f>NA()</f>
        <v>#N/A</v>
      </c>
      <c r="Z145" s="30">
        <f t="shared" si="58"/>
        <v>30.130080393918249</v>
      </c>
      <c r="AA145" s="30">
        <f t="shared" si="59"/>
        <v>64.359789305506482</v>
      </c>
      <c r="AD145"/>
      <c r="AE145" s="3">
        <v>60</v>
      </c>
      <c r="AG145" s="3">
        <f t="shared" si="60"/>
        <v>58.678087706000106</v>
      </c>
      <c r="AH145" s="29">
        <f t="shared" si="88"/>
        <v>81.59487288168414</v>
      </c>
      <c r="AI145" s="29">
        <f t="shared" si="88"/>
        <v>83.358087256351126</v>
      </c>
      <c r="AJ145" s="29">
        <f t="shared" si="88"/>
        <v>90.961665228293768</v>
      </c>
      <c r="AK145" s="29">
        <f t="shared" si="88"/>
        <v>83.47585356993288</v>
      </c>
      <c r="AL145" s="29">
        <f t="shared" si="88"/>
        <v>29.492538726335287</v>
      </c>
      <c r="AM145" s="30">
        <f t="shared" si="62"/>
        <v>64.246900386063317</v>
      </c>
      <c r="AN145" s="29">
        <f t="shared" si="87"/>
        <v>30.250149928239509</v>
      </c>
      <c r="AO145" s="31">
        <f t="shared" si="87"/>
        <v>20.527252594283105</v>
      </c>
      <c r="AP145" s="31">
        <f t="shared" si="87"/>
        <v>4.105450518856621</v>
      </c>
      <c r="AQ145" s="32">
        <f t="shared" si="87"/>
        <v>70.39218065634175</v>
      </c>
      <c r="AR145" s="32">
        <f t="shared" si="87"/>
        <v>36.236452401873144</v>
      </c>
      <c r="AS145" s="32">
        <f t="shared" si="87"/>
        <v>70.439937092839742</v>
      </c>
      <c r="AT145" s="33">
        <f t="shared" si="89"/>
        <v>0.20491885153452033</v>
      </c>
      <c r="AU145" s="33">
        <f t="shared" si="89"/>
        <v>0.27354102735942593</v>
      </c>
      <c r="AV145" s="34">
        <f t="shared" si="90"/>
        <v>22.763829055591955</v>
      </c>
      <c r="AW145" s="34">
        <f t="shared" si="90"/>
        <v>7.3111317016979394</v>
      </c>
      <c r="AX145" s="35">
        <f t="shared" si="90"/>
        <v>24.235931565237426</v>
      </c>
      <c r="AY145" s="35">
        <f t="shared" si="90"/>
        <v>7.5898428072430706</v>
      </c>
      <c r="AZ145" t="e">
        <f>NA()</f>
        <v>#N/A</v>
      </c>
      <c r="BA145" s="30">
        <f t="shared" si="65"/>
        <v>30.108873816230606</v>
      </c>
      <c r="BB145" s="30">
        <f t="shared" si="66"/>
        <v>64.301380073066142</v>
      </c>
    </row>
    <row r="146" spans="1:54" x14ac:dyDescent="0.25">
      <c r="D146" s="3">
        <v>61</v>
      </c>
      <c r="F146" s="3">
        <v>60</v>
      </c>
      <c r="G146" s="29">
        <f t="shared" si="83"/>
        <v>82.282107546928685</v>
      </c>
      <c r="H146" s="29">
        <f t="shared" si="83"/>
        <v>84.441640725395231</v>
      </c>
      <c r="I146" s="29">
        <f t="shared" si="83"/>
        <v>92.208240410764645</v>
      </c>
      <c r="J146" s="29">
        <f t="shared" si="83"/>
        <v>84.516564157107652</v>
      </c>
      <c r="K146" s="29">
        <f t="shared" si="83"/>
        <v>29.669736188343464</v>
      </c>
      <c r="L146" s="30">
        <f t="shared" si="57"/>
        <v>64.481711558439727</v>
      </c>
      <c r="M146" s="29">
        <f t="shared" si="84"/>
        <v>30.731393055805867</v>
      </c>
      <c r="N146" s="31">
        <f t="shared" si="84"/>
        <v>20.870214455045829</v>
      </c>
      <c r="O146" s="31">
        <f t="shared" si="84"/>
        <v>4.174042891009166</v>
      </c>
      <c r="P146" s="32">
        <f t="shared" si="84"/>
        <v>71.14063521563358</v>
      </c>
      <c r="Q146" s="32">
        <f t="shared" si="84"/>
        <v>36.524101358801992</v>
      </c>
      <c r="R146" s="32">
        <f t="shared" si="84"/>
        <v>70.62203660210713</v>
      </c>
      <c r="S146" s="33">
        <f t="shared" si="85"/>
        <v>0.20715211837565417</v>
      </c>
      <c r="T146" s="33">
        <f t="shared" si="85"/>
        <v>0.27664150823807149</v>
      </c>
      <c r="U146" s="34">
        <f t="shared" si="86"/>
        <v>23.131370845924366</v>
      </c>
      <c r="V146" s="34">
        <f t="shared" si="86"/>
        <v>7.4204954521805035</v>
      </c>
      <c r="W146" s="35">
        <f t="shared" si="86"/>
        <v>24.576782518470846</v>
      </c>
      <c r="X146" s="35">
        <f t="shared" si="86"/>
        <v>7.6839837328213498</v>
      </c>
      <c r="Y146" t="e">
        <f>NA()</f>
        <v>#N/A</v>
      </c>
      <c r="Z146" s="30">
        <f t="shared" si="58"/>
        <v>30.192637276941152</v>
      </c>
      <c r="AA146" s="30">
        <f t="shared" si="59"/>
        <v>64.535386525379963</v>
      </c>
      <c r="AD146"/>
      <c r="AE146" s="3">
        <v>61</v>
      </c>
      <c r="AG146" s="3">
        <f t="shared" si="60"/>
        <v>59.074491354933706</v>
      </c>
      <c r="AH146" s="29">
        <f t="shared" si="88"/>
        <v>81.806700298573347</v>
      </c>
      <c r="AI146" s="29">
        <f t="shared" si="88"/>
        <v>83.686771108345823</v>
      </c>
      <c r="AJ146" s="29">
        <f t="shared" si="88"/>
        <v>91.341986628152341</v>
      </c>
      <c r="AK146" s="29">
        <f t="shared" si="88"/>
        <v>83.791720300023471</v>
      </c>
      <c r="AL146" s="29">
        <f t="shared" si="88"/>
        <v>29.547314245317789</v>
      </c>
      <c r="AM146" s="30">
        <f t="shared" si="62"/>
        <v>64.318945867725162</v>
      </c>
      <c r="AN146" s="29">
        <f t="shared" si="87"/>
        <v>30.396101323201222</v>
      </c>
      <c r="AO146" s="31">
        <f t="shared" si="87"/>
        <v>20.630978277738109</v>
      </c>
      <c r="AP146" s="31">
        <f t="shared" si="87"/>
        <v>4.1261956555476216</v>
      </c>
      <c r="AQ146" s="32">
        <f t="shared" si="87"/>
        <v>70.619520074393762</v>
      </c>
      <c r="AR146" s="32">
        <f t="shared" si="87"/>
        <v>36.324365619926468</v>
      </c>
      <c r="AS146" s="32">
        <f t="shared" si="87"/>
        <v>70.496618564766976</v>
      </c>
      <c r="AT146" s="33">
        <f t="shared" si="89"/>
        <v>0.20559744513635991</v>
      </c>
      <c r="AU146" s="33">
        <f t="shared" si="89"/>
        <v>0.27448435270417282</v>
      </c>
      <c r="AV146" s="34">
        <f t="shared" si="90"/>
        <v>22.875028960653477</v>
      </c>
      <c r="AW146" s="34">
        <f t="shared" si="90"/>
        <v>7.3442480158408046</v>
      </c>
      <c r="AX146" s="35">
        <f t="shared" si="90"/>
        <v>24.339114818104353</v>
      </c>
      <c r="AY146" s="35">
        <f t="shared" si="90"/>
        <v>7.6183972716823849</v>
      </c>
      <c r="AZ146" t="e">
        <f>NA()</f>
        <v>#N/A</v>
      </c>
      <c r="BA146" s="30">
        <f t="shared" si="65"/>
        <v>30.13491172092057</v>
      </c>
      <c r="BB146" s="30">
        <f t="shared" si="66"/>
        <v>64.373172733036597</v>
      </c>
    </row>
    <row r="147" spans="1:54" x14ac:dyDescent="0.25">
      <c r="D147" s="3">
        <v>62</v>
      </c>
      <c r="F147" s="3">
        <v>61</v>
      </c>
      <c r="G147" s="29">
        <f t="shared" si="83"/>
        <v>82.766872384685811</v>
      </c>
      <c r="H147" s="29">
        <f t="shared" si="83"/>
        <v>85.23785862849779</v>
      </c>
      <c r="I147" s="29">
        <f t="shared" si="83"/>
        <v>93.110812604703483</v>
      </c>
      <c r="J147" s="29">
        <f t="shared" si="83"/>
        <v>85.280206352935835</v>
      </c>
      <c r="K147" s="29">
        <f t="shared" si="83"/>
        <v>29.793816124481364</v>
      </c>
      <c r="L147" s="30">
        <f t="shared" si="57"/>
        <v>64.649335537244312</v>
      </c>
      <c r="M147" s="29">
        <f t="shared" si="84"/>
        <v>31.085167232878735</v>
      </c>
      <c r="N147" s="31">
        <f t="shared" si="84"/>
        <v>21.124119355667041</v>
      </c>
      <c r="O147" s="31">
        <f t="shared" si="84"/>
        <v>4.2248238711334087</v>
      </c>
      <c r="P147" s="32">
        <f t="shared" si="84"/>
        <v>71.688773898143324</v>
      </c>
      <c r="Q147" s="32">
        <f t="shared" si="84"/>
        <v>36.731479628152314</v>
      </c>
      <c r="R147" s="32">
        <f t="shared" si="84"/>
        <v>70.747311842340338</v>
      </c>
      <c r="S147" s="33">
        <f t="shared" si="85"/>
        <v>0.20878612699271565</v>
      </c>
      <c r="T147" s="33">
        <f t="shared" si="85"/>
        <v>0.27890249391397398</v>
      </c>
      <c r="U147" s="34">
        <f t="shared" si="86"/>
        <v>23.403226102238321</v>
      </c>
      <c r="V147" s="34">
        <f t="shared" si="86"/>
        <v>7.501213800720314</v>
      </c>
      <c r="W147" s="35">
        <f t="shared" si="86"/>
        <v>24.828546516780577</v>
      </c>
      <c r="X147" s="35">
        <f t="shared" si="86"/>
        <v>7.7531772324111294</v>
      </c>
      <c r="Y147" t="e">
        <f>NA()</f>
        <v>#N/A</v>
      </c>
      <c r="Z147" s="30">
        <f t="shared" si="58"/>
        <v>30.250461362014981</v>
      </c>
      <c r="AA147" s="30">
        <f t="shared" si="59"/>
        <v>64.702469885274098</v>
      </c>
      <c r="AD147"/>
      <c r="AE147" s="3">
        <v>62</v>
      </c>
      <c r="AG147" s="3">
        <f t="shared" si="60"/>
        <v>59.439759967438754</v>
      </c>
      <c r="AH147" s="29">
        <f t="shared" si="88"/>
        <v>81.997488816892371</v>
      </c>
      <c r="AI147" s="29">
        <f t="shared" si="88"/>
        <v>83.986778831776292</v>
      </c>
      <c r="AJ147" s="29">
        <f t="shared" si="88"/>
        <v>91.687473518616642</v>
      </c>
      <c r="AK147" s="29">
        <f t="shared" si="88"/>
        <v>84.079893778754339</v>
      </c>
      <c r="AL147" s="29">
        <f t="shared" si="88"/>
        <v>29.596530019585714</v>
      </c>
      <c r="AM147" s="30">
        <f t="shared" si="62"/>
        <v>64.384083213694481</v>
      </c>
      <c r="AN147" s="29">
        <f t="shared" si="87"/>
        <v>30.529341572256218</v>
      </c>
      <c r="AO147" s="31">
        <f t="shared" si="87"/>
        <v>20.725887355975203</v>
      </c>
      <c r="AP147" s="31">
        <f t="shared" si="87"/>
        <v>4.1451774711950407</v>
      </c>
      <c r="AQ147" s="32">
        <f t="shared" si="87"/>
        <v>70.826794286657602</v>
      </c>
      <c r="AR147" s="32">
        <f t="shared" si="87"/>
        <v>36.404109339826476</v>
      </c>
      <c r="AS147" s="32">
        <f t="shared" si="87"/>
        <v>70.547251009492001</v>
      </c>
      <c r="AT147" s="33">
        <f t="shared" si="89"/>
        <v>0.20621595734442605</v>
      </c>
      <c r="AU147" s="33">
        <f t="shared" si="89"/>
        <v>0.275343235693918</v>
      </c>
      <c r="AV147" s="34">
        <f t="shared" si="90"/>
        <v>22.976746420974749</v>
      </c>
      <c r="AW147" s="34">
        <f t="shared" si="90"/>
        <v>7.3745189318474553</v>
      </c>
      <c r="AX147" s="35">
        <f t="shared" si="90"/>
        <v>24.43345434660176</v>
      </c>
      <c r="AY147" s="35">
        <f t="shared" si="90"/>
        <v>7.6444619752058873</v>
      </c>
      <c r="AZ147" t="e">
        <f>NA()</f>
        <v>#N/A</v>
      </c>
      <c r="BA147" s="30">
        <f t="shared" si="65"/>
        <v>30.158197101884593</v>
      </c>
      <c r="BB147" s="30">
        <f t="shared" si="66"/>
        <v>64.438086014355804</v>
      </c>
    </row>
    <row r="148" spans="1:54" x14ac:dyDescent="0.25">
      <c r="D148" s="3">
        <v>63</v>
      </c>
      <c r="F148" s="3">
        <v>62</v>
      </c>
      <c r="G148" s="29">
        <f t="shared" si="83"/>
        <v>83.223188730753805</v>
      </c>
      <c r="H148" s="29">
        <f t="shared" si="83"/>
        <v>86.014321080630708</v>
      </c>
      <c r="I148" s="29">
        <f t="shared" si="83"/>
        <v>93.97968075933089</v>
      </c>
      <c r="J148" s="29">
        <f t="shared" si="83"/>
        <v>86.023986626959086</v>
      </c>
      <c r="K148" s="29">
        <f t="shared" si="83"/>
        <v>29.909892579197304</v>
      </c>
      <c r="L148" s="30">
        <f t="shared" si="57"/>
        <v>64.808806186789795</v>
      </c>
      <c r="M148" s="29">
        <f t="shared" si="84"/>
        <v>31.430248525156898</v>
      </c>
      <c r="N148" s="31">
        <f t="shared" si="84"/>
        <v>21.373311889644452</v>
      </c>
      <c r="O148" s="31">
        <f t="shared" si="84"/>
        <v>4.274662377928891</v>
      </c>
      <c r="P148" s="32">
        <f t="shared" si="84"/>
        <v>72.221799059070975</v>
      </c>
      <c r="Q148" s="32">
        <f t="shared" si="84"/>
        <v>36.930423390142664</v>
      </c>
      <c r="R148" s="32">
        <f t="shared" si="84"/>
        <v>70.86275553688516</v>
      </c>
      <c r="S148" s="33">
        <f t="shared" si="85"/>
        <v>0.21037375455215843</v>
      </c>
      <c r="T148" s="33">
        <f t="shared" si="85"/>
        <v>0.28109290046907065</v>
      </c>
      <c r="U148" s="34">
        <f t="shared" si="86"/>
        <v>23.669829935511835</v>
      </c>
      <c r="V148" s="34">
        <f t="shared" si="86"/>
        <v>7.5802281456920513</v>
      </c>
      <c r="W148" s="35">
        <f t="shared" si="86"/>
        <v>25.075170989862652</v>
      </c>
      <c r="X148" s="35">
        <f t="shared" si="86"/>
        <v>7.8206732955392155</v>
      </c>
      <c r="Y148" t="e">
        <f>NA()</f>
        <v>#N/A</v>
      </c>
      <c r="Z148" s="30">
        <f t="shared" si="58"/>
        <v>30.303905209867033</v>
      </c>
      <c r="AA148" s="30">
        <f t="shared" si="59"/>
        <v>64.861452181085113</v>
      </c>
      <c r="AD148"/>
      <c r="AE148" s="3">
        <v>63</v>
      </c>
      <c r="AG148" s="3">
        <f t="shared" si="60"/>
        <v>59.776339006608282</v>
      </c>
      <c r="AH148" s="29">
        <f t="shared" si="88"/>
        <v>82.169628887116502</v>
      </c>
      <c r="AI148" s="29">
        <f t="shared" si="88"/>
        <v>84.260812446417802</v>
      </c>
      <c r="AJ148" s="29">
        <f t="shared" si="88"/>
        <v>92.001654942433277</v>
      </c>
      <c r="AK148" s="29">
        <f t="shared" si="88"/>
        <v>84.34300392839701</v>
      </c>
      <c r="AL148" s="29">
        <f t="shared" si="88"/>
        <v>29.640836713366184</v>
      </c>
      <c r="AM148" s="30">
        <f t="shared" si="62"/>
        <v>64.443062857251391</v>
      </c>
      <c r="AN148" s="29">
        <f t="shared" si="87"/>
        <v>30.651063367355604</v>
      </c>
      <c r="AO148" s="31">
        <f t="shared" si="87"/>
        <v>20.812775568064389</v>
      </c>
      <c r="AP148" s="31">
        <f t="shared" si="87"/>
        <v>4.1625551136128776</v>
      </c>
      <c r="AQ148" s="32">
        <f t="shared" si="87"/>
        <v>71.015930089483788</v>
      </c>
      <c r="AR148" s="32">
        <f t="shared" si="87"/>
        <v>36.476531081214901</v>
      </c>
      <c r="AS148" s="32">
        <f t="shared" si="87"/>
        <v>70.592589795305301</v>
      </c>
      <c r="AT148" s="33">
        <f t="shared" si="89"/>
        <v>0.20678018449063285</v>
      </c>
      <c r="AU148" s="33">
        <f t="shared" si="89"/>
        <v>0.27612595718487831</v>
      </c>
      <c r="AV148" s="34">
        <f t="shared" si="90"/>
        <v>23.069841980626368</v>
      </c>
      <c r="AW148" s="34">
        <f t="shared" si="90"/>
        <v>7.4022059698828349</v>
      </c>
      <c r="AX148" s="35">
        <f t="shared" si="90"/>
        <v>24.51976028096912</v>
      </c>
      <c r="AY148" s="35">
        <f t="shared" si="90"/>
        <v>7.6682715131008736</v>
      </c>
      <c r="AZ148" t="e">
        <f>NA()</f>
        <v>#N/A</v>
      </c>
      <c r="BA148" s="30">
        <f t="shared" si="65"/>
        <v>30.179069644542754</v>
      </c>
      <c r="BB148" s="30">
        <f t="shared" si="66"/>
        <v>64.496866460973607</v>
      </c>
    </row>
    <row r="149" spans="1:54" x14ac:dyDescent="0.25">
      <c r="D149" s="3">
        <v>64</v>
      </c>
      <c r="F149" s="3">
        <v>63</v>
      </c>
      <c r="G149" s="29">
        <f t="shared" si="83"/>
        <v>83.652604563942717</v>
      </c>
      <c r="H149" s="29">
        <f t="shared" si="83"/>
        <v>86.771439849455192</v>
      </c>
      <c r="I149" s="29">
        <f t="shared" si="83"/>
        <v>94.81585740317702</v>
      </c>
      <c r="J149" s="29">
        <f t="shared" si="83"/>
        <v>86.748347980617041</v>
      </c>
      <c r="K149" s="29">
        <f t="shared" si="83"/>
        <v>30.01845940137105</v>
      </c>
      <c r="L149" s="30">
        <f t="shared" si="57"/>
        <v>64.960521408588136</v>
      </c>
      <c r="M149" s="29">
        <f t="shared" si="84"/>
        <v>31.766783595250374</v>
      </c>
      <c r="N149" s="31">
        <f t="shared" si="84"/>
        <v>21.617846674591583</v>
      </c>
      <c r="O149" s="31">
        <f t="shared" si="84"/>
        <v>4.3235693349183171</v>
      </c>
      <c r="P149" s="32">
        <f t="shared" si="84"/>
        <v>72.740096041719781</v>
      </c>
      <c r="Q149" s="32">
        <f t="shared" si="84"/>
        <v>37.121255745314478</v>
      </c>
      <c r="R149" s="32">
        <f t="shared" si="84"/>
        <v>70.969129303540171</v>
      </c>
      <c r="S149" s="33">
        <f t="shared" si="85"/>
        <v>0.21191619597731409</v>
      </c>
      <c r="T149" s="33">
        <f t="shared" si="85"/>
        <v>0.28321466033957288</v>
      </c>
      <c r="U149" s="34">
        <f t="shared" si="86"/>
        <v>23.931250772221606</v>
      </c>
      <c r="V149" s="34">
        <f t="shared" si="86"/>
        <v>7.6575657980140583</v>
      </c>
      <c r="W149" s="35">
        <f t="shared" si="86"/>
        <v>25.316745586851763</v>
      </c>
      <c r="X149" s="35">
        <f t="shared" si="86"/>
        <v>7.8865113496465815</v>
      </c>
      <c r="Y149" t="e">
        <f>NA()</f>
        <v>#N/A</v>
      </c>
      <c r="Z149" s="30">
        <f t="shared" si="58"/>
        <v>30.353295938994943</v>
      </c>
      <c r="AA149" s="30">
        <f t="shared" si="59"/>
        <v>65.012726194232513</v>
      </c>
      <c r="AD149"/>
      <c r="AE149" s="3">
        <v>64</v>
      </c>
      <c r="AG149" s="3">
        <f t="shared" si="60"/>
        <v>60.086481859648281</v>
      </c>
      <c r="AH149" s="29">
        <f t="shared" si="88"/>
        <v>82.325194946526452</v>
      </c>
      <c r="AI149" s="29">
        <f t="shared" si="88"/>
        <v>84.511289926573326</v>
      </c>
      <c r="AJ149" s="29">
        <f t="shared" si="88"/>
        <v>92.28765349842466</v>
      </c>
      <c r="AK149" s="29">
        <f t="shared" si="88"/>
        <v>84.58340117169395</v>
      </c>
      <c r="AL149" s="29">
        <f t="shared" si="88"/>
        <v>29.680795963897079</v>
      </c>
      <c r="AM149" s="30">
        <f t="shared" si="62"/>
        <v>64.496540459328116</v>
      </c>
      <c r="AN149" s="29">
        <f t="shared" si="87"/>
        <v>30.762335129956309</v>
      </c>
      <c r="AO149" s="31">
        <f t="shared" si="87"/>
        <v>20.892360115629319</v>
      </c>
      <c r="AP149" s="31">
        <f t="shared" si="87"/>
        <v>4.1784720231258641</v>
      </c>
      <c r="AQ149" s="32">
        <f t="shared" si="87"/>
        <v>71.188646122288716</v>
      </c>
      <c r="AR149" s="32">
        <f t="shared" si="87"/>
        <v>36.542377328905062</v>
      </c>
      <c r="AS149" s="32">
        <f t="shared" si="87"/>
        <v>70.633279303361576</v>
      </c>
      <c r="AT149" s="33">
        <f t="shared" si="89"/>
        <v>0.20729529310354258</v>
      </c>
      <c r="AU149" s="33">
        <f t="shared" si="89"/>
        <v>0.27683987971068885</v>
      </c>
      <c r="AV149" s="34">
        <f t="shared" si="90"/>
        <v>23.155090531956294</v>
      </c>
      <c r="AW149" s="34">
        <f t="shared" si="90"/>
        <v>7.4275441205432662</v>
      </c>
      <c r="AX149" s="35">
        <f t="shared" si="90"/>
        <v>24.598760826126078</v>
      </c>
      <c r="AY149" s="35">
        <f t="shared" si="90"/>
        <v>7.6900357715231573</v>
      </c>
      <c r="AZ149" t="e">
        <f>NA()</f>
        <v>#N/A</v>
      </c>
      <c r="BA149" s="30">
        <f t="shared" si="65"/>
        <v>30.197819738497053</v>
      </c>
      <c r="BB149" s="30">
        <f t="shared" si="66"/>
        <v>64.550166467864528</v>
      </c>
    </row>
    <row r="150" spans="1:54" x14ac:dyDescent="0.25">
      <c r="D150" s="3">
        <v>65</v>
      </c>
      <c r="F150" s="3">
        <v>64</v>
      </c>
      <c r="G150" s="29">
        <f t="shared" ref="G150:K156" si="91">G78*G$12</f>
        <v>84.056598816669705</v>
      </c>
      <c r="H150" s="29">
        <f t="shared" si="91"/>
        <v>87.509623403782342</v>
      </c>
      <c r="I150" s="29">
        <f t="shared" si="91"/>
        <v>95.62034748540016</v>
      </c>
      <c r="J150" s="29">
        <f t="shared" si="91"/>
        <v>87.453728600418273</v>
      </c>
      <c r="K150" s="29">
        <f t="shared" si="91"/>
        <v>30.119982934151288</v>
      </c>
      <c r="L150" s="30">
        <f t="shared" si="57"/>
        <v>65.104859512971316</v>
      </c>
      <c r="M150" s="29">
        <f t="shared" ref="M150:R156" si="92">M78*M$12</f>
        <v>32.094921473926796</v>
      </c>
      <c r="N150" s="31">
        <f t="shared" si="92"/>
        <v>21.857779736889434</v>
      </c>
      <c r="O150" s="31">
        <f t="shared" si="92"/>
        <v>4.3715559473778871</v>
      </c>
      <c r="P150" s="32">
        <f t="shared" si="92"/>
        <v>73.244042522695224</v>
      </c>
      <c r="Q150" s="32">
        <f t="shared" si="92"/>
        <v>37.304289215053615</v>
      </c>
      <c r="R150" s="32">
        <f t="shared" si="92"/>
        <v>71.067137292302831</v>
      </c>
      <c r="S150" s="33">
        <f t="shared" ref="S150:T156" si="93">S78</f>
        <v>0.21341462402145761</v>
      </c>
      <c r="T150" s="33">
        <f t="shared" si="93"/>
        <v>0.28526967393900743</v>
      </c>
      <c r="U150" s="34">
        <f t="shared" ref="U150:X156" si="94">U78*U$12</f>
        <v>24.187558228024798</v>
      </c>
      <c r="V150" s="34">
        <f t="shared" si="94"/>
        <v>7.7332541972799769</v>
      </c>
      <c r="W150" s="35">
        <f t="shared" si="94"/>
        <v>25.553359260146454</v>
      </c>
      <c r="X150" s="35">
        <f t="shared" si="94"/>
        <v>7.9507301696433021</v>
      </c>
      <c r="Y150" t="e">
        <f>NA()</f>
        <v>#N/A</v>
      </c>
      <c r="Z150" s="30">
        <f t="shared" si="58"/>
        <v>30.398936937641398</v>
      </c>
      <c r="AA150" s="30">
        <f t="shared" si="59"/>
        <v>65.156665662064341</v>
      </c>
      <c r="AD150"/>
      <c r="AE150" s="3">
        <v>65</v>
      </c>
      <c r="AG150" s="3">
        <f t="shared" si="60"/>
        <v>60.372264924241762</v>
      </c>
      <c r="AH150" s="29">
        <f t="shared" si="88"/>
        <v>82.465993502721304</v>
      </c>
      <c r="AI150" s="29">
        <f t="shared" si="88"/>
        <v>84.740379214937619</v>
      </c>
      <c r="AJ150" s="29">
        <f t="shared" si="88"/>
        <v>92.548238844891173</v>
      </c>
      <c r="AK150" s="29">
        <f t="shared" si="88"/>
        <v>84.803190338267854</v>
      </c>
      <c r="AL150" s="29">
        <f t="shared" si="88"/>
        <v>29.716894425057106</v>
      </c>
      <c r="AM150" s="30">
        <f t="shared" si="62"/>
        <v>64.545090808967146</v>
      </c>
      <c r="AN150" s="29">
        <f t="shared" ref="AN150:AS156" si="95">AN78*AN$12</f>
        <v>30.864115649975155</v>
      </c>
      <c r="AO150" s="31">
        <f t="shared" si="95"/>
        <v>20.965288343766485</v>
      </c>
      <c r="AP150" s="31">
        <f t="shared" si="95"/>
        <v>4.1930576687532977</v>
      </c>
      <c r="AQ150" s="32">
        <f t="shared" si="95"/>
        <v>71.34647866051337</v>
      </c>
      <c r="AR150" s="32">
        <f t="shared" si="95"/>
        <v>36.602307446788892</v>
      </c>
      <c r="AS150" s="32">
        <f t="shared" si="95"/>
        <v>70.669871722853415</v>
      </c>
      <c r="AT150" s="33">
        <f t="shared" si="89"/>
        <v>0.20776589838540074</v>
      </c>
      <c r="AU150" s="33">
        <f t="shared" si="89"/>
        <v>0.27749156429258581</v>
      </c>
      <c r="AV150" s="34">
        <f t="shared" si="90"/>
        <v>23.233190891141685</v>
      </c>
      <c r="AW150" s="34">
        <f t="shared" si="90"/>
        <v>7.4507448855046698</v>
      </c>
      <c r="AX150" s="35">
        <f t="shared" si="90"/>
        <v>24.671111646382812</v>
      </c>
      <c r="AY150" s="35">
        <f t="shared" si="90"/>
        <v>7.7099429035326343</v>
      </c>
      <c r="AZ150" t="e">
        <f>NA()</f>
        <v>#N/A</v>
      </c>
      <c r="BA150" s="30">
        <f t="shared" si="65"/>
        <v>30.214696728035026</v>
      </c>
      <c r="BB150" s="30">
        <f t="shared" si="66"/>
        <v>64.598558066045527</v>
      </c>
    </row>
    <row r="151" spans="1:54" x14ac:dyDescent="0.25">
      <c r="D151" s="3">
        <v>66</v>
      </c>
      <c r="F151" s="3">
        <v>65</v>
      </c>
      <c r="G151" s="29">
        <f t="shared" si="91"/>
        <v>84.436582444097013</v>
      </c>
      <c r="H151" s="29">
        <f t="shared" si="91"/>
        <v>88.229276502399102</v>
      </c>
      <c r="I151" s="29">
        <f t="shared" si="91"/>
        <v>96.394145855138603</v>
      </c>
      <c r="J151" s="29">
        <f t="shared" si="91"/>
        <v>88.140561491092768</v>
      </c>
      <c r="K151" s="29">
        <f t="shared" si="91"/>
        <v>30.214903140449547</v>
      </c>
      <c r="L151" s="30">
        <f t="shared" ref="L151:L156" si="96">Z151+L235*(AA151-Z151)</f>
        <v>65.242180209144806</v>
      </c>
      <c r="M151" s="29">
        <f t="shared" si="92"/>
        <v>32.414813088119168</v>
      </c>
      <c r="N151" s="31">
        <f t="shared" si="92"/>
        <v>22.09316833969239</v>
      </c>
      <c r="O151" s="31">
        <f t="shared" si="92"/>
        <v>4.4186336679384786</v>
      </c>
      <c r="P151" s="32">
        <f t="shared" si="92"/>
        <v>73.734008496464369</v>
      </c>
      <c r="Q151" s="32">
        <f t="shared" si="92"/>
        <v>37.47982591452805</v>
      </c>
      <c r="R151" s="32">
        <f t="shared" si="92"/>
        <v>71.157430283409084</v>
      </c>
      <c r="S151" s="33">
        <f t="shared" si="93"/>
        <v>0.21487018898269009</v>
      </c>
      <c r="T151" s="33">
        <f t="shared" si="93"/>
        <v>0.28725980832754289</v>
      </c>
      <c r="U151" s="34">
        <f t="shared" si="94"/>
        <v>24.438822928907399</v>
      </c>
      <c r="V151" s="34">
        <f t="shared" si="94"/>
        <v>7.8073208623824275</v>
      </c>
      <c r="W151" s="35">
        <f t="shared" si="94"/>
        <v>25.785100204502626</v>
      </c>
      <c r="X151" s="35">
        <f t="shared" si="94"/>
        <v>8.0133678625811395</v>
      </c>
      <c r="Y151" t="e">
        <f>NA()</f>
        <v>#N/A</v>
      </c>
      <c r="Z151" s="30">
        <f t="shared" ref="Z151:Z156" si="97">Z79*Z$12</f>
        <v>30.441109479833667</v>
      </c>
      <c r="AA151" s="30">
        <f t="shared" ref="AA151:AA156" si="98">AA79*($AM$166/0.778237)</f>
        <v>65.293626201212092</v>
      </c>
      <c r="AD151"/>
      <c r="AE151" s="3">
        <v>66</v>
      </c>
      <c r="AG151" s="3">
        <f t="shared" ref="AG151:AG156" si="99">AE79</f>
        <v>60.635601509972815</v>
      </c>
      <c r="AH151" s="29">
        <f t="shared" ref="AH151:AL156" si="100">AH79*AH$12</f>
        <v>82.593603015525673</v>
      </c>
      <c r="AI151" s="29">
        <f t="shared" si="100"/>
        <v>84.950027609484295</v>
      </c>
      <c r="AJ151" s="29">
        <f t="shared" si="100"/>
        <v>92.785873300290419</v>
      </c>
      <c r="AK151" s="29">
        <f t="shared" si="100"/>
        <v>85.004259895600839</v>
      </c>
      <c r="AL151" s="29">
        <f t="shared" si="100"/>
        <v>29.749555325020083</v>
      </c>
      <c r="AM151" s="30">
        <f t="shared" ref="AM151:AM156" si="101">BA151+AM235*(BB151-BA151)</f>
        <v>64.589219406294532</v>
      </c>
      <c r="AN151" s="29">
        <f t="shared" si="95"/>
        <v>30.957266786447477</v>
      </c>
      <c r="AO151" s="31">
        <f t="shared" si="95"/>
        <v>21.032145343124053</v>
      </c>
      <c r="AP151" s="31">
        <f t="shared" si="95"/>
        <v>4.2064290686248107</v>
      </c>
      <c r="AQ151" s="32">
        <f t="shared" si="95"/>
        <v>71.490803761681349</v>
      </c>
      <c r="AR151" s="32">
        <f t="shared" si="95"/>
        <v>36.656905417391229</v>
      </c>
      <c r="AS151" s="32">
        <f t="shared" si="95"/>
        <v>70.702842279321004</v>
      </c>
      <c r="AT151" s="33">
        <f t="shared" ref="AT151:AU156" si="102">AT79</f>
        <v>0.20819613154793132</v>
      </c>
      <c r="AU151" s="33">
        <f t="shared" si="102"/>
        <v>0.27808687038557023</v>
      </c>
      <c r="AV151" s="34">
        <f t="shared" ref="AV151:AY156" si="103">AV79*AV$12</f>
        <v>23.304774167179676</v>
      </c>
      <c r="AW151" s="34">
        <f t="shared" si="103"/>
        <v>7.4719989237493092</v>
      </c>
      <c r="AX151" s="35">
        <f t="shared" si="103"/>
        <v>24.737404026397993</v>
      </c>
      <c r="AY151" s="35">
        <f t="shared" si="103"/>
        <v>7.7281618956913869</v>
      </c>
      <c r="AZ151" t="e">
        <f>NA()</f>
        <v>#N/A</v>
      </c>
      <c r="BA151" s="30">
        <f t="shared" ref="BA151:BA156" si="104">BA79*BA$12</f>
        <v>30.229915613932668</v>
      </c>
      <c r="BB151" s="30">
        <f t="shared" ref="BB151:BB156" si="105">BB79*($AM$166/0.778237)</f>
        <v>64.642544414152084</v>
      </c>
    </row>
    <row r="152" spans="1:54" x14ac:dyDescent="0.25">
      <c r="D152" s="3">
        <v>67</v>
      </c>
      <c r="F152" s="3">
        <v>66</v>
      </c>
      <c r="G152" s="29">
        <f t="shared" si="91"/>
        <v>84.793899795079469</v>
      </c>
      <c r="H152" s="29">
        <f t="shared" si="91"/>
        <v>88.930799827257886</v>
      </c>
      <c r="I152" s="29">
        <f t="shared" si="91"/>
        <v>97.138235062229313</v>
      </c>
      <c r="J152" s="29">
        <f t="shared" si="91"/>
        <v>88.809274153214787</v>
      </c>
      <c r="K152" s="29">
        <f t="shared" si="91"/>
        <v>30.303634743246615</v>
      </c>
      <c r="L152" s="30">
        <f t="shared" si="96"/>
        <v>65.372825541143555</v>
      </c>
      <c r="M152" s="29">
        <f t="shared" si="92"/>
        <v>32.726610826833216</v>
      </c>
      <c r="N152" s="31">
        <f t="shared" si="92"/>
        <v>22.324070822818435</v>
      </c>
      <c r="O152" s="31">
        <f t="shared" si="92"/>
        <v>4.4648141645636876</v>
      </c>
      <c r="P152" s="32">
        <f t="shared" si="92"/>
        <v>74.210356277375524</v>
      </c>
      <c r="Q152" s="32">
        <f t="shared" si="92"/>
        <v>37.648157742561807</v>
      </c>
      <c r="R152" s="32">
        <f t="shared" si="92"/>
        <v>71.240609531005205</v>
      </c>
      <c r="S152" s="33">
        <f t="shared" si="93"/>
        <v>0.21628401849578752</v>
      </c>
      <c r="T152" s="33">
        <f t="shared" si="93"/>
        <v>0.2891868961027913</v>
      </c>
      <c r="U152" s="34">
        <f t="shared" si="94"/>
        <v>24.685116345350611</v>
      </c>
      <c r="V152" s="34">
        <f t="shared" si="94"/>
        <v>7.8797933462083298</v>
      </c>
      <c r="W152" s="35">
        <f t="shared" si="94"/>
        <v>26.012055802975066</v>
      </c>
      <c r="X152" s="35">
        <f t="shared" si="94"/>
        <v>8.0744618555004148</v>
      </c>
      <c r="Y152" t="e">
        <f>NA()</f>
        <v>#N/A</v>
      </c>
      <c r="Z152" s="30">
        <f t="shared" si="97"/>
        <v>30.480074247673837</v>
      </c>
      <c r="AA152" s="30">
        <f t="shared" si="98"/>
        <v>65.423946186176607</v>
      </c>
      <c r="AD152"/>
      <c r="AE152" s="3">
        <v>67</v>
      </c>
      <c r="AG152" s="3">
        <f t="shared" si="99"/>
        <v>60.87825464788051</v>
      </c>
      <c r="AH152" s="29">
        <f t="shared" si="100"/>
        <v>82.709407105787363</v>
      </c>
      <c r="AI152" s="29">
        <f t="shared" si="100"/>
        <v>85.141987223061548</v>
      </c>
      <c r="AJ152" s="29">
        <f t="shared" si="100"/>
        <v>93.00275081344634</v>
      </c>
      <c r="AK152" s="29">
        <f t="shared" si="100"/>
        <v>85.188307221301059</v>
      </c>
      <c r="AL152" s="29">
        <f t="shared" si="100"/>
        <v>29.779148019877205</v>
      </c>
      <c r="AM152" s="30">
        <f t="shared" si="101"/>
        <v>64.629372156507259</v>
      </c>
      <c r="AN152" s="29">
        <f t="shared" si="95"/>
        <v>31.042564511001718</v>
      </c>
      <c r="AO152" s="31">
        <f t="shared" si="95"/>
        <v>21.093460620998709</v>
      </c>
      <c r="AP152" s="31">
        <f t="shared" si="95"/>
        <v>4.2186921241997419</v>
      </c>
      <c r="AQ152" s="32">
        <f t="shared" si="95"/>
        <v>71.622856340121942</v>
      </c>
      <c r="AR152" s="32">
        <f t="shared" si="95"/>
        <v>36.706689782979659</v>
      </c>
      <c r="AS152" s="32">
        <f t="shared" si="95"/>
        <v>70.732601637880435</v>
      </c>
      <c r="AT152" s="33">
        <f t="shared" si="102"/>
        <v>0.20858969776845102</v>
      </c>
      <c r="AU152" s="33">
        <f t="shared" si="102"/>
        <v>0.27863104165659647</v>
      </c>
      <c r="AV152" s="34">
        <f t="shared" si="103"/>
        <v>23.370411092391233</v>
      </c>
      <c r="AW152" s="34">
        <f t="shared" si="103"/>
        <v>7.4914783601388635</v>
      </c>
      <c r="AX152" s="35">
        <f t="shared" si="103"/>
        <v>24.7981719870162</v>
      </c>
      <c r="AY152" s="35">
        <f t="shared" si="103"/>
        <v>7.7448447882583835</v>
      </c>
      <c r="AZ152" t="e">
        <f>NA()</f>
        <v>#N/A</v>
      </c>
      <c r="BA152" s="30">
        <f t="shared" si="104"/>
        <v>30.24366252529342</v>
      </c>
      <c r="BB152" s="30">
        <f t="shared" si="105"/>
        <v>64.682569419548699</v>
      </c>
    </row>
    <row r="153" spans="1:54" x14ac:dyDescent="0.25">
      <c r="D153" s="3">
        <v>68</v>
      </c>
      <c r="F153" s="3">
        <v>67</v>
      </c>
      <c r="G153" s="29">
        <f t="shared" si="91"/>
        <v>85.129830226078695</v>
      </c>
      <c r="H153" s="29">
        <f t="shared" si="91"/>
        <v>89.614589657453152</v>
      </c>
      <c r="I153" s="29">
        <f t="shared" si="91"/>
        <v>97.853583451104811</v>
      </c>
      <c r="J153" s="29">
        <f t="shared" si="91"/>
        <v>89.460288301562073</v>
      </c>
      <c r="K153" s="29">
        <f t="shared" si="91"/>
        <v>30.386568368661191</v>
      </c>
      <c r="L153" s="30">
        <f t="shared" si="96"/>
        <v>65.497120773323161</v>
      </c>
      <c r="M153" s="29">
        <f t="shared" si="92"/>
        <v>33.03046814241231</v>
      </c>
      <c r="N153" s="31">
        <f t="shared" si="92"/>
        <v>22.550546453745767</v>
      </c>
      <c r="O153" s="31">
        <f t="shared" si="92"/>
        <v>4.5101092907491536</v>
      </c>
      <c r="P153" s="32">
        <f t="shared" si="92"/>
        <v>74.673440517311633</v>
      </c>
      <c r="Q153" s="32">
        <f t="shared" si="92"/>
        <v>37.809566585568632</v>
      </c>
      <c r="R153" s="32">
        <f t="shared" si="92"/>
        <v>71.317230361905544</v>
      </c>
      <c r="S153" s="33">
        <f t="shared" si="93"/>
        <v>0.21765721739344832</v>
      </c>
      <c r="T153" s="33">
        <f t="shared" si="93"/>
        <v>0.29105273449132435</v>
      </c>
      <c r="U153" s="34">
        <f t="shared" si="94"/>
        <v>24.926510638635246</v>
      </c>
      <c r="V153" s="34">
        <f t="shared" si="94"/>
        <v>7.9506991941114871</v>
      </c>
      <c r="W153" s="35">
        <f t="shared" si="94"/>
        <v>26.234312579072501</v>
      </c>
      <c r="X153" s="35">
        <f t="shared" si="94"/>
        <v>8.1340488861280598</v>
      </c>
      <c r="Y153" t="e">
        <f>NA()</f>
        <v>#N/A</v>
      </c>
      <c r="Z153" s="30">
        <f t="shared" si="97"/>
        <v>30.516072762646658</v>
      </c>
      <c r="AA153" s="30">
        <f t="shared" si="98"/>
        <v>65.547947585315569</v>
      </c>
      <c r="AD153"/>
      <c r="AE153" s="3">
        <v>68</v>
      </c>
      <c r="AG153" s="3">
        <f t="shared" si="99"/>
        <v>61.101848893902165</v>
      </c>
      <c r="AH153" s="29">
        <f t="shared" si="100"/>
        <v>82.814622314209132</v>
      </c>
      <c r="AI153" s="29">
        <f t="shared" si="100"/>
        <v>85.317837100793753</v>
      </c>
      <c r="AJ153" s="29">
        <f t="shared" si="100"/>
        <v>93.200830358496191</v>
      </c>
      <c r="AK153" s="29">
        <f t="shared" si="100"/>
        <v>85.356860514310242</v>
      </c>
      <c r="AL153" s="29">
        <f t="shared" si="100"/>
        <v>29.805995924593994</v>
      </c>
      <c r="AM153" s="30">
        <f t="shared" si="101"/>
        <v>64.665943517087555</v>
      </c>
      <c r="AN153" s="29">
        <f t="shared" si="95"/>
        <v>31.120708532082499</v>
      </c>
      <c r="AO153" s="31">
        <f t="shared" si="95"/>
        <v>21.149713967687877</v>
      </c>
      <c r="AP153" s="31">
        <f t="shared" si="95"/>
        <v>4.2299427935375755</v>
      </c>
      <c r="AQ153" s="32">
        <f t="shared" si="95"/>
        <v>71.743746646896767</v>
      </c>
      <c r="AR153" s="32">
        <f t="shared" si="95"/>
        <v>36.752122093723976</v>
      </c>
      <c r="AS153" s="32">
        <f t="shared" si="95"/>
        <v>70.759506056640504</v>
      </c>
      <c r="AT153" s="33">
        <f t="shared" si="102"/>
        <v>0.20894992622498995</v>
      </c>
      <c r="AU153" s="33">
        <f t="shared" si="102"/>
        <v>0.27912877982503886</v>
      </c>
      <c r="AV153" s="34">
        <f t="shared" si="103"/>
        <v>23.430618457427041</v>
      </c>
      <c r="AW153" s="34">
        <f t="shared" si="103"/>
        <v>7.5093388042928488</v>
      </c>
      <c r="AX153" s="35">
        <f t="shared" si="103"/>
        <v>24.853898506156128</v>
      </c>
      <c r="AY153" s="35">
        <f t="shared" si="103"/>
        <v>7.7601286014232604</v>
      </c>
      <c r="AZ153" t="e">
        <f>NA()</f>
        <v>#N/A</v>
      </c>
      <c r="BA153" s="30">
        <f t="shared" si="104"/>
        <v>30.256099209331893</v>
      </c>
      <c r="BB153" s="30">
        <f t="shared" si="105"/>
        <v>64.719025827045101</v>
      </c>
    </row>
    <row r="154" spans="1:54" x14ac:dyDescent="0.25">
      <c r="D154" s="3">
        <v>69</v>
      </c>
      <c r="F154" s="3">
        <v>68</v>
      </c>
      <c r="G154" s="29">
        <f t="shared" si="91"/>
        <v>85.445589906883228</v>
      </c>
      <c r="H154" s="29">
        <f t="shared" si="91"/>
        <v>90.281037580693408</v>
      </c>
      <c r="I154" s="29">
        <f t="shared" si="91"/>
        <v>98.541143521642709</v>
      </c>
      <c r="J154" s="29">
        <f t="shared" si="91"/>
        <v>90.094019620782234</v>
      </c>
      <c r="K154" s="29">
        <f t="shared" si="91"/>
        <v>30.464071681843251</v>
      </c>
      <c r="L154" s="30">
        <f t="shared" si="96"/>
        <v>65.615375228664732</v>
      </c>
      <c r="M154" s="29">
        <f t="shared" si="92"/>
        <v>33.326539184776827</v>
      </c>
      <c r="N154" s="31">
        <f t="shared" si="92"/>
        <v>22.772655288993587</v>
      </c>
      <c r="O154" s="31">
        <f t="shared" si="92"/>
        <v>4.5545310577987177</v>
      </c>
      <c r="P154" s="32">
        <f t="shared" si="92"/>
        <v>75.123608237316716</v>
      </c>
      <c r="Q154" s="32">
        <f t="shared" si="92"/>
        <v>37.96432453298722</v>
      </c>
      <c r="R154" s="32">
        <f t="shared" si="92"/>
        <v>71.387805539747106</v>
      </c>
      <c r="S154" s="33">
        <f t="shared" si="93"/>
        <v>0.21899086763004169</v>
      </c>
      <c r="T154" s="33">
        <f t="shared" si="93"/>
        <v>0.29285908462189381</v>
      </c>
      <c r="U154" s="34">
        <f t="shared" si="94"/>
        <v>25.163078518468478</v>
      </c>
      <c r="V154" s="34">
        <f t="shared" si="94"/>
        <v>8.0200659058903803</v>
      </c>
      <c r="W154" s="35">
        <f t="shared" si="94"/>
        <v>26.451956154554924</v>
      </c>
      <c r="X154" s="35">
        <f t="shared" si="94"/>
        <v>8.1921649961339753</v>
      </c>
      <c r="Y154" t="e">
        <f>NA()</f>
        <v>#N/A</v>
      </c>
      <c r="Z154" s="30">
        <f t="shared" si="97"/>
        <v>30.549328729140868</v>
      </c>
      <c r="AA154" s="30">
        <f t="shared" si="98"/>
        <v>65.665936756298109</v>
      </c>
      <c r="AD154"/>
      <c r="AE154" s="3">
        <v>69</v>
      </c>
      <c r="AG154" s="3">
        <f t="shared" si="99"/>
        <v>61.307881205229648</v>
      </c>
      <c r="AH154" s="29">
        <f t="shared" si="100"/>
        <v>82.910321392466244</v>
      </c>
      <c r="AI154" s="29">
        <f t="shared" si="100"/>
        <v>85.479002485681875</v>
      </c>
      <c r="AJ154" s="29">
        <f t="shared" si="100"/>
        <v>93.381864630950844</v>
      </c>
      <c r="AK154" s="29">
        <f t="shared" si="100"/>
        <v>85.511297844638179</v>
      </c>
      <c r="AL154" s="29">
        <f t="shared" si="100"/>
        <v>29.830383124411991</v>
      </c>
      <c r="AM154" s="30">
        <f t="shared" si="101"/>
        <v>64.699283372874319</v>
      </c>
      <c r="AN154" s="29">
        <f t="shared" si="95"/>
        <v>31.192330701443396</v>
      </c>
      <c r="AO154" s="31">
        <f t="shared" si="95"/>
        <v>21.201340625957378</v>
      </c>
      <c r="AP154" s="31">
        <f t="shared" si="95"/>
        <v>4.2402681251914753</v>
      </c>
      <c r="AQ154" s="32">
        <f t="shared" si="95"/>
        <v>71.854474550692686</v>
      </c>
      <c r="AR154" s="32">
        <f t="shared" si="95"/>
        <v>36.793614112074813</v>
      </c>
      <c r="AS154" s="32">
        <f t="shared" si="95"/>
        <v>70.783865738984844</v>
      </c>
      <c r="AT154" s="33">
        <f t="shared" si="102"/>
        <v>0.20927981342185997</v>
      </c>
      <c r="AU154" s="33">
        <f t="shared" si="102"/>
        <v>0.27958430841526405</v>
      </c>
      <c r="AV154" s="34">
        <f t="shared" si="103"/>
        <v>23.485864772554805</v>
      </c>
      <c r="AW154" s="34">
        <f t="shared" si="103"/>
        <v>7.5257211203556</v>
      </c>
      <c r="AX154" s="35">
        <f t="shared" si="103"/>
        <v>24.905020971300647</v>
      </c>
      <c r="AY154" s="35">
        <f t="shared" si="103"/>
        <v>7.7741370113342274</v>
      </c>
      <c r="AZ154" t="e">
        <f>NA()</f>
        <v>#N/A</v>
      </c>
      <c r="BA154" s="30">
        <f t="shared" si="104"/>
        <v>30.267366732995562</v>
      </c>
      <c r="BB154" s="30">
        <f t="shared" si="105"/>
        <v>64.752262046714677</v>
      </c>
    </row>
    <row r="155" spans="1:54" x14ac:dyDescent="0.25">
      <c r="D155" s="3">
        <v>70</v>
      </c>
      <c r="F155" s="3">
        <v>69</v>
      </c>
      <c r="G155" s="29">
        <f t="shared" si="91"/>
        <v>85.742333773836123</v>
      </c>
      <c r="H155" s="29">
        <f t="shared" si="91"/>
        <v>90.930530239236532</v>
      </c>
      <c r="I155" s="29">
        <f t="shared" si="91"/>
        <v>99.201850532615012</v>
      </c>
      <c r="J155" s="29">
        <f t="shared" si="91"/>
        <v>90.710877555213486</v>
      </c>
      <c r="K155" s="29">
        <f t="shared" si="91"/>
        <v>30.536490507580986</v>
      </c>
      <c r="L155" s="30">
        <f t="shared" si="96"/>
        <v>65.727883082866114</v>
      </c>
      <c r="M155" s="29">
        <f t="shared" si="92"/>
        <v>33.614978466405269</v>
      </c>
      <c r="N155" s="31">
        <f t="shared" si="92"/>
        <v>22.990458045214666</v>
      </c>
      <c r="O155" s="31">
        <f t="shared" si="92"/>
        <v>4.5980916090429336</v>
      </c>
      <c r="P155" s="32">
        <f t="shared" si="92"/>
        <v>75.561198871686656</v>
      </c>
      <c r="Q155" s="32">
        <f t="shared" si="92"/>
        <v>38.112694101946055</v>
      </c>
      <c r="R155" s="32">
        <f t="shared" si="92"/>
        <v>71.452808405406742</v>
      </c>
      <c r="S155" s="33">
        <f t="shared" si="93"/>
        <v>0.22028602826156646</v>
      </c>
      <c r="T155" s="33">
        <f t="shared" si="93"/>
        <v>0.29460767096294577</v>
      </c>
      <c r="U155" s="34">
        <f t="shared" si="94"/>
        <v>25.394893111174699</v>
      </c>
      <c r="V155" s="34">
        <f t="shared" si="94"/>
        <v>8.0879209010191992</v>
      </c>
      <c r="W155" s="35">
        <f t="shared" si="94"/>
        <v>26.665071212357553</v>
      </c>
      <c r="X155" s="35">
        <f t="shared" si="94"/>
        <v>8.2488455266798297</v>
      </c>
      <c r="Y155" t="e">
        <f>NA()</f>
        <v>#N/A</v>
      </c>
      <c r="Z155" s="30">
        <f t="shared" si="97"/>
        <v>30.580049293684752</v>
      </c>
      <c r="AA155" s="30">
        <f t="shared" si="98"/>
        <v>65.7782052029916</v>
      </c>
      <c r="AD155"/>
      <c r="AE155" s="3">
        <v>70</v>
      </c>
      <c r="AG155" s="3">
        <f t="shared" si="99"/>
        <v>61.497730962395757</v>
      </c>
      <c r="AH155" s="29">
        <f t="shared" si="100"/>
        <v>82.997452918235751</v>
      </c>
      <c r="AI155" s="29">
        <f t="shared" si="100"/>
        <v>85.626771644385812</v>
      </c>
      <c r="AJ155" s="29">
        <f t="shared" si="100"/>
        <v>93.54742477390586</v>
      </c>
      <c r="AK155" s="29">
        <f t="shared" si="100"/>
        <v>85.652863760271629</v>
      </c>
      <c r="AL155" s="29">
        <f t="shared" si="100"/>
        <v>29.852559908652733</v>
      </c>
      <c r="AM155" s="30">
        <f t="shared" si="101"/>
        <v>64.729702860412971</v>
      </c>
      <c r="AN155" s="29">
        <f t="shared" si="95"/>
        <v>31.258002373761631</v>
      </c>
      <c r="AO155" s="31">
        <f t="shared" si="95"/>
        <v>21.248735855877651</v>
      </c>
      <c r="AP155" s="31">
        <f t="shared" si="95"/>
        <v>4.2497471711755299</v>
      </c>
      <c r="AQ155" s="32">
        <f t="shared" si="95"/>
        <v>71.955941949360039</v>
      </c>
      <c r="AR155" s="32">
        <f t="shared" si="95"/>
        <v>36.831533977314074</v>
      </c>
      <c r="AS155" s="32">
        <f t="shared" si="95"/>
        <v>70.805951736586024</v>
      </c>
      <c r="AT155" s="33">
        <f t="shared" si="102"/>
        <v>0.20958206081471553</v>
      </c>
      <c r="AU155" s="33">
        <f t="shared" si="102"/>
        <v>0.28000142795971705</v>
      </c>
      <c r="AV155" s="34">
        <f t="shared" si="103"/>
        <v>23.536575259077601</v>
      </c>
      <c r="AW155" s="34">
        <f t="shared" si="103"/>
        <v>7.5407529820545243</v>
      </c>
      <c r="AX155" s="35">
        <f t="shared" si="103"/>
        <v>24.951935970495914</v>
      </c>
      <c r="AY155" s="35">
        <f t="shared" si="103"/>
        <v>7.7869818125307484</v>
      </c>
      <c r="AZ155" t="e">
        <f>NA()</f>
        <v>#N/A</v>
      </c>
      <c r="BA155" s="30">
        <f t="shared" si="104"/>
        <v>30.277588548886232</v>
      </c>
      <c r="BB155" s="30">
        <f t="shared" si="105"/>
        <v>64.782587939847247</v>
      </c>
    </row>
    <row r="156" spans="1:54" x14ac:dyDescent="0.25">
      <c r="D156" s="3">
        <v>71</v>
      </c>
      <c r="F156" s="3">
        <v>70</v>
      </c>
      <c r="G156" s="29">
        <f t="shared" si="91"/>
        <v>86.021157592384355</v>
      </c>
      <c r="H156" s="29">
        <f t="shared" si="91"/>
        <v>91.563449107496282</v>
      </c>
      <c r="I156" s="29">
        <f t="shared" si="91"/>
        <v>99.836621325166661</v>
      </c>
      <c r="J156" s="29">
        <f t="shared" si="91"/>
        <v>91.311265129959907</v>
      </c>
      <c r="K156" s="29">
        <f t="shared" si="91"/>
        <v>30.604149929083572</v>
      </c>
      <c r="L156" s="30">
        <f t="shared" si="96"/>
        <v>65.834924116930296</v>
      </c>
      <c r="M156" s="29">
        <f t="shared" si="92"/>
        <v>33.895940555964415</v>
      </c>
      <c r="N156" s="31">
        <f t="shared" si="92"/>
        <v>23.204015979373946</v>
      </c>
      <c r="O156" s="31">
        <f t="shared" si="92"/>
        <v>4.6408031958747884</v>
      </c>
      <c r="P156" s="32">
        <f t="shared" si="92"/>
        <v>75.986544323150923</v>
      </c>
      <c r="Q156" s="32">
        <f t="shared" si="92"/>
        <v>38.254928469143103</v>
      </c>
      <c r="R156" s="32">
        <f t="shared" si="92"/>
        <v>71.512675804850389</v>
      </c>
      <c r="S156" s="33">
        <f t="shared" si="93"/>
        <v>0.221543735476084</v>
      </c>
      <c r="T156" s="33">
        <f t="shared" si="93"/>
        <v>0.29630018090848659</v>
      </c>
      <c r="U156" s="34">
        <f t="shared" si="94"/>
        <v>25.622027837746295</v>
      </c>
      <c r="V156" s="34">
        <f t="shared" si="94"/>
        <v>8.154291486898865</v>
      </c>
      <c r="W156" s="35">
        <f t="shared" si="94"/>
        <v>26.873741464175769</v>
      </c>
      <c r="X156" s="35">
        <f t="shared" si="94"/>
        <v>8.304125116019053</v>
      </c>
      <c r="Y156" t="e">
        <f>NA()</f>
        <v>#N/A</v>
      </c>
      <c r="Z156" s="30">
        <f t="shared" si="97"/>
        <v>30.608426223598709</v>
      </c>
      <c r="AA156" s="30">
        <f t="shared" si="98"/>
        <v>65.88503029565058</v>
      </c>
      <c r="AD156"/>
      <c r="AE156" s="3">
        <v>71</v>
      </c>
      <c r="AG156" s="3">
        <f t="shared" si="99"/>
        <v>61.672669204188026</v>
      </c>
      <c r="AH156" s="29">
        <f t="shared" si="100"/>
        <v>83.07685787442027</v>
      </c>
      <c r="AI156" s="29">
        <f t="shared" si="100"/>
        <v>85.762310600126156</v>
      </c>
      <c r="AJ156" s="29">
        <f t="shared" si="100"/>
        <v>93.698921741987604</v>
      </c>
      <c r="AK156" s="29">
        <f t="shared" si="100"/>
        <v>85.782683802963845</v>
      </c>
      <c r="AL156" s="29">
        <f t="shared" si="100"/>
        <v>29.87274742089032</v>
      </c>
      <c r="AM156" s="30">
        <f t="shared" si="101"/>
        <v>64.757479320904991</v>
      </c>
      <c r="AN156" s="29">
        <f t="shared" si="95"/>
        <v>31.318240864405361</v>
      </c>
      <c r="AO156" s="31">
        <f t="shared" si="95"/>
        <v>21.292258974031679</v>
      </c>
      <c r="AP156" s="31">
        <f t="shared" si="95"/>
        <v>4.2584517948063354</v>
      </c>
      <c r="AQ156" s="32">
        <f t="shared" si="95"/>
        <v>72.04896358754867</v>
      </c>
      <c r="AR156" s="32">
        <f t="shared" si="95"/>
        <v>36.866211497803249</v>
      </c>
      <c r="AS156" s="32">
        <f t="shared" si="95"/>
        <v>70.826001680560722</v>
      </c>
      <c r="AT156" s="33">
        <f t="shared" si="102"/>
        <v>0.20985910757800769</v>
      </c>
      <c r="AU156" s="33">
        <f t="shared" si="102"/>
        <v>0.28038356393540143</v>
      </c>
      <c r="AV156" s="34">
        <f t="shared" si="103"/>
        <v>23.583136259574815</v>
      </c>
      <c r="AW156" s="34">
        <f t="shared" si="103"/>
        <v>7.5545502422682809</v>
      </c>
      <c r="AX156" s="35">
        <f t="shared" si="103"/>
        <v>24.995003512394426</v>
      </c>
      <c r="AY156" s="35">
        <f t="shared" si="103"/>
        <v>7.7987641975007396</v>
      </c>
      <c r="AZ156" t="e">
        <f>NA()</f>
        <v>#N/A</v>
      </c>
      <c r="BA156" s="30">
        <f t="shared" si="104"/>
        <v>30.286873045988294</v>
      </c>
      <c r="BB156" s="30">
        <f t="shared" si="105"/>
        <v>64.81027974052067</v>
      </c>
    </row>
    <row r="157" spans="1:54" x14ac:dyDescent="0.25">
      <c r="AD157"/>
    </row>
    <row r="158" spans="1:54" x14ac:dyDescent="0.25">
      <c r="A158" t="s">
        <v>39</v>
      </c>
      <c r="B158" s="11">
        <f>Settings!J6</f>
        <v>91.5</v>
      </c>
      <c r="F158" s="3" t="s">
        <v>33</v>
      </c>
      <c r="G158" s="29"/>
      <c r="H158" s="29"/>
      <c r="I158" s="29"/>
      <c r="J158" s="29"/>
      <c r="K158" s="29"/>
      <c r="L158" s="30"/>
      <c r="M158" s="28">
        <f>2*(1-EXP(-0.104*(B158-70)))</f>
        <v>1.7862296175970025</v>
      </c>
      <c r="N158" s="31"/>
      <c r="O158" s="31"/>
      <c r="P158" s="32">
        <f>4*(1-EXP(-0.025*P11))</f>
        <v>3.3865801326202862</v>
      </c>
      <c r="Q158" s="32">
        <f>10*(1-EXP(-0.013*Q11))</f>
        <v>6.2280764643684305</v>
      </c>
      <c r="R158" s="32">
        <f>12*(1-EXP(-0.0166*R11))</f>
        <v>8.5447091024307582</v>
      </c>
      <c r="S158" s="33"/>
      <c r="T158" s="33"/>
      <c r="U158" s="34"/>
      <c r="V158" s="34"/>
      <c r="W158" s="35"/>
      <c r="X158" s="35"/>
      <c r="AB158" t="s">
        <v>39</v>
      </c>
      <c r="AC158" s="11">
        <f>B158</f>
        <v>91.5</v>
      </c>
      <c r="AD158"/>
      <c r="AG158" s="3" t="s">
        <v>33</v>
      </c>
      <c r="AH158" s="29"/>
      <c r="AI158" s="29"/>
      <c r="AJ158" s="29"/>
      <c r="AK158" s="29"/>
      <c r="AL158" s="29"/>
      <c r="AM158" s="30"/>
      <c r="AN158" s="28">
        <f>2*(1-EXP(-0.104*(AC158-70)))</f>
        <v>1.7862296175970025</v>
      </c>
      <c r="AO158" s="31"/>
      <c r="AP158" s="31"/>
      <c r="AQ158" s="32">
        <f>4*(1-EXP(-0.025*AQ11))</f>
        <v>3.3865801326202862</v>
      </c>
      <c r="AR158" s="32">
        <f>10*(1-EXP(-0.013*AR11))</f>
        <v>6.2280764643684305</v>
      </c>
      <c r="AS158" s="32">
        <f>12*(1-EXP(-0.0166*AS11))</f>
        <v>8.5447091024307582</v>
      </c>
      <c r="AT158" s="33"/>
      <c r="AU158" s="33"/>
      <c r="AV158" s="34"/>
      <c r="AW158" s="34"/>
      <c r="AX158" s="35"/>
      <c r="AY158" s="35"/>
    </row>
    <row r="159" spans="1:54" x14ac:dyDescent="0.25">
      <c r="A159" t="s">
        <v>22</v>
      </c>
      <c r="B159" s="11">
        <f>Settings!I6</f>
        <v>75</v>
      </c>
      <c r="F159" s="3" t="s">
        <v>34</v>
      </c>
      <c r="G159" s="29"/>
      <c r="H159" s="29"/>
      <c r="I159" s="29"/>
      <c r="J159" s="29"/>
      <c r="K159" s="29"/>
      <c r="L159" s="30"/>
      <c r="M159" s="28">
        <f>1.5*(1-EXP(-0.0201*M11))</f>
        <v>1.1678055842645942</v>
      </c>
      <c r="N159" s="31"/>
      <c r="O159" s="31"/>
      <c r="P159" s="32">
        <f>4*(1-EXP(-0.034*P11))</f>
        <v>3.6876733359953873</v>
      </c>
      <c r="Q159" s="32">
        <f>6*(1-EXP(-0.06*Q11))</f>
        <v>5.9333460207705464</v>
      </c>
      <c r="R159" s="32">
        <f>20*(1-EXP(-0.021*R11))</f>
        <v>15.85984894637695</v>
      </c>
      <c r="S159" s="33"/>
      <c r="T159" s="33"/>
      <c r="U159" s="34"/>
      <c r="V159" s="34"/>
      <c r="W159" s="35"/>
      <c r="X159" s="35"/>
      <c r="AB159" t="s">
        <v>22</v>
      </c>
      <c r="AC159" s="11">
        <f>B159</f>
        <v>75</v>
      </c>
      <c r="AD159"/>
      <c r="AG159" s="3" t="s">
        <v>34</v>
      </c>
      <c r="AH159" s="29"/>
      <c r="AI159" s="29"/>
      <c r="AJ159" s="29"/>
      <c r="AK159" s="29"/>
      <c r="AL159" s="29"/>
      <c r="AM159" s="30"/>
      <c r="AN159" s="28">
        <f>1.5*(1-EXP(-0.0201*AN11))</f>
        <v>1.1678055842645942</v>
      </c>
      <c r="AO159" s="31"/>
      <c r="AP159" s="31"/>
      <c r="AQ159" s="32">
        <f>4*(1-EXP(-0.034*AQ11))</f>
        <v>3.6876733359953873</v>
      </c>
      <c r="AR159" s="32">
        <f>6*(1-EXP(-0.06*AR11))</f>
        <v>5.9333460207705464</v>
      </c>
      <c r="AS159" s="32">
        <f>20*(1-EXP(-0.021*AS11))</f>
        <v>15.85984894637695</v>
      </c>
      <c r="AT159" s="33"/>
      <c r="AU159" s="33"/>
      <c r="AV159" s="34"/>
      <c r="AW159" s="34"/>
      <c r="AX159" s="35"/>
      <c r="AY159" s="35"/>
    </row>
    <row r="160" spans="1:54" x14ac:dyDescent="0.25">
      <c r="A160" t="s">
        <v>50</v>
      </c>
      <c r="B160" s="11">
        <f>Settings!H6</f>
        <v>90</v>
      </c>
      <c r="F160" s="3" t="s">
        <v>32</v>
      </c>
      <c r="G160" s="29">
        <f>IF(B158&gt;84, 0.75+0.75*(1-EXP(-0.23*(B158-84)))^0.5, 0.75-0.75*(1-EXP(0.23*(B158-84)))^0.5)</f>
        <v>1.4299100369738225</v>
      </c>
      <c r="H160" s="29">
        <f>5*(1-EXP(-0.0115*H11))</f>
        <v>2.8894725080391725</v>
      </c>
      <c r="I160" s="29">
        <f>5*(1-EXP(-0.0164*I11))^2.24</f>
        <v>2.3048486128566585</v>
      </c>
      <c r="J160" s="29">
        <f>5*(1-EXP(-0.0164*J11))^2.24</f>
        <v>2.3048486128566585</v>
      </c>
      <c r="K160" s="29">
        <f>5*(1-EXP(-0.0149*K11))^2.48</f>
        <v>1.8719441759047695</v>
      </c>
      <c r="L160" s="30">
        <f>5*(1-EXP(-0.0149*L11))^2.48</f>
        <v>1.8719441759047695</v>
      </c>
      <c r="M160" s="28">
        <f>M158+M159</f>
        <v>2.954035201861597</v>
      </c>
      <c r="N160" s="31">
        <f>1.5*(1-EXP(-0.0183*N11))</f>
        <v>1.1197912716347349</v>
      </c>
      <c r="O160" s="31">
        <f>1.5*(1-EXP(-0.0183*O11))</f>
        <v>1.1197912716347349</v>
      </c>
      <c r="P160" s="32">
        <f>P158+P159</f>
        <v>7.0742534686156731</v>
      </c>
      <c r="Q160" s="32">
        <f>Q158+Q159</f>
        <v>12.161422485138978</v>
      </c>
      <c r="R160" s="32">
        <f>R158+R159</f>
        <v>24.404558048807708</v>
      </c>
      <c r="S160" s="33">
        <f>B161/10</f>
        <v>0.35</v>
      </c>
      <c r="T160" s="33">
        <f>B161/10</f>
        <v>0.35</v>
      </c>
      <c r="U160" s="34">
        <f>($C$5/100*$H$160)+((100-$C$5)/100*$N$160)</f>
        <v>1.1905785210909123</v>
      </c>
      <c r="V160" s="34">
        <f>($C$5/100*$H$160)+((100-$C$5)/100*$N$160)</f>
        <v>1.1905785210909123</v>
      </c>
      <c r="W160" s="35">
        <f>5*(1-EXP(-0.0115*W11))</f>
        <v>2.8894725080391725</v>
      </c>
      <c r="X160" s="35">
        <f>5*(1-EXP(-0.0115*X11))</f>
        <v>2.8894725080391725</v>
      </c>
      <c r="AB160" t="s">
        <v>50</v>
      </c>
      <c r="AC160" s="11">
        <f>B160</f>
        <v>90</v>
      </c>
      <c r="AD160"/>
      <c r="AG160" s="3" t="s">
        <v>32</v>
      </c>
      <c r="AH160" s="29">
        <f>IF(AC158&gt;84, 0.75+0.75*(1-EXP(-0.23*(AC158-84)))^0.5, 0.75-0.75*(1-EXP(0.23*(AC158-84)))^0.5)</f>
        <v>1.4299100369738225</v>
      </c>
      <c r="AI160" s="29">
        <f>5*(1-EXP(-0.0115*AI11))</f>
        <v>2.8894725080391725</v>
      </c>
      <c r="AJ160" s="29">
        <f>5*(1-EXP(-0.0164*AJ11))^2.24</f>
        <v>2.3048486128566585</v>
      </c>
      <c r="AK160" s="29">
        <f>5*(1-EXP(-0.0164*AK11))^2.24</f>
        <v>2.3048486128566585</v>
      </c>
      <c r="AL160" s="29">
        <f>5*(1-EXP(-0.0149*AL11))^2.48</f>
        <v>1.8719441759047695</v>
      </c>
      <c r="AM160" s="30">
        <f>5*(1-EXP(-0.0149*AM11))^2.48</f>
        <v>1.8719441759047695</v>
      </c>
      <c r="AN160" s="28">
        <f>AN158+AN159</f>
        <v>2.954035201861597</v>
      </c>
      <c r="AO160" s="31">
        <f>1.5*(1-EXP(-0.0183*AO11))</f>
        <v>1.1197912716347349</v>
      </c>
      <c r="AP160" s="31">
        <f>1.5*(1-EXP(-0.0183*AP11))</f>
        <v>1.1197912716347349</v>
      </c>
      <c r="AQ160" s="32">
        <f>AQ158+AQ159</f>
        <v>7.0742534686156731</v>
      </c>
      <c r="AR160" s="32">
        <f>AR158+AR159</f>
        <v>12.161422485138978</v>
      </c>
      <c r="AS160" s="32">
        <f>AS158+AS159</f>
        <v>24.404558048807708</v>
      </c>
      <c r="AT160" s="33">
        <f>AC161/10</f>
        <v>0.35</v>
      </c>
      <c r="AU160" s="33">
        <f>AC161/10</f>
        <v>0.35</v>
      </c>
      <c r="AV160" s="34">
        <f>($C$5/100*$H$160)+((100-$C$5)/100*$N$160)</f>
        <v>1.1905785210909123</v>
      </c>
      <c r="AW160" s="34">
        <f>($C$5/100*$H$160)+((100-$C$5)/100*$N$160)</f>
        <v>1.1905785210909123</v>
      </c>
      <c r="AX160" s="35">
        <f>5*(1-EXP(-0.0115*AX11))</f>
        <v>2.8894725080391725</v>
      </c>
      <c r="AY160" s="35">
        <f>5*(1-EXP(-0.0115*AY11))</f>
        <v>2.8894725080391725</v>
      </c>
    </row>
    <row r="161" spans="1:51" x14ac:dyDescent="0.25">
      <c r="A161" t="s">
        <v>41</v>
      </c>
      <c r="B161" s="11">
        <f>Settings!K6</f>
        <v>3.5</v>
      </c>
      <c r="G161" s="29"/>
      <c r="H161" s="29"/>
      <c r="I161" s="29"/>
      <c r="J161" s="29"/>
      <c r="K161" s="29"/>
      <c r="L161" s="30"/>
      <c r="M161" s="28"/>
      <c r="N161" s="31"/>
      <c r="O161" s="31"/>
      <c r="P161" s="32"/>
      <c r="Q161" s="32"/>
      <c r="R161" s="32"/>
      <c r="S161" s="33"/>
      <c r="T161" s="33"/>
      <c r="U161" s="34"/>
      <c r="V161" s="34"/>
      <c r="W161" s="35"/>
      <c r="X161" s="35"/>
      <c r="AB161" t="s">
        <v>41</v>
      </c>
      <c r="AC161" s="11">
        <f>B161</f>
        <v>3.5</v>
      </c>
      <c r="AD161"/>
      <c r="AH161" s="29"/>
      <c r="AI161" s="29"/>
      <c r="AJ161" s="29"/>
      <c r="AK161" s="29"/>
      <c r="AL161" s="29"/>
      <c r="AM161" s="30"/>
      <c r="AN161" s="28"/>
      <c r="AO161" s="31"/>
      <c r="AP161" s="31"/>
      <c r="AQ161" s="32"/>
      <c r="AR161" s="32"/>
      <c r="AS161" s="32"/>
      <c r="AT161" s="33"/>
      <c r="AU161" s="33"/>
      <c r="AV161" s="34"/>
      <c r="AW161" s="34"/>
      <c r="AX161" s="35"/>
      <c r="AY161" s="35"/>
    </row>
    <row r="162" spans="1:51" x14ac:dyDescent="0.25">
      <c r="A162" t="s">
        <v>55</v>
      </c>
      <c r="B162" s="11">
        <f>C5</f>
        <v>4</v>
      </c>
      <c r="F162" s="3" t="s">
        <v>36</v>
      </c>
      <c r="G162" s="29">
        <v>2</v>
      </c>
      <c r="H162" s="29">
        <v>3</v>
      </c>
      <c r="I162" s="29">
        <v>8</v>
      </c>
      <c r="J162" s="29">
        <v>4</v>
      </c>
      <c r="K162" s="29">
        <v>18</v>
      </c>
      <c r="L162" s="6">
        <f>$B$162</f>
        <v>4</v>
      </c>
      <c r="M162" s="28">
        <v>10</v>
      </c>
      <c r="N162" s="31"/>
      <c r="O162" s="31"/>
      <c r="P162" s="32"/>
      <c r="Q162" s="32"/>
      <c r="R162" s="32"/>
      <c r="S162" s="33"/>
      <c r="T162" s="33"/>
      <c r="U162" s="34">
        <v>6</v>
      </c>
      <c r="V162" s="34">
        <v>6</v>
      </c>
      <c r="W162" s="35">
        <v>6</v>
      </c>
      <c r="X162" s="35">
        <v>6</v>
      </c>
      <c r="AB162" t="s">
        <v>55</v>
      </c>
      <c r="AC162" s="11">
        <f>B162</f>
        <v>4</v>
      </c>
      <c r="AD162"/>
      <c r="AG162" s="3" t="s">
        <v>36</v>
      </c>
      <c r="AH162" s="29">
        <v>2</v>
      </c>
      <c r="AI162" s="29">
        <v>3</v>
      </c>
      <c r="AJ162" s="29">
        <v>8</v>
      </c>
      <c r="AK162" s="29">
        <v>4</v>
      </c>
      <c r="AL162" s="29">
        <v>18</v>
      </c>
      <c r="AM162" s="6">
        <f>$AC$162</f>
        <v>4</v>
      </c>
      <c r="AN162" s="28">
        <v>10</v>
      </c>
      <c r="AO162" s="31"/>
      <c r="AP162" s="31"/>
      <c r="AQ162" s="32"/>
      <c r="AR162" s="32"/>
      <c r="AS162" s="32"/>
      <c r="AT162" s="33"/>
      <c r="AU162" s="33"/>
      <c r="AV162" s="34">
        <v>6</v>
      </c>
      <c r="AW162" s="34">
        <v>6</v>
      </c>
      <c r="AX162" s="35">
        <v>6</v>
      </c>
      <c r="AY162" s="35">
        <v>6</v>
      </c>
    </row>
    <row r="163" spans="1:51" x14ac:dyDescent="0.25">
      <c r="F163" s="3" t="s">
        <v>37</v>
      </c>
      <c r="G163" s="29">
        <v>0.75</v>
      </c>
      <c r="H163" s="29">
        <v>0.8</v>
      </c>
      <c r="I163" s="29">
        <v>1.1499999999999999</v>
      </c>
      <c r="J163" s="29">
        <v>1.2</v>
      </c>
      <c r="K163" s="29">
        <v>1.2</v>
      </c>
      <c r="L163" s="30">
        <v>1.8</v>
      </c>
      <c r="M163" s="28">
        <v>0.5</v>
      </c>
      <c r="N163" s="31"/>
      <c r="O163" s="31"/>
      <c r="P163" s="32"/>
      <c r="Q163" s="32"/>
      <c r="R163" s="32"/>
      <c r="S163" s="33"/>
      <c r="T163" s="33"/>
      <c r="U163" s="34">
        <v>0.8</v>
      </c>
      <c r="V163" s="34">
        <v>0.8</v>
      </c>
      <c r="W163" s="35">
        <v>0.8</v>
      </c>
      <c r="X163" s="35">
        <v>0.8</v>
      </c>
      <c r="AD163"/>
      <c r="AG163" s="3" t="s">
        <v>37</v>
      </c>
      <c r="AH163" s="29">
        <v>0.75</v>
      </c>
      <c r="AI163" s="29">
        <v>0.8</v>
      </c>
      <c r="AJ163" s="29">
        <v>1.1499999999999999</v>
      </c>
      <c r="AK163" s="29">
        <v>1.2</v>
      </c>
      <c r="AL163" s="29">
        <v>1.2</v>
      </c>
      <c r="AM163" s="30">
        <v>1.8</v>
      </c>
      <c r="AN163" s="28">
        <v>0.5</v>
      </c>
      <c r="AO163" s="31"/>
      <c r="AP163" s="31"/>
      <c r="AQ163" s="32"/>
      <c r="AR163" s="32"/>
      <c r="AS163" s="32"/>
      <c r="AT163" s="33"/>
      <c r="AU163" s="33"/>
      <c r="AV163" s="34">
        <v>0.8</v>
      </c>
      <c r="AW163" s="34">
        <v>0.8</v>
      </c>
      <c r="AX163" s="35">
        <v>0.8</v>
      </c>
      <c r="AY163" s="35">
        <v>0.8</v>
      </c>
    </row>
    <row r="164" spans="1:51" x14ac:dyDescent="0.25">
      <c r="F164" s="3" t="s">
        <v>35</v>
      </c>
      <c r="G164" s="29">
        <f t="shared" ref="G164:M164" si="106">0.001*G162^1.5*(460+25.9*$B$160)^1.5</f>
        <v>417.04675681271033</v>
      </c>
      <c r="H164" s="29">
        <f t="shared" si="106"/>
        <v>766.16381480529333</v>
      </c>
      <c r="I164" s="29">
        <f t="shared" si="106"/>
        <v>3336.3740545016808</v>
      </c>
      <c r="J164" s="29">
        <f t="shared" si="106"/>
        <v>1179.5863592564976</v>
      </c>
      <c r="K164" s="29">
        <f t="shared" si="106"/>
        <v>11260.262433943171</v>
      </c>
      <c r="L164" s="30">
        <f t="shared" si="106"/>
        <v>1179.5863592564976</v>
      </c>
      <c r="M164" s="28">
        <f t="shared" si="106"/>
        <v>4662.7244901452204</v>
      </c>
      <c r="N164" s="31"/>
      <c r="O164" s="31"/>
      <c r="P164" s="32"/>
      <c r="Q164" s="32"/>
      <c r="R164" s="32"/>
      <c r="S164" s="33"/>
      <c r="T164" s="33"/>
      <c r="U164" s="34">
        <f>0.001*U162^1.5*(460+25.9*$B$160)^1.5</f>
        <v>2167.0385157943088</v>
      </c>
      <c r="V164" s="34">
        <f>0.001*V162^1.5*(460+25.9*$B$160)^1.5</f>
        <v>2167.0385157943088</v>
      </c>
      <c r="W164" s="35">
        <f>0.001*W162^1.5*(460+25.9*$B$160)^1.5</f>
        <v>2167.0385157943088</v>
      </c>
      <c r="X164" s="35">
        <f>0.001*X162^1.5*(460+25.9*$B$160)^1.5</f>
        <v>2167.0385157943088</v>
      </c>
      <c r="AD164"/>
      <c r="AG164" s="3" t="s">
        <v>35</v>
      </c>
      <c r="AH164" s="29">
        <f t="shared" ref="AH164:AN164" si="107">0.001*AH162^1.5*(460+25.9*$B$160)^1.5</f>
        <v>417.04675681271033</v>
      </c>
      <c r="AI164" s="29">
        <f t="shared" si="107"/>
        <v>766.16381480529333</v>
      </c>
      <c r="AJ164" s="29">
        <f t="shared" si="107"/>
        <v>3336.3740545016808</v>
      </c>
      <c r="AK164" s="29">
        <f t="shared" si="107"/>
        <v>1179.5863592564976</v>
      </c>
      <c r="AL164" s="29">
        <f t="shared" si="107"/>
        <v>11260.262433943171</v>
      </c>
      <c r="AM164" s="30">
        <f t="shared" si="107"/>
        <v>1179.5863592564976</v>
      </c>
      <c r="AN164" s="28">
        <f t="shared" si="107"/>
        <v>4662.7244901452204</v>
      </c>
      <c r="AO164" s="31"/>
      <c r="AP164" s="31"/>
      <c r="AQ164" s="32"/>
      <c r="AR164" s="32"/>
      <c r="AS164" s="32"/>
      <c r="AT164" s="33"/>
      <c r="AU164" s="33"/>
      <c r="AV164" s="34">
        <f>0.001*AV162^1.5*(460+25.9*$B$160)^1.5</f>
        <v>2167.0385157943088</v>
      </c>
      <c r="AW164" s="34">
        <f>0.001*AW162^1.5*(460+25.9*$B$160)^1.5</f>
        <v>2167.0385157943088</v>
      </c>
      <c r="AX164" s="35">
        <f>0.001*AX162^1.5*(460+25.9*$B$160)^1.5</f>
        <v>2167.0385157943088</v>
      </c>
      <c r="AY164" s="35">
        <f>0.001*AY162^1.5*(460+25.9*$B$160)^1.5</f>
        <v>2167.0385157943088</v>
      </c>
    </row>
    <row r="165" spans="1:51" x14ac:dyDescent="0.25">
      <c r="F165" s="3" t="s">
        <v>91</v>
      </c>
      <c r="G165" s="29">
        <f t="shared" ref="G165:M165" si="108">G164/(300*G160)</f>
        <v>0.97219812442495468</v>
      </c>
      <c r="H165" s="29">
        <f t="shared" si="108"/>
        <v>0.88385661243664215</v>
      </c>
      <c r="I165" s="29">
        <f t="shared" si="108"/>
        <v>4.8251528479152999</v>
      </c>
      <c r="J165" s="29">
        <f t="shared" si="108"/>
        <v>1.705949149511246</v>
      </c>
      <c r="K165" s="29">
        <f t="shared" si="108"/>
        <v>20.050922776584642</v>
      </c>
      <c r="L165" s="30">
        <f t="shared" si="108"/>
        <v>2.1004656984253045</v>
      </c>
      <c r="M165" s="28">
        <f t="shared" si="108"/>
        <v>5.2614183329149551</v>
      </c>
      <c r="N165" s="31"/>
      <c r="O165" s="31"/>
      <c r="P165" s="32"/>
      <c r="Q165" s="32"/>
      <c r="R165" s="32"/>
      <c r="S165" s="33"/>
      <c r="T165" s="33"/>
      <c r="U165" s="34">
        <f>U164/(300*U160)</f>
        <v>6.0671863227429927</v>
      </c>
      <c r="V165" s="34">
        <f>V164/(300*V160)</f>
        <v>6.0671863227429927</v>
      </c>
      <c r="W165" s="35">
        <f>W164/(300*W160)</f>
        <v>2.4999240170020798</v>
      </c>
      <c r="X165" s="35">
        <f>X164/(300*X160)</f>
        <v>2.4999240170020798</v>
      </c>
      <c r="AD165"/>
      <c r="AG165" s="3" t="s">
        <v>91</v>
      </c>
      <c r="AH165" s="29">
        <f t="shared" ref="AH165:AN165" si="109">AH164/(300*AH160)</f>
        <v>0.97219812442495468</v>
      </c>
      <c r="AI165" s="29">
        <f t="shared" si="109"/>
        <v>0.88385661243664215</v>
      </c>
      <c r="AJ165" s="29">
        <f t="shared" si="109"/>
        <v>4.8251528479152999</v>
      </c>
      <c r="AK165" s="29">
        <f t="shared" si="109"/>
        <v>1.705949149511246</v>
      </c>
      <c r="AL165" s="29">
        <f t="shared" si="109"/>
        <v>20.050922776584642</v>
      </c>
      <c r="AM165" s="30">
        <f t="shared" si="109"/>
        <v>2.1004656984253045</v>
      </c>
      <c r="AN165" s="28">
        <f t="shared" si="109"/>
        <v>5.2614183329149551</v>
      </c>
      <c r="AO165" s="31"/>
      <c r="AP165" s="31"/>
      <c r="AQ165" s="32"/>
      <c r="AR165" s="32"/>
      <c r="AS165" s="32"/>
      <c r="AT165" s="33"/>
      <c r="AU165" s="33"/>
      <c r="AV165" s="34">
        <f>AV164/(300*AV160)</f>
        <v>6.0671863227429927</v>
      </c>
      <c r="AW165" s="34">
        <f>AW164/(300*AW160)</f>
        <v>6.0671863227429927</v>
      </c>
      <c r="AX165" s="35">
        <f>AX164/(300*AX160)</f>
        <v>2.4999240170020798</v>
      </c>
      <c r="AY165" s="35">
        <f>AY164/(300*AY160)</f>
        <v>2.4999240170020798</v>
      </c>
    </row>
    <row r="166" spans="1:51" x14ac:dyDescent="0.25">
      <c r="F166" s="3" t="s">
        <v>51</v>
      </c>
      <c r="G166" s="29"/>
      <c r="H166" s="29"/>
      <c r="I166" s="29"/>
      <c r="J166" s="29"/>
      <c r="K166" s="29"/>
      <c r="L166" s="30">
        <f>((1.5-0.00275*B160)^4)/(460+(25.9*B160))*1000</f>
        <v>0.88176143744681545</v>
      </c>
      <c r="M166" s="28"/>
      <c r="N166" s="31"/>
      <c r="O166" s="31"/>
      <c r="P166" s="32"/>
      <c r="Q166" s="32"/>
      <c r="R166" s="32"/>
      <c r="S166" s="33"/>
      <c r="T166" s="33"/>
      <c r="U166" s="34"/>
      <c r="V166" s="34"/>
      <c r="W166" s="35"/>
      <c r="X166" s="35"/>
      <c r="AD166"/>
      <c r="AG166" s="3" t="s">
        <v>51</v>
      </c>
      <c r="AH166" s="29"/>
      <c r="AI166" s="29"/>
      <c r="AJ166" s="29"/>
      <c r="AK166" s="29"/>
      <c r="AL166" s="29"/>
      <c r="AM166" s="30">
        <f>L166</f>
        <v>0.88176143744681545</v>
      </c>
      <c r="AN166" s="28"/>
      <c r="AO166" s="31"/>
      <c r="AP166" s="31"/>
      <c r="AQ166" s="32"/>
      <c r="AR166" s="32"/>
      <c r="AS166" s="32"/>
      <c r="AT166" s="33"/>
      <c r="AU166" s="33"/>
      <c r="AV166" s="34"/>
      <c r="AW166" s="34"/>
      <c r="AX166" s="35"/>
      <c r="AY166" s="35"/>
    </row>
    <row r="167" spans="1:51" x14ac:dyDescent="0.25">
      <c r="AD167"/>
    </row>
    <row r="168" spans="1:51" x14ac:dyDescent="0.25">
      <c r="G168" s="36" t="s">
        <v>4</v>
      </c>
      <c r="H168" s="36" t="s">
        <v>5</v>
      </c>
      <c r="I168" s="36" t="s">
        <v>6</v>
      </c>
      <c r="J168" s="36" t="s">
        <v>7</v>
      </c>
      <c r="K168" s="36" t="s">
        <v>8</v>
      </c>
      <c r="L168" s="37" t="s">
        <v>54</v>
      </c>
      <c r="M168" s="38" t="s">
        <v>9</v>
      </c>
      <c r="N168" s="39" t="s">
        <v>10</v>
      </c>
      <c r="O168" s="39" t="s">
        <v>11</v>
      </c>
      <c r="P168" s="40" t="s">
        <v>12</v>
      </c>
      <c r="Q168" s="40" t="s">
        <v>13</v>
      </c>
      <c r="R168" s="40" t="s">
        <v>14</v>
      </c>
      <c r="S168" s="41" t="s">
        <v>20</v>
      </c>
      <c r="T168" s="41" t="s">
        <v>21</v>
      </c>
      <c r="U168" s="42" t="s">
        <v>16</v>
      </c>
      <c r="V168" s="42" t="s">
        <v>17</v>
      </c>
      <c r="W168" s="43" t="s">
        <v>18</v>
      </c>
      <c r="X168" s="43" t="s">
        <v>24</v>
      </c>
      <c r="AD168"/>
      <c r="AH168" s="36" t="s">
        <v>4</v>
      </c>
      <c r="AI168" s="36" t="s">
        <v>5</v>
      </c>
      <c r="AJ168" s="36" t="s">
        <v>6</v>
      </c>
      <c r="AK168" s="36" t="s">
        <v>7</v>
      </c>
      <c r="AL168" s="36" t="s">
        <v>8</v>
      </c>
      <c r="AM168" s="37" t="s">
        <v>54</v>
      </c>
      <c r="AN168" s="38" t="s">
        <v>9</v>
      </c>
      <c r="AO168" s="39" t="s">
        <v>10</v>
      </c>
      <c r="AP168" s="39" t="s">
        <v>11</v>
      </c>
      <c r="AQ168" s="40" t="s">
        <v>12</v>
      </c>
      <c r="AR168" s="40" t="s">
        <v>13</v>
      </c>
      <c r="AS168" s="40" t="s">
        <v>14</v>
      </c>
      <c r="AT168" s="41" t="s">
        <v>20</v>
      </c>
      <c r="AU168" s="41" t="s">
        <v>21</v>
      </c>
      <c r="AV168" s="42" t="s">
        <v>16</v>
      </c>
      <c r="AW168" s="42" t="s">
        <v>17</v>
      </c>
      <c r="AX168" s="43" t="s">
        <v>18</v>
      </c>
      <c r="AY168" s="43" t="s">
        <v>24</v>
      </c>
    </row>
    <row r="169" spans="1:51" x14ac:dyDescent="0.25">
      <c r="AD169"/>
    </row>
    <row r="170" spans="1:51" x14ac:dyDescent="0.25">
      <c r="E170" s="12" t="s">
        <v>87</v>
      </c>
      <c r="F170" s="3">
        <v>0</v>
      </c>
      <c r="G170" s="36">
        <f t="shared" ref="G170:M185" si="110">IF(1-EXP(-0.23*(G86-G$165))&lt;0, 0, 1-EXP(-0.23*(G86-G$165)))</f>
        <v>0</v>
      </c>
      <c r="H170" s="36">
        <f t="shared" si="110"/>
        <v>0</v>
      </c>
      <c r="I170" s="36">
        <f t="shared" si="110"/>
        <v>0</v>
      </c>
      <c r="J170" s="36">
        <f t="shared" si="110"/>
        <v>0</v>
      </c>
      <c r="K170" s="36">
        <f t="shared" si="110"/>
        <v>0</v>
      </c>
      <c r="L170" s="37">
        <f>IF(1-EXP(-0.23*(Z86-L$165))&lt;0, 0, 1-EXP(-0.23*(Z86-L$165)))</f>
        <v>0</v>
      </c>
      <c r="M170" s="38">
        <f t="shared" si="110"/>
        <v>0</v>
      </c>
      <c r="N170" s="39"/>
      <c r="O170" s="39"/>
      <c r="P170" s="40"/>
      <c r="Q170" s="40"/>
      <c r="R170" s="40"/>
      <c r="S170" s="41"/>
      <c r="T170" s="41"/>
      <c r="U170" s="42">
        <f t="shared" ref="U170:X185" si="111">IF(1-EXP(-0.23*(U86-U$165))&lt;0, 0, 1-EXP(-0.23*(U86-U$165)))</f>
        <v>0</v>
      </c>
      <c r="V170" s="42">
        <f t="shared" si="111"/>
        <v>0</v>
      </c>
      <c r="W170" s="43">
        <f t="shared" si="111"/>
        <v>0</v>
      </c>
      <c r="X170" s="43">
        <f t="shared" si="111"/>
        <v>0</v>
      </c>
      <c r="AD170"/>
      <c r="AF170" s="12" t="s">
        <v>87</v>
      </c>
      <c r="AG170" s="3">
        <f>AE14</f>
        <v>5.3104168132392244</v>
      </c>
      <c r="AH170" s="36">
        <f t="shared" ref="AH170:AL185" si="112">IF(1-EXP(-0.23*(AH86-AH$165))&lt;0, 0, 1-EXP(-0.23*(AH86-AH$165)))</f>
        <v>0</v>
      </c>
      <c r="AI170" s="36">
        <f t="shared" si="112"/>
        <v>0.68767410936700024</v>
      </c>
      <c r="AJ170" s="36">
        <f t="shared" si="112"/>
        <v>0</v>
      </c>
      <c r="AK170" s="36">
        <f t="shared" si="112"/>
        <v>0.63935029903864038</v>
      </c>
      <c r="AL170" s="36">
        <f t="shared" si="112"/>
        <v>0</v>
      </c>
      <c r="AM170" s="37">
        <f>IF(1-EXP(-0.23*(BA86-AM$165))&lt;0, 0, 1-EXP(-0.23*(BA86-AM$165)))</f>
        <v>0</v>
      </c>
      <c r="AN170" s="38">
        <f t="shared" ref="AN170:AN233" si="113">IF(1-EXP(-0.23*(AN86-AN$165))&lt;0, 0, 1-EXP(-0.23*(AN86-AN$165)))</f>
        <v>0</v>
      </c>
      <c r="AO170" s="39"/>
      <c r="AP170" s="39"/>
      <c r="AQ170" s="40"/>
      <c r="AR170" s="40"/>
      <c r="AS170" s="40"/>
      <c r="AT170" s="41"/>
      <c r="AU170" s="41"/>
      <c r="AV170" s="42">
        <f t="shared" ref="AV170:AY185" si="114">IF(1-EXP(-0.23*(AV86-AV$165))&lt;0, 0, 1-EXP(-0.23*(AV86-AV$165)))</f>
        <v>0</v>
      </c>
      <c r="AW170" s="42">
        <f t="shared" si="114"/>
        <v>0</v>
      </c>
      <c r="AX170" s="43">
        <f t="shared" si="114"/>
        <v>0</v>
      </c>
      <c r="AY170" s="43">
        <f t="shared" si="114"/>
        <v>0</v>
      </c>
    </row>
    <row r="171" spans="1:51" x14ac:dyDescent="0.25">
      <c r="F171" s="3">
        <v>1</v>
      </c>
      <c r="G171" s="36">
        <f t="shared" si="110"/>
        <v>0</v>
      </c>
      <c r="H171" s="36">
        <f t="shared" si="110"/>
        <v>0</v>
      </c>
      <c r="I171" s="36">
        <f t="shared" si="110"/>
        <v>0</v>
      </c>
      <c r="J171" s="36">
        <f t="shared" si="110"/>
        <v>0</v>
      </c>
      <c r="K171" s="36">
        <f t="shared" si="110"/>
        <v>0</v>
      </c>
      <c r="L171" s="37">
        <f t="shared" ref="L171:L225" si="115">IF(1-EXP(-0.23*(Z87-L$165))&lt;0, 0, 1-EXP(-0.23*(Z87-L$165)))</f>
        <v>0</v>
      </c>
      <c r="M171" s="38">
        <f t="shared" si="110"/>
        <v>0</v>
      </c>
      <c r="N171" s="39"/>
      <c r="O171" s="39"/>
      <c r="P171" s="40"/>
      <c r="Q171" s="40"/>
      <c r="R171" s="40"/>
      <c r="S171" s="41"/>
      <c r="T171" s="41"/>
      <c r="U171" s="42">
        <f t="shared" si="111"/>
        <v>0</v>
      </c>
      <c r="V171" s="42">
        <f t="shared" si="111"/>
        <v>0</v>
      </c>
      <c r="W171" s="43">
        <f t="shared" si="111"/>
        <v>0</v>
      </c>
      <c r="X171" s="43">
        <f t="shared" si="111"/>
        <v>0</v>
      </c>
      <c r="AD171"/>
      <c r="AG171" s="3">
        <f t="shared" ref="AG171:AG234" si="116">AE15</f>
        <v>5.5848653782914033</v>
      </c>
      <c r="AH171" s="36">
        <f t="shared" si="112"/>
        <v>0</v>
      </c>
      <c r="AI171" s="36">
        <f t="shared" si="112"/>
        <v>0.71711711995702676</v>
      </c>
      <c r="AJ171" s="36">
        <f t="shared" si="112"/>
        <v>0</v>
      </c>
      <c r="AK171" s="36">
        <f t="shared" si="112"/>
        <v>0.67431115985648704</v>
      </c>
      <c r="AL171" s="36">
        <f t="shared" si="112"/>
        <v>0</v>
      </c>
      <c r="AM171" s="37">
        <f t="shared" ref="AM171:AM225" si="117">IF(1-EXP(-0.23*(BA87-AM$165))&lt;0, 0, 1-EXP(-0.23*(BA87-AM$165)))</f>
        <v>0</v>
      </c>
      <c r="AN171" s="38">
        <f t="shared" si="113"/>
        <v>0</v>
      </c>
      <c r="AO171" s="39"/>
      <c r="AP171" s="39"/>
      <c r="AQ171" s="40"/>
      <c r="AR171" s="40"/>
      <c r="AS171" s="40"/>
      <c r="AT171" s="41"/>
      <c r="AU171" s="41"/>
      <c r="AV171" s="42">
        <f t="shared" si="114"/>
        <v>0</v>
      </c>
      <c r="AW171" s="42">
        <f t="shared" si="114"/>
        <v>0</v>
      </c>
      <c r="AX171" s="43">
        <f t="shared" si="114"/>
        <v>0</v>
      </c>
      <c r="AY171" s="43">
        <f t="shared" si="114"/>
        <v>0</v>
      </c>
    </row>
    <row r="172" spans="1:51" x14ac:dyDescent="0.25">
      <c r="F172" s="3">
        <v>2</v>
      </c>
      <c r="G172" s="36">
        <f t="shared" si="110"/>
        <v>0</v>
      </c>
      <c r="H172" s="36">
        <f t="shared" si="110"/>
        <v>0.12643295859052772</v>
      </c>
      <c r="I172" s="36">
        <f t="shared" si="110"/>
        <v>0</v>
      </c>
      <c r="J172" s="36">
        <f t="shared" si="110"/>
        <v>0</v>
      </c>
      <c r="K172" s="36">
        <f t="shared" si="110"/>
        <v>0</v>
      </c>
      <c r="L172" s="37">
        <f t="shared" si="115"/>
        <v>0</v>
      </c>
      <c r="M172" s="38">
        <f t="shared" si="110"/>
        <v>0</v>
      </c>
      <c r="N172" s="39"/>
      <c r="O172" s="39"/>
      <c r="P172" s="40"/>
      <c r="Q172" s="40"/>
      <c r="R172" s="40"/>
      <c r="S172" s="41"/>
      <c r="T172" s="41"/>
      <c r="U172" s="42">
        <f t="shared" si="111"/>
        <v>0</v>
      </c>
      <c r="V172" s="42">
        <f t="shared" si="111"/>
        <v>0</v>
      </c>
      <c r="W172" s="43">
        <f t="shared" si="111"/>
        <v>0</v>
      </c>
      <c r="X172" s="43">
        <f t="shared" si="111"/>
        <v>0</v>
      </c>
      <c r="AD172"/>
      <c r="AG172" s="3">
        <f t="shared" si="116"/>
        <v>5.8734977668565307</v>
      </c>
      <c r="AH172" s="36">
        <f t="shared" si="112"/>
        <v>0</v>
      </c>
      <c r="AI172" s="36">
        <f t="shared" si="112"/>
        <v>0.74550179565729346</v>
      </c>
      <c r="AJ172" s="36">
        <f t="shared" si="112"/>
        <v>0</v>
      </c>
      <c r="AK172" s="36">
        <f t="shared" si="112"/>
        <v>0.70790061941611104</v>
      </c>
      <c r="AL172" s="36">
        <f t="shared" si="112"/>
        <v>0</v>
      </c>
      <c r="AM172" s="37">
        <f t="shared" si="117"/>
        <v>0</v>
      </c>
      <c r="AN172" s="38">
        <f t="shared" si="113"/>
        <v>0</v>
      </c>
      <c r="AO172" s="39"/>
      <c r="AP172" s="39"/>
      <c r="AQ172" s="40"/>
      <c r="AR172" s="40"/>
      <c r="AS172" s="40"/>
      <c r="AT172" s="41"/>
      <c r="AU172" s="41"/>
      <c r="AV172" s="42">
        <f t="shared" si="114"/>
        <v>0</v>
      </c>
      <c r="AW172" s="42">
        <f t="shared" si="114"/>
        <v>0</v>
      </c>
      <c r="AX172" s="43">
        <f t="shared" si="114"/>
        <v>0</v>
      </c>
      <c r="AY172" s="43">
        <f t="shared" si="114"/>
        <v>0</v>
      </c>
    </row>
    <row r="173" spans="1:51" x14ac:dyDescent="0.25">
      <c r="F173" s="3">
        <v>3</v>
      </c>
      <c r="G173" s="36">
        <f t="shared" si="110"/>
        <v>0</v>
      </c>
      <c r="H173" s="36">
        <f t="shared" si="110"/>
        <v>0.33344830632055766</v>
      </c>
      <c r="I173" s="36">
        <f t="shared" si="110"/>
        <v>0</v>
      </c>
      <c r="J173" s="36">
        <f t="shared" si="110"/>
        <v>0.21168097538776476</v>
      </c>
      <c r="K173" s="36">
        <f t="shared" si="110"/>
        <v>0</v>
      </c>
      <c r="L173" s="37">
        <f t="shared" si="115"/>
        <v>0</v>
      </c>
      <c r="M173" s="38">
        <f t="shared" si="110"/>
        <v>0</v>
      </c>
      <c r="N173" s="39"/>
      <c r="O173" s="39"/>
      <c r="P173" s="40"/>
      <c r="Q173" s="40"/>
      <c r="R173" s="40"/>
      <c r="S173" s="41"/>
      <c r="T173" s="41"/>
      <c r="U173" s="42">
        <f t="shared" si="111"/>
        <v>0</v>
      </c>
      <c r="V173" s="42">
        <f t="shared" si="111"/>
        <v>0</v>
      </c>
      <c r="W173" s="43">
        <f t="shared" si="111"/>
        <v>0</v>
      </c>
      <c r="X173" s="43">
        <f t="shared" si="111"/>
        <v>0</v>
      </c>
      <c r="AD173"/>
      <c r="AG173" s="3">
        <f t="shared" si="116"/>
        <v>6.1770470155581005</v>
      </c>
      <c r="AH173" s="36">
        <f t="shared" si="112"/>
        <v>0</v>
      </c>
      <c r="AI173" s="36">
        <f t="shared" si="112"/>
        <v>0.77266376172834184</v>
      </c>
      <c r="AJ173" s="36">
        <f t="shared" si="112"/>
        <v>0</v>
      </c>
      <c r="AK173" s="36">
        <f t="shared" si="112"/>
        <v>0.73992799158777012</v>
      </c>
      <c r="AL173" s="36">
        <f t="shared" si="112"/>
        <v>0</v>
      </c>
      <c r="AM173" s="37">
        <f t="shared" si="117"/>
        <v>0</v>
      </c>
      <c r="AN173" s="38">
        <f t="shared" si="113"/>
        <v>0</v>
      </c>
      <c r="AO173" s="39"/>
      <c r="AP173" s="39"/>
      <c r="AQ173" s="40"/>
      <c r="AR173" s="40"/>
      <c r="AS173" s="40"/>
      <c r="AT173" s="41"/>
      <c r="AU173" s="41"/>
      <c r="AV173" s="42">
        <f t="shared" si="114"/>
        <v>0</v>
      </c>
      <c r="AW173" s="42">
        <f t="shared" si="114"/>
        <v>0</v>
      </c>
      <c r="AX173" s="43">
        <f t="shared" si="114"/>
        <v>0</v>
      </c>
      <c r="AY173" s="43">
        <f t="shared" si="114"/>
        <v>0</v>
      </c>
    </row>
    <row r="174" spans="1:51" x14ac:dyDescent="0.25">
      <c r="F174" s="3">
        <v>4</v>
      </c>
      <c r="G174" s="36">
        <f t="shared" si="110"/>
        <v>0</v>
      </c>
      <c r="H174" s="36">
        <f t="shared" si="110"/>
        <v>0.51076540300222595</v>
      </c>
      <c r="I174" s="36">
        <f t="shared" si="110"/>
        <v>0</v>
      </c>
      <c r="J174" s="36">
        <f t="shared" si="110"/>
        <v>0.42718184486680078</v>
      </c>
      <c r="K174" s="36">
        <f t="shared" si="110"/>
        <v>0</v>
      </c>
      <c r="L174" s="37">
        <f t="shared" si="115"/>
        <v>0</v>
      </c>
      <c r="M174" s="38">
        <f t="shared" si="110"/>
        <v>0</v>
      </c>
      <c r="N174" s="39"/>
      <c r="O174" s="39"/>
      <c r="P174" s="40"/>
      <c r="Q174" s="40"/>
      <c r="R174" s="40"/>
      <c r="S174" s="41"/>
      <c r="T174" s="41"/>
      <c r="U174" s="42">
        <f t="shared" si="111"/>
        <v>0</v>
      </c>
      <c r="V174" s="42">
        <f t="shared" si="111"/>
        <v>0</v>
      </c>
      <c r="W174" s="43">
        <f t="shared" si="111"/>
        <v>0</v>
      </c>
      <c r="X174" s="43">
        <f t="shared" si="111"/>
        <v>0</v>
      </c>
      <c r="AD174"/>
      <c r="AG174" s="3">
        <f t="shared" si="116"/>
        <v>6.4962840452114623</v>
      </c>
      <c r="AH174" s="36">
        <f t="shared" si="112"/>
        <v>0</v>
      </c>
      <c r="AI174" s="36">
        <f t="shared" si="112"/>
        <v>0.79845226281380688</v>
      </c>
      <c r="AJ174" s="36">
        <f t="shared" si="112"/>
        <v>0</v>
      </c>
      <c r="AK174" s="36">
        <f t="shared" si="112"/>
        <v>0.77022132272036659</v>
      </c>
      <c r="AL174" s="36">
        <f t="shared" si="112"/>
        <v>0</v>
      </c>
      <c r="AM174" s="37">
        <f t="shared" si="117"/>
        <v>0</v>
      </c>
      <c r="AN174" s="38">
        <f t="shared" si="113"/>
        <v>0</v>
      </c>
      <c r="AO174" s="39"/>
      <c r="AP174" s="39"/>
      <c r="AQ174" s="40"/>
      <c r="AR174" s="40"/>
      <c r="AS174" s="40"/>
      <c r="AT174" s="41"/>
      <c r="AU174" s="41"/>
      <c r="AV174" s="42">
        <f t="shared" si="114"/>
        <v>0</v>
      </c>
      <c r="AW174" s="42">
        <f t="shared" si="114"/>
        <v>0</v>
      </c>
      <c r="AX174" s="43">
        <f t="shared" si="114"/>
        <v>0</v>
      </c>
      <c r="AY174" s="43">
        <f t="shared" si="114"/>
        <v>0</v>
      </c>
    </row>
    <row r="175" spans="1:51" x14ac:dyDescent="0.25">
      <c r="F175" s="3">
        <v>5</v>
      </c>
      <c r="G175" s="36">
        <f t="shared" si="110"/>
        <v>0</v>
      </c>
      <c r="H175" s="36">
        <f t="shared" si="110"/>
        <v>0.65133493759213779</v>
      </c>
      <c r="I175" s="36">
        <f t="shared" si="110"/>
        <v>0</v>
      </c>
      <c r="J175" s="36">
        <f t="shared" si="110"/>
        <v>0.59604778749776732</v>
      </c>
      <c r="K175" s="36">
        <f t="shared" si="110"/>
        <v>0</v>
      </c>
      <c r="L175" s="37">
        <f t="shared" si="115"/>
        <v>0</v>
      </c>
      <c r="M175" s="38">
        <f t="shared" si="110"/>
        <v>0</v>
      </c>
      <c r="N175" s="39"/>
      <c r="O175" s="39"/>
      <c r="P175" s="40"/>
      <c r="Q175" s="40"/>
      <c r="R175" s="40"/>
      <c r="S175" s="41"/>
      <c r="T175" s="41"/>
      <c r="U175" s="42">
        <f t="shared" si="111"/>
        <v>0</v>
      </c>
      <c r="V175" s="42">
        <f t="shared" si="111"/>
        <v>0</v>
      </c>
      <c r="W175" s="43">
        <f t="shared" si="111"/>
        <v>0</v>
      </c>
      <c r="X175" s="43">
        <f t="shared" si="111"/>
        <v>0</v>
      </c>
      <c r="AD175"/>
      <c r="AG175" s="3">
        <f t="shared" si="116"/>
        <v>6.8320196187232742</v>
      </c>
      <c r="AH175" s="36">
        <f t="shared" si="112"/>
        <v>0</v>
      </c>
      <c r="AI175" s="36">
        <f t="shared" si="112"/>
        <v>0.8227341910498861</v>
      </c>
      <c r="AJ175" s="36">
        <f t="shared" si="112"/>
        <v>0</v>
      </c>
      <c r="AK175" s="36">
        <f t="shared" si="112"/>
        <v>0.79863208891661164</v>
      </c>
      <c r="AL175" s="36">
        <f t="shared" si="112"/>
        <v>0</v>
      </c>
      <c r="AM175" s="37">
        <f t="shared" si="117"/>
        <v>4.7163126942994293E-2</v>
      </c>
      <c r="AN175" s="38">
        <f t="shared" si="113"/>
        <v>0</v>
      </c>
      <c r="AO175" s="39"/>
      <c r="AP175" s="39"/>
      <c r="AQ175" s="40"/>
      <c r="AR175" s="40"/>
      <c r="AS175" s="40"/>
      <c r="AT175" s="41"/>
      <c r="AU175" s="41"/>
      <c r="AV175" s="42">
        <f t="shared" si="114"/>
        <v>0</v>
      </c>
      <c r="AW175" s="42">
        <f t="shared" si="114"/>
        <v>0</v>
      </c>
      <c r="AX175" s="43">
        <f t="shared" si="114"/>
        <v>4.3222361005057497E-4</v>
      </c>
      <c r="AY175" s="43">
        <f t="shared" si="114"/>
        <v>0</v>
      </c>
    </row>
    <row r="176" spans="1:51" x14ac:dyDescent="0.25">
      <c r="F176" s="3">
        <v>6</v>
      </c>
      <c r="G176" s="36">
        <f t="shared" si="110"/>
        <v>0</v>
      </c>
      <c r="H176" s="36">
        <f t="shared" si="110"/>
        <v>0.75714644986311197</v>
      </c>
      <c r="I176" s="36">
        <f t="shared" si="110"/>
        <v>0</v>
      </c>
      <c r="J176" s="36">
        <f t="shared" si="110"/>
        <v>0.7216455423835757</v>
      </c>
      <c r="K176" s="36">
        <f t="shared" si="110"/>
        <v>0</v>
      </c>
      <c r="L176" s="37">
        <f t="shared" si="115"/>
        <v>0</v>
      </c>
      <c r="M176" s="38">
        <f t="shared" si="110"/>
        <v>0</v>
      </c>
      <c r="N176" s="39"/>
      <c r="O176" s="39"/>
      <c r="P176" s="40"/>
      <c r="Q176" s="40"/>
      <c r="R176" s="40"/>
      <c r="S176" s="41"/>
      <c r="T176" s="41"/>
      <c r="U176" s="42">
        <f t="shared" si="111"/>
        <v>0</v>
      </c>
      <c r="V176" s="42">
        <f t="shared" si="111"/>
        <v>0</v>
      </c>
      <c r="W176" s="43">
        <f t="shared" si="111"/>
        <v>0</v>
      </c>
      <c r="X176" s="43">
        <f t="shared" si="111"/>
        <v>0</v>
      </c>
      <c r="AD176"/>
      <c r="AG176" s="3">
        <f t="shared" si="116"/>
        <v>7.185106400177478</v>
      </c>
      <c r="AH176" s="36">
        <f t="shared" si="112"/>
        <v>2.0690855069167791E-2</v>
      </c>
      <c r="AI176" s="36">
        <f t="shared" si="112"/>
        <v>0.84539782637703664</v>
      </c>
      <c r="AJ176" s="36">
        <f t="shared" si="112"/>
        <v>0</v>
      </c>
      <c r="AK176" s="36">
        <f t="shared" si="112"/>
        <v>0.82503943339347741</v>
      </c>
      <c r="AL176" s="36">
        <f t="shared" si="112"/>
        <v>0</v>
      </c>
      <c r="AM176" s="37">
        <f t="shared" si="117"/>
        <v>0.1057148279277681</v>
      </c>
      <c r="AN176" s="38">
        <f t="shared" si="113"/>
        <v>0</v>
      </c>
      <c r="AO176" s="39"/>
      <c r="AP176" s="39"/>
      <c r="AQ176" s="40"/>
      <c r="AR176" s="40"/>
      <c r="AS176" s="40"/>
      <c r="AT176" s="41"/>
      <c r="AU176" s="41"/>
      <c r="AV176" s="42">
        <f t="shared" si="114"/>
        <v>0</v>
      </c>
      <c r="AW176" s="42">
        <f t="shared" si="114"/>
        <v>0</v>
      </c>
      <c r="AX176" s="43">
        <f t="shared" si="114"/>
        <v>3.9557787470841488E-2</v>
      </c>
      <c r="AY176" s="43">
        <f t="shared" si="114"/>
        <v>0</v>
      </c>
    </row>
    <row r="177" spans="6:51" x14ac:dyDescent="0.25">
      <c r="F177" s="3">
        <v>7</v>
      </c>
      <c r="G177" s="36">
        <f t="shared" si="110"/>
        <v>0</v>
      </c>
      <c r="H177" s="36">
        <f t="shared" si="110"/>
        <v>0.83386689744024534</v>
      </c>
      <c r="I177" s="36">
        <f t="shared" si="110"/>
        <v>0</v>
      </c>
      <c r="J177" s="36">
        <f t="shared" si="110"/>
        <v>0.8116177928493985</v>
      </c>
      <c r="K177" s="36">
        <f t="shared" si="110"/>
        <v>0</v>
      </c>
      <c r="L177" s="37">
        <f t="shared" si="115"/>
        <v>7.513915205693511E-2</v>
      </c>
      <c r="M177" s="38">
        <f t="shared" si="110"/>
        <v>0</v>
      </c>
      <c r="N177" s="39"/>
      <c r="O177" s="39"/>
      <c r="P177" s="40"/>
      <c r="Q177" s="40"/>
      <c r="R177" s="40"/>
      <c r="S177" s="41"/>
      <c r="T177" s="41"/>
      <c r="U177" s="42">
        <f t="shared" si="111"/>
        <v>0</v>
      </c>
      <c r="V177" s="42">
        <f t="shared" si="111"/>
        <v>0</v>
      </c>
      <c r="W177" s="43">
        <f t="shared" si="111"/>
        <v>1.9186506574294326E-2</v>
      </c>
      <c r="X177" s="43">
        <f t="shared" si="111"/>
        <v>0</v>
      </c>
      <c r="AD177"/>
      <c r="AG177" s="3">
        <f t="shared" si="116"/>
        <v>7.5564411203372481</v>
      </c>
      <c r="AH177" s="36">
        <f t="shared" si="112"/>
        <v>6.5931891382555396E-2</v>
      </c>
      <c r="AI177" s="36">
        <f t="shared" si="112"/>
        <v>0.86635609138773195</v>
      </c>
      <c r="AJ177" s="36">
        <f t="shared" si="112"/>
        <v>0</v>
      </c>
      <c r="AK177" s="36">
        <f t="shared" si="112"/>
        <v>0.84935370729279702</v>
      </c>
      <c r="AL177" s="36">
        <f t="shared" si="112"/>
        <v>0</v>
      </c>
      <c r="AM177" s="37">
        <f t="shared" si="117"/>
        <v>0.16601301458108431</v>
      </c>
      <c r="AN177" s="38">
        <f t="shared" si="113"/>
        <v>0</v>
      </c>
      <c r="AO177" s="39"/>
      <c r="AP177" s="39"/>
      <c r="AQ177" s="40"/>
      <c r="AR177" s="40"/>
      <c r="AS177" s="40"/>
      <c r="AT177" s="41"/>
      <c r="AU177" s="41"/>
      <c r="AV177" s="42">
        <f t="shared" si="114"/>
        <v>0</v>
      </c>
      <c r="AW177" s="42">
        <f t="shared" si="114"/>
        <v>0</v>
      </c>
      <c r="AX177" s="43">
        <f t="shared" si="114"/>
        <v>7.9475142798284271E-2</v>
      </c>
      <c r="AY177" s="43">
        <f t="shared" si="114"/>
        <v>0</v>
      </c>
    </row>
    <row r="178" spans="6:51" x14ac:dyDescent="0.25">
      <c r="F178" s="3">
        <v>8</v>
      </c>
      <c r="G178" s="36">
        <f t="shared" si="110"/>
        <v>0.12354279476791441</v>
      </c>
      <c r="H178" s="36">
        <f t="shared" si="110"/>
        <v>0.88794864478686064</v>
      </c>
      <c r="I178" s="36">
        <f t="shared" si="110"/>
        <v>0</v>
      </c>
      <c r="J178" s="36">
        <f t="shared" si="110"/>
        <v>0.87428276278802386</v>
      </c>
      <c r="K178" s="36">
        <f t="shared" si="110"/>
        <v>0</v>
      </c>
      <c r="L178" s="37">
        <f t="shared" si="115"/>
        <v>0.23571600533133796</v>
      </c>
      <c r="M178" s="38">
        <f t="shared" si="110"/>
        <v>0</v>
      </c>
      <c r="N178" s="39"/>
      <c r="O178" s="39"/>
      <c r="P178" s="40"/>
      <c r="Q178" s="40"/>
      <c r="R178" s="40"/>
      <c r="S178" s="41"/>
      <c r="T178" s="41"/>
      <c r="U178" s="42">
        <f t="shared" si="111"/>
        <v>0</v>
      </c>
      <c r="V178" s="42">
        <f t="shared" si="111"/>
        <v>0</v>
      </c>
      <c r="W178" s="43">
        <f t="shared" si="111"/>
        <v>0.12546969022239929</v>
      </c>
      <c r="X178" s="43">
        <f t="shared" si="111"/>
        <v>0</v>
      </c>
      <c r="AD178"/>
      <c r="AG178" s="3">
        <f t="shared" si="116"/>
        <v>7.9469668540626248</v>
      </c>
      <c r="AH178" s="36">
        <f t="shared" si="112"/>
        <v>0.11647572285528107</v>
      </c>
      <c r="AI178" s="36">
        <f t="shared" si="112"/>
        <v>0.88554912637181404</v>
      </c>
      <c r="AJ178" s="36">
        <f t="shared" si="112"/>
        <v>0</v>
      </c>
      <c r="AK178" s="36">
        <f t="shared" si="112"/>
        <v>0.87151908980738713</v>
      </c>
      <c r="AL178" s="36">
        <f t="shared" si="112"/>
        <v>0</v>
      </c>
      <c r="AM178" s="37">
        <f t="shared" si="117"/>
        <v>0.22753474641502114</v>
      </c>
      <c r="AN178" s="38">
        <f t="shared" si="113"/>
        <v>0</v>
      </c>
      <c r="AO178" s="39"/>
      <c r="AP178" s="39"/>
      <c r="AQ178" s="40"/>
      <c r="AR178" s="40"/>
      <c r="AS178" s="40"/>
      <c r="AT178" s="41"/>
      <c r="AU178" s="41"/>
      <c r="AV178" s="42">
        <f t="shared" si="114"/>
        <v>0</v>
      </c>
      <c r="AW178" s="42">
        <f t="shared" si="114"/>
        <v>0</v>
      </c>
      <c r="AX178" s="43">
        <f t="shared" si="114"/>
        <v>0.12006792029769076</v>
      </c>
      <c r="AY178" s="43">
        <f t="shared" si="114"/>
        <v>0</v>
      </c>
    </row>
    <row r="179" spans="6:51" x14ac:dyDescent="0.25">
      <c r="F179" s="3">
        <v>9</v>
      </c>
      <c r="G179" s="36">
        <f t="shared" si="110"/>
        <v>0.26309613541719201</v>
      </c>
      <c r="H179" s="36">
        <f t="shared" si="110"/>
        <v>0.9252551990443062</v>
      </c>
      <c r="I179" s="36">
        <f t="shared" si="110"/>
        <v>0</v>
      </c>
      <c r="J179" s="36">
        <f t="shared" si="110"/>
        <v>0.91700198777634456</v>
      </c>
      <c r="K179" s="36">
        <f t="shared" si="110"/>
        <v>0</v>
      </c>
      <c r="L179" s="37">
        <f t="shared" si="115"/>
        <v>0.38080797483203166</v>
      </c>
      <c r="M179" s="38">
        <f t="shared" si="110"/>
        <v>0</v>
      </c>
      <c r="N179" s="39"/>
      <c r="O179" s="39"/>
      <c r="P179" s="40"/>
      <c r="Q179" s="40"/>
      <c r="R179" s="40"/>
      <c r="S179" s="41"/>
      <c r="T179" s="41"/>
      <c r="U179" s="42">
        <f t="shared" si="111"/>
        <v>0</v>
      </c>
      <c r="V179" s="42">
        <f t="shared" si="111"/>
        <v>0</v>
      </c>
      <c r="W179" s="43">
        <f t="shared" si="111"/>
        <v>0.22234794903167332</v>
      </c>
      <c r="X179" s="43">
        <f t="shared" si="111"/>
        <v>0</v>
      </c>
      <c r="AD179"/>
      <c r="AG179" s="3">
        <f t="shared" si="116"/>
        <v>8.3576754154277619</v>
      </c>
      <c r="AH179" s="36">
        <f t="shared" si="112"/>
        <v>0.17226512658672621</v>
      </c>
      <c r="AI179" s="36">
        <f t="shared" si="112"/>
        <v>0.90294600844434147</v>
      </c>
      <c r="AJ179" s="36">
        <f t="shared" si="112"/>
        <v>0</v>
      </c>
      <c r="AK179" s="36">
        <f t="shared" si="112"/>
        <v>0.89151509455264788</v>
      </c>
      <c r="AL179" s="36">
        <f t="shared" si="112"/>
        <v>0</v>
      </c>
      <c r="AM179" s="37">
        <f t="shared" si="117"/>
        <v>0.28968899726168129</v>
      </c>
      <c r="AN179" s="38">
        <f t="shared" si="113"/>
        <v>0</v>
      </c>
      <c r="AO179" s="39"/>
      <c r="AP179" s="39"/>
      <c r="AQ179" s="40"/>
      <c r="AR179" s="40"/>
      <c r="AS179" s="40"/>
      <c r="AT179" s="41"/>
      <c r="AU179" s="41"/>
      <c r="AV179" s="42">
        <f t="shared" si="114"/>
        <v>0</v>
      </c>
      <c r="AW179" s="42">
        <f t="shared" si="114"/>
        <v>0</v>
      </c>
      <c r="AX179" s="43">
        <f t="shared" si="114"/>
        <v>0.16120677601570743</v>
      </c>
      <c r="AY179" s="43">
        <f t="shared" si="114"/>
        <v>0</v>
      </c>
    </row>
    <row r="180" spans="6:51" x14ac:dyDescent="0.25">
      <c r="F180" s="3">
        <v>10</v>
      </c>
      <c r="G180" s="36">
        <f t="shared" si="110"/>
        <v>0.40649797457970527</v>
      </c>
      <c r="H180" s="36">
        <f t="shared" si="110"/>
        <v>0.9505614463156512</v>
      </c>
      <c r="I180" s="36">
        <f t="shared" si="110"/>
        <v>9.8866380204096438E-2</v>
      </c>
      <c r="J180" s="36">
        <f t="shared" si="110"/>
        <v>0.94564794586230194</v>
      </c>
      <c r="K180" s="36">
        <f t="shared" si="110"/>
        <v>0</v>
      </c>
      <c r="L180" s="37">
        <f t="shared" si="115"/>
        <v>0.50618441411279302</v>
      </c>
      <c r="M180" s="38">
        <f t="shared" si="110"/>
        <v>0</v>
      </c>
      <c r="N180" s="39"/>
      <c r="O180" s="39"/>
      <c r="P180" s="40"/>
      <c r="Q180" s="40"/>
      <c r="R180" s="40"/>
      <c r="S180" s="41"/>
      <c r="T180" s="41"/>
      <c r="U180" s="42">
        <f t="shared" si="111"/>
        <v>0</v>
      </c>
      <c r="V180" s="42">
        <f t="shared" si="111"/>
        <v>0</v>
      </c>
      <c r="W180" s="43">
        <f t="shared" si="111"/>
        <v>0.30987204518705525</v>
      </c>
      <c r="X180" s="43">
        <f t="shared" si="111"/>
        <v>0</v>
      </c>
      <c r="AD180"/>
      <c r="AG180" s="3">
        <f t="shared" si="116"/>
        <v>8.7896098766206254</v>
      </c>
      <c r="AH180" s="36">
        <f t="shared" si="112"/>
        <v>0.23301480025896326</v>
      </c>
      <c r="AI180" s="36">
        <f t="shared" si="112"/>
        <v>0.91854547278593524</v>
      </c>
      <c r="AJ180" s="36">
        <f t="shared" si="112"/>
        <v>0</v>
      </c>
      <c r="AK180" s="36">
        <f t="shared" si="112"/>
        <v>0.90935681910940258</v>
      </c>
      <c r="AL180" s="36">
        <f t="shared" si="112"/>
        <v>0</v>
      </c>
      <c r="AM180" s="37">
        <f t="shared" si="117"/>
        <v>0.35183194690155739</v>
      </c>
      <c r="AN180" s="38">
        <f t="shared" si="113"/>
        <v>0</v>
      </c>
      <c r="AO180" s="39"/>
      <c r="AP180" s="39"/>
      <c r="AQ180" s="40"/>
      <c r="AR180" s="40"/>
      <c r="AS180" s="40"/>
      <c r="AT180" s="41"/>
      <c r="AU180" s="41"/>
      <c r="AV180" s="42">
        <f t="shared" si="114"/>
        <v>0</v>
      </c>
      <c r="AW180" s="42">
        <f t="shared" si="114"/>
        <v>0</v>
      </c>
      <c r="AX180" s="43">
        <f t="shared" si="114"/>
        <v>0.20275007718892779</v>
      </c>
      <c r="AY180" s="43">
        <f t="shared" si="114"/>
        <v>0</v>
      </c>
    </row>
    <row r="181" spans="6:51" x14ac:dyDescent="0.25">
      <c r="F181" s="3">
        <v>11</v>
      </c>
      <c r="G181" s="36">
        <f t="shared" si="110"/>
        <v>0.54241654838788966</v>
      </c>
      <c r="H181" s="36">
        <f t="shared" si="110"/>
        <v>0.96750558964681388</v>
      </c>
      <c r="I181" s="36">
        <f t="shared" si="110"/>
        <v>0.33609274305214976</v>
      </c>
      <c r="J181" s="36">
        <f t="shared" si="110"/>
        <v>0.96461594416936514</v>
      </c>
      <c r="K181" s="36">
        <f t="shared" si="110"/>
        <v>0</v>
      </c>
      <c r="L181" s="37">
        <f t="shared" si="115"/>
        <v>0.61079101397088298</v>
      </c>
      <c r="M181" s="38">
        <f t="shared" si="110"/>
        <v>0</v>
      </c>
      <c r="N181" s="39"/>
      <c r="O181" s="39"/>
      <c r="P181" s="40"/>
      <c r="Q181" s="40"/>
      <c r="R181" s="40"/>
      <c r="S181" s="41"/>
      <c r="T181" s="41"/>
      <c r="U181" s="42">
        <f t="shared" si="111"/>
        <v>0</v>
      </c>
      <c r="V181" s="42">
        <f t="shared" si="111"/>
        <v>0</v>
      </c>
      <c r="W181" s="43">
        <f t="shared" si="111"/>
        <v>0.3884047892742778</v>
      </c>
      <c r="X181" s="43">
        <f t="shared" si="111"/>
        <v>0</v>
      </c>
      <c r="AD181"/>
      <c r="AG181" s="3">
        <f t="shared" si="116"/>
        <v>9.2438672170224123</v>
      </c>
      <c r="AH181" s="36">
        <f t="shared" si="112"/>
        <v>0.29816884521484843</v>
      </c>
      <c r="AI181" s="36">
        <f t="shared" si="112"/>
        <v>0.93237554358749442</v>
      </c>
      <c r="AJ181" s="36">
        <f t="shared" si="112"/>
        <v>0</v>
      </c>
      <c r="AK181" s="36">
        <f t="shared" si="112"/>
        <v>0.92509386194511667</v>
      </c>
      <c r="AL181" s="36">
        <f t="shared" si="112"/>
        <v>0</v>
      </c>
      <c r="AM181" s="37">
        <f t="shared" si="117"/>
        <v>0.41328708663412839</v>
      </c>
      <c r="AN181" s="38">
        <f t="shared" si="113"/>
        <v>0</v>
      </c>
      <c r="AO181" s="39"/>
      <c r="AP181" s="39"/>
      <c r="AQ181" s="40"/>
      <c r="AR181" s="40"/>
      <c r="AS181" s="40"/>
      <c r="AT181" s="41"/>
      <c r="AU181" s="41"/>
      <c r="AV181" s="42">
        <f t="shared" si="114"/>
        <v>0</v>
      </c>
      <c r="AW181" s="42">
        <f t="shared" si="114"/>
        <v>0</v>
      </c>
      <c r="AX181" s="43">
        <f t="shared" si="114"/>
        <v>0.24454491252724997</v>
      </c>
      <c r="AY181" s="43">
        <f t="shared" si="114"/>
        <v>0</v>
      </c>
    </row>
    <row r="182" spans="6:51" x14ac:dyDescent="0.25">
      <c r="F182" s="3">
        <v>12</v>
      </c>
      <c r="G182" s="36">
        <f t="shared" si="110"/>
        <v>0.66207551690585698</v>
      </c>
      <c r="H182" s="36">
        <f t="shared" si="110"/>
        <v>0.9787379918654795</v>
      </c>
      <c r="I182" s="36">
        <f t="shared" si="110"/>
        <v>0.52581375685678111</v>
      </c>
      <c r="J182" s="36">
        <f t="shared" si="110"/>
        <v>0.97705643116819441</v>
      </c>
      <c r="K182" s="36">
        <f t="shared" si="110"/>
        <v>0</v>
      </c>
      <c r="L182" s="37">
        <f t="shared" si="115"/>
        <v>0.69572431285544567</v>
      </c>
      <c r="M182" s="38">
        <f t="shared" si="110"/>
        <v>0</v>
      </c>
      <c r="N182" s="39"/>
      <c r="O182" s="39"/>
      <c r="P182" s="40"/>
      <c r="Q182" s="40"/>
      <c r="R182" s="40"/>
      <c r="S182" s="41"/>
      <c r="T182" s="41"/>
      <c r="U182" s="42">
        <f t="shared" si="111"/>
        <v>0</v>
      </c>
      <c r="V182" s="42">
        <f t="shared" si="111"/>
        <v>0</v>
      </c>
      <c r="W182" s="43">
        <f t="shared" si="111"/>
        <v>0.45849601736808254</v>
      </c>
      <c r="X182" s="43">
        <f t="shared" si="111"/>
        <v>0</v>
      </c>
      <c r="AD182"/>
      <c r="AG182" s="3">
        <f t="shared" si="116"/>
        <v>9.7216011091944612</v>
      </c>
      <c r="AH182" s="36">
        <f t="shared" si="112"/>
        <v>0.36687179345868337</v>
      </c>
      <c r="AI182" s="36">
        <f t="shared" si="112"/>
        <v>0.94449204494604166</v>
      </c>
      <c r="AJ182" s="36">
        <f t="shared" si="112"/>
        <v>2.4549066980745882E-2</v>
      </c>
      <c r="AK182" s="36">
        <f t="shared" si="112"/>
        <v>0.93880791159583676</v>
      </c>
      <c r="AL182" s="36">
        <f t="shared" si="112"/>
        <v>0</v>
      </c>
      <c r="AM182" s="37">
        <f t="shared" si="117"/>
        <v>0.47336933721905761</v>
      </c>
      <c r="AN182" s="38">
        <f t="shared" si="113"/>
        <v>0</v>
      </c>
      <c r="AO182" s="39"/>
      <c r="AP182" s="39"/>
      <c r="AQ182" s="40"/>
      <c r="AR182" s="40"/>
      <c r="AS182" s="40"/>
      <c r="AT182" s="41"/>
      <c r="AU182" s="41"/>
      <c r="AV182" s="42">
        <f t="shared" si="114"/>
        <v>0</v>
      </c>
      <c r="AW182" s="42">
        <f t="shared" si="114"/>
        <v>0</v>
      </c>
      <c r="AX182" s="43">
        <f t="shared" si="114"/>
        <v>0.28642844076635943</v>
      </c>
      <c r="AY182" s="43">
        <f t="shared" si="114"/>
        <v>0</v>
      </c>
    </row>
    <row r="183" spans="6:51" x14ac:dyDescent="0.25">
      <c r="F183" s="3">
        <v>13</v>
      </c>
      <c r="G183" s="36">
        <f t="shared" si="110"/>
        <v>0.76055260564349592</v>
      </c>
      <c r="H183" s="36">
        <f t="shared" si="110"/>
        <v>0.98612822833980229</v>
      </c>
      <c r="I183" s="36">
        <f t="shared" si="110"/>
        <v>0.67090774390599006</v>
      </c>
      <c r="J183" s="36">
        <f t="shared" si="110"/>
        <v>0.98515864682415588</v>
      </c>
      <c r="K183" s="36">
        <f t="shared" si="110"/>
        <v>0</v>
      </c>
      <c r="L183" s="37">
        <f t="shared" si="115"/>
        <v>0.7632705855214863</v>
      </c>
      <c r="M183" s="38">
        <f t="shared" si="110"/>
        <v>0</v>
      </c>
      <c r="N183" s="39"/>
      <c r="O183" s="39"/>
      <c r="P183" s="40"/>
      <c r="Q183" s="40"/>
      <c r="R183" s="40"/>
      <c r="S183" s="41"/>
      <c r="T183" s="41"/>
      <c r="U183" s="42">
        <f t="shared" si="111"/>
        <v>0</v>
      </c>
      <c r="V183" s="42">
        <f t="shared" si="111"/>
        <v>0</v>
      </c>
      <c r="W183" s="43">
        <f t="shared" si="111"/>
        <v>0.52079566211278605</v>
      </c>
      <c r="X183" s="43">
        <f t="shared" si="111"/>
        <v>0</v>
      </c>
      <c r="AD183"/>
      <c r="AG183" s="3">
        <f t="shared" si="116"/>
        <v>10.224024848848265</v>
      </c>
      <c r="AH183" s="36">
        <f t="shared" si="112"/>
        <v>0.43796247084320694</v>
      </c>
      <c r="AI183" s="36">
        <f t="shared" si="112"/>
        <v>0.95497603347763926</v>
      </c>
      <c r="AJ183" s="36">
        <f t="shared" si="112"/>
        <v>0.15611239543813638</v>
      </c>
      <c r="AK183" s="36">
        <f t="shared" si="112"/>
        <v>0.95060910097392703</v>
      </c>
      <c r="AL183" s="36">
        <f t="shared" si="112"/>
        <v>0</v>
      </c>
      <c r="AM183" s="37">
        <f t="shared" si="117"/>
        <v>0.53141184974094746</v>
      </c>
      <c r="AN183" s="38">
        <f t="shared" si="113"/>
        <v>0</v>
      </c>
      <c r="AO183" s="39"/>
      <c r="AP183" s="39"/>
      <c r="AQ183" s="40"/>
      <c r="AR183" s="40"/>
      <c r="AS183" s="40"/>
      <c r="AT183" s="41"/>
      <c r="AU183" s="41"/>
      <c r="AV183" s="42">
        <f t="shared" si="114"/>
        <v>0</v>
      </c>
      <c r="AW183" s="42">
        <f t="shared" si="114"/>
        <v>0</v>
      </c>
      <c r="AX183" s="43">
        <f t="shared" si="114"/>
        <v>0.32822958104278843</v>
      </c>
      <c r="AY183" s="43">
        <f t="shared" si="114"/>
        <v>0</v>
      </c>
    </row>
    <row r="184" spans="6:51" x14ac:dyDescent="0.25">
      <c r="F184" s="3">
        <v>14</v>
      </c>
      <c r="G184" s="36">
        <f t="shared" si="110"/>
        <v>0.83678279614666184</v>
      </c>
      <c r="H184" s="36">
        <f t="shared" si="110"/>
        <v>0.99096400301491561</v>
      </c>
      <c r="I184" s="36">
        <f t="shared" si="110"/>
        <v>0.77752053904318352</v>
      </c>
      <c r="J184" s="36">
        <f t="shared" si="110"/>
        <v>0.99040945661656454</v>
      </c>
      <c r="K184" s="36">
        <f t="shared" si="110"/>
        <v>0</v>
      </c>
      <c r="L184" s="37">
        <f t="shared" si="115"/>
        <v>0.81617522506534446</v>
      </c>
      <c r="M184" s="38">
        <f t="shared" si="110"/>
        <v>9.7322956282130946E-4</v>
      </c>
      <c r="N184" s="39"/>
      <c r="O184" s="39"/>
      <c r="P184" s="40"/>
      <c r="Q184" s="40"/>
      <c r="R184" s="40"/>
      <c r="S184" s="41"/>
      <c r="T184" s="41"/>
      <c r="U184" s="42">
        <f t="shared" si="111"/>
        <v>0</v>
      </c>
      <c r="V184" s="42">
        <f t="shared" si="111"/>
        <v>0</v>
      </c>
      <c r="W184" s="43">
        <f t="shared" si="111"/>
        <v>0.57599432722054011</v>
      </c>
      <c r="X184" s="43">
        <f t="shared" si="111"/>
        <v>0</v>
      </c>
      <c r="AD184"/>
      <c r="AG184" s="3">
        <f t="shared" si="116"/>
        <v>10.752414436239738</v>
      </c>
      <c r="AH184" s="36">
        <f t="shared" si="112"/>
        <v>0.5099998336977567</v>
      </c>
      <c r="AI184" s="36">
        <f t="shared" si="112"/>
        <v>0.96393026885006527</v>
      </c>
      <c r="AJ184" s="36">
        <f t="shared" si="112"/>
        <v>0.2817931234195844</v>
      </c>
      <c r="AK184" s="36">
        <f t="shared" si="112"/>
        <v>0.96063130707987587</v>
      </c>
      <c r="AL184" s="36">
        <f t="shared" si="112"/>
        <v>0</v>
      </c>
      <c r="AM184" s="37">
        <f t="shared" si="117"/>
        <v>0.58679369702050743</v>
      </c>
      <c r="AN184" s="38">
        <f t="shared" si="113"/>
        <v>0</v>
      </c>
      <c r="AO184" s="39"/>
      <c r="AP184" s="39"/>
      <c r="AQ184" s="40"/>
      <c r="AR184" s="40"/>
      <c r="AS184" s="40"/>
      <c r="AT184" s="41"/>
      <c r="AU184" s="41"/>
      <c r="AV184" s="42">
        <f t="shared" si="114"/>
        <v>0</v>
      </c>
      <c r="AW184" s="42">
        <f t="shared" si="114"/>
        <v>0</v>
      </c>
      <c r="AX184" s="43">
        <f t="shared" si="114"/>
        <v>0.36977103642018405</v>
      </c>
      <c r="AY184" s="43">
        <f t="shared" si="114"/>
        <v>0</v>
      </c>
    </row>
    <row r="185" spans="6:51" x14ac:dyDescent="0.25">
      <c r="F185" s="3">
        <v>15</v>
      </c>
      <c r="G185" s="36">
        <f t="shared" si="110"/>
        <v>0.89262447676842371</v>
      </c>
      <c r="H185" s="36">
        <f t="shared" si="110"/>
        <v>0.9941164161064262</v>
      </c>
      <c r="I185" s="36">
        <f t="shared" si="110"/>
        <v>0.8531132314904154</v>
      </c>
      <c r="J185" s="36">
        <f t="shared" si="110"/>
        <v>0.99380152104810204</v>
      </c>
      <c r="K185" s="36">
        <f t="shared" si="110"/>
        <v>0</v>
      </c>
      <c r="L185" s="37">
        <f t="shared" si="115"/>
        <v>0.85717044632163131</v>
      </c>
      <c r="M185" s="38">
        <f t="shared" si="110"/>
        <v>0.13188269060491919</v>
      </c>
      <c r="N185" s="39"/>
      <c r="O185" s="39"/>
      <c r="P185" s="40"/>
      <c r="Q185" s="40"/>
      <c r="R185" s="40"/>
      <c r="S185" s="41"/>
      <c r="T185" s="41"/>
      <c r="U185" s="42">
        <f t="shared" si="111"/>
        <v>0</v>
      </c>
      <c r="V185" s="42">
        <f t="shared" si="111"/>
        <v>0</v>
      </c>
      <c r="W185" s="43">
        <f t="shared" si="111"/>
        <v>0.62478368988028921</v>
      </c>
      <c r="X185" s="43">
        <f t="shared" si="111"/>
        <v>0</v>
      </c>
      <c r="AD185"/>
      <c r="AG185" s="3">
        <f t="shared" si="116"/>
        <v>11.308111816813577</v>
      </c>
      <c r="AH185" s="36">
        <f t="shared" si="112"/>
        <v>0.58132751197527099</v>
      </c>
      <c r="AI185" s="36">
        <f t="shared" si="112"/>
        <v>0.97147490862652164</v>
      </c>
      <c r="AJ185" s="36">
        <f t="shared" si="112"/>
        <v>0.39956515181145924</v>
      </c>
      <c r="AK185" s="36">
        <f t="shared" si="112"/>
        <v>0.96902665434490776</v>
      </c>
      <c r="AL185" s="36">
        <f t="shared" si="112"/>
        <v>0</v>
      </c>
      <c r="AM185" s="37">
        <f t="shared" si="117"/>
        <v>0.63896634854709933</v>
      </c>
      <c r="AN185" s="38">
        <f t="shared" si="113"/>
        <v>0</v>
      </c>
      <c r="AO185" s="39"/>
      <c r="AP185" s="39"/>
      <c r="AQ185" s="40"/>
      <c r="AR185" s="40"/>
      <c r="AS185" s="40"/>
      <c r="AT185" s="41"/>
      <c r="AU185" s="41"/>
      <c r="AV185" s="42">
        <f t="shared" si="114"/>
        <v>0</v>
      </c>
      <c r="AW185" s="42">
        <f t="shared" si="114"/>
        <v>0</v>
      </c>
      <c r="AX185" s="43">
        <f t="shared" si="114"/>
        <v>0.41087162804693078</v>
      </c>
      <c r="AY185" s="43">
        <f t="shared" si="114"/>
        <v>0</v>
      </c>
    </row>
    <row r="186" spans="6:51" x14ac:dyDescent="0.25">
      <c r="F186" s="3">
        <v>16</v>
      </c>
      <c r="G186" s="36">
        <f t="shared" ref="G186:K201" si="118">IF(1-EXP(-0.23*(G102-G$165))&lt;0, 0, 1-EXP(-0.23*(G102-G$165)))</f>
        <v>0.93156859281391435</v>
      </c>
      <c r="H186" s="36">
        <f t="shared" si="118"/>
        <v>0.99616674430554986</v>
      </c>
      <c r="I186" s="36">
        <f t="shared" si="118"/>
        <v>0.90504284306175919</v>
      </c>
      <c r="J186" s="36">
        <f t="shared" si="118"/>
        <v>0.9959890787196598</v>
      </c>
      <c r="K186" s="36">
        <f t="shared" si="118"/>
        <v>0</v>
      </c>
      <c r="L186" s="37">
        <f t="shared" si="115"/>
        <v>0.88871832516881177</v>
      </c>
      <c r="M186" s="38">
        <f t="shared" ref="M186:M240" si="119">IF(1-EXP(-0.23*(M102-M$165))&lt;0, 0, 1-EXP(-0.23*(M102-M$165)))</f>
        <v>0.24800391700363689</v>
      </c>
      <c r="N186" s="39"/>
      <c r="O186" s="39"/>
      <c r="P186" s="40"/>
      <c r="Q186" s="40"/>
      <c r="R186" s="40"/>
      <c r="S186" s="41"/>
      <c r="T186" s="41"/>
      <c r="U186" s="42">
        <f t="shared" ref="U186:X201" si="120">IF(1-EXP(-0.23*(U102-U$165))&lt;0, 0, 1-EXP(-0.23*(U102-U$165)))</f>
        <v>0</v>
      </c>
      <c r="V186" s="42">
        <f t="shared" si="120"/>
        <v>0</v>
      </c>
      <c r="W186" s="43">
        <f t="shared" si="120"/>
        <v>0.66783109898901105</v>
      </c>
      <c r="X186" s="43">
        <f t="shared" si="120"/>
        <v>0</v>
      </c>
      <c r="AD186"/>
      <c r="AG186" s="3">
        <f t="shared" si="116"/>
        <v>11.892528289327906</v>
      </c>
      <c r="AH186" s="36">
        <f t="shared" ref="AH186:AL201" si="121">IF(1-EXP(-0.23*(AH102-AH$165))&lt;0, 0, 1-EXP(-0.23*(AH102-AH$165)))</f>
        <v>0.65017862250290703</v>
      </c>
      <c r="AI186" s="36">
        <f t="shared" si="121"/>
        <v>0.9777426721633008</v>
      </c>
      <c r="AJ186" s="36">
        <f t="shared" si="121"/>
        <v>0.50765043014822597</v>
      </c>
      <c r="AK186" s="36">
        <f t="shared" si="121"/>
        <v>0.97595953948882574</v>
      </c>
      <c r="AL186" s="36">
        <f t="shared" si="121"/>
        <v>0</v>
      </c>
      <c r="AM186" s="37">
        <f t="shared" si="117"/>
        <v>0.68747673028630962</v>
      </c>
      <c r="AN186" s="38">
        <f t="shared" si="113"/>
        <v>0</v>
      </c>
      <c r="AO186" s="39"/>
      <c r="AP186" s="39"/>
      <c r="AQ186" s="40"/>
      <c r="AR186" s="40"/>
      <c r="AS186" s="40"/>
      <c r="AT186" s="41"/>
      <c r="AU186" s="41"/>
      <c r="AV186" s="42">
        <f t="shared" ref="AV186:AY201" si="122">IF(1-EXP(-0.23*(AV102-AV$165))&lt;0, 0, 1-EXP(-0.23*(AV102-AV$165)))</f>
        <v>0</v>
      </c>
      <c r="AW186" s="42">
        <f t="shared" si="122"/>
        <v>0</v>
      </c>
      <c r="AX186" s="43">
        <f t="shared" si="122"/>
        <v>0.4513489024542473</v>
      </c>
      <c r="AY186" s="43">
        <f t="shared" si="122"/>
        <v>0</v>
      </c>
    </row>
    <row r="187" spans="6:51" x14ac:dyDescent="0.25">
      <c r="F187" s="3">
        <v>17</v>
      </c>
      <c r="G187" s="36">
        <f t="shared" si="118"/>
        <v>0.95757941241184175</v>
      </c>
      <c r="H187" s="36">
        <f t="shared" si="118"/>
        <v>0.99749887953693006</v>
      </c>
      <c r="I187" s="36">
        <f t="shared" si="118"/>
        <v>0.93973695053664374</v>
      </c>
      <c r="J187" s="36">
        <f t="shared" si="118"/>
        <v>0.99739920999455534</v>
      </c>
      <c r="K187" s="36">
        <f t="shared" si="118"/>
        <v>0</v>
      </c>
      <c r="L187" s="37">
        <f t="shared" si="115"/>
        <v>0.91290487880590165</v>
      </c>
      <c r="M187" s="38">
        <f t="shared" si="119"/>
        <v>0.35029119782233076</v>
      </c>
      <c r="N187" s="39"/>
      <c r="O187" s="39"/>
      <c r="P187" s="40"/>
      <c r="Q187" s="40"/>
      <c r="R187" s="40"/>
      <c r="S187" s="41"/>
      <c r="T187" s="41"/>
      <c r="U187" s="42">
        <f t="shared" si="120"/>
        <v>4.64875516999117E-2</v>
      </c>
      <c r="V187" s="42">
        <f t="shared" si="120"/>
        <v>0</v>
      </c>
      <c r="W187" s="43">
        <f t="shared" si="120"/>
        <v>0.70576422572420372</v>
      </c>
      <c r="X187" s="43">
        <f t="shared" si="120"/>
        <v>1.4217166538465054E-2</v>
      </c>
      <c r="AD187"/>
      <c r="AG187" s="3">
        <f t="shared" si="116"/>
        <v>12.507148090114805</v>
      </c>
      <c r="AH187" s="36">
        <f t="shared" si="121"/>
        <v>0.71481465303524161</v>
      </c>
      <c r="AI187" s="36">
        <f t="shared" si="121"/>
        <v>0.98287375782217634</v>
      </c>
      <c r="AJ187" s="36">
        <f t="shared" si="121"/>
        <v>0.60464076196001837</v>
      </c>
      <c r="AK187" s="36">
        <f t="shared" si="121"/>
        <v>0.98160052965615985</v>
      </c>
      <c r="AL187" s="36">
        <f t="shared" si="121"/>
        <v>0</v>
      </c>
      <c r="AM187" s="37">
        <f t="shared" si="117"/>
        <v>0.73198485025209603</v>
      </c>
      <c r="AN187" s="38">
        <f t="shared" si="113"/>
        <v>0</v>
      </c>
      <c r="AO187" s="39"/>
      <c r="AP187" s="39"/>
      <c r="AQ187" s="40"/>
      <c r="AR187" s="40"/>
      <c r="AS187" s="40"/>
      <c r="AT187" s="41"/>
      <c r="AU187" s="41"/>
      <c r="AV187" s="42">
        <f t="shared" si="122"/>
        <v>0</v>
      </c>
      <c r="AW187" s="42">
        <f t="shared" si="122"/>
        <v>0</v>
      </c>
      <c r="AX187" s="43">
        <f t="shared" si="122"/>
        <v>0.4910219590934638</v>
      </c>
      <c r="AY187" s="43">
        <f t="shared" si="122"/>
        <v>0</v>
      </c>
    </row>
    <row r="188" spans="6:51" x14ac:dyDescent="0.25">
      <c r="F188" s="3">
        <v>18</v>
      </c>
      <c r="G188" s="36">
        <f t="shared" si="118"/>
        <v>0.97431402082271912</v>
      </c>
      <c r="H188" s="36">
        <f t="shared" si="118"/>
        <v>0.99836441119449981</v>
      </c>
      <c r="I188" s="36">
        <f t="shared" si="118"/>
        <v>0.96235934527483324</v>
      </c>
      <c r="J188" s="36">
        <f t="shared" si="118"/>
        <v>0.99830877206164825</v>
      </c>
      <c r="K188" s="36">
        <f t="shared" si="118"/>
        <v>0</v>
      </c>
      <c r="L188" s="37">
        <f t="shared" si="115"/>
        <v>0.93142621828527894</v>
      </c>
      <c r="M188" s="38">
        <f t="shared" si="119"/>
        <v>0.43985564768811725</v>
      </c>
      <c r="N188" s="39"/>
      <c r="O188" s="39"/>
      <c r="P188" s="40"/>
      <c r="Q188" s="40"/>
      <c r="R188" s="40"/>
      <c r="S188" s="41"/>
      <c r="T188" s="41"/>
      <c r="U188" s="42">
        <f t="shared" si="120"/>
        <v>0.14488137441838056</v>
      </c>
      <c r="V188" s="42">
        <f t="shared" si="120"/>
        <v>0</v>
      </c>
      <c r="W188" s="43">
        <f t="shared" si="120"/>
        <v>0.73916272684051176</v>
      </c>
      <c r="X188" s="43">
        <f t="shared" si="120"/>
        <v>5.2260280108167301E-2</v>
      </c>
      <c r="AD188"/>
      <c r="AG188" s="3">
        <f t="shared" si="116"/>
        <v>13.1535321625796</v>
      </c>
      <c r="AH188" s="36">
        <f t="shared" si="121"/>
        <v>0.77368308591688506</v>
      </c>
      <c r="AI188" s="36">
        <f t="shared" si="121"/>
        <v>0.98701081312524108</v>
      </c>
      <c r="AJ188" s="36">
        <f t="shared" si="121"/>
        <v>0.68959700904835375</v>
      </c>
      <c r="AK188" s="36">
        <f t="shared" si="121"/>
        <v>0.98612048878998881</v>
      </c>
      <c r="AL188" s="36">
        <f t="shared" si="121"/>
        <v>0</v>
      </c>
      <c r="AM188" s="37">
        <f t="shared" si="117"/>
        <v>0.77227442715850925</v>
      </c>
      <c r="AN188" s="38">
        <f t="shared" si="113"/>
        <v>0</v>
      </c>
      <c r="AO188" s="39"/>
      <c r="AP188" s="39"/>
      <c r="AQ188" s="40"/>
      <c r="AR188" s="40"/>
      <c r="AS188" s="40"/>
      <c r="AT188" s="41"/>
      <c r="AU188" s="41"/>
      <c r="AV188" s="42">
        <f t="shared" si="122"/>
        <v>0</v>
      </c>
      <c r="AW188" s="42">
        <f t="shared" si="122"/>
        <v>0</v>
      </c>
      <c r="AX188" s="43">
        <f t="shared" si="122"/>
        <v>0.52971443021099995</v>
      </c>
      <c r="AY188" s="43">
        <f t="shared" si="122"/>
        <v>0</v>
      </c>
    </row>
    <row r="189" spans="6:51" x14ac:dyDescent="0.25">
      <c r="F189" s="3">
        <v>19</v>
      </c>
      <c r="G189" s="36">
        <f t="shared" si="118"/>
        <v>0.98474357636601584</v>
      </c>
      <c r="H189" s="36">
        <f t="shared" si="118"/>
        <v>0.99892730736453406</v>
      </c>
      <c r="I189" s="36">
        <f t="shared" si="118"/>
        <v>0.97680384951157651</v>
      </c>
      <c r="J189" s="36">
        <f t="shared" si="118"/>
        <v>0.9988963695614147</v>
      </c>
      <c r="K189" s="36">
        <f t="shared" si="118"/>
        <v>0</v>
      </c>
      <c r="L189" s="37">
        <f t="shared" si="115"/>
        <v>0.94562283594182872</v>
      </c>
      <c r="M189" s="38">
        <f t="shared" si="119"/>
        <v>0.51788089677360261</v>
      </c>
      <c r="N189" s="39"/>
      <c r="O189" s="39"/>
      <c r="P189" s="40"/>
      <c r="Q189" s="40"/>
      <c r="R189" s="40"/>
      <c r="S189" s="41"/>
      <c r="T189" s="41"/>
      <c r="U189" s="42">
        <f t="shared" si="120"/>
        <v>0.2332874424831064</v>
      </c>
      <c r="V189" s="42">
        <f t="shared" si="120"/>
        <v>0</v>
      </c>
      <c r="W189" s="43">
        <f t="shared" si="120"/>
        <v>0.76855470452507635</v>
      </c>
      <c r="X189" s="43">
        <f t="shared" si="120"/>
        <v>8.8473666140216012E-2</v>
      </c>
      <c r="AD189"/>
      <c r="AG189" s="3">
        <f t="shared" si="116"/>
        <v>13.833322121512344</v>
      </c>
      <c r="AH189" s="36">
        <f t="shared" si="121"/>
        <v>0.82557028644119035</v>
      </c>
      <c r="AI189" s="36">
        <f t="shared" si="121"/>
        <v>0.99029424602772542</v>
      </c>
      <c r="AJ189" s="36">
        <f t="shared" si="121"/>
        <v>0.76211111356023786</v>
      </c>
      <c r="AK189" s="36">
        <f t="shared" si="121"/>
        <v>0.98968525838271948</v>
      </c>
      <c r="AL189" s="36">
        <f t="shared" si="121"/>
        <v>0</v>
      </c>
      <c r="AM189" s="37">
        <f t="shared" si="117"/>
        <v>0.80825564764210267</v>
      </c>
      <c r="AN189" s="38">
        <f t="shared" si="113"/>
        <v>0</v>
      </c>
      <c r="AO189" s="39"/>
      <c r="AP189" s="39"/>
      <c r="AQ189" s="40"/>
      <c r="AR189" s="40"/>
      <c r="AS189" s="40"/>
      <c r="AT189" s="41"/>
      <c r="AU189" s="41"/>
      <c r="AV189" s="42">
        <f t="shared" si="122"/>
        <v>0</v>
      </c>
      <c r="AW189" s="42">
        <f t="shared" si="122"/>
        <v>0</v>
      </c>
      <c r="AX189" s="43">
        <f t="shared" si="122"/>
        <v>0.56725753154995484</v>
      </c>
      <c r="AY189" s="43">
        <f t="shared" si="122"/>
        <v>0</v>
      </c>
    </row>
    <row r="190" spans="6:51" x14ac:dyDescent="0.25">
      <c r="F190" s="3">
        <v>20</v>
      </c>
      <c r="G190" s="36">
        <f t="shared" si="118"/>
        <v>0.99107409363407295</v>
      </c>
      <c r="H190" s="36">
        <f t="shared" si="118"/>
        <v>0.99929402432925563</v>
      </c>
      <c r="I190" s="36">
        <f t="shared" si="118"/>
        <v>0.98586311550634753</v>
      </c>
      <c r="J190" s="36">
        <f t="shared" si="118"/>
        <v>0.99927686405011285</v>
      </c>
      <c r="K190" s="36">
        <f t="shared" si="118"/>
        <v>0</v>
      </c>
      <c r="L190" s="37">
        <f t="shared" si="115"/>
        <v>0.95653352264276492</v>
      </c>
      <c r="M190" s="38">
        <f t="shared" si="119"/>
        <v>0.58556040062257186</v>
      </c>
      <c r="N190" s="39"/>
      <c r="O190" s="39"/>
      <c r="P190" s="40"/>
      <c r="Q190" s="40"/>
      <c r="R190" s="40"/>
      <c r="S190" s="41"/>
      <c r="T190" s="41"/>
      <c r="U190" s="42">
        <f t="shared" si="120"/>
        <v>0.31257718139472979</v>
      </c>
      <c r="V190" s="42">
        <f t="shared" si="120"/>
        <v>0</v>
      </c>
      <c r="W190" s="43">
        <f t="shared" si="120"/>
        <v>0.79441636061680809</v>
      </c>
      <c r="X190" s="43">
        <f t="shared" si="120"/>
        <v>0.12291297373287757</v>
      </c>
      <c r="AD190"/>
      <c r="AG190" s="3">
        <f t="shared" si="116"/>
        <v>14.548244422279508</v>
      </c>
      <c r="AH190" s="36">
        <f t="shared" si="121"/>
        <v>0.86972206317631129</v>
      </c>
      <c r="AI190" s="36">
        <f t="shared" si="121"/>
        <v>0.99285812783645622</v>
      </c>
      <c r="AJ190" s="36">
        <f t="shared" si="121"/>
        <v>0.82232013992489683</v>
      </c>
      <c r="AK190" s="36">
        <f t="shared" si="121"/>
        <v>0.9924511606330092</v>
      </c>
      <c r="AL190" s="36">
        <f t="shared" si="121"/>
        <v>0</v>
      </c>
      <c r="AM190" s="37">
        <f t="shared" si="117"/>
        <v>0.83996000431761808</v>
      </c>
      <c r="AN190" s="38">
        <f t="shared" si="113"/>
        <v>7.462376896914269E-2</v>
      </c>
      <c r="AO190" s="39"/>
      <c r="AP190" s="39"/>
      <c r="AQ190" s="40"/>
      <c r="AR190" s="40"/>
      <c r="AS190" s="40"/>
      <c r="AT190" s="41"/>
      <c r="AU190" s="41"/>
      <c r="AV190" s="42">
        <f t="shared" si="122"/>
        <v>0</v>
      </c>
      <c r="AW190" s="42">
        <f t="shared" si="122"/>
        <v>0</v>
      </c>
      <c r="AX190" s="43">
        <f t="shared" si="122"/>
        <v>0.60349309120187611</v>
      </c>
      <c r="AY190" s="43">
        <f t="shared" si="122"/>
        <v>0</v>
      </c>
    </row>
    <row r="191" spans="6:51" x14ac:dyDescent="0.25">
      <c r="F191" s="3">
        <v>21</v>
      </c>
      <c r="G191" s="36">
        <f t="shared" si="118"/>
        <v>0.9948354507007271</v>
      </c>
      <c r="H191" s="36">
        <f t="shared" si="118"/>
        <v>0.9995335164879916</v>
      </c>
      <c r="I191" s="36">
        <f t="shared" si="118"/>
        <v>0.99146022565763769</v>
      </c>
      <c r="J191" s="36">
        <f t="shared" si="118"/>
        <v>0.99952399991046004</v>
      </c>
      <c r="K191" s="36">
        <f t="shared" si="118"/>
        <v>0</v>
      </c>
      <c r="L191" s="37">
        <f t="shared" si="115"/>
        <v>0.96495253947041781</v>
      </c>
      <c r="M191" s="38">
        <f t="shared" si="119"/>
        <v>0.64405300876259908</v>
      </c>
      <c r="N191" s="39"/>
      <c r="O191" s="39"/>
      <c r="P191" s="40"/>
      <c r="Q191" s="40"/>
      <c r="R191" s="40"/>
      <c r="S191" s="41"/>
      <c r="T191" s="41"/>
      <c r="U191" s="42">
        <f t="shared" si="120"/>
        <v>0.38358748786259955</v>
      </c>
      <c r="V191" s="42">
        <f t="shared" si="120"/>
        <v>0</v>
      </c>
      <c r="W191" s="43">
        <f t="shared" si="120"/>
        <v>0.81717369894773173</v>
      </c>
      <c r="X191" s="43">
        <f t="shared" si="120"/>
        <v>0.15564075919032971</v>
      </c>
      <c r="AD191"/>
      <c r="AG191" s="3">
        <f t="shared" si="116"/>
        <v>15.300114745484414</v>
      </c>
      <c r="AH191" s="36">
        <f t="shared" si="121"/>
        <v>0.90590687236628153</v>
      </c>
      <c r="AI191" s="36">
        <f t="shared" si="121"/>
        <v>0.99482687851799556</v>
      </c>
      <c r="AJ191" s="36">
        <f t="shared" si="121"/>
        <v>0.87086806950060791</v>
      </c>
      <c r="AK191" s="36">
        <f t="shared" si="121"/>
        <v>0.99456151126129988</v>
      </c>
      <c r="AL191" s="36">
        <f t="shared" si="121"/>
        <v>0</v>
      </c>
      <c r="AM191" s="37">
        <f t="shared" si="117"/>
        <v>0.86752800651788731</v>
      </c>
      <c r="AN191" s="38">
        <f t="shared" si="113"/>
        <v>0.16824611982265314</v>
      </c>
      <c r="AO191" s="39"/>
      <c r="AP191" s="39"/>
      <c r="AQ191" s="40"/>
      <c r="AR191" s="40"/>
      <c r="AS191" s="40"/>
      <c r="AT191" s="41"/>
      <c r="AU191" s="41"/>
      <c r="AV191" s="42">
        <f t="shared" si="122"/>
        <v>0</v>
      </c>
      <c r="AW191" s="42">
        <f t="shared" si="122"/>
        <v>0</v>
      </c>
      <c r="AX191" s="43">
        <f t="shared" si="122"/>
        <v>0.63827645626151885</v>
      </c>
      <c r="AY191" s="43">
        <f t="shared" si="122"/>
        <v>0</v>
      </c>
    </row>
    <row r="192" spans="6:51" x14ac:dyDescent="0.25">
      <c r="F192" s="3">
        <v>22</v>
      </c>
      <c r="G192" s="36">
        <f t="shared" si="118"/>
        <v>0.99703355777261049</v>
      </c>
      <c r="H192" s="36">
        <f t="shared" si="118"/>
        <v>0.99969039712415997</v>
      </c>
      <c r="I192" s="36">
        <f t="shared" si="118"/>
        <v>0.99487593574034705</v>
      </c>
      <c r="J192" s="36">
        <f t="shared" si="118"/>
        <v>0.99968510119357257</v>
      </c>
      <c r="K192" s="36">
        <f t="shared" si="118"/>
        <v>0</v>
      </c>
      <c r="L192" s="37">
        <f t="shared" si="115"/>
        <v>0.97148188275842795</v>
      </c>
      <c r="M192" s="38">
        <f t="shared" si="119"/>
        <v>0.69445335714258261</v>
      </c>
      <c r="N192" s="39"/>
      <c r="O192" s="39"/>
      <c r="P192" s="40"/>
      <c r="Q192" s="40"/>
      <c r="R192" s="40"/>
      <c r="S192" s="41"/>
      <c r="T192" s="41"/>
      <c r="U192" s="42">
        <f t="shared" si="120"/>
        <v>0.44710975382076257</v>
      </c>
      <c r="V192" s="42">
        <f t="shared" si="120"/>
        <v>0</v>
      </c>
      <c r="W192" s="43">
        <f t="shared" si="120"/>
        <v>0.8372054661456847</v>
      </c>
      <c r="X192" s="43">
        <f t="shared" si="120"/>
        <v>0.18672412501338442</v>
      </c>
      <c r="AD192"/>
      <c r="AG192" s="3">
        <f t="shared" si="116"/>
        <v>16.090842608232069</v>
      </c>
      <c r="AH192" s="36">
        <f t="shared" si="121"/>
        <v>0.93440677445661802</v>
      </c>
      <c r="AI192" s="36">
        <f t="shared" si="121"/>
        <v>0.9963128502743086</v>
      </c>
      <c r="AJ192" s="36">
        <f t="shared" si="121"/>
        <v>0.90881930717948411</v>
      </c>
      <c r="AK192" s="36">
        <f t="shared" si="121"/>
        <v>0.99614423545642983</v>
      </c>
      <c r="AL192" s="36">
        <f t="shared" si="121"/>
        <v>0</v>
      </c>
      <c r="AM192" s="37">
        <f t="shared" si="117"/>
        <v>0.89119127485135097</v>
      </c>
      <c r="AN192" s="38">
        <f t="shared" si="113"/>
        <v>0.25785138810325547</v>
      </c>
      <c r="AO192" s="39"/>
      <c r="AP192" s="39"/>
      <c r="AQ192" s="40"/>
      <c r="AR192" s="40"/>
      <c r="AS192" s="40"/>
      <c r="AT192" s="41"/>
      <c r="AU192" s="41"/>
      <c r="AV192" s="42">
        <f t="shared" si="122"/>
        <v>0</v>
      </c>
      <c r="AW192" s="42">
        <f t="shared" si="122"/>
        <v>0</v>
      </c>
      <c r="AX192" s="43">
        <f t="shared" si="122"/>
        <v>0.67147917371439647</v>
      </c>
      <c r="AY192" s="43">
        <f t="shared" si="122"/>
        <v>0</v>
      </c>
    </row>
    <row r="193" spans="6:51" x14ac:dyDescent="0.25">
      <c r="F193" s="3">
        <v>23</v>
      </c>
      <c r="G193" s="36">
        <f t="shared" si="118"/>
        <v>0.99830256912013504</v>
      </c>
      <c r="H193" s="36">
        <f t="shared" si="118"/>
        <v>0.9997935284280195</v>
      </c>
      <c r="I193" s="36">
        <f t="shared" si="118"/>
        <v>0.99694000622947598</v>
      </c>
      <c r="J193" s="36">
        <f t="shared" si="118"/>
        <v>0.99979055424521113</v>
      </c>
      <c r="K193" s="36">
        <f t="shared" si="118"/>
        <v>0</v>
      </c>
      <c r="L193" s="37">
        <f t="shared" si="115"/>
        <v>0.97657545403054913</v>
      </c>
      <c r="M193" s="38">
        <f t="shared" si="119"/>
        <v>0.73777387131960115</v>
      </c>
      <c r="N193" s="39"/>
      <c r="O193" s="39"/>
      <c r="P193" s="40"/>
      <c r="Q193" s="40"/>
      <c r="R193" s="40"/>
      <c r="S193" s="41"/>
      <c r="T193" s="41"/>
      <c r="U193" s="42">
        <f t="shared" si="120"/>
        <v>0.50388330749486343</v>
      </c>
      <c r="V193" s="42">
        <f t="shared" si="120"/>
        <v>0</v>
      </c>
      <c r="W193" s="43">
        <f t="shared" si="120"/>
        <v>0.85484676789767944</v>
      </c>
      <c r="X193" s="43">
        <f t="shared" si="120"/>
        <v>0.21623286055664326</v>
      </c>
      <c r="AD193"/>
      <c r="AG193" s="3">
        <f t="shared" si="116"/>
        <v>16.922436213709528</v>
      </c>
      <c r="AH193" s="36">
        <f t="shared" si="121"/>
        <v>0.9559370399331576</v>
      </c>
      <c r="AI193" s="36">
        <f t="shared" si="121"/>
        <v>0.99741484436106453</v>
      </c>
      <c r="AJ193" s="36">
        <f t="shared" si="121"/>
        <v>0.9375360272249833</v>
      </c>
      <c r="AK193" s="36">
        <f t="shared" si="121"/>
        <v>0.99731058490693059</v>
      </c>
      <c r="AL193" s="36">
        <f t="shared" si="121"/>
        <v>0</v>
      </c>
      <c r="AM193" s="37">
        <f t="shared" si="117"/>
        <v>0.91125101814119869</v>
      </c>
      <c r="AN193" s="38">
        <f t="shared" si="113"/>
        <v>0.34282746601104885</v>
      </c>
      <c r="AO193" s="39"/>
      <c r="AP193" s="39"/>
      <c r="AQ193" s="40"/>
      <c r="AR193" s="40"/>
      <c r="AS193" s="40"/>
      <c r="AT193" s="41"/>
      <c r="AU193" s="41"/>
      <c r="AV193" s="42">
        <f t="shared" si="122"/>
        <v>3.8412663270618985E-2</v>
      </c>
      <c r="AW193" s="42">
        <f t="shared" si="122"/>
        <v>0</v>
      </c>
      <c r="AX193" s="43">
        <f t="shared" si="122"/>
        <v>0.70299134396618534</v>
      </c>
      <c r="AY193" s="43">
        <f t="shared" si="122"/>
        <v>1.1188529787522272E-2</v>
      </c>
    </row>
    <row r="194" spans="6:51" x14ac:dyDescent="0.25">
      <c r="F194" s="3">
        <v>24</v>
      </c>
      <c r="G194" s="36">
        <f t="shared" si="118"/>
        <v>0.99902925619690108</v>
      </c>
      <c r="H194" s="36">
        <f t="shared" si="118"/>
        <v>0.99986159749731263</v>
      </c>
      <c r="I194" s="36">
        <f t="shared" si="118"/>
        <v>0.99817792295101782</v>
      </c>
      <c r="J194" s="36">
        <f t="shared" si="118"/>
        <v>0.9998598978020482</v>
      </c>
      <c r="K194" s="36">
        <f t="shared" si="118"/>
        <v>0</v>
      </c>
      <c r="L194" s="37">
        <f t="shared" si="115"/>
        <v>0.98057464853076626</v>
      </c>
      <c r="M194" s="38">
        <f t="shared" si="119"/>
        <v>0.77493554949607191</v>
      </c>
      <c r="N194" s="39"/>
      <c r="O194" s="39"/>
      <c r="P194" s="40"/>
      <c r="Q194" s="40"/>
      <c r="R194" s="40"/>
      <c r="S194" s="41"/>
      <c r="T194" s="41"/>
      <c r="U194" s="42">
        <f t="shared" si="120"/>
        <v>0.5545921582065636</v>
      </c>
      <c r="V194" s="42">
        <f t="shared" si="120"/>
        <v>0</v>
      </c>
      <c r="W194" s="43">
        <f t="shared" si="120"/>
        <v>0.87039297693728834</v>
      </c>
      <c r="X194" s="43">
        <f t="shared" si="120"/>
        <v>0.24423798778233818</v>
      </c>
      <c r="AD194"/>
      <c r="AG194" s="3">
        <f t="shared" si="116"/>
        <v>17.797007551398305</v>
      </c>
      <c r="AH194" s="36">
        <f t="shared" si="121"/>
        <v>0.97151211836230045</v>
      </c>
      <c r="AI194" s="36">
        <f t="shared" si="121"/>
        <v>0.99821751882532794</v>
      </c>
      <c r="AJ194" s="36">
        <f t="shared" si="121"/>
        <v>0.9585375722348497</v>
      </c>
      <c r="AK194" s="36">
        <f t="shared" si="121"/>
        <v>0.99815486771197237</v>
      </c>
      <c r="AL194" s="36">
        <f t="shared" si="121"/>
        <v>0</v>
      </c>
      <c r="AM194" s="37">
        <f t="shared" si="117"/>
        <v>0.92805508141990178</v>
      </c>
      <c r="AN194" s="38">
        <f t="shared" si="113"/>
        <v>0.42264706511025618</v>
      </c>
      <c r="AO194" s="39"/>
      <c r="AP194" s="39"/>
      <c r="AQ194" s="40"/>
      <c r="AR194" s="40"/>
      <c r="AS194" s="40"/>
      <c r="AT194" s="41"/>
      <c r="AU194" s="41"/>
      <c r="AV194" s="42">
        <f t="shared" si="122"/>
        <v>0.12574482871105885</v>
      </c>
      <c r="AW194" s="42">
        <f t="shared" si="122"/>
        <v>0</v>
      </c>
      <c r="AX194" s="43">
        <f t="shared" si="122"/>
        <v>0.73272355305978587</v>
      </c>
      <c r="AY194" s="43">
        <f t="shared" si="122"/>
        <v>4.4687477979813095E-2</v>
      </c>
    </row>
    <row r="195" spans="6:51" x14ac:dyDescent="0.25">
      <c r="F195" s="3">
        <v>25</v>
      </c>
      <c r="G195" s="36">
        <f t="shared" si="118"/>
        <v>0.99944352661974367</v>
      </c>
      <c r="H195" s="36">
        <f t="shared" si="118"/>
        <v>0.99990672233256583</v>
      </c>
      <c r="I195" s="36">
        <f t="shared" si="118"/>
        <v>0.99891633463946594</v>
      </c>
      <c r="J195" s="36">
        <f t="shared" si="118"/>
        <v>0.9999057227993291</v>
      </c>
      <c r="K195" s="36">
        <f t="shared" si="118"/>
        <v>0</v>
      </c>
      <c r="L195" s="37">
        <f t="shared" si="115"/>
        <v>0.98373615561324279</v>
      </c>
      <c r="M195" s="38">
        <f t="shared" si="119"/>
        <v>0.80676514160618562</v>
      </c>
      <c r="N195" s="39"/>
      <c r="O195" s="39"/>
      <c r="P195" s="40"/>
      <c r="Q195" s="40"/>
      <c r="R195" s="40"/>
      <c r="S195" s="41"/>
      <c r="T195" s="41"/>
      <c r="U195" s="42">
        <f t="shared" si="120"/>
        <v>0.59986416018412236</v>
      </c>
      <c r="V195" s="42">
        <f t="shared" si="120"/>
        <v>0</v>
      </c>
      <c r="W195" s="43">
        <f t="shared" si="120"/>
        <v>0.88410367807973078</v>
      </c>
      <c r="X195" s="43">
        <f t="shared" si="120"/>
        <v>0.27081063396567506</v>
      </c>
      <c r="AD195"/>
      <c r="AG195" s="3">
        <f t="shared" si="116"/>
        <v>18.716777760871693</v>
      </c>
      <c r="AH195" s="36">
        <f t="shared" si="121"/>
        <v>0.98228778582273091</v>
      </c>
      <c r="AI195" s="36">
        <f t="shared" si="121"/>
        <v>0.99879157985120071</v>
      </c>
      <c r="AJ195" s="36">
        <f t="shared" si="121"/>
        <v>0.97336247130940812</v>
      </c>
      <c r="AK195" s="36">
        <f t="shared" si="121"/>
        <v>0.99875503535619936</v>
      </c>
      <c r="AL195" s="36">
        <f t="shared" si="121"/>
        <v>0</v>
      </c>
      <c r="AM195" s="37">
        <f t="shared" si="117"/>
        <v>0.94197563999117029</v>
      </c>
      <c r="AN195" s="38">
        <f t="shared" si="113"/>
        <v>0.49688402902317386</v>
      </c>
      <c r="AO195" s="39"/>
      <c r="AP195" s="39"/>
      <c r="AQ195" s="40"/>
      <c r="AR195" s="40"/>
      <c r="AS195" s="40"/>
      <c r="AT195" s="41"/>
      <c r="AU195" s="41"/>
      <c r="AV195" s="42">
        <f t="shared" si="122"/>
        <v>0.20921152819593059</v>
      </c>
      <c r="AW195" s="42">
        <f t="shared" si="122"/>
        <v>0</v>
      </c>
      <c r="AX195" s="43">
        <f t="shared" si="122"/>
        <v>0.76060830298944937</v>
      </c>
      <c r="AY195" s="43">
        <f t="shared" si="122"/>
        <v>7.839987297557327E-2</v>
      </c>
    </row>
    <row r="196" spans="6:51" x14ac:dyDescent="0.25">
      <c r="F196" s="3">
        <v>26</v>
      </c>
      <c r="G196" s="36">
        <f t="shared" si="118"/>
        <v>0.99967941208077649</v>
      </c>
      <c r="H196" s="36">
        <f t="shared" si="118"/>
        <v>0.99993677844915962</v>
      </c>
      <c r="I196" s="36">
        <f t="shared" si="118"/>
        <v>0.99935525500121292</v>
      </c>
      <c r="J196" s="36">
        <f t="shared" si="118"/>
        <v>0.99993616574593369</v>
      </c>
      <c r="K196" s="36">
        <f t="shared" si="118"/>
        <v>0</v>
      </c>
      <c r="L196" s="37">
        <f t="shared" si="115"/>
        <v>0.98625323239589413</v>
      </c>
      <c r="M196" s="38">
        <f t="shared" si="119"/>
        <v>0.83399679041323238</v>
      </c>
      <c r="N196" s="39"/>
      <c r="O196" s="39"/>
      <c r="P196" s="40"/>
      <c r="Q196" s="40"/>
      <c r="R196" s="40"/>
      <c r="S196" s="41"/>
      <c r="T196" s="41"/>
      <c r="U196" s="42">
        <f t="shared" si="120"/>
        <v>0.6402719007232347</v>
      </c>
      <c r="V196" s="42">
        <f t="shared" si="120"/>
        <v>0</v>
      </c>
      <c r="W196" s="43">
        <f t="shared" si="120"/>
        <v>0.89620648754371646</v>
      </c>
      <c r="X196" s="43">
        <f t="shared" si="120"/>
        <v>0.29602116795652744</v>
      </c>
      <c r="AD196"/>
      <c r="AG196" s="3">
        <f t="shared" si="116"/>
        <v>19.684082772799449</v>
      </c>
      <c r="AH196" s="36">
        <f t="shared" si="121"/>
        <v>0.98941235326130095</v>
      </c>
      <c r="AI196" s="36">
        <f t="shared" si="121"/>
        <v>0.99919460314309549</v>
      </c>
      <c r="AJ196" s="36">
        <f t="shared" si="121"/>
        <v>0.98345159113824965</v>
      </c>
      <c r="AK196" s="36">
        <f t="shared" si="121"/>
        <v>0.99917392777965897</v>
      </c>
      <c r="AL196" s="36">
        <f t="shared" si="121"/>
        <v>0</v>
      </c>
      <c r="AM196" s="37">
        <f t="shared" si="117"/>
        <v>0.95338924748967835</v>
      </c>
      <c r="AN196" s="38">
        <f t="shared" si="113"/>
        <v>0.56522585097523426</v>
      </c>
      <c r="AO196" s="39"/>
      <c r="AP196" s="39"/>
      <c r="AQ196" s="40"/>
      <c r="AR196" s="40"/>
      <c r="AS196" s="40"/>
      <c r="AT196" s="41"/>
      <c r="AU196" s="41"/>
      <c r="AV196" s="42">
        <f t="shared" si="122"/>
        <v>0.28846167546218449</v>
      </c>
      <c r="AW196" s="42">
        <f t="shared" si="122"/>
        <v>0</v>
      </c>
      <c r="AX196" s="43">
        <f t="shared" si="122"/>
        <v>0.78660087823597569</v>
      </c>
      <c r="AY196" s="43">
        <f t="shared" si="122"/>
        <v>0.11222102001670364</v>
      </c>
    </row>
    <row r="197" spans="6:51" x14ac:dyDescent="0.25">
      <c r="F197" s="3">
        <v>27</v>
      </c>
      <c r="G197" s="36">
        <f t="shared" si="118"/>
        <v>0.99981395650196281</v>
      </c>
      <c r="H197" s="36">
        <f t="shared" si="118"/>
        <v>0.99995689834306345</v>
      </c>
      <c r="I197" s="36">
        <f t="shared" si="118"/>
        <v>0.99961570178628967</v>
      </c>
      <c r="J197" s="36">
        <f t="shared" si="118"/>
        <v>0.99995650224361299</v>
      </c>
      <c r="K197" s="36">
        <f t="shared" si="118"/>
        <v>0</v>
      </c>
      <c r="L197" s="37">
        <f t="shared" si="115"/>
        <v>0.98827176133614913</v>
      </c>
      <c r="M197" s="38">
        <f t="shared" si="119"/>
        <v>0.85727661610336536</v>
      </c>
      <c r="N197" s="39"/>
      <c r="O197" s="39"/>
      <c r="P197" s="40"/>
      <c r="Q197" s="40"/>
      <c r="R197" s="40"/>
      <c r="S197" s="41"/>
      <c r="T197" s="41"/>
      <c r="U197" s="42">
        <f t="shared" si="120"/>
        <v>0.67633477405897535</v>
      </c>
      <c r="V197" s="42">
        <f t="shared" si="120"/>
        <v>0</v>
      </c>
      <c r="W197" s="43">
        <f t="shared" si="120"/>
        <v>0.9069006484288975</v>
      </c>
      <c r="X197" s="43">
        <f t="shared" si="120"/>
        <v>0.31993854848619918</v>
      </c>
      <c r="AD197"/>
      <c r="AG197" s="3">
        <f t="shared" si="116"/>
        <v>20.701379241486222</v>
      </c>
      <c r="AH197" s="36">
        <f t="shared" si="121"/>
        <v>0.99391310579677894</v>
      </c>
      <c r="AI197" s="36">
        <f t="shared" si="121"/>
        <v>0.99947230748761151</v>
      </c>
      <c r="AJ197" s="36">
        <f t="shared" si="121"/>
        <v>0.99006509870238701</v>
      </c>
      <c r="AK197" s="36">
        <f t="shared" si="121"/>
        <v>0.99946096080186009</v>
      </c>
      <c r="AL197" s="36">
        <f t="shared" si="121"/>
        <v>0</v>
      </c>
      <c r="AM197" s="37">
        <f t="shared" si="117"/>
        <v>0.96266041642588884</v>
      </c>
      <c r="AN197" s="38">
        <f t="shared" si="113"/>
        <v>0.62748150541560466</v>
      </c>
      <c r="AO197" s="39"/>
      <c r="AP197" s="39"/>
      <c r="AQ197" s="40"/>
      <c r="AR197" s="40"/>
      <c r="AS197" s="40"/>
      <c r="AT197" s="41"/>
      <c r="AU197" s="41"/>
      <c r="AV197" s="42">
        <f t="shared" si="122"/>
        <v>0.36320142235746156</v>
      </c>
      <c r="AW197" s="42">
        <f t="shared" si="122"/>
        <v>0</v>
      </c>
      <c r="AX197" s="43">
        <f t="shared" si="122"/>
        <v>0.81067960987069565</v>
      </c>
      <c r="AY197" s="43">
        <f t="shared" si="122"/>
        <v>0.14604288035227586</v>
      </c>
    </row>
    <row r="198" spans="6:51" x14ac:dyDescent="0.25">
      <c r="F198" s="3">
        <v>28</v>
      </c>
      <c r="G198" s="36">
        <f t="shared" si="118"/>
        <v>0.99989102733802782</v>
      </c>
      <c r="H198" s="36">
        <f t="shared" si="118"/>
        <v>0.99997043775660366</v>
      </c>
      <c r="I198" s="36">
        <f t="shared" si="118"/>
        <v>0.99977022516480529</v>
      </c>
      <c r="J198" s="36">
        <f t="shared" si="118"/>
        <v>0.99997016597931032</v>
      </c>
      <c r="K198" s="36">
        <f t="shared" si="118"/>
        <v>0</v>
      </c>
      <c r="L198" s="37">
        <f t="shared" si="115"/>
        <v>0.98990226376573087</v>
      </c>
      <c r="M198" s="38">
        <f t="shared" si="119"/>
        <v>0.87716908843106411</v>
      </c>
      <c r="N198" s="39"/>
      <c r="O198" s="39"/>
      <c r="P198" s="40"/>
      <c r="Q198" s="40"/>
      <c r="R198" s="40"/>
      <c r="S198" s="41"/>
      <c r="T198" s="41"/>
      <c r="U198" s="42">
        <f t="shared" si="120"/>
        <v>0.70852182883664194</v>
      </c>
      <c r="V198" s="42">
        <f t="shared" si="120"/>
        <v>0</v>
      </c>
      <c r="W198" s="43">
        <f t="shared" si="120"/>
        <v>0.91636034895774898</v>
      </c>
      <c r="X198" s="43">
        <f t="shared" si="120"/>
        <v>0.34262984262770524</v>
      </c>
      <c r="AD198"/>
      <c r="AG198" s="3">
        <f t="shared" si="116"/>
        <v>21.771250784010444</v>
      </c>
      <c r="AH198" s="36">
        <f t="shared" si="121"/>
        <v>0.99663087959241625</v>
      </c>
      <c r="AI198" s="36">
        <f t="shared" si="121"/>
        <v>0.99966010012223694</v>
      </c>
      <c r="AJ198" s="36">
        <f t="shared" si="121"/>
        <v>0.99423803603105509</v>
      </c>
      <c r="AK198" s="36">
        <f t="shared" si="121"/>
        <v>0.9996540477770427</v>
      </c>
      <c r="AL198" s="36">
        <f t="shared" si="121"/>
        <v>0</v>
      </c>
      <c r="AM198" s="37">
        <f t="shared" si="117"/>
        <v>0.97012932527238671</v>
      </c>
      <c r="AN198" s="38">
        <f t="shared" si="113"/>
        <v>0.6835839973195782</v>
      </c>
      <c r="AO198" s="39"/>
      <c r="AP198" s="39"/>
      <c r="AQ198" s="40"/>
      <c r="AR198" s="40"/>
      <c r="AS198" s="40"/>
      <c r="AT198" s="41"/>
      <c r="AU198" s="41"/>
      <c r="AV198" s="42">
        <f t="shared" si="122"/>
        <v>0.43320024025870063</v>
      </c>
      <c r="AW198" s="42">
        <f t="shared" si="122"/>
        <v>0</v>
      </c>
      <c r="AX198" s="43">
        <f t="shared" si="122"/>
        <v>0.83284552502825437</v>
      </c>
      <c r="AY198" s="43">
        <f t="shared" si="122"/>
        <v>0.17975528035186183</v>
      </c>
    </row>
    <row r="199" spans="6:51" x14ac:dyDescent="0.25">
      <c r="F199" s="3">
        <v>29</v>
      </c>
      <c r="G199" s="36">
        <f t="shared" si="118"/>
        <v>0.99993546389865773</v>
      </c>
      <c r="H199" s="36">
        <f t="shared" si="118"/>
        <v>0.99997959879662623</v>
      </c>
      <c r="I199" s="36">
        <f t="shared" si="118"/>
        <v>0.99986202469397134</v>
      </c>
      <c r="J199" s="36">
        <f t="shared" si="118"/>
        <v>0.99997940122615081</v>
      </c>
      <c r="K199" s="36">
        <f t="shared" si="118"/>
        <v>0</v>
      </c>
      <c r="L199" s="37">
        <f t="shared" si="115"/>
        <v>0.99122884012481505</v>
      </c>
      <c r="M199" s="38">
        <f t="shared" si="119"/>
        <v>0.89416433359281622</v>
      </c>
      <c r="N199" s="39"/>
      <c r="O199" s="39"/>
      <c r="P199" s="40"/>
      <c r="Q199" s="40"/>
      <c r="R199" s="40"/>
      <c r="S199" s="41"/>
      <c r="T199" s="41"/>
      <c r="U199" s="42">
        <f t="shared" si="120"/>
        <v>0.73725507851969629</v>
      </c>
      <c r="V199" s="42">
        <f t="shared" si="120"/>
        <v>0</v>
      </c>
      <c r="W199" s="43">
        <f t="shared" si="120"/>
        <v>0.92473774045201118</v>
      </c>
      <c r="X199" s="43">
        <f t="shared" si="120"/>
        <v>0.36415988033154889</v>
      </c>
      <c r="AD199"/>
      <c r="AG199" s="3">
        <f t="shared" si="116"/>
        <v>22.896414541809357</v>
      </c>
      <c r="AH199" s="36">
        <f t="shared" si="121"/>
        <v>0.99820137768702466</v>
      </c>
      <c r="AI199" s="36">
        <f t="shared" si="121"/>
        <v>0.99978472957406916</v>
      </c>
      <c r="AJ199" s="36">
        <f t="shared" si="121"/>
        <v>0.99677162175662026</v>
      </c>
      <c r="AK199" s="36">
        <f t="shared" si="121"/>
        <v>0.99978157425152236</v>
      </c>
      <c r="AL199" s="36">
        <f t="shared" si="121"/>
        <v>0</v>
      </c>
      <c r="AM199" s="37">
        <f t="shared" si="117"/>
        <v>0.97610370539008517</v>
      </c>
      <c r="AN199" s="38">
        <f t="shared" si="113"/>
        <v>0.7335874045371632</v>
      </c>
      <c r="AO199" s="39"/>
      <c r="AP199" s="39"/>
      <c r="AQ199" s="40"/>
      <c r="AR199" s="40"/>
      <c r="AS199" s="40"/>
      <c r="AT199" s="41"/>
      <c r="AU199" s="41"/>
      <c r="AV199" s="42">
        <f t="shared" si="122"/>
        <v>0.4982951905321984</v>
      </c>
      <c r="AW199" s="42">
        <f t="shared" si="122"/>
        <v>0</v>
      </c>
      <c r="AX199" s="43">
        <f t="shared" si="122"/>
        <v>0.85312139758835648</v>
      </c>
      <c r="AY199" s="43">
        <f t="shared" si="122"/>
        <v>0.21324721102614319</v>
      </c>
    </row>
    <row r="200" spans="6:51" x14ac:dyDescent="0.25">
      <c r="F200" s="3">
        <v>30</v>
      </c>
      <c r="G200" s="36">
        <f t="shared" si="118"/>
        <v>0.99996130108704673</v>
      </c>
      <c r="H200" s="36">
        <f t="shared" si="118"/>
        <v>0.99998583234470417</v>
      </c>
      <c r="I200" s="36">
        <f t="shared" si="118"/>
        <v>0.99991670411479472</v>
      </c>
      <c r="J200" s="36">
        <f t="shared" si="118"/>
        <v>0.99998568152776812</v>
      </c>
      <c r="K200" s="36">
        <f t="shared" si="118"/>
        <v>0</v>
      </c>
      <c r="L200" s="37">
        <f t="shared" si="115"/>
        <v>0.99231580524288499</v>
      </c>
      <c r="M200" s="38">
        <f t="shared" si="119"/>
        <v>0.90868576779499111</v>
      </c>
      <c r="N200" s="39"/>
      <c r="O200" s="39"/>
      <c r="P200" s="40"/>
      <c r="Q200" s="40"/>
      <c r="R200" s="40"/>
      <c r="S200" s="41"/>
      <c r="T200" s="41"/>
      <c r="U200" s="42">
        <f t="shared" si="120"/>
        <v>0.76291304452894582</v>
      </c>
      <c r="V200" s="42">
        <f t="shared" si="120"/>
        <v>0</v>
      </c>
      <c r="W200" s="43">
        <f t="shared" si="120"/>
        <v>0.93216565207613866</v>
      </c>
      <c r="X200" s="43">
        <f t="shared" si="120"/>
        <v>0.38459101732091927</v>
      </c>
      <c r="AD200"/>
      <c r="AG200" s="3">
        <f t="shared" si="116"/>
        <v>24.079728081374313</v>
      </c>
      <c r="AH200" s="36">
        <f t="shared" si="121"/>
        <v>0.9990714955681077</v>
      </c>
      <c r="AI200" s="36">
        <f t="shared" si="121"/>
        <v>0.99986591087748378</v>
      </c>
      <c r="AJ200" s="36">
        <f t="shared" si="121"/>
        <v>0.99825182869086926</v>
      </c>
      <c r="AK200" s="36">
        <f t="shared" si="121"/>
        <v>0.99986428360362323</v>
      </c>
      <c r="AL200" s="36">
        <f t="shared" si="121"/>
        <v>0</v>
      </c>
      <c r="AM200" s="37">
        <f t="shared" si="117"/>
        <v>0.98085453518688326</v>
      </c>
      <c r="AN200" s="38">
        <f t="shared" si="113"/>
        <v>0.77765860218791882</v>
      </c>
      <c r="AO200" s="39"/>
      <c r="AP200" s="39"/>
      <c r="AQ200" s="40"/>
      <c r="AR200" s="40"/>
      <c r="AS200" s="40"/>
      <c r="AT200" s="41"/>
      <c r="AU200" s="41"/>
      <c r="AV200" s="42">
        <f t="shared" si="122"/>
        <v>0.55839315668885736</v>
      </c>
      <c r="AW200" s="42">
        <f t="shared" si="122"/>
        <v>0</v>
      </c>
      <c r="AX200" s="43">
        <f t="shared" si="122"/>
        <v>0.87155024366023603</v>
      </c>
      <c r="AY200" s="43">
        <f t="shared" si="122"/>
        <v>0.2464081896412591</v>
      </c>
    </row>
    <row r="201" spans="6:51" x14ac:dyDescent="0.25">
      <c r="F201" s="3">
        <v>31</v>
      </c>
      <c r="G201" s="36">
        <f t="shared" si="118"/>
        <v>0.99997647525483657</v>
      </c>
      <c r="H201" s="36">
        <f t="shared" si="118"/>
        <v>0.99999009846697995</v>
      </c>
      <c r="I201" s="36">
        <f t="shared" si="118"/>
        <v>0.9999493968571882</v>
      </c>
      <c r="J201" s="36">
        <f t="shared" si="118"/>
        <v>0.99998997906319687</v>
      </c>
      <c r="K201" s="36">
        <f t="shared" si="118"/>
        <v>0</v>
      </c>
      <c r="L201" s="37">
        <f t="shared" si="115"/>
        <v>0.99321260953200796</v>
      </c>
      <c r="M201" s="38">
        <f t="shared" si="119"/>
        <v>0.92109764131861893</v>
      </c>
      <c r="N201" s="39"/>
      <c r="O201" s="39"/>
      <c r="P201" s="40"/>
      <c r="Q201" s="40"/>
      <c r="R201" s="40"/>
      <c r="S201" s="41"/>
      <c r="T201" s="41"/>
      <c r="U201" s="42">
        <f t="shared" si="120"/>
        <v>0.78583436502418214</v>
      </c>
      <c r="V201" s="42">
        <f t="shared" si="120"/>
        <v>0</v>
      </c>
      <c r="W201" s="43">
        <f t="shared" si="120"/>
        <v>0.93876001214326088</v>
      </c>
      <c r="X201" s="43">
        <f t="shared" si="120"/>
        <v>0.40398298381900044</v>
      </c>
      <c r="AD201"/>
      <c r="AG201" s="3">
        <f t="shared" si="116"/>
        <v>25.324196651582223</v>
      </c>
      <c r="AH201" s="36">
        <f t="shared" si="121"/>
        <v>0.99953493664704585</v>
      </c>
      <c r="AI201" s="36">
        <f t="shared" si="121"/>
        <v>0.99991782429163356</v>
      </c>
      <c r="AJ201" s="36">
        <f t="shared" si="121"/>
        <v>0.9990843337816252</v>
      </c>
      <c r="AK201" s="36">
        <f t="shared" si="121"/>
        <v>0.99991697580901506</v>
      </c>
      <c r="AL201" s="36">
        <f t="shared" si="121"/>
        <v>0</v>
      </c>
      <c r="AM201" s="37">
        <f t="shared" si="117"/>
        <v>0.98461489293061288</v>
      </c>
      <c r="AN201" s="38">
        <f t="shared" si="113"/>
        <v>0.81606426895504536</v>
      </c>
      <c r="AO201" s="39"/>
      <c r="AP201" s="39"/>
      <c r="AQ201" s="40"/>
      <c r="AR201" s="40"/>
      <c r="AS201" s="40"/>
      <c r="AT201" s="41"/>
      <c r="AU201" s="41"/>
      <c r="AV201" s="42">
        <f t="shared" si="122"/>
        <v>0.61347090966021645</v>
      </c>
      <c r="AW201" s="42">
        <f t="shared" si="122"/>
        <v>0</v>
      </c>
      <c r="AX201" s="43">
        <f t="shared" si="122"/>
        <v>0.88819333098695641</v>
      </c>
      <c r="AY201" s="43">
        <f t="shared" si="122"/>
        <v>0.27912965126445166</v>
      </c>
    </row>
    <row r="202" spans="6:51" x14ac:dyDescent="0.25">
      <c r="F202" s="3">
        <v>32</v>
      </c>
      <c r="G202" s="36">
        <f t="shared" ref="G202:K217" si="123">IF(1-EXP(-0.23*(G118-G$165))&lt;0, 0, 1-EXP(-0.23*(G118-G$165)))</f>
        <v>0.99998548892520589</v>
      </c>
      <c r="H202" s="36">
        <f t="shared" si="123"/>
        <v>0.99999303536569406</v>
      </c>
      <c r="I202" s="36">
        <f t="shared" si="123"/>
        <v>0.99996903832521367</v>
      </c>
      <c r="J202" s="36">
        <f t="shared" si="123"/>
        <v>0.99999293849083293</v>
      </c>
      <c r="K202" s="36">
        <f t="shared" si="123"/>
        <v>0</v>
      </c>
      <c r="L202" s="37">
        <f t="shared" si="115"/>
        <v>0.99395749196626004</v>
      </c>
      <c r="M202" s="38">
        <f t="shared" si="119"/>
        <v>0.93171222311761204</v>
      </c>
      <c r="N202" s="39"/>
      <c r="O202" s="39"/>
      <c r="P202" s="40"/>
      <c r="Q202" s="40"/>
      <c r="R202" s="40"/>
      <c r="S202" s="41"/>
      <c r="T202" s="41"/>
      <c r="U202" s="42">
        <f t="shared" ref="U202:X217" si="124">IF(1-EXP(-0.23*(U118-U$165))&lt;0, 0, 1-EXP(-0.23*(U118-U$165)))</f>
        <v>0.80632135121011106</v>
      </c>
      <c r="V202" s="42">
        <f t="shared" si="124"/>
        <v>0</v>
      </c>
      <c r="W202" s="43">
        <f t="shared" si="124"/>
        <v>0.94462199343356468</v>
      </c>
      <c r="X202" s="43">
        <f t="shared" si="124"/>
        <v>0.42239280081768593</v>
      </c>
      <c r="AD202"/>
      <c r="AG202" s="3">
        <f t="shared" si="116"/>
        <v>26.632980816094239</v>
      </c>
      <c r="AH202" s="36">
        <f t="shared" ref="AH202:AL217" si="125">IF(1-EXP(-0.23*(AH118-AH$165))&lt;0, 0, 1-EXP(-0.23*(AH118-AH$165)))</f>
        <v>0.99977305130935401</v>
      </c>
      <c r="AI202" s="36">
        <f t="shared" si="125"/>
        <v>0.9999504258521652</v>
      </c>
      <c r="AJ202" s="36">
        <f t="shared" si="125"/>
        <v>0.99953546730753251</v>
      </c>
      <c r="AK202" s="36">
        <f t="shared" si="125"/>
        <v>0.99994996410155623</v>
      </c>
      <c r="AL202" s="36">
        <f t="shared" si="125"/>
        <v>0</v>
      </c>
      <c r="AM202" s="37">
        <f t="shared" si="117"/>
        <v>0.98758119424776025</v>
      </c>
      <c r="AN202" s="38">
        <f t="shared" si="113"/>
        <v>0.84915413551720753</v>
      </c>
      <c r="AO202" s="39"/>
      <c r="AP202" s="39"/>
      <c r="AQ202" s="40"/>
      <c r="AR202" s="40"/>
      <c r="AS202" s="40"/>
      <c r="AT202" s="41"/>
      <c r="AU202" s="41"/>
      <c r="AV202" s="42">
        <f t="shared" ref="AV202:AY217" si="126">IF(1-EXP(-0.23*(AV118-AV$165))&lt;0, 0, 1-EXP(-0.23*(AV118-AV$165)))</f>
        <v>0.66357299034402262</v>
      </c>
      <c r="AW202" s="42">
        <f t="shared" si="126"/>
        <v>0</v>
      </c>
      <c r="AX202" s="43">
        <f t="shared" si="126"/>
        <v>0.90312779285110378</v>
      </c>
      <c r="AY202" s="43">
        <f t="shared" si="126"/>
        <v>0.31130633532760144</v>
      </c>
    </row>
    <row r="203" spans="6:51" x14ac:dyDescent="0.25">
      <c r="F203" s="3">
        <v>33</v>
      </c>
      <c r="G203" s="36">
        <f t="shared" si="123"/>
        <v>0.99999091030926379</v>
      </c>
      <c r="H203" s="36">
        <f t="shared" si="123"/>
        <v>0.99999506932455895</v>
      </c>
      <c r="I203" s="36">
        <f t="shared" si="123"/>
        <v>0.99998090668805439</v>
      </c>
      <c r="J203" s="36">
        <f t="shared" si="123"/>
        <v>0.99999498954518884</v>
      </c>
      <c r="K203" s="36">
        <f t="shared" si="123"/>
        <v>0.1345231872632483</v>
      </c>
      <c r="L203" s="37">
        <f t="shared" si="115"/>
        <v>0.99458019715538104</v>
      </c>
      <c r="M203" s="38">
        <f t="shared" si="119"/>
        <v>0.94079646446711229</v>
      </c>
      <c r="N203" s="39"/>
      <c r="O203" s="39"/>
      <c r="P203" s="40"/>
      <c r="Q203" s="40"/>
      <c r="R203" s="40"/>
      <c r="S203" s="41"/>
      <c r="T203" s="41"/>
      <c r="U203" s="42">
        <f t="shared" si="124"/>
        <v>0.82464341060452362</v>
      </c>
      <c r="V203" s="42">
        <f t="shared" si="124"/>
        <v>0</v>
      </c>
      <c r="W203" s="43">
        <f t="shared" si="124"/>
        <v>0.94983990410878893</v>
      </c>
      <c r="X203" s="43">
        <f t="shared" si="124"/>
        <v>0.43987474905838719</v>
      </c>
      <c r="AD203"/>
      <c r="AG203" s="3">
        <f t="shared" si="116"/>
        <v>28.009404480205966</v>
      </c>
      <c r="AH203" s="36">
        <f t="shared" si="125"/>
        <v>0.99989156872830076</v>
      </c>
      <c r="AI203" s="36">
        <f t="shared" si="125"/>
        <v>0.99997054154577081</v>
      </c>
      <c r="AJ203" s="36">
        <f t="shared" si="125"/>
        <v>0.99977132961892978</v>
      </c>
      <c r="AK203" s="36">
        <f t="shared" si="125"/>
        <v>0.99997027065272992</v>
      </c>
      <c r="AL203" s="36">
        <f t="shared" si="125"/>
        <v>0</v>
      </c>
      <c r="AM203" s="37">
        <f t="shared" si="117"/>
        <v>0.98991604076512152</v>
      </c>
      <c r="AN203" s="38">
        <f t="shared" si="113"/>
        <v>0.87734170197492822</v>
      </c>
      <c r="AO203" s="39"/>
      <c r="AP203" s="39"/>
      <c r="AQ203" s="40"/>
      <c r="AR203" s="40"/>
      <c r="AS203" s="40"/>
      <c r="AT203" s="41"/>
      <c r="AU203" s="41"/>
      <c r="AV203" s="42">
        <f t="shared" si="126"/>
        <v>0.70880751196227199</v>
      </c>
      <c r="AW203" s="42">
        <f t="shared" si="126"/>
        <v>0</v>
      </c>
      <c r="AX203" s="43">
        <f t="shared" si="126"/>
        <v>0.91644395293883685</v>
      </c>
      <c r="AY203" s="43">
        <f t="shared" si="126"/>
        <v>0.34283763087669172</v>
      </c>
    </row>
    <row r="204" spans="6:51" x14ac:dyDescent="0.25">
      <c r="F204" s="3">
        <v>34</v>
      </c>
      <c r="G204" s="36">
        <f t="shared" si="123"/>
        <v>0.99999421482113771</v>
      </c>
      <c r="H204" s="36">
        <f t="shared" si="123"/>
        <v>0.99999648649938411</v>
      </c>
      <c r="I204" s="36">
        <f t="shared" si="123"/>
        <v>0.99998812528249625</v>
      </c>
      <c r="J204" s="36">
        <f t="shared" si="123"/>
        <v>0.99999642025114377</v>
      </c>
      <c r="K204" s="36">
        <f t="shared" si="123"/>
        <v>0.25083858216128063</v>
      </c>
      <c r="L204" s="37">
        <f t="shared" si="115"/>
        <v>0.99510400221910711</v>
      </c>
      <c r="M204" s="38">
        <f t="shared" si="119"/>
        <v>0.94857805838308307</v>
      </c>
      <c r="N204" s="39"/>
      <c r="O204" s="39"/>
      <c r="P204" s="40"/>
      <c r="Q204" s="40"/>
      <c r="R204" s="40"/>
      <c r="S204" s="41"/>
      <c r="T204" s="41"/>
      <c r="U204" s="42">
        <f t="shared" si="124"/>
        <v>0.8410402851473251</v>
      </c>
      <c r="V204" s="42">
        <f t="shared" si="124"/>
        <v>0</v>
      </c>
      <c r="W204" s="43">
        <f t="shared" si="124"/>
        <v>0.95449084756188451</v>
      </c>
      <c r="X204" s="43">
        <f t="shared" si="124"/>
        <v>0.45648037872440073</v>
      </c>
      <c r="AD204"/>
      <c r="AG204" s="3">
        <f t="shared" si="116"/>
        <v>29.456963332534478</v>
      </c>
      <c r="AH204" s="36">
        <f t="shared" si="125"/>
        <v>0.99994899599560105</v>
      </c>
      <c r="AI204" s="36">
        <f t="shared" si="125"/>
        <v>0.99998274354523808</v>
      </c>
      <c r="AJ204" s="36">
        <f t="shared" si="125"/>
        <v>0.99989052092066166</v>
      </c>
      <c r="AK204" s="36">
        <f t="shared" si="125"/>
        <v>0.99998256984064005</v>
      </c>
      <c r="AL204" s="36">
        <f t="shared" si="125"/>
        <v>0</v>
      </c>
      <c r="AM204" s="37">
        <f t="shared" si="117"/>
        <v>0.9917519945446619</v>
      </c>
      <c r="AN204" s="38">
        <f t="shared" si="113"/>
        <v>0.90108379233384717</v>
      </c>
      <c r="AO204" s="39"/>
      <c r="AP204" s="39"/>
      <c r="AQ204" s="40"/>
      <c r="AR204" s="40"/>
      <c r="AS204" s="40"/>
      <c r="AT204" s="41"/>
      <c r="AU204" s="41"/>
      <c r="AV204" s="42">
        <f t="shared" si="126"/>
        <v>0.74934009937218338</v>
      </c>
      <c r="AW204" s="42">
        <f t="shared" si="126"/>
        <v>0</v>
      </c>
      <c r="AX204" s="43">
        <f t="shared" si="126"/>
        <v>0.92824247683155303</v>
      </c>
      <c r="AY204" s="43">
        <f t="shared" si="126"/>
        <v>0.37362884425912801</v>
      </c>
    </row>
    <row r="205" spans="6:51" x14ac:dyDescent="0.25">
      <c r="F205" s="3">
        <v>35</v>
      </c>
      <c r="G205" s="36">
        <f t="shared" si="123"/>
        <v>0.99999625741635778</v>
      </c>
      <c r="H205" s="36">
        <f t="shared" si="123"/>
        <v>0.99999747996987121</v>
      </c>
      <c r="I205" s="36">
        <f t="shared" si="123"/>
        <v>0.99999254775473234</v>
      </c>
      <c r="J205" s="36">
        <f t="shared" si="123"/>
        <v>0.99999742473197561</v>
      </c>
      <c r="K205" s="36">
        <f t="shared" si="123"/>
        <v>0.34711035160320225</v>
      </c>
      <c r="L205" s="37">
        <f t="shared" si="115"/>
        <v>0.99554723427552505</v>
      </c>
      <c r="M205" s="38">
        <f t="shared" si="119"/>
        <v>0.95525086611519272</v>
      </c>
      <c r="N205" s="39"/>
      <c r="O205" s="39"/>
      <c r="P205" s="40"/>
      <c r="Q205" s="40"/>
      <c r="R205" s="40"/>
      <c r="S205" s="41"/>
      <c r="T205" s="41"/>
      <c r="U205" s="42">
        <f t="shared" si="124"/>
        <v>0.85572507326188718</v>
      </c>
      <c r="V205" s="42">
        <f t="shared" si="124"/>
        <v>0</v>
      </c>
      <c r="W205" s="43">
        <f t="shared" si="124"/>
        <v>0.95864217473211766</v>
      </c>
      <c r="X205" s="43">
        <f t="shared" si="124"/>
        <v>0.47225855015599616</v>
      </c>
      <c r="AD205"/>
      <c r="AG205" s="3">
        <f t="shared" si="116"/>
        <v>30.979333722981732</v>
      </c>
      <c r="AH205" s="36">
        <f t="shared" si="125"/>
        <v>0.99997623545687475</v>
      </c>
      <c r="AI205" s="36">
        <f t="shared" si="125"/>
        <v>0.99999002552931704</v>
      </c>
      <c r="AJ205" s="36">
        <f t="shared" si="125"/>
        <v>0.99994887651035225</v>
      </c>
      <c r="AK205" s="36">
        <f t="shared" si="125"/>
        <v>0.99998990558205558</v>
      </c>
      <c r="AL205" s="36">
        <f t="shared" si="125"/>
        <v>0</v>
      </c>
      <c r="AM205" s="37">
        <f t="shared" si="117"/>
        <v>0.99319572889099872</v>
      </c>
      <c r="AN205" s="38">
        <f t="shared" si="113"/>
        <v>0.92086031547744418</v>
      </c>
      <c r="AO205" s="39"/>
      <c r="AP205" s="39"/>
      <c r="AQ205" s="40"/>
      <c r="AR205" s="40"/>
      <c r="AS205" s="40"/>
      <c r="AT205" s="41"/>
      <c r="AU205" s="41"/>
      <c r="AV205" s="42">
        <f t="shared" si="126"/>
        <v>0.78538628360611251</v>
      </c>
      <c r="AW205" s="42">
        <f t="shared" si="126"/>
        <v>0</v>
      </c>
      <c r="AX205" s="43">
        <f t="shared" si="126"/>
        <v>0.93863146783722506</v>
      </c>
      <c r="AY205" s="43">
        <f t="shared" si="126"/>
        <v>0.40359235467409726</v>
      </c>
    </row>
    <row r="206" spans="6:51" x14ac:dyDescent="0.25">
      <c r="F206" s="3">
        <v>36</v>
      </c>
      <c r="G206" s="36">
        <f t="shared" si="123"/>
        <v>0.99999753840763539</v>
      </c>
      <c r="H206" s="36">
        <f t="shared" si="123"/>
        <v>0.99999818070120394</v>
      </c>
      <c r="I206" s="36">
        <f t="shared" si="123"/>
        <v>0.99999527856974002</v>
      </c>
      <c r="J206" s="36">
        <f t="shared" si="123"/>
        <v>0.99999813456770847</v>
      </c>
      <c r="K206" s="36">
        <f t="shared" si="123"/>
        <v>0.42720287257663425</v>
      </c>
      <c r="L206" s="37">
        <f t="shared" si="115"/>
        <v>0.99592441128544584</v>
      </c>
      <c r="M206" s="38">
        <f t="shared" si="119"/>
        <v>0.96097971861643927</v>
      </c>
      <c r="N206" s="39"/>
      <c r="O206" s="39"/>
      <c r="P206" s="40"/>
      <c r="Q206" s="40"/>
      <c r="R206" s="40"/>
      <c r="S206" s="41"/>
      <c r="T206" s="41"/>
      <c r="U206" s="42">
        <f t="shared" si="124"/>
        <v>0.8688870205683521</v>
      </c>
      <c r="V206" s="42">
        <f t="shared" si="124"/>
        <v>0</v>
      </c>
      <c r="W206" s="43">
        <f t="shared" si="124"/>
        <v>0.96235275161748834</v>
      </c>
      <c r="X206" s="43">
        <f t="shared" si="124"/>
        <v>0.48725549778786126</v>
      </c>
      <c r="AD206"/>
      <c r="AG206" s="3">
        <f t="shared" si="116"/>
        <v>32.580381999521578</v>
      </c>
      <c r="AH206" s="36">
        <f t="shared" si="125"/>
        <v>0.99998896011592231</v>
      </c>
      <c r="AI206" s="36">
        <f t="shared" si="125"/>
        <v>0.99999430488810637</v>
      </c>
      <c r="AJ206" s="36">
        <f t="shared" si="125"/>
        <v>0.99997663620359667</v>
      </c>
      <c r="AK206" s="36">
        <f t="shared" si="125"/>
        <v>0.99999421845199365</v>
      </c>
      <c r="AL206" s="36">
        <f t="shared" si="125"/>
        <v>7.8612597899312076E-2</v>
      </c>
      <c r="AM206" s="37">
        <f t="shared" si="117"/>
        <v>0.9943321557673569</v>
      </c>
      <c r="AN206" s="38">
        <f t="shared" si="113"/>
        <v>0.93715546896048374</v>
      </c>
      <c r="AO206" s="39"/>
      <c r="AP206" s="39"/>
      <c r="AQ206" s="40"/>
      <c r="AR206" s="40"/>
      <c r="AS206" s="40"/>
      <c r="AT206" s="41"/>
      <c r="AU206" s="41"/>
      <c r="AV206" s="42">
        <f t="shared" si="126"/>
        <v>0.81720274883514699</v>
      </c>
      <c r="AW206" s="42">
        <f t="shared" si="126"/>
        <v>0</v>
      </c>
      <c r="AX206" s="43">
        <f t="shared" si="126"/>
        <v>0.9477236198561888</v>
      </c>
      <c r="AY206" s="43">
        <f t="shared" si="126"/>
        <v>0.43264862626339706</v>
      </c>
    </row>
    <row r="207" spans="6:51" x14ac:dyDescent="0.25">
      <c r="F207" s="3">
        <v>37</v>
      </c>
      <c r="G207" s="36">
        <f t="shared" si="123"/>
        <v>0.99999835375137502</v>
      </c>
      <c r="H207" s="36">
        <f t="shared" si="123"/>
        <v>0.99999867800433517</v>
      </c>
      <c r="I207" s="36">
        <f t="shared" si="123"/>
        <v>0.99999697900370599</v>
      </c>
      <c r="J207" s="36">
        <f t="shared" si="123"/>
        <v>0.99999863946062684</v>
      </c>
      <c r="K207" s="36">
        <f t="shared" si="123"/>
        <v>0.49417851321236417</v>
      </c>
      <c r="L207" s="37">
        <f t="shared" si="115"/>
        <v>0.99624710364424895</v>
      </c>
      <c r="M207" s="38">
        <f t="shared" si="119"/>
        <v>0.96590462413547429</v>
      </c>
      <c r="N207" s="39"/>
      <c r="O207" s="39"/>
      <c r="P207" s="40"/>
      <c r="Q207" s="40"/>
      <c r="R207" s="40"/>
      <c r="S207" s="41"/>
      <c r="T207" s="41"/>
      <c r="U207" s="42">
        <f t="shared" si="124"/>
        <v>0.88069407515922038</v>
      </c>
      <c r="V207" s="42">
        <f t="shared" si="124"/>
        <v>0</v>
      </c>
      <c r="W207" s="43">
        <f t="shared" si="124"/>
        <v>0.96567406332871142</v>
      </c>
      <c r="X207" s="43">
        <f t="shared" si="124"/>
        <v>0.50151491105043755</v>
      </c>
      <c r="AD207"/>
      <c r="AG207" s="3">
        <f t="shared" si="116"/>
        <v>34.264174327522724</v>
      </c>
      <c r="AH207" s="36">
        <f t="shared" si="125"/>
        <v>0.99999485180092096</v>
      </c>
      <c r="AI207" s="36">
        <f t="shared" si="125"/>
        <v>0.99999678385785706</v>
      </c>
      <c r="AJ207" s="36">
        <f t="shared" si="125"/>
        <v>0.99998950986063095</v>
      </c>
      <c r="AK207" s="36">
        <f t="shared" si="125"/>
        <v>0.99999672073262291</v>
      </c>
      <c r="AL207" s="36">
        <f t="shared" si="125"/>
        <v>0.27804471994534219</v>
      </c>
      <c r="AM207" s="37">
        <f t="shared" si="117"/>
        <v>0.99522826940729114</v>
      </c>
      <c r="AN207" s="38">
        <f t="shared" si="113"/>
        <v>0.95044137841089837</v>
      </c>
      <c r="AO207" s="39"/>
      <c r="AP207" s="39"/>
      <c r="AQ207" s="40"/>
      <c r="AR207" s="40"/>
      <c r="AS207" s="40"/>
      <c r="AT207" s="41"/>
      <c r="AU207" s="41"/>
      <c r="AV207" s="42">
        <f t="shared" si="126"/>
        <v>0.84507787888043417</v>
      </c>
      <c r="AW207" s="42">
        <f t="shared" si="126"/>
        <v>0</v>
      </c>
      <c r="AX207" s="43">
        <f t="shared" si="126"/>
        <v>0.95563352860274586</v>
      </c>
      <c r="AY207" s="43">
        <f t="shared" si="126"/>
        <v>0.46072705013803927</v>
      </c>
    </row>
    <row r="208" spans="6:51" x14ac:dyDescent="0.25">
      <c r="F208" s="3">
        <v>38</v>
      </c>
      <c r="G208" s="36">
        <f t="shared" si="123"/>
        <v>0.99999888055304609</v>
      </c>
      <c r="H208" s="36">
        <f t="shared" si="123"/>
        <v>0.99999903311688243</v>
      </c>
      <c r="I208" s="36">
        <f t="shared" si="123"/>
        <v>0.99999804721676078</v>
      </c>
      <c r="J208" s="36">
        <f t="shared" si="123"/>
        <v>0.99999900092069172</v>
      </c>
      <c r="K208" s="36">
        <f t="shared" si="123"/>
        <v>0.55047186179705809</v>
      </c>
      <c r="L208" s="37">
        <f t="shared" si="115"/>
        <v>0.9965245880291741</v>
      </c>
      <c r="M208" s="38">
        <f t="shared" si="119"/>
        <v>0.97014442663600264</v>
      </c>
      <c r="N208" s="39"/>
      <c r="O208" s="39"/>
      <c r="P208" s="40"/>
      <c r="Q208" s="40"/>
      <c r="R208" s="40"/>
      <c r="S208" s="41"/>
      <c r="T208" s="41"/>
      <c r="U208" s="42">
        <f t="shared" si="124"/>
        <v>0.89129521119770017</v>
      </c>
      <c r="V208" s="42">
        <f t="shared" si="124"/>
        <v>0</v>
      </c>
      <c r="W208" s="43">
        <f t="shared" si="124"/>
        <v>0.96865117432690795</v>
      </c>
      <c r="X208" s="43">
        <f t="shared" si="124"/>
        <v>0.51507802723451401</v>
      </c>
      <c r="AD208"/>
      <c r="AG208" s="3">
        <f t="shared" si="116"/>
        <v>36.034987016545941</v>
      </c>
      <c r="AH208" s="36">
        <f t="shared" si="125"/>
        <v>0.99999757349636853</v>
      </c>
      <c r="AI208" s="36">
        <f t="shared" si="125"/>
        <v>0.99999820111023685</v>
      </c>
      <c r="AJ208" s="36">
        <f t="shared" si="125"/>
        <v>0.9999953525420241</v>
      </c>
      <c r="AK208" s="36">
        <f t="shared" si="125"/>
        <v>0.99999815526601021</v>
      </c>
      <c r="AL208" s="36">
        <f t="shared" si="125"/>
        <v>0.42975178502175948</v>
      </c>
      <c r="AM208" s="37">
        <f t="shared" si="117"/>
        <v>0.99593656117762641</v>
      </c>
      <c r="AN208" s="38">
        <f t="shared" si="113"/>
        <v>0.96116484941822444</v>
      </c>
      <c r="AO208" s="39"/>
      <c r="AP208" s="39"/>
      <c r="AQ208" s="40"/>
      <c r="AR208" s="40"/>
      <c r="AS208" s="40"/>
      <c r="AT208" s="41"/>
      <c r="AU208" s="41"/>
      <c r="AV208" s="42">
        <f t="shared" si="126"/>
        <v>0.86932206740916285</v>
      </c>
      <c r="AW208" s="42">
        <f t="shared" si="126"/>
        <v>0</v>
      </c>
      <c r="AX208" s="43">
        <f t="shared" si="126"/>
        <v>0.96247524598368606</v>
      </c>
      <c r="AY208" s="43">
        <f t="shared" si="126"/>
        <v>0.487766595705175</v>
      </c>
    </row>
    <row r="209" spans="6:51" x14ac:dyDescent="0.25">
      <c r="F209" s="3">
        <v>39</v>
      </c>
      <c r="G209" s="36">
        <f t="shared" si="123"/>
        <v>0.99999922608932901</v>
      </c>
      <c r="H209" s="36">
        <f t="shared" si="123"/>
        <v>0.99999928825933704</v>
      </c>
      <c r="I209" s="36">
        <f t="shared" si="123"/>
        <v>0.99999872445972571</v>
      </c>
      <c r="J209" s="36">
        <f t="shared" si="123"/>
        <v>0.99999926137416828</v>
      </c>
      <c r="K209" s="36">
        <f t="shared" si="123"/>
        <v>0.59802527353555135</v>
      </c>
      <c r="L209" s="37">
        <f t="shared" si="115"/>
        <v>0.99676434609884901</v>
      </c>
      <c r="M209" s="38">
        <f t="shared" si="119"/>
        <v>0.973799966473055</v>
      </c>
      <c r="N209" s="39"/>
      <c r="O209" s="39"/>
      <c r="P209" s="40"/>
      <c r="Q209" s="40"/>
      <c r="R209" s="40"/>
      <c r="S209" s="41"/>
      <c r="T209" s="41"/>
      <c r="U209" s="42">
        <f t="shared" si="124"/>
        <v>0.90082252989759948</v>
      </c>
      <c r="V209" s="42">
        <f t="shared" si="124"/>
        <v>0</v>
      </c>
      <c r="W209" s="43">
        <f t="shared" si="124"/>
        <v>0.97132356265535691</v>
      </c>
      <c r="X209" s="43">
        <f t="shared" si="124"/>
        <v>0.52798373234347717</v>
      </c>
      <c r="AD209"/>
      <c r="AG209" s="3">
        <f t="shared" si="116"/>
        <v>37.897317380842225</v>
      </c>
      <c r="AH209" s="36">
        <f t="shared" si="125"/>
        <v>0.99999883622205232</v>
      </c>
      <c r="AI209" s="36">
        <f t="shared" si="125"/>
        <v>0.99999900185280799</v>
      </c>
      <c r="AJ209" s="36">
        <f t="shared" si="125"/>
        <v>0.99999795871027719</v>
      </c>
      <c r="AK209" s="36">
        <f t="shared" si="125"/>
        <v>0.99999896905568708</v>
      </c>
      <c r="AL209" s="36">
        <f t="shared" si="125"/>
        <v>0.54512362740553344</v>
      </c>
      <c r="AM209" s="37">
        <f t="shared" si="117"/>
        <v>0.99649794744841558</v>
      </c>
      <c r="AN209" s="38">
        <f t="shared" si="113"/>
        <v>0.96973756554698254</v>
      </c>
      <c r="AO209" s="39"/>
      <c r="AP209" s="39"/>
      <c r="AQ209" s="40"/>
      <c r="AR209" s="40"/>
      <c r="AS209" s="40"/>
      <c r="AT209" s="41"/>
      <c r="AU209" s="41"/>
      <c r="AV209" s="42">
        <f t="shared" si="126"/>
        <v>0.89025823947721816</v>
      </c>
      <c r="AW209" s="42">
        <f t="shared" si="126"/>
        <v>0</v>
      </c>
      <c r="AX209" s="43">
        <f t="shared" si="126"/>
        <v>0.9683601423389282</v>
      </c>
      <c r="AY209" s="43">
        <f t="shared" si="126"/>
        <v>0.51371625757750294</v>
      </c>
    </row>
    <row r="210" spans="6:51" x14ac:dyDescent="0.25">
      <c r="F210" s="3">
        <v>40</v>
      </c>
      <c r="G210" s="36">
        <f t="shared" si="123"/>
        <v>0.99999945616089181</v>
      </c>
      <c r="H210" s="36">
        <f t="shared" si="123"/>
        <v>0.99999947270279699</v>
      </c>
      <c r="I210" s="36">
        <f t="shared" si="123"/>
        <v>0.99999915791860572</v>
      </c>
      <c r="J210" s="36">
        <f t="shared" si="123"/>
        <v>0.99999945025736059</v>
      </c>
      <c r="K210" s="36">
        <f t="shared" si="123"/>
        <v>0.63839428181327762</v>
      </c>
      <c r="L210" s="37">
        <f t="shared" si="115"/>
        <v>0.99697244683163033</v>
      </c>
      <c r="M210" s="38">
        <f t="shared" si="119"/>
        <v>0.97695679681125069</v>
      </c>
      <c r="N210" s="39"/>
      <c r="O210" s="39"/>
      <c r="P210" s="40"/>
      <c r="Q210" s="40"/>
      <c r="R210" s="40"/>
      <c r="S210" s="41"/>
      <c r="T210" s="41"/>
      <c r="U210" s="42">
        <f t="shared" si="124"/>
        <v>0.9093931503274012</v>
      </c>
      <c r="V210" s="42">
        <f t="shared" si="124"/>
        <v>0</v>
      </c>
      <c r="W210" s="43">
        <f t="shared" si="124"/>
        <v>0.97372584413507957</v>
      </c>
      <c r="X210" s="43">
        <f t="shared" si="124"/>
        <v>0.54026866679180952</v>
      </c>
      <c r="AD210"/>
      <c r="AG210" s="3">
        <f t="shared" si="116"/>
        <v>39.855895161134171</v>
      </c>
      <c r="AH210" s="36">
        <f t="shared" si="125"/>
        <v>0.99999942836729283</v>
      </c>
      <c r="AI210" s="36">
        <f t="shared" si="125"/>
        <v>0.99999944962784748</v>
      </c>
      <c r="AJ210" s="36">
        <f t="shared" si="125"/>
        <v>0.99999910658236646</v>
      </c>
      <c r="AK210" s="36">
        <f t="shared" si="125"/>
        <v>0.99999942659085617</v>
      </c>
      <c r="AL210" s="36">
        <f t="shared" si="125"/>
        <v>0.63296936062334175</v>
      </c>
      <c r="AM210" s="37">
        <f t="shared" si="117"/>
        <v>0.99694421126231603</v>
      </c>
      <c r="AN210" s="38">
        <f t="shared" si="113"/>
        <v>0.97652973959505351</v>
      </c>
      <c r="AO210" s="39"/>
      <c r="AP210" s="39"/>
      <c r="AQ210" s="40"/>
      <c r="AR210" s="40"/>
      <c r="AS210" s="40"/>
      <c r="AT210" s="41"/>
      <c r="AU210" s="41"/>
      <c r="AV210" s="42">
        <f t="shared" si="126"/>
        <v>0.90821298496232294</v>
      </c>
      <c r="AW210" s="42">
        <f t="shared" si="126"/>
        <v>0</v>
      </c>
      <c r="AX210" s="43">
        <f t="shared" si="126"/>
        <v>0.97339511933303602</v>
      </c>
      <c r="AY210" s="43">
        <f t="shared" si="126"/>
        <v>0.5385352918418288</v>
      </c>
    </row>
    <row r="211" spans="6:51" x14ac:dyDescent="0.25">
      <c r="F211" s="3">
        <v>41</v>
      </c>
      <c r="G211" s="36">
        <f t="shared" si="123"/>
        <v>0.99999961164953233</v>
      </c>
      <c r="H211" s="36">
        <f t="shared" si="123"/>
        <v>0.99999960685421385</v>
      </c>
      <c r="I211" s="36">
        <f t="shared" si="123"/>
        <v>0.99999943805488833</v>
      </c>
      <c r="J211" s="36">
        <f t="shared" si="123"/>
        <v>0.99999958811479461</v>
      </c>
      <c r="K211" s="36">
        <f t="shared" si="123"/>
        <v>0.67282961494206561</v>
      </c>
      <c r="L211" s="37">
        <f t="shared" si="115"/>
        <v>0.9971538411965335</v>
      </c>
      <c r="M211" s="38">
        <f t="shared" si="119"/>
        <v>0.97968750826146378</v>
      </c>
      <c r="N211" s="39"/>
      <c r="O211" s="39"/>
      <c r="P211" s="40"/>
      <c r="Q211" s="40"/>
      <c r="R211" s="40"/>
      <c r="S211" s="41"/>
      <c r="T211" s="41"/>
      <c r="U211" s="42">
        <f t="shared" si="124"/>
        <v>0.91711090444871313</v>
      </c>
      <c r="V211" s="42">
        <f t="shared" si="124"/>
        <v>0</v>
      </c>
      <c r="W211" s="43">
        <f t="shared" si="124"/>
        <v>0.97588840072067351</v>
      </c>
      <c r="X211" s="43">
        <f t="shared" si="124"/>
        <v>0.55196733348619065</v>
      </c>
      <c r="AD211"/>
      <c r="AG211" s="3">
        <f t="shared" si="116"/>
        <v>41.722042020690559</v>
      </c>
      <c r="AH211" s="36">
        <f t="shared" si="125"/>
        <v>0.99999969247358456</v>
      </c>
      <c r="AI211" s="36">
        <f t="shared" si="125"/>
        <v>0.99999968070149514</v>
      </c>
      <c r="AJ211" s="36">
        <f t="shared" si="125"/>
        <v>0.99999957753363244</v>
      </c>
      <c r="AK211" s="36">
        <f t="shared" si="125"/>
        <v>0.99999966424831099</v>
      </c>
      <c r="AL211" s="36">
        <f t="shared" si="125"/>
        <v>0.69458199027629275</v>
      </c>
      <c r="AM211" s="37">
        <f t="shared" si="117"/>
        <v>0.99727053273305066</v>
      </c>
      <c r="AN211" s="38">
        <f t="shared" si="113"/>
        <v>0.98142941491164148</v>
      </c>
      <c r="AO211" s="39"/>
      <c r="AP211" s="39"/>
      <c r="AQ211" s="40"/>
      <c r="AR211" s="40"/>
      <c r="AS211" s="40"/>
      <c r="AT211" s="41"/>
      <c r="AU211" s="41"/>
      <c r="AV211" s="42">
        <f t="shared" si="126"/>
        <v>0.92220557703060202</v>
      </c>
      <c r="AW211" s="42">
        <f t="shared" si="126"/>
        <v>0</v>
      </c>
      <c r="AX211" s="43">
        <f t="shared" si="126"/>
        <v>0.97731600984988298</v>
      </c>
      <c r="AY211" s="43">
        <f t="shared" si="126"/>
        <v>0.56006817833242506</v>
      </c>
    </row>
    <row r="212" spans="6:51" x14ac:dyDescent="0.25">
      <c r="F212" s="3">
        <v>42</v>
      </c>
      <c r="G212" s="36">
        <f t="shared" si="123"/>
        <v>0.99999971828741285</v>
      </c>
      <c r="H212" s="36">
        <f t="shared" si="123"/>
        <v>0.99999970502054925</v>
      </c>
      <c r="I212" s="36">
        <f t="shared" si="123"/>
        <v>0.99999962090095484</v>
      </c>
      <c r="J212" s="36">
        <f t="shared" si="123"/>
        <v>0.99999968937004247</v>
      </c>
      <c r="K212" s="36">
        <f t="shared" si="123"/>
        <v>0.70234108861364419</v>
      </c>
      <c r="L212" s="37">
        <f t="shared" si="115"/>
        <v>0.99731259046177134</v>
      </c>
      <c r="M212" s="38">
        <f t="shared" si="119"/>
        <v>0.98205371130664398</v>
      </c>
      <c r="N212" s="39"/>
      <c r="O212" s="39"/>
      <c r="P212" s="40"/>
      <c r="Q212" s="40"/>
      <c r="R212" s="40"/>
      <c r="S212" s="41"/>
      <c r="T212" s="41"/>
      <c r="U212" s="42">
        <f t="shared" si="124"/>
        <v>0.92406785173647521</v>
      </c>
      <c r="V212" s="42">
        <f t="shared" si="124"/>
        <v>0</v>
      </c>
      <c r="W212" s="43">
        <f t="shared" si="124"/>
        <v>0.97783792555153903</v>
      </c>
      <c r="X212" s="43">
        <f t="shared" si="124"/>
        <v>0.56311220637519088</v>
      </c>
      <c r="AD212"/>
      <c r="AG212" s="3">
        <f t="shared" si="116"/>
        <v>43.450237396356343</v>
      </c>
      <c r="AH212" s="36">
        <f t="shared" si="125"/>
        <v>0.9999998182782458</v>
      </c>
      <c r="AI212" s="36">
        <f t="shared" si="125"/>
        <v>0.9999998033610954</v>
      </c>
      <c r="AJ212" s="36">
        <f t="shared" si="125"/>
        <v>0.99999978159209235</v>
      </c>
      <c r="AK212" s="36">
        <f t="shared" si="125"/>
        <v>0.99999979129353334</v>
      </c>
      <c r="AL212" s="36">
        <f t="shared" si="125"/>
        <v>0.7380286909916326</v>
      </c>
      <c r="AM212" s="37">
        <f t="shared" si="117"/>
        <v>0.99750929012478629</v>
      </c>
      <c r="AN212" s="38">
        <f t="shared" si="113"/>
        <v>0.9849427007958268</v>
      </c>
      <c r="AO212" s="39"/>
      <c r="AP212" s="39"/>
      <c r="AQ212" s="40"/>
      <c r="AR212" s="40"/>
      <c r="AS212" s="40"/>
      <c r="AT212" s="41"/>
      <c r="AU212" s="41"/>
      <c r="AV212" s="42">
        <f t="shared" si="126"/>
        <v>0.93297000584187195</v>
      </c>
      <c r="AW212" s="42">
        <f t="shared" si="126"/>
        <v>0</v>
      </c>
      <c r="AX212" s="43">
        <f t="shared" si="126"/>
        <v>0.98033402053493179</v>
      </c>
      <c r="AY212" s="43">
        <f t="shared" si="126"/>
        <v>0.57835299475565594</v>
      </c>
    </row>
    <row r="213" spans="6:51" x14ac:dyDescent="0.25">
      <c r="F213" s="3">
        <v>43</v>
      </c>
      <c r="G213" s="36">
        <f t="shared" si="123"/>
        <v>0.99999979248410686</v>
      </c>
      <c r="H213" s="36">
        <f t="shared" si="123"/>
        <v>0.99999977728848499</v>
      </c>
      <c r="I213" s="36">
        <f t="shared" si="123"/>
        <v>0.99999974144651738</v>
      </c>
      <c r="J213" s="36">
        <f t="shared" si="123"/>
        <v>0.99999976420920189</v>
      </c>
      <c r="K213" s="36">
        <f t="shared" si="123"/>
        <v>0.72774746927747369</v>
      </c>
      <c r="L213" s="37">
        <f t="shared" si="115"/>
        <v>0.99745204402340193</v>
      </c>
      <c r="M213" s="38">
        <f t="shared" si="119"/>
        <v>0.98410772211358688</v>
      </c>
      <c r="N213" s="39"/>
      <c r="O213" s="39"/>
      <c r="P213" s="40"/>
      <c r="Q213" s="40"/>
      <c r="R213" s="40"/>
      <c r="S213" s="41"/>
      <c r="T213" s="41"/>
      <c r="U213" s="42">
        <f t="shared" si="124"/>
        <v>0.9303456289314731</v>
      </c>
      <c r="V213" s="42">
        <f t="shared" si="124"/>
        <v>0</v>
      </c>
      <c r="W213" s="43">
        <f t="shared" si="124"/>
        <v>0.97959789570799749</v>
      </c>
      <c r="X213" s="43">
        <f t="shared" si="124"/>
        <v>0.57373383799819178</v>
      </c>
      <c r="AD213"/>
      <c r="AG213" s="3">
        <f t="shared" si="116"/>
        <v>45.042693794538543</v>
      </c>
      <c r="AH213" s="36">
        <f t="shared" si="125"/>
        <v>0.99999988364228609</v>
      </c>
      <c r="AI213" s="36">
        <f t="shared" si="125"/>
        <v>0.99999987213909192</v>
      </c>
      <c r="AJ213" s="36">
        <f t="shared" si="125"/>
        <v>0.99999987760277187</v>
      </c>
      <c r="AK213" s="36">
        <f t="shared" si="125"/>
        <v>0.99999986304394695</v>
      </c>
      <c r="AL213" s="36">
        <f t="shared" si="125"/>
        <v>0.7695474587466975</v>
      </c>
      <c r="AM213" s="37">
        <f t="shared" si="117"/>
        <v>0.99768806450177427</v>
      </c>
      <c r="AN213" s="38">
        <f t="shared" si="113"/>
        <v>0.98751215665345005</v>
      </c>
      <c r="AO213" s="39"/>
      <c r="AP213" s="39"/>
      <c r="AQ213" s="40"/>
      <c r="AR213" s="40"/>
      <c r="AS213" s="40"/>
      <c r="AT213" s="41"/>
      <c r="AU213" s="41"/>
      <c r="AV213" s="42">
        <f t="shared" si="126"/>
        <v>0.94135294182403528</v>
      </c>
      <c r="AW213" s="42">
        <f t="shared" si="126"/>
        <v>0</v>
      </c>
      <c r="AX213" s="43">
        <f t="shared" si="126"/>
        <v>0.98268780080973128</v>
      </c>
      <c r="AY213" s="43">
        <f t="shared" si="126"/>
        <v>0.59392300255382358</v>
      </c>
    </row>
    <row r="214" spans="6:51" x14ac:dyDescent="0.25">
      <c r="F214" s="3">
        <v>44</v>
      </c>
      <c r="G214" s="36">
        <f t="shared" si="123"/>
        <v>0.99999984484152149</v>
      </c>
      <c r="H214" s="36">
        <f t="shared" si="123"/>
        <v>0.99999983080919996</v>
      </c>
      <c r="I214" s="36">
        <f t="shared" si="123"/>
        <v>0.99999982172528212</v>
      </c>
      <c r="J214" s="36">
        <f t="shared" si="123"/>
        <v>0.99999981986814679</v>
      </c>
      <c r="K214" s="36">
        <f t="shared" si="123"/>
        <v>0.74971547761667601</v>
      </c>
      <c r="L214" s="37">
        <f t="shared" si="115"/>
        <v>0.99757497864495726</v>
      </c>
      <c r="M214" s="38">
        <f t="shared" si="119"/>
        <v>0.98589399285816737</v>
      </c>
      <c r="N214" s="39"/>
      <c r="O214" s="39"/>
      <c r="P214" s="40"/>
      <c r="Q214" s="40"/>
      <c r="R214" s="40"/>
      <c r="S214" s="41"/>
      <c r="T214" s="41"/>
      <c r="U214" s="42">
        <f t="shared" si="124"/>
        <v>0.93601665017029068</v>
      </c>
      <c r="V214" s="42">
        <f t="shared" si="124"/>
        <v>0</v>
      </c>
      <c r="W214" s="43">
        <f t="shared" si="124"/>
        <v>0.98118898230109042</v>
      </c>
      <c r="X214" s="43">
        <f t="shared" si="124"/>
        <v>0.58386096492293782</v>
      </c>
      <c r="AD214"/>
      <c r="AG214" s="3">
        <f t="shared" si="116"/>
        <v>46.510072666059088</v>
      </c>
      <c r="AH214" s="36">
        <f t="shared" si="125"/>
        <v>0.99999992037951868</v>
      </c>
      <c r="AI214" s="36">
        <f t="shared" si="125"/>
        <v>0.99999991283041267</v>
      </c>
      <c r="AJ214" s="36">
        <f t="shared" si="125"/>
        <v>0.99999992645003843</v>
      </c>
      <c r="AK214" s="36">
        <f t="shared" si="125"/>
        <v>0.99999990579750087</v>
      </c>
      <c r="AL214" s="36">
        <f t="shared" si="125"/>
        <v>0.79308237038021656</v>
      </c>
      <c r="AM214" s="37">
        <f t="shared" si="117"/>
        <v>0.99782518316609192</v>
      </c>
      <c r="AN214" s="38">
        <f t="shared" si="113"/>
        <v>0.98943468277076929</v>
      </c>
      <c r="AO214" s="39"/>
      <c r="AP214" s="39"/>
      <c r="AQ214" s="40"/>
      <c r="AR214" s="40"/>
      <c r="AS214" s="40"/>
      <c r="AT214" s="41"/>
      <c r="AU214" s="41"/>
      <c r="AV214" s="42">
        <f t="shared" si="126"/>
        <v>0.94798613420183864</v>
      </c>
      <c r="AW214" s="42">
        <f t="shared" si="126"/>
        <v>1.9325068272960766E-2</v>
      </c>
      <c r="AX214" s="43">
        <f t="shared" si="126"/>
        <v>0.98455413509297296</v>
      </c>
      <c r="AY214" s="43">
        <f t="shared" si="126"/>
        <v>0.60727731685064612</v>
      </c>
    </row>
    <row r="215" spans="6:51" x14ac:dyDescent="0.25">
      <c r="F215" s="3">
        <v>45</v>
      </c>
      <c r="G215" s="36">
        <f t="shared" si="123"/>
        <v>0.99999988229864234</v>
      </c>
      <c r="H215" s="36">
        <f t="shared" si="123"/>
        <v>0.99999987068102458</v>
      </c>
      <c r="I215" s="36">
        <f t="shared" si="123"/>
        <v>0.9999998757323334</v>
      </c>
      <c r="J215" s="36">
        <f t="shared" si="123"/>
        <v>0.99999986151708831</v>
      </c>
      <c r="K215" s="36">
        <f t="shared" si="123"/>
        <v>0.76879037846810006</v>
      </c>
      <c r="L215" s="37">
        <f t="shared" si="115"/>
        <v>0.99768370805037843</v>
      </c>
      <c r="M215" s="38">
        <f t="shared" si="119"/>
        <v>0.98745032311042091</v>
      </c>
      <c r="N215" s="39"/>
      <c r="O215" s="39"/>
      <c r="P215" s="40"/>
      <c r="Q215" s="40"/>
      <c r="R215" s="40"/>
      <c r="S215" s="41"/>
      <c r="T215" s="41"/>
      <c r="U215" s="42">
        <f t="shared" si="124"/>
        <v>0.94114517209348059</v>
      </c>
      <c r="V215" s="42">
        <f t="shared" si="124"/>
        <v>0</v>
      </c>
      <c r="W215" s="43">
        <f t="shared" si="124"/>
        <v>0.98262940628906825</v>
      </c>
      <c r="X215" s="43">
        <f t="shared" si="124"/>
        <v>0.59352061024961578</v>
      </c>
      <c r="AD215"/>
      <c r="AG215" s="3">
        <f t="shared" si="116"/>
        <v>47.862198071214792</v>
      </c>
      <c r="AH215" s="36">
        <f t="shared" si="125"/>
        <v>0.99999994243373092</v>
      </c>
      <c r="AI215" s="36">
        <f t="shared" si="125"/>
        <v>0.99999993806302612</v>
      </c>
      <c r="AJ215" s="36">
        <f t="shared" si="125"/>
        <v>0.99999995305241551</v>
      </c>
      <c r="AK215" s="36">
        <f t="shared" si="125"/>
        <v>0.99999993249395058</v>
      </c>
      <c r="AL215" s="36">
        <f t="shared" si="125"/>
        <v>0.81109172767621396</v>
      </c>
      <c r="AM215" s="37">
        <f t="shared" si="117"/>
        <v>0.99793251135622107</v>
      </c>
      <c r="AN215" s="38">
        <f t="shared" si="113"/>
        <v>0.9909027857753081</v>
      </c>
      <c r="AO215" s="39"/>
      <c r="AP215" s="39"/>
      <c r="AQ215" s="40"/>
      <c r="AR215" s="40"/>
      <c r="AS215" s="40"/>
      <c r="AT215" s="41"/>
      <c r="AU215" s="41"/>
      <c r="AV215" s="42">
        <f t="shared" si="126"/>
        <v>0.95331045039453832</v>
      </c>
      <c r="AW215" s="42">
        <f t="shared" si="126"/>
        <v>5.1070280821773451E-2</v>
      </c>
      <c r="AX215" s="43">
        <f t="shared" si="126"/>
        <v>0.98605584385500966</v>
      </c>
      <c r="AY215" s="43">
        <f t="shared" si="126"/>
        <v>0.61880591124953366</v>
      </c>
    </row>
    <row r="216" spans="6:51" x14ac:dyDescent="0.25">
      <c r="F216" s="3">
        <v>46</v>
      </c>
      <c r="G216" s="36">
        <f t="shared" si="123"/>
        <v>0.99999990945556438</v>
      </c>
      <c r="H216" s="36">
        <f t="shared" si="123"/>
        <v>0.99999990055896537</v>
      </c>
      <c r="I216" s="36">
        <f t="shared" si="123"/>
        <v>0.99999991243527908</v>
      </c>
      <c r="J216" s="36">
        <f t="shared" si="123"/>
        <v>0.99999989287173785</v>
      </c>
      <c r="K216" s="36">
        <f t="shared" si="123"/>
        <v>0.78542004312661839</v>
      </c>
      <c r="L216" s="37">
        <f t="shared" si="115"/>
        <v>0.99778016962621185</v>
      </c>
      <c r="M216" s="38">
        <f t="shared" si="119"/>
        <v>0.98880888437855807</v>
      </c>
      <c r="N216" s="39"/>
      <c r="O216" s="39"/>
      <c r="P216" s="40"/>
      <c r="Q216" s="40"/>
      <c r="R216" s="40"/>
      <c r="S216" s="41"/>
      <c r="T216" s="41"/>
      <c r="U216" s="42">
        <f t="shared" si="124"/>
        <v>0.94578823767566489</v>
      </c>
      <c r="V216" s="42">
        <f t="shared" si="124"/>
        <v>6.8547864062828978E-3</v>
      </c>
      <c r="W216" s="43">
        <f t="shared" si="124"/>
        <v>0.98393524731697635</v>
      </c>
      <c r="X216" s="43">
        <f t="shared" si="124"/>
        <v>0.60273818259046752</v>
      </c>
      <c r="AD216"/>
      <c r="AG216" s="3">
        <f t="shared" si="116"/>
        <v>49.108122451584919</v>
      </c>
      <c r="AH216" s="36">
        <f t="shared" si="125"/>
        <v>0.99999995642820416</v>
      </c>
      <c r="AI216" s="36">
        <f t="shared" si="125"/>
        <v>0.99999995436874634</v>
      </c>
      <c r="AJ216" s="36">
        <f t="shared" si="125"/>
        <v>0.99999996842465499</v>
      </c>
      <c r="AK216" s="36">
        <f t="shared" si="125"/>
        <v>0.99999994986166818</v>
      </c>
      <c r="AL216" s="36">
        <f t="shared" si="125"/>
        <v>0.82516437077959415</v>
      </c>
      <c r="AM216" s="37">
        <f t="shared" si="117"/>
        <v>0.9980179921601644</v>
      </c>
      <c r="AN216" s="38">
        <f t="shared" si="113"/>
        <v>0.99204448321081096</v>
      </c>
      <c r="AO216" s="39"/>
      <c r="AP216" s="39"/>
      <c r="AQ216" s="40"/>
      <c r="AR216" s="40"/>
      <c r="AS216" s="40"/>
      <c r="AT216" s="41"/>
      <c r="AU216" s="41"/>
      <c r="AV216" s="42">
        <f t="shared" si="126"/>
        <v>0.95763943584548616</v>
      </c>
      <c r="AW216" s="42">
        <f t="shared" si="126"/>
        <v>7.871976929707114E-2</v>
      </c>
      <c r="AX216" s="43">
        <f t="shared" si="126"/>
        <v>0.98728003976953738</v>
      </c>
      <c r="AY216" s="43">
        <f t="shared" si="126"/>
        <v>0.62881682485066803</v>
      </c>
    </row>
    <row r="217" spans="6:51" x14ac:dyDescent="0.25">
      <c r="F217" s="3">
        <v>47</v>
      </c>
      <c r="G217" s="36">
        <f t="shared" si="123"/>
        <v>0.99999992940050986</v>
      </c>
      <c r="H217" s="36">
        <f t="shared" si="123"/>
        <v>0.99999992307779939</v>
      </c>
      <c r="I217" s="36">
        <f t="shared" si="123"/>
        <v>0.99999993763164974</v>
      </c>
      <c r="J217" s="36">
        <f t="shared" si="123"/>
        <v>0.99999991661788201</v>
      </c>
      <c r="K217" s="36">
        <f t="shared" si="123"/>
        <v>0.79997393748888856</v>
      </c>
      <c r="L217" s="37">
        <f t="shared" si="115"/>
        <v>0.9978659933612174</v>
      </c>
      <c r="M217" s="38">
        <f t="shared" si="119"/>
        <v>0.98999708574504064</v>
      </c>
      <c r="N217" s="39"/>
      <c r="O217" s="39"/>
      <c r="P217" s="40"/>
      <c r="Q217" s="40"/>
      <c r="R217" s="40"/>
      <c r="S217" s="41"/>
      <c r="T217" s="41"/>
      <c r="U217" s="42">
        <f t="shared" si="124"/>
        <v>0.94999651154404485</v>
      </c>
      <c r="V217" s="42">
        <f t="shared" si="124"/>
        <v>3.1044012267361976E-2</v>
      </c>
      <c r="W217" s="43">
        <f t="shared" si="124"/>
        <v>0.98512071190913486</v>
      </c>
      <c r="X217" s="43">
        <f t="shared" si="124"/>
        <v>0.61153757111818685</v>
      </c>
      <c r="AD217"/>
      <c r="AG217" s="3">
        <f t="shared" si="116"/>
        <v>50.256187235873128</v>
      </c>
      <c r="AH217" s="36">
        <f t="shared" si="125"/>
        <v>0.99999996573433569</v>
      </c>
      <c r="AI217" s="36">
        <f t="shared" si="125"/>
        <v>0.9999999652954632</v>
      </c>
      <c r="AJ217" s="36">
        <f t="shared" si="125"/>
        <v>0.99999997777844696</v>
      </c>
      <c r="AK217" s="36">
        <f t="shared" si="125"/>
        <v>0.99999996157478988</v>
      </c>
      <c r="AL217" s="36">
        <f t="shared" si="125"/>
        <v>0.83636050348823998</v>
      </c>
      <c r="AM217" s="37">
        <f t="shared" si="117"/>
        <v>0.99808709909713644</v>
      </c>
      <c r="AN217" s="38">
        <f t="shared" si="113"/>
        <v>0.99294691591142614</v>
      </c>
      <c r="AO217" s="39"/>
      <c r="AP217" s="39"/>
      <c r="AQ217" s="40"/>
      <c r="AR217" s="40"/>
      <c r="AS217" s="40"/>
      <c r="AT217" s="41"/>
      <c r="AU217" s="41"/>
      <c r="AV217" s="42">
        <f t="shared" si="126"/>
        <v>0.96120003556524591</v>
      </c>
      <c r="AW217" s="42">
        <f t="shared" si="126"/>
        <v>0.10291831124733775</v>
      </c>
      <c r="AX217" s="43">
        <f t="shared" si="126"/>
        <v>0.98828968653848392</v>
      </c>
      <c r="AY217" s="43">
        <f t="shared" si="126"/>
        <v>0.6375558765131828</v>
      </c>
    </row>
    <row r="218" spans="6:51" x14ac:dyDescent="0.25">
      <c r="F218" s="3">
        <v>48</v>
      </c>
      <c r="G218" s="36">
        <f t="shared" ref="G218:K233" si="127">IF(1-EXP(-0.23*(G134-G$165))&lt;0, 0, 1-EXP(-0.23*(G134-G$165)))</f>
        <v>0.99999994423249361</v>
      </c>
      <c r="H218" s="36">
        <f t="shared" si="127"/>
        <v>0.99999994014728144</v>
      </c>
      <c r="I218" s="36">
        <f t="shared" si="127"/>
        <v>0.99999995510333639</v>
      </c>
      <c r="J218" s="36">
        <f t="shared" si="127"/>
        <v>0.99999993470794057</v>
      </c>
      <c r="K218" s="36">
        <f t="shared" si="127"/>
        <v>0.81275815671217422</v>
      </c>
      <c r="L218" s="37">
        <f t="shared" si="115"/>
        <v>0.99794255693444156</v>
      </c>
      <c r="M218" s="38">
        <f t="shared" si="119"/>
        <v>0.9910383047223531</v>
      </c>
      <c r="N218" s="39"/>
      <c r="O218" s="39"/>
      <c r="P218" s="40"/>
      <c r="Q218" s="40"/>
      <c r="R218" s="40"/>
      <c r="S218" s="41"/>
      <c r="T218" s="41"/>
      <c r="U218" s="42">
        <f t="shared" ref="U218:X233" si="128">IF(1-EXP(-0.23*(U134-U$165))&lt;0, 0, 1-EXP(-0.23*(U134-U$165)))</f>
        <v>0.95381501852114881</v>
      </c>
      <c r="V218" s="42">
        <f t="shared" si="128"/>
        <v>5.4202114853480032E-2</v>
      </c>
      <c r="W218" s="43">
        <f t="shared" si="128"/>
        <v>0.9861983664968188</v>
      </c>
      <c r="X218" s="43">
        <f t="shared" si="128"/>
        <v>0.61994123642243304</v>
      </c>
      <c r="AD218"/>
      <c r="AG218" s="3">
        <f t="shared" si="116"/>
        <v>51.314078685538149</v>
      </c>
      <c r="AH218" s="36">
        <f t="shared" ref="AH218:AL233" si="129">IF(1-EXP(-0.23*(AH134-AH$165))&lt;0, 0, 1-EXP(-0.23*(AH134-AH$165)))</f>
        <v>0.9999999721739018</v>
      </c>
      <c r="AI218" s="36">
        <f t="shared" si="129"/>
        <v>0.99999997285612408</v>
      </c>
      <c r="AJ218" s="36">
        <f t="shared" si="129"/>
        <v>0.99999998373271559</v>
      </c>
      <c r="AK218" s="36">
        <f t="shared" si="129"/>
        <v>0.99999996972894412</v>
      </c>
      <c r="AL218" s="36">
        <f t="shared" si="129"/>
        <v>0.84540779282386613</v>
      </c>
      <c r="AM218" s="37">
        <f t="shared" si="117"/>
        <v>0.99814370011194764</v>
      </c>
      <c r="AN218" s="38">
        <f t="shared" si="113"/>
        <v>0.9936706865756757</v>
      </c>
      <c r="AO218" s="39"/>
      <c r="AP218" s="39"/>
      <c r="AQ218" s="40"/>
      <c r="AR218" s="40"/>
      <c r="AS218" s="40"/>
      <c r="AT218" s="41"/>
      <c r="AU218" s="41"/>
      <c r="AV218" s="42">
        <f t="shared" ref="AV218:AY233" si="130">IF(1-EXP(-0.23*(AV134-AV$165))&lt;0, 0, 1-EXP(-0.23*(AV134-AV$165)))</f>
        <v>0.96415920579925984</v>
      </c>
      <c r="AW218" s="42">
        <f t="shared" si="130"/>
        <v>0.12418977290181721</v>
      </c>
      <c r="AX218" s="43">
        <f t="shared" si="130"/>
        <v>0.9891310854579658</v>
      </c>
      <c r="AY218" s="43">
        <f t="shared" si="130"/>
        <v>0.64522111593628662</v>
      </c>
    </row>
    <row r="219" spans="6:51" x14ac:dyDescent="0.25">
      <c r="F219" s="3">
        <v>49</v>
      </c>
      <c r="G219" s="36">
        <f t="shared" si="127"/>
        <v>0.99999995539552033</v>
      </c>
      <c r="H219" s="36">
        <f t="shared" si="127"/>
        <v>0.99999995315918788</v>
      </c>
      <c r="I219" s="36">
        <f t="shared" si="127"/>
        <v>0.99999996733972596</v>
      </c>
      <c r="J219" s="36">
        <f t="shared" si="127"/>
        <v>0.99999994856923413</v>
      </c>
      <c r="K219" s="36">
        <f t="shared" si="127"/>
        <v>0.82402737142936133</v>
      </c>
      <c r="L219" s="37">
        <f t="shared" si="115"/>
        <v>0.99801102994878599</v>
      </c>
      <c r="M219" s="38">
        <f t="shared" si="119"/>
        <v>0.99195250404382218</v>
      </c>
      <c r="N219" s="39"/>
      <c r="O219" s="39"/>
      <c r="P219" s="40"/>
      <c r="Q219" s="40"/>
      <c r="R219" s="40"/>
      <c r="S219" s="41"/>
      <c r="T219" s="41"/>
      <c r="U219" s="42">
        <f t="shared" si="128"/>
        <v>0.95728379609063807</v>
      </c>
      <c r="V219" s="42">
        <f t="shared" si="128"/>
        <v>7.6378762213556217E-2</v>
      </c>
      <c r="W219" s="43">
        <f t="shared" si="128"/>
        <v>0.9871793400235136</v>
      </c>
      <c r="X219" s="43">
        <f t="shared" si="128"/>
        <v>0.6279702970287947</v>
      </c>
      <c r="AD219"/>
      <c r="AG219" s="3">
        <f t="shared" si="116"/>
        <v>52.288879354098157</v>
      </c>
      <c r="AH219" s="36">
        <f t="shared" si="129"/>
        <v>0.99999997678370212</v>
      </c>
      <c r="AI219" s="36">
        <f t="shared" si="129"/>
        <v>0.9999999782381811</v>
      </c>
      <c r="AJ219" s="36">
        <f t="shared" si="129"/>
        <v>0.99999998767559695</v>
      </c>
      <c r="AK219" s="36">
        <f t="shared" si="129"/>
        <v>0.99999997556680154</v>
      </c>
      <c r="AL219" s="36">
        <f t="shared" si="129"/>
        <v>0.85281828544750848</v>
      </c>
      <c r="AM219" s="37">
        <f t="shared" si="117"/>
        <v>0.99819058954334672</v>
      </c>
      <c r="AN219" s="38">
        <f t="shared" si="113"/>
        <v>0.99425878142545121</v>
      </c>
      <c r="AO219" s="39"/>
      <c r="AP219" s="39"/>
      <c r="AQ219" s="40"/>
      <c r="AR219" s="40"/>
      <c r="AS219" s="40"/>
      <c r="AT219" s="41"/>
      <c r="AU219" s="41"/>
      <c r="AV219" s="42">
        <f t="shared" si="130"/>
        <v>0.96664163357012811</v>
      </c>
      <c r="AW219" s="42">
        <f t="shared" si="130"/>
        <v>0.14296310100774179</v>
      </c>
      <c r="AX219" s="43">
        <f t="shared" si="130"/>
        <v>0.98983882724341121</v>
      </c>
      <c r="AY219" s="43">
        <f t="shared" si="130"/>
        <v>0.65197353643579947</v>
      </c>
    </row>
    <row r="220" spans="6:51" x14ac:dyDescent="0.25">
      <c r="F220" s="3">
        <v>50</v>
      </c>
      <c r="G220" s="36">
        <f t="shared" si="127"/>
        <v>0.99999996389475421</v>
      </c>
      <c r="H220" s="36">
        <f t="shared" si="127"/>
        <v>0.99999996313327733</v>
      </c>
      <c r="I220" s="36">
        <f t="shared" si="127"/>
        <v>0.99999997599429225</v>
      </c>
      <c r="J220" s="36">
        <f t="shared" si="127"/>
        <v>0.99999995925103502</v>
      </c>
      <c r="K220" s="36">
        <f t="shared" si="127"/>
        <v>0.83399435431559166</v>
      </c>
      <c r="L220" s="37">
        <f t="shared" si="115"/>
        <v>0.99807240961762833</v>
      </c>
      <c r="M220" s="38">
        <f t="shared" si="119"/>
        <v>0.99275675208815839</v>
      </c>
      <c r="N220" s="39"/>
      <c r="O220" s="39"/>
      <c r="P220" s="40"/>
      <c r="Q220" s="40"/>
      <c r="R220" s="40"/>
      <c r="S220" s="41"/>
      <c r="T220" s="41"/>
      <c r="U220" s="42">
        <f t="shared" si="128"/>
        <v>0.96043847047386277</v>
      </c>
      <c r="V220" s="42">
        <f t="shared" si="128"/>
        <v>9.7621142182832243E-2</v>
      </c>
      <c r="W220" s="43">
        <f t="shared" si="128"/>
        <v>0.98807350022628437</v>
      </c>
      <c r="X220" s="43">
        <f t="shared" si="128"/>
        <v>0.63564461152431906</v>
      </c>
      <c r="AD220"/>
      <c r="AG220" s="3">
        <f t="shared" si="116"/>
        <v>53.187115504627528</v>
      </c>
      <c r="AH220" s="36">
        <f t="shared" si="129"/>
        <v>0.99999998018107994</v>
      </c>
      <c r="AI220" s="36">
        <f t="shared" si="129"/>
        <v>0.99999998216703234</v>
      </c>
      <c r="AJ220" s="36">
        <f t="shared" si="129"/>
        <v>0.99999999037855858</v>
      </c>
      <c r="AK220" s="36">
        <f t="shared" si="129"/>
        <v>0.99999997985135158</v>
      </c>
      <c r="AL220" s="36">
        <f t="shared" si="129"/>
        <v>0.85896037894767807</v>
      </c>
      <c r="AM220" s="37">
        <f t="shared" si="117"/>
        <v>0.99822982581974895</v>
      </c>
      <c r="AN220" s="38">
        <f t="shared" si="113"/>
        <v>0.99474224925710542</v>
      </c>
      <c r="AO220" s="39"/>
      <c r="AP220" s="39"/>
      <c r="AQ220" s="40"/>
      <c r="AR220" s="40"/>
      <c r="AS220" s="40"/>
      <c r="AT220" s="41"/>
      <c r="AU220" s="41"/>
      <c r="AV220" s="42">
        <f t="shared" si="130"/>
        <v>0.96874174506994482</v>
      </c>
      <c r="AW220" s="42">
        <f t="shared" si="130"/>
        <v>0.15959211507684812</v>
      </c>
      <c r="AX220" s="43">
        <f t="shared" si="130"/>
        <v>0.99043913144354334</v>
      </c>
      <c r="AY220" s="43">
        <f t="shared" si="130"/>
        <v>0.65794510274934703</v>
      </c>
    </row>
    <row r="221" spans="6:51" x14ac:dyDescent="0.25">
      <c r="F221" s="3">
        <v>51</v>
      </c>
      <c r="G221" s="36">
        <f t="shared" si="127"/>
        <v>0.99999997043794986</v>
      </c>
      <c r="H221" s="36">
        <f t="shared" si="127"/>
        <v>0.99999997082071712</v>
      </c>
      <c r="I221" s="36">
        <f t="shared" si="127"/>
        <v>0.99999998217522656</v>
      </c>
      <c r="J221" s="36">
        <f t="shared" si="127"/>
        <v>0.99999996752895415</v>
      </c>
      <c r="K221" s="36">
        <f t="shared" si="127"/>
        <v>0.84283760512331729</v>
      </c>
      <c r="L221" s="37">
        <f t="shared" si="115"/>
        <v>0.99812754968959116</v>
      </c>
      <c r="M221" s="38">
        <f t="shared" si="119"/>
        <v>0.99346566199878827</v>
      </c>
      <c r="N221" s="39"/>
      <c r="O221" s="39"/>
      <c r="P221" s="40"/>
      <c r="Q221" s="40"/>
      <c r="R221" s="40"/>
      <c r="S221" s="41"/>
      <c r="T221" s="41"/>
      <c r="U221" s="42">
        <f t="shared" si="128"/>
        <v>0.96331076504076718</v>
      </c>
      <c r="V221" s="42">
        <f t="shared" si="128"/>
        <v>0.11797406913011854</v>
      </c>
      <c r="W221" s="43">
        <f t="shared" si="128"/>
        <v>0.98888960713306828</v>
      </c>
      <c r="X221" s="43">
        <f t="shared" si="128"/>
        <v>0.64298285630305108</v>
      </c>
      <c r="AD221"/>
      <c r="AG221" s="3">
        <f t="shared" si="116"/>
        <v>54.014800802904645</v>
      </c>
      <c r="AH221" s="36">
        <f t="shared" si="129"/>
        <v>0.99999998274847346</v>
      </c>
      <c r="AI221" s="36">
        <f t="shared" si="129"/>
        <v>0.99999998509996935</v>
      </c>
      <c r="AJ221" s="36">
        <f t="shared" si="129"/>
        <v>0.99999999228883119</v>
      </c>
      <c r="AK221" s="36">
        <f t="shared" si="129"/>
        <v>0.99999998306595195</v>
      </c>
      <c r="AL221" s="36">
        <f t="shared" si="129"/>
        <v>0.86410441924359138</v>
      </c>
      <c r="AM221" s="37">
        <f t="shared" si="117"/>
        <v>0.9982629517238204</v>
      </c>
      <c r="AN221" s="38">
        <f t="shared" si="113"/>
        <v>0.99514389404006964</v>
      </c>
      <c r="AO221" s="39"/>
      <c r="AP221" s="39"/>
      <c r="AQ221" s="40"/>
      <c r="AR221" s="40"/>
      <c r="AS221" s="40"/>
      <c r="AT221" s="41"/>
      <c r="AU221" s="41"/>
      <c r="AV221" s="42">
        <f t="shared" si="130"/>
        <v>0.9705319793437992</v>
      </c>
      <c r="AW221" s="42">
        <f t="shared" si="130"/>
        <v>0.17437070237708352</v>
      </c>
      <c r="AX221" s="43">
        <f t="shared" si="130"/>
        <v>0.99095213923487779</v>
      </c>
      <c r="AY221" s="43">
        <f t="shared" si="130"/>
        <v>0.66324482918608951</v>
      </c>
    </row>
    <row r="222" spans="6:51" x14ac:dyDescent="0.25">
      <c r="F222" s="3">
        <v>52</v>
      </c>
      <c r="G222" s="36">
        <f t="shared" si="127"/>
        <v>0.99999997552902586</v>
      </c>
      <c r="H222" s="36">
        <f t="shared" si="127"/>
        <v>0.99999997677774688</v>
      </c>
      <c r="I222" s="36">
        <f t="shared" si="127"/>
        <v>0.999999986631948</v>
      </c>
      <c r="J222" s="36">
        <f t="shared" si="127"/>
        <v>0.9999999739794353</v>
      </c>
      <c r="K222" s="36">
        <f t="shared" si="127"/>
        <v>0.85070747651673717</v>
      </c>
      <c r="L222" s="37">
        <f t="shared" si="115"/>
        <v>0.99817718399885569</v>
      </c>
      <c r="M222" s="38">
        <f t="shared" si="119"/>
        <v>0.99409176227301566</v>
      </c>
      <c r="N222" s="39"/>
      <c r="O222" s="39"/>
      <c r="P222" s="40"/>
      <c r="Q222" s="40"/>
      <c r="R222" s="40"/>
      <c r="S222" s="41"/>
      <c r="T222" s="41"/>
      <c r="U222" s="42">
        <f t="shared" si="128"/>
        <v>0.96592894887465863</v>
      </c>
      <c r="V222" s="42">
        <f t="shared" si="128"/>
        <v>0.13748008995661654</v>
      </c>
      <c r="W222" s="43">
        <f t="shared" si="128"/>
        <v>0.98963544683187066</v>
      </c>
      <c r="X222" s="43">
        <f t="shared" si="128"/>
        <v>0.65000259899783197</v>
      </c>
      <c r="AD222"/>
      <c r="AG222" s="3">
        <f t="shared" si="116"/>
        <v>54.777476578735246</v>
      </c>
      <c r="AH222" s="36">
        <f t="shared" si="129"/>
        <v>0.99999998473121066</v>
      </c>
      <c r="AI222" s="36">
        <f t="shared" si="129"/>
        <v>0.99999998733356665</v>
      </c>
      <c r="AJ222" s="36">
        <f t="shared" si="129"/>
        <v>0.99999999367564141</v>
      </c>
      <c r="AK222" s="36">
        <f t="shared" si="129"/>
        <v>0.99999998552557212</v>
      </c>
      <c r="AL222" s="36">
        <f t="shared" si="129"/>
        <v>0.86845234852270037</v>
      </c>
      <c r="AM222" s="37">
        <f t="shared" si="117"/>
        <v>0.99829114157963073</v>
      </c>
      <c r="AN222" s="38">
        <f t="shared" si="113"/>
        <v>0.99548072388129405</v>
      </c>
      <c r="AO222" s="39"/>
      <c r="AP222" s="39"/>
      <c r="AQ222" s="40"/>
      <c r="AR222" s="40"/>
      <c r="AS222" s="40"/>
      <c r="AT222" s="41"/>
      <c r="AU222" s="41"/>
      <c r="AV222" s="42">
        <f t="shared" si="130"/>
        <v>0.97206857783003142</v>
      </c>
      <c r="AW222" s="42">
        <f t="shared" si="130"/>
        <v>0.18754457736170815</v>
      </c>
      <c r="AX222" s="43">
        <f t="shared" si="130"/>
        <v>0.99139351398746034</v>
      </c>
      <c r="AY222" s="43">
        <f t="shared" si="130"/>
        <v>0.66796342695848421</v>
      </c>
    </row>
    <row r="223" spans="6:51" x14ac:dyDescent="0.25">
      <c r="F223" s="3">
        <v>53</v>
      </c>
      <c r="G223" s="36">
        <f t="shared" si="127"/>
        <v>0.999999979530661</v>
      </c>
      <c r="H223" s="36">
        <f t="shared" si="127"/>
        <v>0.99999998141840929</v>
      </c>
      <c r="I223" s="36">
        <f t="shared" si="127"/>
        <v>0.99999998987578209</v>
      </c>
      <c r="J223" s="36">
        <f t="shared" si="127"/>
        <v>0.9999999790331987</v>
      </c>
      <c r="K223" s="36">
        <f t="shared" si="127"/>
        <v>0.85773111394424539</v>
      </c>
      <c r="L223" s="37">
        <f t="shared" si="115"/>
        <v>0.99822194572430978</v>
      </c>
      <c r="M223" s="38">
        <f t="shared" si="119"/>
        <v>0.99464580962865667</v>
      </c>
      <c r="N223" s="39"/>
      <c r="O223" s="39"/>
      <c r="P223" s="40"/>
      <c r="Q223" s="40"/>
      <c r="R223" s="40"/>
      <c r="S223" s="41"/>
      <c r="T223" s="41"/>
      <c r="U223" s="42">
        <f t="shared" si="128"/>
        <v>0.96831823247331517</v>
      </c>
      <c r="V223" s="42">
        <f t="shared" si="128"/>
        <v>0.15617958855511427</v>
      </c>
      <c r="W223" s="43">
        <f t="shared" si="128"/>
        <v>0.99031794814955909</v>
      </c>
      <c r="X223" s="43">
        <f t="shared" si="128"/>
        <v>0.65672036770410136</v>
      </c>
      <c r="AD223"/>
      <c r="AG223" s="3">
        <f t="shared" si="116"/>
        <v>55.4802489249997</v>
      </c>
      <c r="AH223" s="36">
        <f t="shared" si="129"/>
        <v>0.9999999862915987</v>
      </c>
      <c r="AI223" s="36">
        <f t="shared" si="129"/>
        <v>0.99999998906517273</v>
      </c>
      <c r="AJ223" s="36">
        <f t="shared" si="129"/>
        <v>0.99999999470662904</v>
      </c>
      <c r="AK223" s="36">
        <f t="shared" si="129"/>
        <v>0.99999998744075858</v>
      </c>
      <c r="AL223" s="36">
        <f t="shared" si="129"/>
        <v>0.87215744058913769</v>
      </c>
      <c r="AM223" s="37">
        <f t="shared" si="117"/>
        <v>0.99831530176193906</v>
      </c>
      <c r="AN223" s="38">
        <f t="shared" si="113"/>
        <v>0.99576560539907988</v>
      </c>
      <c r="AO223" s="39"/>
      <c r="AP223" s="39"/>
      <c r="AQ223" s="40"/>
      <c r="AR223" s="40"/>
      <c r="AS223" s="40"/>
      <c r="AT223" s="41"/>
      <c r="AU223" s="41"/>
      <c r="AV223" s="42">
        <f t="shared" si="130"/>
        <v>0.97339569485911981</v>
      </c>
      <c r="AW223" s="42">
        <f t="shared" si="130"/>
        <v>0.19932045347010863</v>
      </c>
      <c r="AX223" s="43">
        <f t="shared" si="130"/>
        <v>0.99177557593870536</v>
      </c>
      <c r="AY223" s="43">
        <f t="shared" si="130"/>
        <v>0.67217689069377107</v>
      </c>
    </row>
    <row r="224" spans="6:51" x14ac:dyDescent="0.25">
      <c r="F224" s="3">
        <v>54</v>
      </c>
      <c r="G224" s="36">
        <f t="shared" si="127"/>
        <v>0.99999998270661994</v>
      </c>
      <c r="H224" s="36">
        <f t="shared" si="127"/>
        <v>0.99999998505248744</v>
      </c>
      <c r="I224" s="36">
        <f t="shared" si="127"/>
        <v>0.99999999225869052</v>
      </c>
      <c r="J224" s="36">
        <f t="shared" si="127"/>
        <v>0.99999998301378179</v>
      </c>
      <c r="K224" s="36">
        <f t="shared" si="127"/>
        <v>0.86401645411396744</v>
      </c>
      <c r="L224" s="37">
        <f t="shared" si="115"/>
        <v>0.99826238320721916</v>
      </c>
      <c r="M224" s="38">
        <f t="shared" si="119"/>
        <v>0.99513705327225443</v>
      </c>
      <c r="N224" s="39"/>
      <c r="O224" s="39"/>
      <c r="P224" s="40"/>
      <c r="Q224" s="40"/>
      <c r="R224" s="40"/>
      <c r="S224" s="41"/>
      <c r="T224" s="41"/>
      <c r="U224" s="42">
        <f t="shared" si="128"/>
        <v>0.97050111680169759</v>
      </c>
      <c r="V224" s="42">
        <f t="shared" si="128"/>
        <v>0.1741108881085327</v>
      </c>
      <c r="W224" s="43">
        <f t="shared" si="128"/>
        <v>0.99094328451681224</v>
      </c>
      <c r="X224" s="43">
        <f t="shared" si="128"/>
        <v>0.66315171613025448</v>
      </c>
      <c r="AD224"/>
      <c r="AG224" s="3">
        <f t="shared" si="116"/>
        <v>56.127822882801333</v>
      </c>
      <c r="AH224" s="36">
        <f t="shared" si="129"/>
        <v>0.99999998754000641</v>
      </c>
      <c r="AI224" s="36">
        <f t="shared" si="129"/>
        <v>0.99999999042920784</v>
      </c>
      <c r="AJ224" s="36">
        <f t="shared" si="129"/>
        <v>0.99999999548939666</v>
      </c>
      <c r="AK224" s="36">
        <f t="shared" si="129"/>
        <v>0.99999998895554909</v>
      </c>
      <c r="AL224" s="36">
        <f t="shared" si="129"/>
        <v>0.87533772052239989</v>
      </c>
      <c r="AM224" s="37">
        <f t="shared" si="117"/>
        <v>0.99833614068174215</v>
      </c>
      <c r="AN224" s="38">
        <f t="shared" si="113"/>
        <v>0.99600840065301999</v>
      </c>
      <c r="AO224" s="39"/>
      <c r="AP224" s="39"/>
      <c r="AQ224" s="40"/>
      <c r="AR224" s="40"/>
      <c r="AS224" s="40"/>
      <c r="AT224" s="41"/>
      <c r="AU224" s="41"/>
      <c r="AV224" s="42">
        <f t="shared" si="130"/>
        <v>0.97454835601490164</v>
      </c>
      <c r="AW224" s="42">
        <f t="shared" si="130"/>
        <v>0.20987325071999696</v>
      </c>
      <c r="AX224" s="43">
        <f t="shared" si="130"/>
        <v>0.99210811817613642</v>
      </c>
      <c r="AY224" s="43">
        <f t="shared" si="130"/>
        <v>0.67594929073236698</v>
      </c>
    </row>
    <row r="225" spans="6:51" x14ac:dyDescent="0.25">
      <c r="F225" s="3">
        <v>55</v>
      </c>
      <c r="G225" s="36">
        <f t="shared" si="127"/>
        <v>0.99999998525067502</v>
      </c>
      <c r="H225" s="36">
        <f t="shared" si="127"/>
        <v>0.99999998791293521</v>
      </c>
      <c r="I225" s="36">
        <f t="shared" si="127"/>
        <v>0.99999999402505679</v>
      </c>
      <c r="J225" s="36">
        <f t="shared" si="127"/>
        <v>0.99999998616547725</v>
      </c>
      <c r="K225" s="36">
        <f t="shared" si="127"/>
        <v>0.86965547359169049</v>
      </c>
      <c r="L225" s="37">
        <f t="shared" si="115"/>
        <v>0.99829897299686732</v>
      </c>
      <c r="M225" s="38">
        <f t="shared" si="119"/>
        <v>0.99557345825898813</v>
      </c>
      <c r="N225" s="39"/>
      <c r="O225" s="39"/>
      <c r="P225" s="40"/>
      <c r="Q225" s="40"/>
      <c r="R225" s="40"/>
      <c r="S225" s="41"/>
      <c r="T225" s="41"/>
      <c r="U225" s="42">
        <f t="shared" si="128"/>
        <v>0.97249770121396251</v>
      </c>
      <c r="V225" s="42">
        <f t="shared" si="128"/>
        <v>0.19131035074906899</v>
      </c>
      <c r="W225" s="43">
        <f t="shared" si="128"/>
        <v>0.99151696298426206</v>
      </c>
      <c r="X225" s="43">
        <f t="shared" si="128"/>
        <v>0.66931128482935998</v>
      </c>
      <c r="AD225"/>
      <c r="AG225" s="3">
        <f t="shared" si="116"/>
        <v>56.724533941584319</v>
      </c>
      <c r="AH225" s="36">
        <f t="shared" si="129"/>
        <v>0.99999998855334638</v>
      </c>
      <c r="AI225" s="36">
        <f t="shared" si="129"/>
        <v>0.99999999151919516</v>
      </c>
      <c r="AJ225" s="36">
        <f t="shared" si="129"/>
        <v>0.99999999609492829</v>
      </c>
      <c r="AK225" s="36">
        <f t="shared" si="129"/>
        <v>0.99999999017057883</v>
      </c>
      <c r="AL225" s="36">
        <f t="shared" si="129"/>
        <v>0.87808526818310562</v>
      </c>
      <c r="AM225" s="37">
        <f t="shared" si="117"/>
        <v>0.99835421838355853</v>
      </c>
      <c r="AN225" s="38">
        <f t="shared" si="113"/>
        <v>0.99621676105541712</v>
      </c>
      <c r="AO225" s="39"/>
      <c r="AP225" s="39"/>
      <c r="AQ225" s="40"/>
      <c r="AR225" s="40"/>
      <c r="AS225" s="40"/>
      <c r="AT225" s="41"/>
      <c r="AU225" s="41"/>
      <c r="AV225" s="42">
        <f t="shared" si="130"/>
        <v>0.97555461459860848</v>
      </c>
      <c r="AW225" s="42">
        <f t="shared" si="130"/>
        <v>0.21935180087921036</v>
      </c>
      <c r="AX225" s="43">
        <f t="shared" si="130"/>
        <v>0.99239900129893088</v>
      </c>
      <c r="AY225" s="43">
        <f t="shared" si="130"/>
        <v>0.67933496525987236</v>
      </c>
    </row>
    <row r="226" spans="6:51" x14ac:dyDescent="0.25">
      <c r="F226" s="3">
        <v>56</v>
      </c>
      <c r="G226" s="36">
        <f t="shared" si="127"/>
        <v>0.99999998730657225</v>
      </c>
      <c r="H226" s="36">
        <f t="shared" si="127"/>
        <v>0.99999999017580798</v>
      </c>
      <c r="I226" s="36">
        <f t="shared" si="127"/>
        <v>0.99999999534603046</v>
      </c>
      <c r="J226" s="36">
        <f t="shared" si="127"/>
        <v>0.99999998867368822</v>
      </c>
      <c r="K226" s="36">
        <f t="shared" si="127"/>
        <v>0.87472683796850625</v>
      </c>
      <c r="L226" s="37">
        <f>IF(1-EXP(-0.23*(Z142-L$165))&lt;0, 0, 1-EXP(-0.23*(Z142-L$165)))</f>
        <v>0.99833213065391824</v>
      </c>
      <c r="M226" s="38">
        <f t="shared" si="119"/>
        <v>0.99596189441756988</v>
      </c>
      <c r="N226" s="39"/>
      <c r="O226" s="39"/>
      <c r="P226" s="40"/>
      <c r="Q226" s="40"/>
      <c r="R226" s="40"/>
      <c r="S226" s="41"/>
      <c r="T226" s="41"/>
      <c r="U226" s="42">
        <f t="shared" si="128"/>
        <v>0.97432595513238041</v>
      </c>
      <c r="V226" s="42">
        <f t="shared" si="128"/>
        <v>0.20781247421775706</v>
      </c>
      <c r="W226" s="43">
        <f t="shared" si="128"/>
        <v>0.99204390208636128</v>
      </c>
      <c r="X226" s="43">
        <f t="shared" si="128"/>
        <v>0.67521285868052683</v>
      </c>
      <c r="AD226"/>
      <c r="AG226" s="3">
        <f t="shared" si="116"/>
        <v>57.274377065113654</v>
      </c>
      <c r="AH226" s="36">
        <f t="shared" si="129"/>
        <v>0.99999998938640733</v>
      </c>
      <c r="AI226" s="36">
        <f t="shared" si="129"/>
        <v>0.99999999240147852</v>
      </c>
      <c r="AJ226" s="36">
        <f t="shared" si="129"/>
        <v>0.99999999657122485</v>
      </c>
      <c r="AK226" s="36">
        <f t="shared" si="129"/>
        <v>0.99999999115752314</v>
      </c>
      <c r="AL226" s="36">
        <f t="shared" si="129"/>
        <v>0.88047278298485909</v>
      </c>
      <c r="AM226" s="37">
        <f>IF(1-EXP(-0.23*(BA142-AM$165))&lt;0, 0, 1-EXP(-0.23*(BA142-AM$165)))</f>
        <v>0.99836998225982287</v>
      </c>
      <c r="AN226" s="38">
        <f t="shared" si="113"/>
        <v>0.99639669007270848</v>
      </c>
      <c r="AO226" s="39"/>
      <c r="AP226" s="39"/>
      <c r="AQ226" s="40"/>
      <c r="AR226" s="40"/>
      <c r="AS226" s="40"/>
      <c r="AT226" s="41"/>
      <c r="AU226" s="41"/>
      <c r="AV226" s="42">
        <f t="shared" si="130"/>
        <v>0.97643714245381175</v>
      </c>
      <c r="AW226" s="42">
        <f t="shared" si="130"/>
        <v>0.22788339486095111</v>
      </c>
      <c r="AX226" s="43">
        <f t="shared" si="130"/>
        <v>0.99265459219442687</v>
      </c>
      <c r="AY226" s="43">
        <f t="shared" si="130"/>
        <v>0.68238025487865017</v>
      </c>
    </row>
    <row r="227" spans="6:51" x14ac:dyDescent="0.25">
      <c r="F227" s="3">
        <v>57</v>
      </c>
      <c r="G227" s="36">
        <f t="shared" si="127"/>
        <v>0.99999998898195341</v>
      </c>
      <c r="H227" s="36">
        <f t="shared" si="127"/>
        <v>0.9999999919748167</v>
      </c>
      <c r="I227" s="36">
        <f t="shared" si="127"/>
        <v>0.99999999634249015</v>
      </c>
      <c r="J227" s="36">
        <f t="shared" si="127"/>
        <v>0.99999999067983458</v>
      </c>
      <c r="K227" s="36">
        <f t="shared" si="127"/>
        <v>0.8792980701619546</v>
      </c>
      <c r="L227" s="37">
        <f t="shared" ref="L227:L240" si="131">IF(1-EXP(-0.23*(Z143-L$165))&lt;0, 0, 1-EXP(-0.23*(Z143-L$165)))</f>
        <v>0.99836221973251293</v>
      </c>
      <c r="M227" s="38">
        <f t="shared" si="119"/>
        <v>0.99630829628401851</v>
      </c>
      <c r="N227" s="39"/>
      <c r="O227" s="39"/>
      <c r="P227" s="40"/>
      <c r="Q227" s="40"/>
      <c r="R227" s="40"/>
      <c r="S227" s="41"/>
      <c r="T227" s="41"/>
      <c r="U227" s="42">
        <f t="shared" si="128"/>
        <v>0.9760019578046506</v>
      </c>
      <c r="V227" s="42">
        <f t="shared" si="128"/>
        <v>0.22364998526268542</v>
      </c>
      <c r="W227" s="43">
        <f t="shared" si="128"/>
        <v>0.99252850001817028</v>
      </c>
      <c r="X227" s="43">
        <f t="shared" si="128"/>
        <v>0.68086942079630242</v>
      </c>
      <c r="AD227"/>
      <c r="AG227" s="3">
        <f t="shared" si="116"/>
        <v>57.78103343764532</v>
      </c>
      <c r="AH227" s="36">
        <f t="shared" si="129"/>
        <v>0.99999999007899798</v>
      </c>
      <c r="AI227" s="36">
        <f t="shared" si="129"/>
        <v>0.9999999931239637</v>
      </c>
      <c r="AJ227" s="36">
        <f t="shared" si="129"/>
        <v>0.99999999695148301</v>
      </c>
      <c r="AK227" s="36">
        <f t="shared" si="129"/>
        <v>0.99999999196833578</v>
      </c>
      <c r="AL227" s="36">
        <f t="shared" si="129"/>
        <v>0.88255829154720145</v>
      </c>
      <c r="AM227" s="37">
        <f t="shared" ref="AM227:AM240" si="132">IF(1-EXP(-0.23*(BA143-AM$165))&lt;0, 0, 1-EXP(-0.23*(BA143-AM$165)))</f>
        <v>0.99838379314509818</v>
      </c>
      <c r="AN227" s="38">
        <f t="shared" si="113"/>
        <v>0.99655294763246693</v>
      </c>
      <c r="AO227" s="39"/>
      <c r="AP227" s="39"/>
      <c r="AQ227" s="40"/>
      <c r="AR227" s="40"/>
      <c r="AS227" s="40"/>
      <c r="AT227" s="41"/>
      <c r="AU227" s="41"/>
      <c r="AV227" s="42">
        <f t="shared" si="130"/>
        <v>0.97721441675143161</v>
      </c>
      <c r="AW227" s="42">
        <f t="shared" si="130"/>
        <v>0.23557743148296473</v>
      </c>
      <c r="AX227" s="43">
        <f t="shared" si="130"/>
        <v>0.99288009156164336</v>
      </c>
      <c r="AY227" s="43">
        <f t="shared" si="130"/>
        <v>0.68512488539600946</v>
      </c>
    </row>
    <row r="228" spans="6:51" x14ac:dyDescent="0.25">
      <c r="F228" s="3">
        <v>58</v>
      </c>
      <c r="G228" s="36">
        <f t="shared" si="127"/>
        <v>0.99999999035815612</v>
      </c>
      <c r="H228" s="36">
        <f t="shared" si="127"/>
        <v>0.99999999341200563</v>
      </c>
      <c r="I228" s="36">
        <f t="shared" si="127"/>
        <v>0.99999999710052156</v>
      </c>
      <c r="J228" s="36">
        <f t="shared" si="127"/>
        <v>0.9999999922923215</v>
      </c>
      <c r="K228" s="36">
        <f t="shared" si="127"/>
        <v>0.88342733159496722</v>
      </c>
      <c r="L228" s="37">
        <f t="shared" si="131"/>
        <v>0.99838955927709838</v>
      </c>
      <c r="M228" s="38">
        <f t="shared" si="119"/>
        <v>0.99661779861950039</v>
      </c>
      <c r="N228" s="39"/>
      <c r="O228" s="39"/>
      <c r="P228" s="40"/>
      <c r="Q228" s="40"/>
      <c r="R228" s="40"/>
      <c r="S228" s="41"/>
      <c r="T228" s="41"/>
      <c r="U228" s="42">
        <f t="shared" si="128"/>
        <v>0.97754010995475127</v>
      </c>
      <c r="V228" s="42">
        <f t="shared" si="128"/>
        <v>0.23885392959546714</v>
      </c>
      <c r="W228" s="43">
        <f t="shared" si="128"/>
        <v>0.99297469439099606</v>
      </c>
      <c r="X228" s="43">
        <f t="shared" si="128"/>
        <v>0.68629320303639463</v>
      </c>
      <c r="AD228"/>
      <c r="AG228" s="3">
        <f t="shared" si="116"/>
        <v>58.247895109351262</v>
      </c>
      <c r="AH228" s="36">
        <f t="shared" si="129"/>
        <v>0.99999999066056489</v>
      </c>
      <c r="AI228" s="36">
        <f t="shared" si="129"/>
        <v>0.9999999937218117</v>
      </c>
      <c r="AJ228" s="36">
        <f t="shared" si="129"/>
        <v>0.99999999725913524</v>
      </c>
      <c r="AK228" s="36">
        <f t="shared" si="129"/>
        <v>0.99999999264128847</v>
      </c>
      <c r="AL228" s="36">
        <f t="shared" si="129"/>
        <v>0.88438857394233406</v>
      </c>
      <c r="AM228" s="37">
        <f t="shared" si="132"/>
        <v>0.99839594463654147</v>
      </c>
      <c r="AN228" s="38">
        <f t="shared" si="113"/>
        <v>0.99668934456303626</v>
      </c>
      <c r="AO228" s="39"/>
      <c r="AP228" s="39"/>
      <c r="AQ228" s="40"/>
      <c r="AR228" s="40"/>
      <c r="AS228" s="40"/>
      <c r="AT228" s="41"/>
      <c r="AU228" s="41"/>
      <c r="AV228" s="42">
        <f t="shared" si="130"/>
        <v>0.97790161472724035</v>
      </c>
      <c r="AW228" s="42">
        <f t="shared" si="130"/>
        <v>0.24252836387107102</v>
      </c>
      <c r="AX228" s="43">
        <f t="shared" si="130"/>
        <v>0.99307978104956651</v>
      </c>
      <c r="AY228" s="43">
        <f t="shared" si="130"/>
        <v>0.68760307798606335</v>
      </c>
    </row>
    <row r="229" spans="6:51" x14ac:dyDescent="0.25">
      <c r="F229" s="3">
        <v>59</v>
      </c>
      <c r="G229" s="36">
        <f t="shared" si="127"/>
        <v>0.99999999149718055</v>
      </c>
      <c r="H229" s="36">
        <f t="shared" si="127"/>
        <v>0.99999999456562394</v>
      </c>
      <c r="I229" s="36">
        <f t="shared" si="127"/>
        <v>0.99999999768193404</v>
      </c>
      <c r="J229" s="36">
        <f t="shared" si="127"/>
        <v>0.99999999359465219</v>
      </c>
      <c r="K229" s="36">
        <f t="shared" si="127"/>
        <v>0.88716489062016102</v>
      </c>
      <c r="L229" s="37">
        <f t="shared" si="131"/>
        <v>0.99841443010324171</v>
      </c>
      <c r="M229" s="38">
        <f t="shared" si="119"/>
        <v>0.99689485135578715</v>
      </c>
      <c r="N229" s="39"/>
      <c r="O229" s="39"/>
      <c r="P229" s="40"/>
      <c r="Q229" s="40"/>
      <c r="R229" s="40"/>
      <c r="S229" s="41"/>
      <c r="T229" s="41"/>
      <c r="U229" s="42">
        <f t="shared" si="128"/>
        <v>0.97895332069122376</v>
      </c>
      <c r="V229" s="42">
        <f t="shared" si="128"/>
        <v>0.25345375829247796</v>
      </c>
      <c r="W229" s="43">
        <f t="shared" si="128"/>
        <v>0.99338601466121657</v>
      </c>
      <c r="X229" s="43">
        <f t="shared" si="128"/>
        <v>0.69149573330864267</v>
      </c>
      <c r="AD229"/>
      <c r="AG229" s="3">
        <f t="shared" si="116"/>
        <v>58.678087706000106</v>
      </c>
      <c r="AH229" s="36">
        <f t="shared" si="129"/>
        <v>0.99999999115324578</v>
      </c>
      <c r="AI229" s="36">
        <f t="shared" si="129"/>
        <v>0.99999999422121888</v>
      </c>
      <c r="AJ229" s="36">
        <f t="shared" si="129"/>
        <v>0.99999999751103241</v>
      </c>
      <c r="AK229" s="36">
        <f t="shared" si="129"/>
        <v>0.99999999320499477</v>
      </c>
      <c r="AL229" s="36">
        <f t="shared" si="129"/>
        <v>0.88600169150292163</v>
      </c>
      <c r="AM229" s="37">
        <f t="shared" si="132"/>
        <v>0.99840667757450696</v>
      </c>
      <c r="AN229" s="38">
        <f t="shared" si="113"/>
        <v>0.99680895958649052</v>
      </c>
      <c r="AO229" s="39"/>
      <c r="AP229" s="39"/>
      <c r="AQ229" s="40"/>
      <c r="AR229" s="40"/>
      <c r="AS229" s="40"/>
      <c r="AT229" s="41"/>
      <c r="AU229" s="41"/>
      <c r="AV229" s="42">
        <f t="shared" si="130"/>
        <v>0.97851129495327238</v>
      </c>
      <c r="AW229" s="42">
        <f t="shared" si="130"/>
        <v>0.2488180932390528</v>
      </c>
      <c r="AX229" s="43">
        <f t="shared" si="130"/>
        <v>0.9932572116383056</v>
      </c>
      <c r="AY229" s="43">
        <f t="shared" si="130"/>
        <v>0.68984444646405807</v>
      </c>
    </row>
    <row r="230" spans="6:51" x14ac:dyDescent="0.25">
      <c r="F230" s="3">
        <v>60</v>
      </c>
      <c r="G230" s="36">
        <f t="shared" si="127"/>
        <v>0.99999999244668403</v>
      </c>
      <c r="H230" s="36">
        <f t="shared" si="127"/>
        <v>0.99999999549595675</v>
      </c>
      <c r="I230" s="36">
        <f t="shared" si="127"/>
        <v>0.99999999813146312</v>
      </c>
      <c r="J230" s="36">
        <f t="shared" si="127"/>
        <v>0.99999999465145595</v>
      </c>
      <c r="K230" s="36">
        <f t="shared" si="127"/>
        <v>0.89055433738376366</v>
      </c>
      <c r="L230" s="37">
        <f t="shared" si="131"/>
        <v>0.99843708007905985</v>
      </c>
      <c r="M230" s="38">
        <f t="shared" si="119"/>
        <v>0.99714331719661864</v>
      </c>
      <c r="N230" s="39"/>
      <c r="O230" s="39"/>
      <c r="P230" s="40"/>
      <c r="Q230" s="40"/>
      <c r="R230" s="40"/>
      <c r="S230" s="41"/>
      <c r="T230" s="41"/>
      <c r="U230" s="42">
        <f t="shared" si="128"/>
        <v>0.98025317263590694</v>
      </c>
      <c r="V230" s="42">
        <f t="shared" si="128"/>
        <v>0.26747741058208152</v>
      </c>
      <c r="W230" s="43">
        <f t="shared" si="128"/>
        <v>0.99376562817881897</v>
      </c>
      <c r="X230" s="43">
        <f t="shared" si="128"/>
        <v>0.69648787983629912</v>
      </c>
      <c r="AD230"/>
      <c r="AG230" s="3">
        <f t="shared" si="116"/>
        <v>59.074491354933706</v>
      </c>
      <c r="AH230" s="36">
        <f t="shared" si="129"/>
        <v>0.99999999157393116</v>
      </c>
      <c r="AI230" s="36">
        <f t="shared" si="129"/>
        <v>0.99999999464197464</v>
      </c>
      <c r="AJ230" s="36">
        <f t="shared" si="129"/>
        <v>0.99999999771950143</v>
      </c>
      <c r="AK230" s="36">
        <f t="shared" si="129"/>
        <v>0.99999999368114212</v>
      </c>
      <c r="AL230" s="36">
        <f t="shared" si="129"/>
        <v>0.88742887532926029</v>
      </c>
      <c r="AM230" s="37">
        <f t="shared" si="132"/>
        <v>0.99841619101822243</v>
      </c>
      <c r="AN230" s="38">
        <f t="shared" si="113"/>
        <v>0.99691430106388179</v>
      </c>
      <c r="AO230" s="39"/>
      <c r="AP230" s="39"/>
      <c r="AQ230" s="40"/>
      <c r="AR230" s="40"/>
      <c r="AS230" s="40"/>
      <c r="AT230" s="41"/>
      <c r="AU230" s="41"/>
      <c r="AV230" s="42">
        <f t="shared" si="130"/>
        <v>0.97905392093054877</v>
      </c>
      <c r="AW230" s="42">
        <f t="shared" si="130"/>
        <v>0.25451792506000481</v>
      </c>
      <c r="AX230" s="43">
        <f t="shared" si="130"/>
        <v>0.99341534860374503</v>
      </c>
      <c r="AY230" s="43">
        <f t="shared" si="130"/>
        <v>0.69187472712169473</v>
      </c>
    </row>
    <row r="231" spans="6:51" x14ac:dyDescent="0.25">
      <c r="F231" s="3">
        <v>61</v>
      </c>
      <c r="G231" s="36">
        <f t="shared" si="127"/>
        <v>0.99999999324359623</v>
      </c>
      <c r="H231" s="36">
        <f t="shared" si="127"/>
        <v>0.99999999624966418</v>
      </c>
      <c r="I231" s="36">
        <f t="shared" si="127"/>
        <v>0.99999999848174126</v>
      </c>
      <c r="J231" s="36">
        <f t="shared" si="127"/>
        <v>0.99999999551298946</v>
      </c>
      <c r="K231" s="36">
        <f t="shared" si="127"/>
        <v>0.8936335924050105</v>
      </c>
      <c r="L231" s="37">
        <f t="shared" si="131"/>
        <v>0.99845772858224169</v>
      </c>
      <c r="M231" s="38">
        <f t="shared" si="119"/>
        <v>0.99736655458649282</v>
      </c>
      <c r="N231" s="39"/>
      <c r="O231" s="39"/>
      <c r="P231" s="40"/>
      <c r="Q231" s="40"/>
      <c r="R231" s="40"/>
      <c r="S231" s="41"/>
      <c r="T231" s="41"/>
      <c r="U231" s="42">
        <f t="shared" si="128"/>
        <v>0.98145006788091538</v>
      </c>
      <c r="V231" s="42">
        <f t="shared" si="128"/>
        <v>0.2809513930034554</v>
      </c>
      <c r="W231" s="43">
        <f t="shared" si="128"/>
        <v>0.99411638067487207</v>
      </c>
      <c r="X231" s="43">
        <f t="shared" si="128"/>
        <v>0.70127989256693291</v>
      </c>
      <c r="AD231"/>
      <c r="AG231" s="3">
        <f t="shared" si="116"/>
        <v>59.439759967438754</v>
      </c>
      <c r="AH231" s="36">
        <f t="shared" si="129"/>
        <v>0.99999999193568334</v>
      </c>
      <c r="AI231" s="36">
        <f t="shared" si="129"/>
        <v>0.99999999499922088</v>
      </c>
      <c r="AJ231" s="36">
        <f t="shared" si="129"/>
        <v>0.99999999789370164</v>
      </c>
      <c r="AK231" s="36">
        <f t="shared" si="129"/>
        <v>0.99999999408637763</v>
      </c>
      <c r="AL231" s="36">
        <f t="shared" si="129"/>
        <v>0.88869595363605147</v>
      </c>
      <c r="AM231" s="37">
        <f t="shared" si="132"/>
        <v>0.99842465065160502</v>
      </c>
      <c r="AN231" s="38">
        <f t="shared" si="113"/>
        <v>0.99700742885101934</v>
      </c>
      <c r="AO231" s="39"/>
      <c r="AP231" s="39"/>
      <c r="AQ231" s="40"/>
      <c r="AR231" s="40"/>
      <c r="AS231" s="40"/>
      <c r="AT231" s="41"/>
      <c r="AU231" s="41"/>
      <c r="AV231" s="42">
        <f t="shared" si="130"/>
        <v>0.9795382670492091</v>
      </c>
      <c r="AW231" s="42">
        <f t="shared" si="130"/>
        <v>0.25969017656908977</v>
      </c>
      <c r="AX231" s="43">
        <f t="shared" si="130"/>
        <v>0.99355668407252151</v>
      </c>
      <c r="AY231" s="43">
        <f t="shared" si="130"/>
        <v>0.69371637596629787</v>
      </c>
    </row>
    <row r="232" spans="6:51" x14ac:dyDescent="0.25">
      <c r="F232" s="3">
        <v>62</v>
      </c>
      <c r="G232" s="36">
        <f t="shared" si="127"/>
        <v>0.99999999391675665</v>
      </c>
      <c r="H232" s="36">
        <f t="shared" si="127"/>
        <v>0.99999999686302488</v>
      </c>
      <c r="I232" s="36">
        <f t="shared" si="127"/>
        <v>0.9999999987567556</v>
      </c>
      <c r="J232" s="36">
        <f t="shared" si="127"/>
        <v>0.99999999621851343</v>
      </c>
      <c r="K232" s="36">
        <f t="shared" si="127"/>
        <v>0.89643574675546001</v>
      </c>
      <c r="L232" s="37">
        <f t="shared" si="131"/>
        <v>0.99847657027452896</v>
      </c>
      <c r="M232" s="38">
        <f t="shared" si="119"/>
        <v>0.99756748832472975</v>
      </c>
      <c r="N232" s="39"/>
      <c r="O232" s="39"/>
      <c r="P232" s="40"/>
      <c r="Q232" s="40"/>
      <c r="R232" s="40"/>
      <c r="S232" s="41"/>
      <c r="T232" s="41"/>
      <c r="U232" s="42">
        <f t="shared" si="128"/>
        <v>0.98255335706756342</v>
      </c>
      <c r="V232" s="42">
        <f t="shared" si="128"/>
        <v>0.29390085495838825</v>
      </c>
      <c r="W232" s="43">
        <f t="shared" si="128"/>
        <v>0.99444083189745169</v>
      </c>
      <c r="X232" s="43">
        <f t="shared" si="128"/>
        <v>0.70588144189312596</v>
      </c>
      <c r="AD232"/>
      <c r="AG232" s="3">
        <f t="shared" si="116"/>
        <v>59.776339006608282</v>
      </c>
      <c r="AH232" s="36">
        <f t="shared" si="129"/>
        <v>0.99999999224872949</v>
      </c>
      <c r="AI232" s="36">
        <f t="shared" si="129"/>
        <v>0.99999999530468131</v>
      </c>
      <c r="AJ232" s="36">
        <f t="shared" si="129"/>
        <v>0.99999999804053719</v>
      </c>
      <c r="AK232" s="36">
        <f t="shared" si="129"/>
        <v>0.99999999443362941</v>
      </c>
      <c r="AL232" s="36">
        <f t="shared" si="129"/>
        <v>0.8898244422052225</v>
      </c>
      <c r="AM232" s="37">
        <f t="shared" si="132"/>
        <v>0.99843219528310567</v>
      </c>
      <c r="AN232" s="38">
        <f t="shared" si="113"/>
        <v>0.9970900470255768</v>
      </c>
      <c r="AO232" s="39"/>
      <c r="AP232" s="39"/>
      <c r="AQ232" s="40"/>
      <c r="AR232" s="40"/>
      <c r="AS232" s="40"/>
      <c r="AT232" s="41"/>
      <c r="AU232" s="41"/>
      <c r="AV232" s="42">
        <f t="shared" si="130"/>
        <v>0.97997173596510467</v>
      </c>
      <c r="AW232" s="42">
        <f t="shared" si="130"/>
        <v>0.26438950481847645</v>
      </c>
      <c r="AX232" s="43">
        <f t="shared" si="130"/>
        <v>0.99368332515065871</v>
      </c>
      <c r="AY232" s="43">
        <f t="shared" si="130"/>
        <v>0.69538906027172387</v>
      </c>
    </row>
    <row r="233" spans="6:51" x14ac:dyDescent="0.25">
      <c r="F233" s="3">
        <v>63</v>
      </c>
      <c r="G233" s="36">
        <f t="shared" si="127"/>
        <v>0.99999999448885524</v>
      </c>
      <c r="H233" s="36">
        <f t="shared" si="127"/>
        <v>0.9999999973643714</v>
      </c>
      <c r="I233" s="36">
        <f t="shared" si="127"/>
        <v>0.99999999897427083</v>
      </c>
      <c r="J233" s="36">
        <f t="shared" si="127"/>
        <v>0.99999999679883722</v>
      </c>
      <c r="K233" s="36">
        <f t="shared" si="127"/>
        <v>0.8989897642989334</v>
      </c>
      <c r="L233" s="37">
        <f t="shared" si="131"/>
        <v>0.99849377830910879</v>
      </c>
      <c r="M233" s="38">
        <f t="shared" si="119"/>
        <v>0.99774866973894727</v>
      </c>
      <c r="N233" s="39"/>
      <c r="O233" s="39"/>
      <c r="P233" s="40"/>
      <c r="Q233" s="40"/>
      <c r="R233" s="40"/>
      <c r="S233" s="41"/>
      <c r="T233" s="41"/>
      <c r="U233" s="42">
        <f t="shared" si="128"/>
        <v>0.98357145360372034</v>
      </c>
      <c r="V233" s="42">
        <f t="shared" si="128"/>
        <v>0.30634966070583525</v>
      </c>
      <c r="W233" s="43">
        <f t="shared" si="128"/>
        <v>0.99474128701098319</v>
      </c>
      <c r="X233" s="43">
        <f t="shared" si="128"/>
        <v>0.71030165484898999</v>
      </c>
      <c r="AD233"/>
      <c r="AG233" s="3">
        <f t="shared" si="116"/>
        <v>60.086481859648281</v>
      </c>
      <c r="AH233" s="36">
        <f t="shared" si="129"/>
        <v>0.99999999252116845</v>
      </c>
      <c r="AI233" s="36">
        <f t="shared" si="129"/>
        <v>0.99999999556753361</v>
      </c>
      <c r="AJ233" s="36">
        <f t="shared" si="129"/>
        <v>0.99999999816528218</v>
      </c>
      <c r="AK233" s="36">
        <f t="shared" si="129"/>
        <v>0.99999999473304779</v>
      </c>
      <c r="AL233" s="36">
        <f t="shared" si="129"/>
        <v>0.89083238581789348</v>
      </c>
      <c r="AM233" s="37">
        <f t="shared" si="132"/>
        <v>0.99843894191686877</v>
      </c>
      <c r="AN233" s="38">
        <f t="shared" si="113"/>
        <v>0.99716357511554399</v>
      </c>
      <c r="AO233" s="39"/>
      <c r="AP233" s="39"/>
      <c r="AQ233" s="40"/>
      <c r="AR233" s="40"/>
      <c r="AS233" s="40"/>
      <c r="AT233" s="41"/>
      <c r="AU233" s="41"/>
      <c r="AV233" s="42">
        <f t="shared" si="130"/>
        <v>0.98036060867468999</v>
      </c>
      <c r="AW233" s="42">
        <f t="shared" si="130"/>
        <v>0.26866400949307545</v>
      </c>
      <c r="AX233" s="43">
        <f t="shared" si="130"/>
        <v>0.99379706347564023</v>
      </c>
      <c r="AY233" s="43">
        <f t="shared" si="130"/>
        <v>0.69691006536603761</v>
      </c>
    </row>
    <row r="234" spans="6:51" x14ac:dyDescent="0.25">
      <c r="F234" s="3">
        <v>64</v>
      </c>
      <c r="G234" s="36">
        <f t="shared" ref="G234:K240" si="133">IF(1-EXP(-0.23*(G150-G$165))&lt;0, 0, 1-EXP(-0.23*(G150-G$165)))</f>
        <v>0.9999999949778724</v>
      </c>
      <c r="H234" s="36">
        <f t="shared" si="133"/>
        <v>0.99999999777592863</v>
      </c>
      <c r="I234" s="36">
        <f t="shared" si="133"/>
        <v>0.9999999991475399</v>
      </c>
      <c r="J234" s="36">
        <f t="shared" si="133"/>
        <v>0.99999999727824584</v>
      </c>
      <c r="K234" s="36">
        <f t="shared" si="133"/>
        <v>0.90132107056555399</v>
      </c>
      <c r="L234" s="37">
        <f t="shared" si="131"/>
        <v>0.99850950706521191</v>
      </c>
      <c r="M234" s="38">
        <f t="shared" si="119"/>
        <v>0.99791232802715801</v>
      </c>
      <c r="N234" s="39"/>
      <c r="O234" s="39"/>
      <c r="P234" s="40"/>
      <c r="Q234" s="40"/>
      <c r="R234" s="40"/>
      <c r="S234" s="41"/>
      <c r="T234" s="41"/>
      <c r="U234" s="42">
        <f t="shared" ref="U234:X240" si="134">IF(1-EXP(-0.23*(U150-U$165))&lt;0, 0, 1-EXP(-0.23*(U150-U$165)))</f>
        <v>0.98451193479177246</v>
      </c>
      <c r="V234" s="42">
        <f t="shared" si="134"/>
        <v>0.31832045787139795</v>
      </c>
      <c r="W234" s="43">
        <f t="shared" si="134"/>
        <v>0.99501982429242897</v>
      </c>
      <c r="X234" s="43">
        <f t="shared" si="134"/>
        <v>0.71454914893972177</v>
      </c>
      <c r="AD234"/>
      <c r="AG234" s="3">
        <f t="shared" si="116"/>
        <v>60.372264924241762</v>
      </c>
      <c r="AH234" s="36">
        <f t="shared" ref="AH234:AL240" si="135">IF(1-EXP(-0.23*(AH150-AH$165))&lt;0, 0, 1-EXP(-0.23*(AH150-AH$165)))</f>
        <v>0.99999999275948093</v>
      </c>
      <c r="AI234" s="36">
        <f t="shared" si="135"/>
        <v>0.9999999957950364</v>
      </c>
      <c r="AJ234" s="36">
        <f t="shared" si="135"/>
        <v>0.99999999827201491</v>
      </c>
      <c r="AK234" s="36">
        <f t="shared" si="135"/>
        <v>0.99999999499268244</v>
      </c>
      <c r="AL234" s="36">
        <f t="shared" si="135"/>
        <v>0.89173501359578611</v>
      </c>
      <c r="AM234" s="37">
        <f t="shared" si="132"/>
        <v>0.99844498974234541</v>
      </c>
      <c r="AN234" s="38">
        <f t="shared" ref="AN234:AN240" si="136">IF(1-EXP(-0.23*(AN150-AN$165))&lt;0, 0, 1-EXP(-0.23*(AN150-AN$165)))</f>
        <v>0.99722920330032017</v>
      </c>
      <c r="AO234" s="39"/>
      <c r="AP234" s="39"/>
      <c r="AQ234" s="40"/>
      <c r="AR234" s="40"/>
      <c r="AS234" s="40"/>
      <c r="AT234" s="41"/>
      <c r="AU234" s="41"/>
      <c r="AV234" s="42">
        <f t="shared" ref="AV234:AY240" si="137">IF(1-EXP(-0.23*(AV150-AV$165))&lt;0, 0, 1-EXP(-0.23*(AV150-AV$165)))</f>
        <v>0.98071024302675935</v>
      </c>
      <c r="AW234" s="42">
        <f t="shared" si="137"/>
        <v>0.27255615319305526</v>
      </c>
      <c r="AX234" s="43">
        <f t="shared" si="137"/>
        <v>0.99389943051984275</v>
      </c>
      <c r="AY234" s="43">
        <f t="shared" si="137"/>
        <v>0.69829463303658001</v>
      </c>
    </row>
    <row r="235" spans="6:51" x14ac:dyDescent="0.25">
      <c r="F235" s="3">
        <v>65</v>
      </c>
      <c r="G235" s="36">
        <f t="shared" si="133"/>
        <v>0.99999999539815443</v>
      </c>
      <c r="H235" s="36">
        <f t="shared" si="133"/>
        <v>0.99999999811520457</v>
      </c>
      <c r="I235" s="36">
        <f t="shared" si="133"/>
        <v>0.99999999928652117</v>
      </c>
      <c r="J235" s="36">
        <f t="shared" si="133"/>
        <v>0.99999999767596481</v>
      </c>
      <c r="K235" s="36">
        <f t="shared" si="133"/>
        <v>0.9034520481495516</v>
      </c>
      <c r="L235" s="37">
        <f t="shared" si="131"/>
        <v>0.99852389448720291</v>
      </c>
      <c r="M235" s="38">
        <f t="shared" si="119"/>
        <v>0.99806041412210611</v>
      </c>
      <c r="N235" s="39"/>
      <c r="O235" s="39"/>
      <c r="P235" s="40"/>
      <c r="Q235" s="40"/>
      <c r="R235" s="40"/>
      <c r="S235" s="41"/>
      <c r="T235" s="41"/>
      <c r="U235" s="42">
        <f t="shared" si="134"/>
        <v>0.985381631424321</v>
      </c>
      <c r="V235" s="42">
        <f t="shared" si="134"/>
        <v>0.32983474256110079</v>
      </c>
      <c r="W235" s="43">
        <f t="shared" si="134"/>
        <v>0.99527831958739599</v>
      </c>
      <c r="X235" s="43">
        <f t="shared" si="134"/>
        <v>0.71863206375415778</v>
      </c>
      <c r="AD235"/>
      <c r="AG235" s="3">
        <f t="shared" ref="AG235:AG240" si="138">AE79</f>
        <v>60.635601509972815</v>
      </c>
      <c r="AH235" s="36">
        <f t="shared" si="135"/>
        <v>0.99999999296890318</v>
      </c>
      <c r="AI235" s="36">
        <f t="shared" si="135"/>
        <v>0.99999999599298528</v>
      </c>
      <c r="AJ235" s="36">
        <f t="shared" si="135"/>
        <v>0.99999999836392495</v>
      </c>
      <c r="AK235" s="36">
        <f t="shared" si="135"/>
        <v>0.99999999521897787</v>
      </c>
      <c r="AL235" s="36">
        <f t="shared" si="135"/>
        <v>0.8925452538551728</v>
      </c>
      <c r="AM235" s="37">
        <f t="shared" si="132"/>
        <v>0.9984504232975886</v>
      </c>
      <c r="AN235" s="38">
        <f t="shared" si="136"/>
        <v>0.997287935549662</v>
      </c>
      <c r="AO235" s="39"/>
      <c r="AP235" s="39"/>
      <c r="AQ235" s="40"/>
      <c r="AR235" s="40"/>
      <c r="AS235" s="40"/>
      <c r="AT235" s="41"/>
      <c r="AU235" s="41"/>
      <c r="AV235" s="42">
        <f t="shared" si="137"/>
        <v>0.98102523241424355</v>
      </c>
      <c r="AW235" s="42">
        <f t="shared" si="137"/>
        <v>0.27610353302037349</v>
      </c>
      <c r="AX235" s="43">
        <f t="shared" si="137"/>
        <v>0.99399174187660089</v>
      </c>
      <c r="AY235" s="43">
        <f t="shared" si="137"/>
        <v>0.69955624445676323</v>
      </c>
    </row>
    <row r="236" spans="6:51" x14ac:dyDescent="0.25">
      <c r="F236" s="3">
        <v>66</v>
      </c>
      <c r="G236" s="36">
        <f t="shared" si="133"/>
        <v>0.99999999576122445</v>
      </c>
      <c r="H236" s="36">
        <f t="shared" si="133"/>
        <v>0.99999999839605069</v>
      </c>
      <c r="I236" s="36">
        <f t="shared" si="133"/>
        <v>0.99999999939874917</v>
      </c>
      <c r="J236" s="36">
        <f t="shared" si="133"/>
        <v>0.9999999980072789</v>
      </c>
      <c r="K236" s="36">
        <f t="shared" si="133"/>
        <v>0.90540245478214176</v>
      </c>
      <c r="L236" s="37">
        <f t="shared" si="131"/>
        <v>0.99853706409172338</v>
      </c>
      <c r="M236" s="38">
        <f t="shared" si="119"/>
        <v>0.99819463821720722</v>
      </c>
      <c r="N236" s="39"/>
      <c r="O236" s="39"/>
      <c r="P236" s="40"/>
      <c r="Q236" s="40"/>
      <c r="R236" s="40"/>
      <c r="S236" s="41"/>
      <c r="T236" s="41"/>
      <c r="U236" s="42">
        <f t="shared" si="134"/>
        <v>0.98618670721565727</v>
      </c>
      <c r="V236" s="42">
        <f t="shared" si="134"/>
        <v>0.34091292118186955</v>
      </c>
      <c r="W236" s="43">
        <f t="shared" si="134"/>
        <v>0.99551846792850973</v>
      </c>
      <c r="X236" s="43">
        <f t="shared" si="134"/>
        <v>0.72255809050282338</v>
      </c>
      <c r="AD236"/>
      <c r="AG236" s="3">
        <f t="shared" si="138"/>
        <v>60.87825464788051</v>
      </c>
      <c r="AH236" s="36">
        <f t="shared" si="135"/>
        <v>0.99999999315370403</v>
      </c>
      <c r="AI236" s="36">
        <f t="shared" si="135"/>
        <v>0.99999999616604929</v>
      </c>
      <c r="AJ236" s="36">
        <f t="shared" si="135"/>
        <v>0.99999999844353327</v>
      </c>
      <c r="AK236" s="36">
        <f t="shared" si="135"/>
        <v>0.99999999541713902</v>
      </c>
      <c r="AL236" s="36">
        <f t="shared" si="135"/>
        <v>0.89327414188690701</v>
      </c>
      <c r="AM236" s="37">
        <f t="shared" si="132"/>
        <v>0.99845531499577533</v>
      </c>
      <c r="AN236" s="38">
        <f t="shared" si="136"/>
        <v>0.99734062360318265</v>
      </c>
      <c r="AO236" s="39"/>
      <c r="AP236" s="39"/>
      <c r="AQ236" s="40"/>
      <c r="AR236" s="40"/>
      <c r="AS236" s="40"/>
      <c r="AT236" s="41"/>
      <c r="AU236" s="41"/>
      <c r="AV236" s="42">
        <f t="shared" si="137"/>
        <v>0.98130953348251559</v>
      </c>
      <c r="AW236" s="42">
        <f t="shared" si="137"/>
        <v>0.27933953042742421</v>
      </c>
      <c r="AX236" s="43">
        <f t="shared" si="137"/>
        <v>0.99407513296227623</v>
      </c>
      <c r="AY236" s="43">
        <f t="shared" si="137"/>
        <v>0.70070685786178566</v>
      </c>
    </row>
    <row r="237" spans="6:51" x14ac:dyDescent="0.25">
      <c r="F237" s="3">
        <v>67</v>
      </c>
      <c r="G237" s="36">
        <f t="shared" si="133"/>
        <v>0.99999999607639667</v>
      </c>
      <c r="H237" s="36">
        <f t="shared" si="133"/>
        <v>0.99999999862947042</v>
      </c>
      <c r="I237" s="36">
        <f t="shared" si="133"/>
        <v>0.99999999948996365</v>
      </c>
      <c r="J237" s="36">
        <f t="shared" si="133"/>
        <v>0.99999999828439146</v>
      </c>
      <c r="K237" s="36">
        <f t="shared" si="133"/>
        <v>0.90718977723742777</v>
      </c>
      <c r="L237" s="37">
        <f t="shared" si="131"/>
        <v>0.99854912669533979</v>
      </c>
      <c r="M237" s="38">
        <f t="shared" si="119"/>
        <v>0.99831650191383747</v>
      </c>
      <c r="N237" s="39"/>
      <c r="O237" s="39"/>
      <c r="P237" s="40"/>
      <c r="Q237" s="40"/>
      <c r="R237" s="40"/>
      <c r="S237" s="41"/>
      <c r="T237" s="41"/>
      <c r="U237" s="42">
        <f t="shared" si="134"/>
        <v>0.98693272927090925</v>
      </c>
      <c r="V237" s="42">
        <f t="shared" si="134"/>
        <v>0.35157436908054374</v>
      </c>
      <c r="W237" s="43">
        <f t="shared" si="134"/>
        <v>0.99574180266593437</v>
      </c>
      <c r="X237" s="43">
        <f t="shared" si="134"/>
        <v>0.72633449961639807</v>
      </c>
      <c r="AD237"/>
      <c r="AG237" s="3">
        <f t="shared" si="138"/>
        <v>61.101848893902165</v>
      </c>
      <c r="AH237" s="36">
        <f t="shared" si="135"/>
        <v>0.99999999331739242</v>
      </c>
      <c r="AI237" s="36">
        <f t="shared" si="135"/>
        <v>0.99999999631802117</v>
      </c>
      <c r="AJ237" s="36">
        <f t="shared" si="135"/>
        <v>0.99999999851285226</v>
      </c>
      <c r="AK237" s="36">
        <f t="shared" si="135"/>
        <v>0.99999999559140418</v>
      </c>
      <c r="AL237" s="36">
        <f t="shared" si="135"/>
        <v>0.89393114539891971</v>
      </c>
      <c r="AM237" s="37">
        <f t="shared" si="132"/>
        <v>0.99845972715705889</v>
      </c>
      <c r="AN237" s="38">
        <f t="shared" si="136"/>
        <v>0.99738799393555733</v>
      </c>
      <c r="AO237" s="39"/>
      <c r="AP237" s="39"/>
      <c r="AQ237" s="40"/>
      <c r="AR237" s="40"/>
      <c r="AS237" s="40"/>
      <c r="AT237" s="41"/>
      <c r="AU237" s="41"/>
      <c r="AV237" s="42">
        <f t="shared" si="137"/>
        <v>0.98156656955694488</v>
      </c>
      <c r="AW237" s="42">
        <f t="shared" si="137"/>
        <v>0.28229386091891639</v>
      </c>
      <c r="AX237" s="43">
        <f t="shared" si="137"/>
        <v>0.99415058798183642</v>
      </c>
      <c r="AY237" s="43">
        <f t="shared" si="137"/>
        <v>0.70175710912537737</v>
      </c>
    </row>
    <row r="238" spans="6:51" x14ac:dyDescent="0.25">
      <c r="F238" s="3">
        <v>68</v>
      </c>
      <c r="G238" s="36">
        <f t="shared" si="133"/>
        <v>0.99999999635124603</v>
      </c>
      <c r="H238" s="36">
        <f t="shared" si="133"/>
        <v>0.99999999882424062</v>
      </c>
      <c r="I238" s="36">
        <f t="shared" si="133"/>
        <v>0.99999999956456598</v>
      </c>
      <c r="J238" s="36">
        <f t="shared" si="133"/>
        <v>0.99999999851708521</v>
      </c>
      <c r="K238" s="36">
        <f t="shared" si="133"/>
        <v>0.90882953182481607</v>
      </c>
      <c r="L238" s="37">
        <f t="shared" si="131"/>
        <v>0.99856018190611484</v>
      </c>
      <c r="M238" s="38">
        <f t="shared" si="119"/>
        <v>0.99842732579908366</v>
      </c>
      <c r="N238" s="39"/>
      <c r="O238" s="39"/>
      <c r="P238" s="40"/>
      <c r="Q238" s="40"/>
      <c r="R238" s="40"/>
      <c r="S238" s="41"/>
      <c r="T238" s="41"/>
      <c r="U238" s="42">
        <f t="shared" si="134"/>
        <v>0.98762473064887601</v>
      </c>
      <c r="V238" s="42">
        <f t="shared" si="134"/>
        <v>0.36183748611984556</v>
      </c>
      <c r="W238" s="43">
        <f t="shared" si="134"/>
        <v>0.99594971241457253</v>
      </c>
      <c r="X238" s="43">
        <f t="shared" si="134"/>
        <v>0.72996816653201191</v>
      </c>
      <c r="AD238"/>
      <c r="AG238" s="3">
        <f t="shared" si="138"/>
        <v>61.307881205229648</v>
      </c>
      <c r="AH238" s="36">
        <f t="shared" si="135"/>
        <v>0.99999999346287483</v>
      </c>
      <c r="AI238" s="36">
        <f t="shared" si="135"/>
        <v>0.99999999645200632</v>
      </c>
      <c r="AJ238" s="36">
        <f t="shared" si="135"/>
        <v>0.99999999857350252</v>
      </c>
      <c r="AK238" s="36">
        <f t="shared" si="135"/>
        <v>0.99999999574525156</v>
      </c>
      <c r="AL238" s="36">
        <f t="shared" si="135"/>
        <v>0.89452442611197569</v>
      </c>
      <c r="AM238" s="37">
        <f t="shared" si="132"/>
        <v>0.99846371365322717</v>
      </c>
      <c r="AN238" s="38">
        <f t="shared" si="136"/>
        <v>0.99743066930707514</v>
      </c>
      <c r="AO238" s="39"/>
      <c r="AP238" s="39"/>
      <c r="AQ238" s="40"/>
      <c r="AR238" s="40"/>
      <c r="AS238" s="40"/>
      <c r="AT238" s="41"/>
      <c r="AU238" s="41"/>
      <c r="AV238" s="42">
        <f t="shared" si="137"/>
        <v>0.98179931491284966</v>
      </c>
      <c r="AW238" s="42">
        <f t="shared" si="137"/>
        <v>0.28499304098751532</v>
      </c>
      <c r="AX238" s="43">
        <f t="shared" si="137"/>
        <v>0.99421896357153161</v>
      </c>
      <c r="AY238" s="43">
        <f t="shared" si="137"/>
        <v>0.70271648177137669</v>
      </c>
    </row>
    <row r="239" spans="6:51" x14ac:dyDescent="0.25">
      <c r="F239" s="3">
        <v>69</v>
      </c>
      <c r="G239" s="36">
        <f t="shared" si="133"/>
        <v>0.99999999659196925</v>
      </c>
      <c r="H239" s="36">
        <f t="shared" si="133"/>
        <v>0.99999999898739023</v>
      </c>
      <c r="I239" s="36">
        <f t="shared" si="133"/>
        <v>0.99999999962595332</v>
      </c>
      <c r="J239" s="36">
        <f t="shared" si="133"/>
        <v>0.99999999871323375</v>
      </c>
      <c r="K239" s="36">
        <f t="shared" si="133"/>
        <v>0.91033552028390397</v>
      </c>
      <c r="L239" s="37">
        <f t="shared" si="131"/>
        <v>0.99857031941516627</v>
      </c>
      <c r="M239" s="38">
        <f t="shared" si="119"/>
        <v>0.99852827313668013</v>
      </c>
      <c r="N239" s="39"/>
      <c r="O239" s="39"/>
      <c r="P239" s="40"/>
      <c r="Q239" s="40"/>
      <c r="R239" s="40"/>
      <c r="S239" s="41"/>
      <c r="T239" s="41"/>
      <c r="U239" s="42">
        <f t="shared" si="134"/>
        <v>0.98826726594653436</v>
      </c>
      <c r="V239" s="42">
        <f t="shared" si="134"/>
        <v>0.37171974931385632</v>
      </c>
      <c r="W239" s="43">
        <f t="shared" si="134"/>
        <v>0.99614345608324506</v>
      </c>
      <c r="X239" s="43">
        <f t="shared" si="134"/>
        <v>0.73346559578739001</v>
      </c>
      <c r="AD239"/>
      <c r="AG239" s="3">
        <f t="shared" si="138"/>
        <v>61.497730962395757</v>
      </c>
      <c r="AH239" s="36">
        <f t="shared" si="135"/>
        <v>0.99999999359257652</v>
      </c>
      <c r="AI239" s="36">
        <f t="shared" si="135"/>
        <v>0.99999999657056549</v>
      </c>
      <c r="AJ239" s="36">
        <f t="shared" si="135"/>
        <v>0.99999999862680067</v>
      </c>
      <c r="AK239" s="36">
        <f t="shared" si="135"/>
        <v>0.99999999588155575</v>
      </c>
      <c r="AL239" s="36">
        <f t="shared" si="135"/>
        <v>0.89506105145702275</v>
      </c>
      <c r="AM239" s="37">
        <f t="shared" si="132"/>
        <v>0.99846732124713122</v>
      </c>
      <c r="AN239" s="38">
        <f t="shared" si="136"/>
        <v>0.99746918610258783</v>
      </c>
      <c r="AO239" s="39"/>
      <c r="AP239" s="39"/>
      <c r="AQ239" s="40"/>
      <c r="AR239" s="40"/>
      <c r="AS239" s="40"/>
      <c r="AT239" s="41"/>
      <c r="AU239" s="41"/>
      <c r="AV239" s="42">
        <f t="shared" si="137"/>
        <v>0.98201036383214824</v>
      </c>
      <c r="AW239" s="42">
        <f t="shared" si="137"/>
        <v>0.28746078634259775</v>
      </c>
      <c r="AX239" s="43">
        <f t="shared" si="137"/>
        <v>0.9942810082082153</v>
      </c>
      <c r="AY239" s="43">
        <f t="shared" si="137"/>
        <v>0.70359345168440113</v>
      </c>
    </row>
    <row r="240" spans="6:51" x14ac:dyDescent="0.25">
      <c r="F240" s="3">
        <v>70</v>
      </c>
      <c r="G240" s="36">
        <f t="shared" si="133"/>
        <v>0.99999999680366403</v>
      </c>
      <c r="H240" s="36">
        <f t="shared" si="133"/>
        <v>0.99999999912457027</v>
      </c>
      <c r="I240" s="36">
        <f t="shared" si="133"/>
        <v>0.99999999967676378</v>
      </c>
      <c r="J240" s="36">
        <f t="shared" si="133"/>
        <v>0.99999999887919955</v>
      </c>
      <c r="K240" s="36">
        <f t="shared" si="133"/>
        <v>0.9117200483316229</v>
      </c>
      <c r="L240" s="37">
        <f t="shared" si="131"/>
        <v>0.9985796201182533</v>
      </c>
      <c r="M240" s="38">
        <f t="shared" si="119"/>
        <v>0.99862037024777717</v>
      </c>
      <c r="N240" s="39"/>
      <c r="O240" s="39"/>
      <c r="P240" s="40"/>
      <c r="Q240" s="40"/>
      <c r="R240" s="40"/>
      <c r="S240" s="41"/>
      <c r="T240" s="41"/>
      <c r="U240" s="42">
        <f t="shared" si="134"/>
        <v>0.98886446072087297</v>
      </c>
      <c r="V240" s="42">
        <f t="shared" si="134"/>
        <v>0.38123776264776887</v>
      </c>
      <c r="W240" s="43">
        <f t="shared" si="134"/>
        <v>0.99632417621719216</v>
      </c>
      <c r="X240" s="43">
        <f t="shared" si="134"/>
        <v>0.7368329435356713</v>
      </c>
      <c r="AD240"/>
      <c r="AG240" s="3">
        <f t="shared" si="138"/>
        <v>61.672669204188026</v>
      </c>
      <c r="AH240" s="36">
        <f t="shared" si="135"/>
        <v>0.9999999937085341</v>
      </c>
      <c r="AI240" s="36">
        <f t="shared" si="135"/>
        <v>0.9999999966758254</v>
      </c>
      <c r="AJ240" s="36">
        <f t="shared" si="135"/>
        <v>0.99999999867382483</v>
      </c>
      <c r="AK240" s="36">
        <f t="shared" si="135"/>
        <v>0.99999999600270906</v>
      </c>
      <c r="AL240" s="36">
        <f t="shared" si="135"/>
        <v>0.8955471669862427</v>
      </c>
      <c r="AM240" s="37">
        <f t="shared" si="132"/>
        <v>0.99847059068987964</v>
      </c>
      <c r="AN240" s="38">
        <f t="shared" si="136"/>
        <v>0.99750400837099051</v>
      </c>
      <c r="AO240" s="39"/>
      <c r="AP240" s="39"/>
      <c r="AQ240" s="40"/>
      <c r="AR240" s="40"/>
      <c r="AS240" s="40"/>
      <c r="AT240" s="41"/>
      <c r="AU240" s="41"/>
      <c r="AV240" s="42">
        <f t="shared" si="137"/>
        <v>0.98220198750444432</v>
      </c>
      <c r="AW240" s="42">
        <f t="shared" si="137"/>
        <v>0.28971835285828229</v>
      </c>
      <c r="AX240" s="43">
        <f t="shared" si="137"/>
        <v>0.99433737823097279</v>
      </c>
      <c r="AY240" s="43">
        <f t="shared" si="137"/>
        <v>0.70439561078232504</v>
      </c>
    </row>
    <row r="241" spans="5:51" x14ac:dyDescent="0.25">
      <c r="AD241"/>
    </row>
    <row r="242" spans="5:51" x14ac:dyDescent="0.25">
      <c r="E242" s="3" t="s">
        <v>88</v>
      </c>
      <c r="F242" s="3">
        <v>0</v>
      </c>
      <c r="G242" s="36">
        <f>G170*G$163</f>
        <v>0</v>
      </c>
      <c r="H242" s="36">
        <f t="shared" ref="H242:X242" si="139">H170*H$163</f>
        <v>0</v>
      </c>
      <c r="I242" s="36">
        <f t="shared" si="139"/>
        <v>0</v>
      </c>
      <c r="J242" s="36">
        <f t="shared" si="139"/>
        <v>0</v>
      </c>
      <c r="K242" s="36">
        <f t="shared" si="139"/>
        <v>0</v>
      </c>
      <c r="L242" s="37">
        <f t="shared" si="139"/>
        <v>0</v>
      </c>
      <c r="M242" s="38">
        <f t="shared" si="139"/>
        <v>0</v>
      </c>
      <c r="N242" s="39">
        <f t="shared" si="139"/>
        <v>0</v>
      </c>
      <c r="O242" s="39">
        <f t="shared" si="139"/>
        <v>0</v>
      </c>
      <c r="P242" s="40">
        <f t="shared" si="139"/>
        <v>0</v>
      </c>
      <c r="Q242" s="40">
        <f t="shared" si="139"/>
        <v>0</v>
      </c>
      <c r="R242" s="40">
        <f t="shared" si="139"/>
        <v>0</v>
      </c>
      <c r="S242" s="41">
        <f t="shared" si="139"/>
        <v>0</v>
      </c>
      <c r="T242" s="41">
        <f t="shared" si="139"/>
        <v>0</v>
      </c>
      <c r="U242" s="42">
        <f t="shared" ref="U242:V257" si="140">$C$5/100*U$163*U170</f>
        <v>0</v>
      </c>
      <c r="V242" s="42">
        <f t="shared" si="140"/>
        <v>0</v>
      </c>
      <c r="W242" s="43">
        <f t="shared" si="139"/>
        <v>0</v>
      </c>
      <c r="X242" s="43">
        <f t="shared" si="139"/>
        <v>0</v>
      </c>
      <c r="AD242"/>
      <c r="AF242" s="3" t="s">
        <v>88</v>
      </c>
      <c r="AG242" s="3">
        <f>AE14</f>
        <v>5.3104168132392244</v>
      </c>
      <c r="AH242" s="36">
        <f>AH170*AH$163</f>
        <v>0</v>
      </c>
      <c r="AI242" s="36">
        <f t="shared" ref="AI242:AU242" si="141">AI170*AI$163</f>
        <v>0.55013928749360019</v>
      </c>
      <c r="AJ242" s="36">
        <f t="shared" si="141"/>
        <v>0</v>
      </c>
      <c r="AK242" s="36">
        <f t="shared" si="141"/>
        <v>0.76722035884636841</v>
      </c>
      <c r="AL242" s="36">
        <f t="shared" si="141"/>
        <v>0</v>
      </c>
      <c r="AM242" s="37">
        <f t="shared" si="141"/>
        <v>0</v>
      </c>
      <c r="AN242" s="38">
        <f t="shared" si="141"/>
        <v>0</v>
      </c>
      <c r="AO242" s="39">
        <f t="shared" si="141"/>
        <v>0</v>
      </c>
      <c r="AP242" s="39">
        <f t="shared" si="141"/>
        <v>0</v>
      </c>
      <c r="AQ242" s="40">
        <f t="shared" si="141"/>
        <v>0</v>
      </c>
      <c r="AR242" s="40">
        <f t="shared" si="141"/>
        <v>0</v>
      </c>
      <c r="AS242" s="40">
        <f t="shared" si="141"/>
        <v>0</v>
      </c>
      <c r="AT242" s="41">
        <f t="shared" si="141"/>
        <v>0</v>
      </c>
      <c r="AU242" s="41">
        <f t="shared" si="141"/>
        <v>0</v>
      </c>
      <c r="AV242" s="42">
        <f t="shared" ref="AV242:AW257" si="142">$C$5/100*AV$163*AV170</f>
        <v>0</v>
      </c>
      <c r="AW242" s="42">
        <f t="shared" si="142"/>
        <v>0</v>
      </c>
      <c r="AX242" s="43">
        <f t="shared" ref="AX242:AY257" si="143">AX170*AX$163</f>
        <v>0</v>
      </c>
      <c r="AY242" s="43">
        <f t="shared" si="143"/>
        <v>0</v>
      </c>
    </row>
    <row r="243" spans="5:51" x14ac:dyDescent="0.25">
      <c r="F243" s="3">
        <v>1</v>
      </c>
      <c r="G243" s="36">
        <f t="shared" ref="G243:X258" si="144">G171*G$163</f>
        <v>0</v>
      </c>
      <c r="H243" s="36">
        <f t="shared" si="144"/>
        <v>0</v>
      </c>
      <c r="I243" s="36">
        <f t="shared" si="144"/>
        <v>0</v>
      </c>
      <c r="J243" s="36">
        <f t="shared" si="144"/>
        <v>0</v>
      </c>
      <c r="K243" s="36">
        <f t="shared" si="144"/>
        <v>0</v>
      </c>
      <c r="L243" s="37">
        <f t="shared" si="144"/>
        <v>0</v>
      </c>
      <c r="M243" s="38">
        <f t="shared" si="144"/>
        <v>0</v>
      </c>
      <c r="N243" s="39">
        <f t="shared" si="144"/>
        <v>0</v>
      </c>
      <c r="O243" s="39">
        <f t="shared" si="144"/>
        <v>0</v>
      </c>
      <c r="P243" s="40">
        <f t="shared" si="144"/>
        <v>0</v>
      </c>
      <c r="Q243" s="40">
        <f t="shared" si="144"/>
        <v>0</v>
      </c>
      <c r="R243" s="40">
        <f t="shared" si="144"/>
        <v>0</v>
      </c>
      <c r="S243" s="41">
        <f t="shared" si="144"/>
        <v>0</v>
      </c>
      <c r="T243" s="41">
        <f t="shared" si="144"/>
        <v>0</v>
      </c>
      <c r="U243" s="42">
        <f t="shared" si="140"/>
        <v>0</v>
      </c>
      <c r="V243" s="42">
        <f t="shared" si="140"/>
        <v>0</v>
      </c>
      <c r="W243" s="43">
        <f t="shared" si="144"/>
        <v>0</v>
      </c>
      <c r="X243" s="43">
        <f t="shared" si="144"/>
        <v>0</v>
      </c>
      <c r="AD243"/>
      <c r="AG243" s="3">
        <f t="shared" ref="AG243:AG306" si="145">AE15</f>
        <v>5.5848653782914033</v>
      </c>
      <c r="AH243" s="36">
        <f t="shared" ref="AH243:AU258" si="146">AH171*AH$163</f>
        <v>0</v>
      </c>
      <c r="AI243" s="36">
        <f t="shared" si="146"/>
        <v>0.57369369596562148</v>
      </c>
      <c r="AJ243" s="36">
        <f t="shared" si="146"/>
        <v>0</v>
      </c>
      <c r="AK243" s="36">
        <f t="shared" si="146"/>
        <v>0.80917339182778447</v>
      </c>
      <c r="AL243" s="36">
        <f t="shared" si="146"/>
        <v>0</v>
      </c>
      <c r="AM243" s="37">
        <f t="shared" si="146"/>
        <v>0</v>
      </c>
      <c r="AN243" s="38">
        <f t="shared" si="146"/>
        <v>0</v>
      </c>
      <c r="AO243" s="39">
        <f t="shared" si="146"/>
        <v>0</v>
      </c>
      <c r="AP243" s="39">
        <f t="shared" si="146"/>
        <v>0</v>
      </c>
      <c r="AQ243" s="40">
        <f t="shared" si="146"/>
        <v>0</v>
      </c>
      <c r="AR243" s="40">
        <f t="shared" si="146"/>
        <v>0</v>
      </c>
      <c r="AS243" s="40">
        <f t="shared" si="146"/>
        <v>0</v>
      </c>
      <c r="AT243" s="41">
        <f t="shared" si="146"/>
        <v>0</v>
      </c>
      <c r="AU243" s="41">
        <f t="shared" si="146"/>
        <v>0</v>
      </c>
      <c r="AV243" s="42">
        <f t="shared" si="142"/>
        <v>0</v>
      </c>
      <c r="AW243" s="42">
        <f t="shared" si="142"/>
        <v>0</v>
      </c>
      <c r="AX243" s="43">
        <f t="shared" si="143"/>
        <v>0</v>
      </c>
      <c r="AY243" s="43">
        <f t="shared" si="143"/>
        <v>0</v>
      </c>
    </row>
    <row r="244" spans="5:51" x14ac:dyDescent="0.25">
      <c r="F244" s="3">
        <v>2</v>
      </c>
      <c r="G244" s="36">
        <f t="shared" si="144"/>
        <v>0</v>
      </c>
      <c r="H244" s="36">
        <f t="shared" si="144"/>
        <v>0.10114636687242218</v>
      </c>
      <c r="I244" s="36">
        <f t="shared" si="144"/>
        <v>0</v>
      </c>
      <c r="J244" s="36">
        <f t="shared" si="144"/>
        <v>0</v>
      </c>
      <c r="K244" s="36">
        <f t="shared" si="144"/>
        <v>0</v>
      </c>
      <c r="L244" s="37">
        <f t="shared" si="144"/>
        <v>0</v>
      </c>
      <c r="M244" s="38">
        <f t="shared" si="144"/>
        <v>0</v>
      </c>
      <c r="N244" s="39">
        <f t="shared" si="144"/>
        <v>0</v>
      </c>
      <c r="O244" s="39">
        <f t="shared" si="144"/>
        <v>0</v>
      </c>
      <c r="P244" s="40">
        <f t="shared" si="144"/>
        <v>0</v>
      </c>
      <c r="Q244" s="40">
        <f t="shared" si="144"/>
        <v>0</v>
      </c>
      <c r="R244" s="40">
        <f t="shared" si="144"/>
        <v>0</v>
      </c>
      <c r="S244" s="41">
        <f t="shared" si="144"/>
        <v>0</v>
      </c>
      <c r="T244" s="41">
        <f t="shared" si="144"/>
        <v>0</v>
      </c>
      <c r="U244" s="42">
        <f t="shared" si="140"/>
        <v>0</v>
      </c>
      <c r="V244" s="42">
        <f t="shared" si="140"/>
        <v>0</v>
      </c>
      <c r="W244" s="43">
        <f t="shared" si="144"/>
        <v>0</v>
      </c>
      <c r="X244" s="43">
        <f t="shared" si="144"/>
        <v>0</v>
      </c>
      <c r="AD244"/>
      <c r="AG244" s="3">
        <f t="shared" si="145"/>
        <v>5.8734977668565307</v>
      </c>
      <c r="AH244" s="36">
        <f t="shared" si="146"/>
        <v>0</v>
      </c>
      <c r="AI244" s="36">
        <f t="shared" si="146"/>
        <v>0.59640143652583477</v>
      </c>
      <c r="AJ244" s="36">
        <f t="shared" si="146"/>
        <v>0</v>
      </c>
      <c r="AK244" s="36">
        <f t="shared" si="146"/>
        <v>0.84948074329933321</v>
      </c>
      <c r="AL244" s="36">
        <f t="shared" si="146"/>
        <v>0</v>
      </c>
      <c r="AM244" s="37">
        <f t="shared" si="146"/>
        <v>0</v>
      </c>
      <c r="AN244" s="38">
        <f t="shared" si="146"/>
        <v>0</v>
      </c>
      <c r="AO244" s="39">
        <f t="shared" si="146"/>
        <v>0</v>
      </c>
      <c r="AP244" s="39">
        <f t="shared" si="146"/>
        <v>0</v>
      </c>
      <c r="AQ244" s="40">
        <f t="shared" si="146"/>
        <v>0</v>
      </c>
      <c r="AR244" s="40">
        <f t="shared" si="146"/>
        <v>0</v>
      </c>
      <c r="AS244" s="40">
        <f t="shared" si="146"/>
        <v>0</v>
      </c>
      <c r="AT244" s="41">
        <f t="shared" si="146"/>
        <v>0</v>
      </c>
      <c r="AU244" s="41">
        <f t="shared" si="146"/>
        <v>0</v>
      </c>
      <c r="AV244" s="42">
        <f t="shared" si="142"/>
        <v>0</v>
      </c>
      <c r="AW244" s="42">
        <f t="shared" si="142"/>
        <v>0</v>
      </c>
      <c r="AX244" s="43">
        <f t="shared" si="143"/>
        <v>0</v>
      </c>
      <c r="AY244" s="43">
        <f t="shared" si="143"/>
        <v>0</v>
      </c>
    </row>
    <row r="245" spans="5:51" x14ac:dyDescent="0.25">
      <c r="F245" s="3">
        <v>3</v>
      </c>
      <c r="G245" s="36">
        <f t="shared" si="144"/>
        <v>0</v>
      </c>
      <c r="H245" s="36">
        <f t="shared" si="144"/>
        <v>0.26675864505644614</v>
      </c>
      <c r="I245" s="36">
        <f t="shared" si="144"/>
        <v>0</v>
      </c>
      <c r="J245" s="36">
        <f t="shared" si="144"/>
        <v>0.25401717046531769</v>
      </c>
      <c r="K245" s="36">
        <f t="shared" si="144"/>
        <v>0</v>
      </c>
      <c r="L245" s="37">
        <f t="shared" si="144"/>
        <v>0</v>
      </c>
      <c r="M245" s="38">
        <f t="shared" si="144"/>
        <v>0</v>
      </c>
      <c r="N245" s="39">
        <f t="shared" si="144"/>
        <v>0</v>
      </c>
      <c r="O245" s="39">
        <f t="shared" si="144"/>
        <v>0</v>
      </c>
      <c r="P245" s="40">
        <f t="shared" si="144"/>
        <v>0</v>
      </c>
      <c r="Q245" s="40">
        <f t="shared" si="144"/>
        <v>0</v>
      </c>
      <c r="R245" s="40">
        <f t="shared" si="144"/>
        <v>0</v>
      </c>
      <c r="S245" s="41">
        <f t="shared" si="144"/>
        <v>0</v>
      </c>
      <c r="T245" s="41">
        <f t="shared" si="144"/>
        <v>0</v>
      </c>
      <c r="U245" s="42">
        <f t="shared" si="140"/>
        <v>0</v>
      </c>
      <c r="V245" s="42">
        <f t="shared" si="140"/>
        <v>0</v>
      </c>
      <c r="W245" s="43">
        <f t="shared" si="144"/>
        <v>0</v>
      </c>
      <c r="X245" s="43">
        <f t="shared" si="144"/>
        <v>0</v>
      </c>
      <c r="AD245"/>
      <c r="AG245" s="3">
        <f t="shared" si="145"/>
        <v>6.1770470155581005</v>
      </c>
      <c r="AH245" s="36">
        <f t="shared" si="146"/>
        <v>0</v>
      </c>
      <c r="AI245" s="36">
        <f t="shared" si="146"/>
        <v>0.61813100938267351</v>
      </c>
      <c r="AJ245" s="36">
        <f t="shared" si="146"/>
        <v>0</v>
      </c>
      <c r="AK245" s="36">
        <f t="shared" si="146"/>
        <v>0.8879135899053241</v>
      </c>
      <c r="AL245" s="36">
        <f t="shared" si="146"/>
        <v>0</v>
      </c>
      <c r="AM245" s="37">
        <f t="shared" si="146"/>
        <v>0</v>
      </c>
      <c r="AN245" s="38">
        <f t="shared" si="146"/>
        <v>0</v>
      </c>
      <c r="AO245" s="39">
        <f t="shared" si="146"/>
        <v>0</v>
      </c>
      <c r="AP245" s="39">
        <f t="shared" si="146"/>
        <v>0</v>
      </c>
      <c r="AQ245" s="40">
        <f t="shared" si="146"/>
        <v>0</v>
      </c>
      <c r="AR245" s="40">
        <f t="shared" si="146"/>
        <v>0</v>
      </c>
      <c r="AS245" s="40">
        <f t="shared" si="146"/>
        <v>0</v>
      </c>
      <c r="AT245" s="41">
        <f t="shared" si="146"/>
        <v>0</v>
      </c>
      <c r="AU245" s="41">
        <f t="shared" si="146"/>
        <v>0</v>
      </c>
      <c r="AV245" s="42">
        <f t="shared" si="142"/>
        <v>0</v>
      </c>
      <c r="AW245" s="42">
        <f t="shared" si="142"/>
        <v>0</v>
      </c>
      <c r="AX245" s="43">
        <f t="shared" si="143"/>
        <v>0</v>
      </c>
      <c r="AY245" s="43">
        <f t="shared" si="143"/>
        <v>0</v>
      </c>
    </row>
    <row r="246" spans="5:51" x14ac:dyDescent="0.25">
      <c r="F246" s="3">
        <v>4</v>
      </c>
      <c r="G246" s="36">
        <f t="shared" si="144"/>
        <v>0</v>
      </c>
      <c r="H246" s="36">
        <f t="shared" si="144"/>
        <v>0.4086123224017808</v>
      </c>
      <c r="I246" s="36">
        <f t="shared" si="144"/>
        <v>0</v>
      </c>
      <c r="J246" s="36">
        <f t="shared" si="144"/>
        <v>0.51261821384016093</v>
      </c>
      <c r="K246" s="36">
        <f t="shared" si="144"/>
        <v>0</v>
      </c>
      <c r="L246" s="37">
        <f t="shared" si="144"/>
        <v>0</v>
      </c>
      <c r="M246" s="38">
        <f t="shared" si="144"/>
        <v>0</v>
      </c>
      <c r="N246" s="39">
        <f t="shared" si="144"/>
        <v>0</v>
      </c>
      <c r="O246" s="39">
        <f t="shared" si="144"/>
        <v>0</v>
      </c>
      <c r="P246" s="40">
        <f t="shared" si="144"/>
        <v>0</v>
      </c>
      <c r="Q246" s="40">
        <f t="shared" si="144"/>
        <v>0</v>
      </c>
      <c r="R246" s="40">
        <f t="shared" si="144"/>
        <v>0</v>
      </c>
      <c r="S246" s="41">
        <f t="shared" si="144"/>
        <v>0</v>
      </c>
      <c r="T246" s="41">
        <f t="shared" si="144"/>
        <v>0</v>
      </c>
      <c r="U246" s="42">
        <f t="shared" si="140"/>
        <v>0</v>
      </c>
      <c r="V246" s="42">
        <f t="shared" si="140"/>
        <v>0</v>
      </c>
      <c r="W246" s="43">
        <f t="shared" si="144"/>
        <v>0</v>
      </c>
      <c r="X246" s="43">
        <f t="shared" si="144"/>
        <v>0</v>
      </c>
      <c r="AD246"/>
      <c r="AG246" s="3">
        <f t="shared" si="145"/>
        <v>6.4962840452114623</v>
      </c>
      <c r="AH246" s="36">
        <f t="shared" si="146"/>
        <v>0</v>
      </c>
      <c r="AI246" s="36">
        <f t="shared" si="146"/>
        <v>0.6387618102510455</v>
      </c>
      <c r="AJ246" s="36">
        <f t="shared" si="146"/>
        <v>0</v>
      </c>
      <c r="AK246" s="36">
        <f t="shared" si="146"/>
        <v>0.92426558726443986</v>
      </c>
      <c r="AL246" s="36">
        <f t="shared" si="146"/>
        <v>0</v>
      </c>
      <c r="AM246" s="37">
        <f t="shared" si="146"/>
        <v>0</v>
      </c>
      <c r="AN246" s="38">
        <f t="shared" si="146"/>
        <v>0</v>
      </c>
      <c r="AO246" s="39">
        <f t="shared" si="146"/>
        <v>0</v>
      </c>
      <c r="AP246" s="39">
        <f t="shared" si="146"/>
        <v>0</v>
      </c>
      <c r="AQ246" s="40">
        <f t="shared" si="146"/>
        <v>0</v>
      </c>
      <c r="AR246" s="40">
        <f t="shared" si="146"/>
        <v>0</v>
      </c>
      <c r="AS246" s="40">
        <f t="shared" si="146"/>
        <v>0</v>
      </c>
      <c r="AT246" s="41">
        <f t="shared" si="146"/>
        <v>0</v>
      </c>
      <c r="AU246" s="41">
        <f t="shared" si="146"/>
        <v>0</v>
      </c>
      <c r="AV246" s="42">
        <f t="shared" si="142"/>
        <v>0</v>
      </c>
      <c r="AW246" s="42">
        <f t="shared" si="142"/>
        <v>0</v>
      </c>
      <c r="AX246" s="43">
        <f t="shared" si="143"/>
        <v>0</v>
      </c>
      <c r="AY246" s="43">
        <f t="shared" si="143"/>
        <v>0</v>
      </c>
    </row>
    <row r="247" spans="5:51" x14ac:dyDescent="0.25">
      <c r="F247" s="3">
        <v>5</v>
      </c>
      <c r="G247" s="36">
        <f t="shared" si="144"/>
        <v>0</v>
      </c>
      <c r="H247" s="36">
        <f t="shared" si="144"/>
        <v>0.52106795007371021</v>
      </c>
      <c r="I247" s="36">
        <f t="shared" si="144"/>
        <v>0</v>
      </c>
      <c r="J247" s="36">
        <f t="shared" si="144"/>
        <v>0.71525734499732074</v>
      </c>
      <c r="K247" s="36">
        <f t="shared" si="144"/>
        <v>0</v>
      </c>
      <c r="L247" s="37">
        <f t="shared" si="144"/>
        <v>0</v>
      </c>
      <c r="M247" s="38">
        <f t="shared" si="144"/>
        <v>0</v>
      </c>
      <c r="N247" s="39">
        <f t="shared" si="144"/>
        <v>0</v>
      </c>
      <c r="O247" s="39">
        <f t="shared" si="144"/>
        <v>0</v>
      </c>
      <c r="P247" s="40">
        <f t="shared" si="144"/>
        <v>0</v>
      </c>
      <c r="Q247" s="40">
        <f t="shared" si="144"/>
        <v>0</v>
      </c>
      <c r="R247" s="40">
        <f t="shared" si="144"/>
        <v>0</v>
      </c>
      <c r="S247" s="41">
        <f t="shared" si="144"/>
        <v>0</v>
      </c>
      <c r="T247" s="41">
        <f t="shared" si="144"/>
        <v>0</v>
      </c>
      <c r="U247" s="42">
        <f t="shared" si="140"/>
        <v>0</v>
      </c>
      <c r="V247" s="42">
        <f t="shared" si="140"/>
        <v>0</v>
      </c>
      <c r="W247" s="43">
        <f t="shared" si="144"/>
        <v>0</v>
      </c>
      <c r="X247" s="43">
        <f t="shared" si="144"/>
        <v>0</v>
      </c>
      <c r="AD247"/>
      <c r="AG247" s="3">
        <f t="shared" si="145"/>
        <v>6.8320196187232742</v>
      </c>
      <c r="AH247" s="36">
        <f t="shared" si="146"/>
        <v>0</v>
      </c>
      <c r="AI247" s="36">
        <f t="shared" si="146"/>
        <v>0.65818735283990892</v>
      </c>
      <c r="AJ247" s="36">
        <f t="shared" si="146"/>
        <v>0</v>
      </c>
      <c r="AK247" s="36">
        <f t="shared" si="146"/>
        <v>0.95835850669993394</v>
      </c>
      <c r="AL247" s="36">
        <f t="shared" si="146"/>
        <v>0</v>
      </c>
      <c r="AM247" s="37">
        <f t="shared" si="146"/>
        <v>8.4893628497389725E-2</v>
      </c>
      <c r="AN247" s="38">
        <f t="shared" si="146"/>
        <v>0</v>
      </c>
      <c r="AO247" s="39">
        <f t="shared" si="146"/>
        <v>0</v>
      </c>
      <c r="AP247" s="39">
        <f t="shared" si="146"/>
        <v>0</v>
      </c>
      <c r="AQ247" s="40">
        <f t="shared" si="146"/>
        <v>0</v>
      </c>
      <c r="AR247" s="40">
        <f t="shared" si="146"/>
        <v>0</v>
      </c>
      <c r="AS247" s="40">
        <f t="shared" si="146"/>
        <v>0</v>
      </c>
      <c r="AT247" s="41">
        <f t="shared" si="146"/>
        <v>0</v>
      </c>
      <c r="AU247" s="41">
        <f t="shared" si="146"/>
        <v>0</v>
      </c>
      <c r="AV247" s="42">
        <f t="shared" si="142"/>
        <v>0</v>
      </c>
      <c r="AW247" s="42">
        <f t="shared" si="142"/>
        <v>0</v>
      </c>
      <c r="AX247" s="43">
        <f t="shared" si="143"/>
        <v>3.4577888804046E-4</v>
      </c>
      <c r="AY247" s="43">
        <f t="shared" si="143"/>
        <v>0</v>
      </c>
    </row>
    <row r="248" spans="5:51" x14ac:dyDescent="0.25">
      <c r="F248" s="3">
        <v>6</v>
      </c>
      <c r="G248" s="36">
        <f t="shared" si="144"/>
        <v>0</v>
      </c>
      <c r="H248" s="36">
        <f t="shared" si="144"/>
        <v>0.60571715989048958</v>
      </c>
      <c r="I248" s="36">
        <f t="shared" si="144"/>
        <v>0</v>
      </c>
      <c r="J248" s="36">
        <f t="shared" si="144"/>
        <v>0.8659746508602908</v>
      </c>
      <c r="K248" s="36">
        <f t="shared" si="144"/>
        <v>0</v>
      </c>
      <c r="L248" s="37">
        <f t="shared" si="144"/>
        <v>0</v>
      </c>
      <c r="M248" s="38">
        <f t="shared" si="144"/>
        <v>0</v>
      </c>
      <c r="N248" s="39">
        <f t="shared" si="144"/>
        <v>0</v>
      </c>
      <c r="O248" s="39">
        <f t="shared" si="144"/>
        <v>0</v>
      </c>
      <c r="P248" s="40">
        <f t="shared" si="144"/>
        <v>0</v>
      </c>
      <c r="Q248" s="40">
        <f t="shared" si="144"/>
        <v>0</v>
      </c>
      <c r="R248" s="40">
        <f t="shared" si="144"/>
        <v>0</v>
      </c>
      <c r="S248" s="41">
        <f t="shared" si="144"/>
        <v>0</v>
      </c>
      <c r="T248" s="41">
        <f t="shared" si="144"/>
        <v>0</v>
      </c>
      <c r="U248" s="42">
        <f t="shared" si="140"/>
        <v>0</v>
      </c>
      <c r="V248" s="42">
        <f t="shared" si="140"/>
        <v>0</v>
      </c>
      <c r="W248" s="43">
        <f t="shared" si="144"/>
        <v>0</v>
      </c>
      <c r="X248" s="43">
        <f t="shared" si="144"/>
        <v>0</v>
      </c>
      <c r="AD248"/>
      <c r="AG248" s="3">
        <f t="shared" si="145"/>
        <v>7.185106400177478</v>
      </c>
      <c r="AH248" s="36">
        <f t="shared" si="146"/>
        <v>1.5518141301875843E-2</v>
      </c>
      <c r="AI248" s="36">
        <f t="shared" si="146"/>
        <v>0.6763182611016294</v>
      </c>
      <c r="AJ248" s="36">
        <f t="shared" si="146"/>
        <v>0</v>
      </c>
      <c r="AK248" s="36">
        <f t="shared" si="146"/>
        <v>0.99004732007217289</v>
      </c>
      <c r="AL248" s="36">
        <f t="shared" si="146"/>
        <v>0</v>
      </c>
      <c r="AM248" s="37">
        <f t="shared" si="146"/>
        <v>0.19028669026998257</v>
      </c>
      <c r="AN248" s="38">
        <f t="shared" si="146"/>
        <v>0</v>
      </c>
      <c r="AO248" s="39">
        <f t="shared" si="146"/>
        <v>0</v>
      </c>
      <c r="AP248" s="39">
        <f t="shared" si="146"/>
        <v>0</v>
      </c>
      <c r="AQ248" s="40">
        <f t="shared" si="146"/>
        <v>0</v>
      </c>
      <c r="AR248" s="40">
        <f t="shared" si="146"/>
        <v>0</v>
      </c>
      <c r="AS248" s="40">
        <f t="shared" si="146"/>
        <v>0</v>
      </c>
      <c r="AT248" s="41">
        <f t="shared" si="146"/>
        <v>0</v>
      </c>
      <c r="AU248" s="41">
        <f t="shared" si="146"/>
        <v>0</v>
      </c>
      <c r="AV248" s="42">
        <f t="shared" si="142"/>
        <v>0</v>
      </c>
      <c r="AW248" s="42">
        <f t="shared" si="142"/>
        <v>0</v>
      </c>
      <c r="AX248" s="43">
        <f t="shared" si="143"/>
        <v>3.1646229976673192E-2</v>
      </c>
      <c r="AY248" s="43">
        <f t="shared" si="143"/>
        <v>0</v>
      </c>
    </row>
    <row r="249" spans="5:51" x14ac:dyDescent="0.25">
      <c r="F249" s="3">
        <v>7</v>
      </c>
      <c r="G249" s="36">
        <f t="shared" si="144"/>
        <v>0</v>
      </c>
      <c r="H249" s="36">
        <f t="shared" si="144"/>
        <v>0.66709351795219629</v>
      </c>
      <c r="I249" s="36">
        <f t="shared" si="144"/>
        <v>0</v>
      </c>
      <c r="J249" s="36">
        <f t="shared" si="144"/>
        <v>0.97394135141927818</v>
      </c>
      <c r="K249" s="36">
        <f t="shared" si="144"/>
        <v>0</v>
      </c>
      <c r="L249" s="37">
        <f t="shared" si="144"/>
        <v>0.13525047370248319</v>
      </c>
      <c r="M249" s="38">
        <f t="shared" si="144"/>
        <v>0</v>
      </c>
      <c r="N249" s="39">
        <f t="shared" si="144"/>
        <v>0</v>
      </c>
      <c r="O249" s="39">
        <f t="shared" si="144"/>
        <v>0</v>
      </c>
      <c r="P249" s="40">
        <f t="shared" si="144"/>
        <v>0</v>
      </c>
      <c r="Q249" s="40">
        <f t="shared" si="144"/>
        <v>0</v>
      </c>
      <c r="R249" s="40">
        <f t="shared" si="144"/>
        <v>0</v>
      </c>
      <c r="S249" s="41">
        <f t="shared" si="144"/>
        <v>0</v>
      </c>
      <c r="T249" s="41">
        <f t="shared" si="144"/>
        <v>0</v>
      </c>
      <c r="U249" s="42">
        <f t="shared" si="140"/>
        <v>0</v>
      </c>
      <c r="V249" s="42">
        <f t="shared" si="140"/>
        <v>0</v>
      </c>
      <c r="W249" s="43">
        <f t="shared" si="144"/>
        <v>1.5349205259435462E-2</v>
      </c>
      <c r="X249" s="43">
        <f t="shared" si="144"/>
        <v>0</v>
      </c>
      <c r="AD249"/>
      <c r="AG249" s="3">
        <f t="shared" si="145"/>
        <v>7.5564411203372481</v>
      </c>
      <c r="AH249" s="36">
        <f t="shared" si="146"/>
        <v>4.9448918536916547E-2</v>
      </c>
      <c r="AI249" s="36">
        <f t="shared" si="146"/>
        <v>0.69308487311018563</v>
      </c>
      <c r="AJ249" s="36">
        <f t="shared" si="146"/>
        <v>0</v>
      </c>
      <c r="AK249" s="36">
        <f t="shared" si="146"/>
        <v>1.0192244487513564</v>
      </c>
      <c r="AL249" s="36">
        <f t="shared" si="146"/>
        <v>0</v>
      </c>
      <c r="AM249" s="37">
        <f t="shared" si="146"/>
        <v>0.29882342624595176</v>
      </c>
      <c r="AN249" s="38">
        <f t="shared" si="146"/>
        <v>0</v>
      </c>
      <c r="AO249" s="39">
        <f t="shared" si="146"/>
        <v>0</v>
      </c>
      <c r="AP249" s="39">
        <f t="shared" si="146"/>
        <v>0</v>
      </c>
      <c r="AQ249" s="40">
        <f t="shared" si="146"/>
        <v>0</v>
      </c>
      <c r="AR249" s="40">
        <f t="shared" si="146"/>
        <v>0</v>
      </c>
      <c r="AS249" s="40">
        <f t="shared" si="146"/>
        <v>0</v>
      </c>
      <c r="AT249" s="41">
        <f t="shared" si="146"/>
        <v>0</v>
      </c>
      <c r="AU249" s="41">
        <f t="shared" si="146"/>
        <v>0</v>
      </c>
      <c r="AV249" s="42">
        <f t="shared" si="142"/>
        <v>0</v>
      </c>
      <c r="AW249" s="42">
        <f t="shared" si="142"/>
        <v>0</v>
      </c>
      <c r="AX249" s="43">
        <f t="shared" si="143"/>
        <v>6.3580114238627417E-2</v>
      </c>
      <c r="AY249" s="43">
        <f t="shared" si="143"/>
        <v>0</v>
      </c>
    </row>
    <row r="250" spans="5:51" x14ac:dyDescent="0.25">
      <c r="F250" s="3">
        <v>8</v>
      </c>
      <c r="G250" s="36">
        <f t="shared" si="144"/>
        <v>9.2657096075935808E-2</v>
      </c>
      <c r="H250" s="36">
        <f t="shared" si="144"/>
        <v>0.71035891582948851</v>
      </c>
      <c r="I250" s="36">
        <f t="shared" si="144"/>
        <v>0</v>
      </c>
      <c r="J250" s="36">
        <f t="shared" si="144"/>
        <v>1.0491393153456285</v>
      </c>
      <c r="K250" s="36">
        <f t="shared" si="144"/>
        <v>0</v>
      </c>
      <c r="L250" s="37">
        <f t="shared" si="144"/>
        <v>0.42428880959640836</v>
      </c>
      <c r="M250" s="38">
        <f t="shared" si="144"/>
        <v>0</v>
      </c>
      <c r="N250" s="39">
        <f t="shared" si="144"/>
        <v>0</v>
      </c>
      <c r="O250" s="39">
        <f t="shared" si="144"/>
        <v>0</v>
      </c>
      <c r="P250" s="40">
        <f t="shared" si="144"/>
        <v>0</v>
      </c>
      <c r="Q250" s="40">
        <f t="shared" si="144"/>
        <v>0</v>
      </c>
      <c r="R250" s="40">
        <f t="shared" si="144"/>
        <v>0</v>
      </c>
      <c r="S250" s="41">
        <f t="shared" si="144"/>
        <v>0</v>
      </c>
      <c r="T250" s="41">
        <f t="shared" si="144"/>
        <v>0</v>
      </c>
      <c r="U250" s="42">
        <f t="shared" si="140"/>
        <v>0</v>
      </c>
      <c r="V250" s="42">
        <f t="shared" si="140"/>
        <v>0</v>
      </c>
      <c r="W250" s="43">
        <f t="shared" si="144"/>
        <v>0.10037575217791944</v>
      </c>
      <c r="X250" s="43">
        <f t="shared" si="144"/>
        <v>0</v>
      </c>
      <c r="AD250"/>
      <c r="AG250" s="3">
        <f t="shared" si="145"/>
        <v>7.9469668540626248</v>
      </c>
      <c r="AH250" s="36">
        <f t="shared" si="146"/>
        <v>8.7356792141460804E-2</v>
      </c>
      <c r="AI250" s="36">
        <f t="shared" si="146"/>
        <v>0.70843930109745124</v>
      </c>
      <c r="AJ250" s="36">
        <f t="shared" si="146"/>
        <v>0</v>
      </c>
      <c r="AK250" s="36">
        <f t="shared" si="146"/>
        <v>1.0458229077688646</v>
      </c>
      <c r="AL250" s="36">
        <f t="shared" si="146"/>
        <v>0</v>
      </c>
      <c r="AM250" s="37">
        <f t="shared" si="146"/>
        <v>0.40956254354703808</v>
      </c>
      <c r="AN250" s="38">
        <f t="shared" si="146"/>
        <v>0</v>
      </c>
      <c r="AO250" s="39">
        <f t="shared" si="146"/>
        <v>0</v>
      </c>
      <c r="AP250" s="39">
        <f t="shared" si="146"/>
        <v>0</v>
      </c>
      <c r="AQ250" s="40">
        <f t="shared" si="146"/>
        <v>0</v>
      </c>
      <c r="AR250" s="40">
        <f t="shared" si="146"/>
        <v>0</v>
      </c>
      <c r="AS250" s="40">
        <f t="shared" si="146"/>
        <v>0</v>
      </c>
      <c r="AT250" s="41">
        <f t="shared" si="146"/>
        <v>0</v>
      </c>
      <c r="AU250" s="41">
        <f t="shared" si="146"/>
        <v>0</v>
      </c>
      <c r="AV250" s="42">
        <f t="shared" si="142"/>
        <v>0</v>
      </c>
      <c r="AW250" s="42">
        <f t="shared" si="142"/>
        <v>0</v>
      </c>
      <c r="AX250" s="43">
        <f t="shared" si="143"/>
        <v>9.6054336238152613E-2</v>
      </c>
      <c r="AY250" s="43">
        <f t="shared" si="143"/>
        <v>0</v>
      </c>
    </row>
    <row r="251" spans="5:51" x14ac:dyDescent="0.25">
      <c r="F251" s="3">
        <v>9</v>
      </c>
      <c r="G251" s="36">
        <f t="shared" si="144"/>
        <v>0.19732210156289401</v>
      </c>
      <c r="H251" s="36">
        <f t="shared" si="144"/>
        <v>0.74020415923544503</v>
      </c>
      <c r="I251" s="36">
        <f t="shared" si="144"/>
        <v>0</v>
      </c>
      <c r="J251" s="36">
        <f t="shared" si="144"/>
        <v>1.1004023853316134</v>
      </c>
      <c r="K251" s="36">
        <f t="shared" si="144"/>
        <v>0</v>
      </c>
      <c r="L251" s="37">
        <f t="shared" si="144"/>
        <v>0.68545435469765703</v>
      </c>
      <c r="M251" s="38">
        <f t="shared" si="144"/>
        <v>0</v>
      </c>
      <c r="N251" s="39">
        <f t="shared" si="144"/>
        <v>0</v>
      </c>
      <c r="O251" s="39">
        <f t="shared" si="144"/>
        <v>0</v>
      </c>
      <c r="P251" s="40">
        <f t="shared" si="144"/>
        <v>0</v>
      </c>
      <c r="Q251" s="40">
        <f t="shared" si="144"/>
        <v>0</v>
      </c>
      <c r="R251" s="40">
        <f t="shared" si="144"/>
        <v>0</v>
      </c>
      <c r="S251" s="41">
        <f t="shared" si="144"/>
        <v>0</v>
      </c>
      <c r="T251" s="41">
        <f t="shared" si="144"/>
        <v>0</v>
      </c>
      <c r="U251" s="42">
        <f t="shared" si="140"/>
        <v>0</v>
      </c>
      <c r="V251" s="42">
        <f t="shared" si="140"/>
        <v>0</v>
      </c>
      <c r="W251" s="43">
        <f t="shared" si="144"/>
        <v>0.17787835922533868</v>
      </c>
      <c r="X251" s="43">
        <f t="shared" si="144"/>
        <v>0</v>
      </c>
      <c r="AD251"/>
      <c r="AG251" s="3">
        <f t="shared" si="145"/>
        <v>8.3576754154277619</v>
      </c>
      <c r="AH251" s="36">
        <f t="shared" si="146"/>
        <v>0.12919884494004466</v>
      </c>
      <c r="AI251" s="36">
        <f t="shared" si="146"/>
        <v>0.7223568067554732</v>
      </c>
      <c r="AJ251" s="36">
        <f t="shared" si="146"/>
        <v>0</v>
      </c>
      <c r="AK251" s="36">
        <f t="shared" si="146"/>
        <v>1.0698181134631775</v>
      </c>
      <c r="AL251" s="36">
        <f t="shared" si="146"/>
        <v>0</v>
      </c>
      <c r="AM251" s="37">
        <f t="shared" si="146"/>
        <v>0.52144019507102635</v>
      </c>
      <c r="AN251" s="38">
        <f t="shared" si="146"/>
        <v>0</v>
      </c>
      <c r="AO251" s="39">
        <f t="shared" si="146"/>
        <v>0</v>
      </c>
      <c r="AP251" s="39">
        <f t="shared" si="146"/>
        <v>0</v>
      </c>
      <c r="AQ251" s="40">
        <f t="shared" si="146"/>
        <v>0</v>
      </c>
      <c r="AR251" s="40">
        <f t="shared" si="146"/>
        <v>0</v>
      </c>
      <c r="AS251" s="40">
        <f t="shared" si="146"/>
        <v>0</v>
      </c>
      <c r="AT251" s="41">
        <f t="shared" si="146"/>
        <v>0</v>
      </c>
      <c r="AU251" s="41">
        <f t="shared" si="146"/>
        <v>0</v>
      </c>
      <c r="AV251" s="42">
        <f t="shared" si="142"/>
        <v>0</v>
      </c>
      <c r="AW251" s="42">
        <f t="shared" si="142"/>
        <v>0</v>
      </c>
      <c r="AX251" s="43">
        <f t="shared" si="143"/>
        <v>0.12896542081256596</v>
      </c>
      <c r="AY251" s="43">
        <f t="shared" si="143"/>
        <v>0</v>
      </c>
    </row>
    <row r="252" spans="5:51" x14ac:dyDescent="0.25">
      <c r="F252" s="3">
        <v>10</v>
      </c>
      <c r="G252" s="36">
        <f t="shared" si="144"/>
        <v>0.30487348093477895</v>
      </c>
      <c r="H252" s="36">
        <f t="shared" si="144"/>
        <v>0.76044915705252103</v>
      </c>
      <c r="I252" s="36">
        <f t="shared" si="144"/>
        <v>0.1136963372347109</v>
      </c>
      <c r="J252" s="36">
        <f t="shared" si="144"/>
        <v>1.1347775350347622</v>
      </c>
      <c r="K252" s="36">
        <f t="shared" si="144"/>
        <v>0</v>
      </c>
      <c r="L252" s="37">
        <f t="shared" si="144"/>
        <v>0.91113194540302744</v>
      </c>
      <c r="M252" s="38">
        <f t="shared" si="144"/>
        <v>0</v>
      </c>
      <c r="N252" s="39">
        <f t="shared" si="144"/>
        <v>0</v>
      </c>
      <c r="O252" s="39">
        <f t="shared" si="144"/>
        <v>0</v>
      </c>
      <c r="P252" s="40">
        <f t="shared" si="144"/>
        <v>0</v>
      </c>
      <c r="Q252" s="40">
        <f t="shared" si="144"/>
        <v>0</v>
      </c>
      <c r="R252" s="40">
        <f t="shared" si="144"/>
        <v>0</v>
      </c>
      <c r="S252" s="41">
        <f t="shared" si="144"/>
        <v>0</v>
      </c>
      <c r="T252" s="41">
        <f t="shared" si="144"/>
        <v>0</v>
      </c>
      <c r="U252" s="42">
        <f t="shared" si="140"/>
        <v>0</v>
      </c>
      <c r="V252" s="42">
        <f t="shared" si="140"/>
        <v>0</v>
      </c>
      <c r="W252" s="43">
        <f t="shared" si="144"/>
        <v>0.24789763614964422</v>
      </c>
      <c r="X252" s="43">
        <f t="shared" si="144"/>
        <v>0</v>
      </c>
      <c r="AD252"/>
      <c r="AG252" s="3">
        <f t="shared" si="145"/>
        <v>8.7896098766206254</v>
      </c>
      <c r="AH252" s="36">
        <f t="shared" si="146"/>
        <v>0.17476110019422245</v>
      </c>
      <c r="AI252" s="36">
        <f t="shared" si="146"/>
        <v>0.73483637822874825</v>
      </c>
      <c r="AJ252" s="36">
        <f t="shared" si="146"/>
        <v>0</v>
      </c>
      <c r="AK252" s="36">
        <f t="shared" si="146"/>
        <v>1.0912281829312831</v>
      </c>
      <c r="AL252" s="36">
        <f t="shared" si="146"/>
        <v>0</v>
      </c>
      <c r="AM252" s="37">
        <f t="shared" si="146"/>
        <v>0.6332975044228033</v>
      </c>
      <c r="AN252" s="38">
        <f t="shared" si="146"/>
        <v>0</v>
      </c>
      <c r="AO252" s="39">
        <f t="shared" si="146"/>
        <v>0</v>
      </c>
      <c r="AP252" s="39">
        <f t="shared" si="146"/>
        <v>0</v>
      </c>
      <c r="AQ252" s="40">
        <f t="shared" si="146"/>
        <v>0</v>
      </c>
      <c r="AR252" s="40">
        <f t="shared" si="146"/>
        <v>0</v>
      </c>
      <c r="AS252" s="40">
        <f t="shared" si="146"/>
        <v>0</v>
      </c>
      <c r="AT252" s="41">
        <f t="shared" si="146"/>
        <v>0</v>
      </c>
      <c r="AU252" s="41">
        <f t="shared" si="146"/>
        <v>0</v>
      </c>
      <c r="AV252" s="42">
        <f t="shared" si="142"/>
        <v>0</v>
      </c>
      <c r="AW252" s="42">
        <f t="shared" si="142"/>
        <v>0</v>
      </c>
      <c r="AX252" s="43">
        <f t="shared" si="143"/>
        <v>0.16220006175114224</v>
      </c>
      <c r="AY252" s="43">
        <f t="shared" si="143"/>
        <v>0</v>
      </c>
    </row>
    <row r="253" spans="5:51" x14ac:dyDescent="0.25">
      <c r="F253" s="3">
        <v>11</v>
      </c>
      <c r="G253" s="36">
        <f t="shared" si="144"/>
        <v>0.40681241129091728</v>
      </c>
      <c r="H253" s="36">
        <f t="shared" si="144"/>
        <v>0.77400447171745113</v>
      </c>
      <c r="I253" s="36">
        <f t="shared" si="144"/>
        <v>0.38650665450997218</v>
      </c>
      <c r="J253" s="36">
        <f t="shared" si="144"/>
        <v>1.1575391330032381</v>
      </c>
      <c r="K253" s="36">
        <f t="shared" si="144"/>
        <v>0</v>
      </c>
      <c r="L253" s="37">
        <f t="shared" si="144"/>
        <v>1.0994238251475894</v>
      </c>
      <c r="M253" s="38">
        <f t="shared" si="144"/>
        <v>0</v>
      </c>
      <c r="N253" s="39">
        <f t="shared" si="144"/>
        <v>0</v>
      </c>
      <c r="O253" s="39">
        <f t="shared" si="144"/>
        <v>0</v>
      </c>
      <c r="P253" s="40">
        <f t="shared" si="144"/>
        <v>0</v>
      </c>
      <c r="Q253" s="40">
        <f t="shared" si="144"/>
        <v>0</v>
      </c>
      <c r="R253" s="40">
        <f t="shared" si="144"/>
        <v>0</v>
      </c>
      <c r="S253" s="41">
        <f t="shared" si="144"/>
        <v>0</v>
      </c>
      <c r="T253" s="41">
        <f t="shared" si="144"/>
        <v>0</v>
      </c>
      <c r="U253" s="42">
        <f t="shared" si="140"/>
        <v>0</v>
      </c>
      <c r="V253" s="42">
        <f t="shared" si="140"/>
        <v>0</v>
      </c>
      <c r="W253" s="43">
        <f t="shared" si="144"/>
        <v>0.31072383141942228</v>
      </c>
      <c r="X253" s="43">
        <f t="shared" si="144"/>
        <v>0</v>
      </c>
      <c r="AD253"/>
      <c r="AG253" s="3">
        <f t="shared" si="145"/>
        <v>9.2438672170224123</v>
      </c>
      <c r="AH253" s="36">
        <f t="shared" si="146"/>
        <v>0.22362663391113632</v>
      </c>
      <c r="AI253" s="36">
        <f t="shared" si="146"/>
        <v>0.74590043486999558</v>
      </c>
      <c r="AJ253" s="36">
        <f t="shared" si="146"/>
        <v>0</v>
      </c>
      <c r="AK253" s="36">
        <f t="shared" si="146"/>
        <v>1.1101126343341399</v>
      </c>
      <c r="AL253" s="36">
        <f t="shared" si="146"/>
        <v>0</v>
      </c>
      <c r="AM253" s="37">
        <f t="shared" si="146"/>
        <v>0.74391675594143114</v>
      </c>
      <c r="AN253" s="38">
        <f t="shared" si="146"/>
        <v>0</v>
      </c>
      <c r="AO253" s="39">
        <f t="shared" si="146"/>
        <v>0</v>
      </c>
      <c r="AP253" s="39">
        <f t="shared" si="146"/>
        <v>0</v>
      </c>
      <c r="AQ253" s="40">
        <f t="shared" si="146"/>
        <v>0</v>
      </c>
      <c r="AR253" s="40">
        <f t="shared" si="146"/>
        <v>0</v>
      </c>
      <c r="AS253" s="40">
        <f t="shared" si="146"/>
        <v>0</v>
      </c>
      <c r="AT253" s="41">
        <f t="shared" si="146"/>
        <v>0</v>
      </c>
      <c r="AU253" s="41">
        <f t="shared" si="146"/>
        <v>0</v>
      </c>
      <c r="AV253" s="42">
        <f t="shared" si="142"/>
        <v>0</v>
      </c>
      <c r="AW253" s="42">
        <f t="shared" si="142"/>
        <v>0</v>
      </c>
      <c r="AX253" s="43">
        <f t="shared" si="143"/>
        <v>0.19563593002179999</v>
      </c>
      <c r="AY253" s="43">
        <f t="shared" si="143"/>
        <v>0</v>
      </c>
    </row>
    <row r="254" spans="5:51" x14ac:dyDescent="0.25">
      <c r="F254" s="3">
        <v>12</v>
      </c>
      <c r="G254" s="36">
        <f t="shared" si="144"/>
        <v>0.49655663767939273</v>
      </c>
      <c r="H254" s="36">
        <f t="shared" si="144"/>
        <v>0.78299039349238364</v>
      </c>
      <c r="I254" s="36">
        <f t="shared" si="144"/>
        <v>0.60468582038529828</v>
      </c>
      <c r="J254" s="36">
        <f t="shared" si="144"/>
        <v>1.1724677174018332</v>
      </c>
      <c r="K254" s="36">
        <f t="shared" si="144"/>
        <v>0</v>
      </c>
      <c r="L254" s="37">
        <f t="shared" si="144"/>
        <v>1.2523037631398022</v>
      </c>
      <c r="M254" s="38">
        <f t="shared" si="144"/>
        <v>0</v>
      </c>
      <c r="N254" s="39">
        <f t="shared" si="144"/>
        <v>0</v>
      </c>
      <c r="O254" s="39">
        <f t="shared" si="144"/>
        <v>0</v>
      </c>
      <c r="P254" s="40">
        <f t="shared" si="144"/>
        <v>0</v>
      </c>
      <c r="Q254" s="40">
        <f t="shared" si="144"/>
        <v>0</v>
      </c>
      <c r="R254" s="40">
        <f t="shared" si="144"/>
        <v>0</v>
      </c>
      <c r="S254" s="41">
        <f t="shared" si="144"/>
        <v>0</v>
      </c>
      <c r="T254" s="41">
        <f t="shared" si="144"/>
        <v>0</v>
      </c>
      <c r="U254" s="42">
        <f t="shared" si="140"/>
        <v>0</v>
      </c>
      <c r="V254" s="42">
        <f t="shared" si="140"/>
        <v>0</v>
      </c>
      <c r="W254" s="43">
        <f t="shared" si="144"/>
        <v>0.36679681389446606</v>
      </c>
      <c r="X254" s="43">
        <f t="shared" si="144"/>
        <v>0</v>
      </c>
      <c r="AD254"/>
      <c r="AG254" s="3">
        <f t="shared" si="145"/>
        <v>9.7216011091944612</v>
      </c>
      <c r="AH254" s="36">
        <f t="shared" si="146"/>
        <v>0.27515384509401253</v>
      </c>
      <c r="AI254" s="36">
        <f t="shared" si="146"/>
        <v>0.75559363595683338</v>
      </c>
      <c r="AJ254" s="36">
        <f t="shared" si="146"/>
        <v>2.8231427027857761E-2</v>
      </c>
      <c r="AK254" s="36">
        <f t="shared" si="146"/>
        <v>1.1265694939150042</v>
      </c>
      <c r="AL254" s="36">
        <f t="shared" si="146"/>
        <v>0</v>
      </c>
      <c r="AM254" s="37">
        <f t="shared" si="146"/>
        <v>0.85206480699430376</v>
      </c>
      <c r="AN254" s="38">
        <f t="shared" si="146"/>
        <v>0</v>
      </c>
      <c r="AO254" s="39">
        <f t="shared" si="146"/>
        <v>0</v>
      </c>
      <c r="AP254" s="39">
        <f t="shared" si="146"/>
        <v>0</v>
      </c>
      <c r="AQ254" s="40">
        <f t="shared" si="146"/>
        <v>0</v>
      </c>
      <c r="AR254" s="40">
        <f t="shared" si="146"/>
        <v>0</v>
      </c>
      <c r="AS254" s="40">
        <f t="shared" si="146"/>
        <v>0</v>
      </c>
      <c r="AT254" s="41">
        <f t="shared" si="146"/>
        <v>0</v>
      </c>
      <c r="AU254" s="41">
        <f t="shared" si="146"/>
        <v>0</v>
      </c>
      <c r="AV254" s="42">
        <f t="shared" si="142"/>
        <v>0</v>
      </c>
      <c r="AW254" s="42">
        <f t="shared" si="142"/>
        <v>0</v>
      </c>
      <c r="AX254" s="43">
        <f t="shared" si="143"/>
        <v>0.22914275261308756</v>
      </c>
      <c r="AY254" s="43">
        <f t="shared" si="143"/>
        <v>0</v>
      </c>
    </row>
    <row r="255" spans="5:51" x14ac:dyDescent="0.25">
      <c r="F255" s="3">
        <v>13</v>
      </c>
      <c r="G255" s="36">
        <f t="shared" si="144"/>
        <v>0.57041445423262194</v>
      </c>
      <c r="H255" s="36">
        <f t="shared" si="144"/>
        <v>0.78890258267184188</v>
      </c>
      <c r="I255" s="36">
        <f t="shared" si="144"/>
        <v>0.77154390549188856</v>
      </c>
      <c r="J255" s="36">
        <f t="shared" si="144"/>
        <v>1.1821903761889869</v>
      </c>
      <c r="K255" s="36">
        <f t="shared" si="144"/>
        <v>0</v>
      </c>
      <c r="L255" s="37">
        <f t="shared" si="144"/>
        <v>1.3738870539386754</v>
      </c>
      <c r="M255" s="38">
        <f t="shared" si="144"/>
        <v>0</v>
      </c>
      <c r="N255" s="39">
        <f t="shared" si="144"/>
        <v>0</v>
      </c>
      <c r="O255" s="39">
        <f t="shared" si="144"/>
        <v>0</v>
      </c>
      <c r="P255" s="40">
        <f t="shared" si="144"/>
        <v>0</v>
      </c>
      <c r="Q255" s="40">
        <f t="shared" si="144"/>
        <v>0</v>
      </c>
      <c r="R255" s="40">
        <f t="shared" si="144"/>
        <v>0</v>
      </c>
      <c r="S255" s="41">
        <f t="shared" si="144"/>
        <v>0</v>
      </c>
      <c r="T255" s="41">
        <f t="shared" si="144"/>
        <v>0</v>
      </c>
      <c r="U255" s="42">
        <f t="shared" si="140"/>
        <v>0</v>
      </c>
      <c r="V255" s="42">
        <f t="shared" si="140"/>
        <v>0</v>
      </c>
      <c r="W255" s="43">
        <f t="shared" si="144"/>
        <v>0.41663652969022885</v>
      </c>
      <c r="X255" s="43">
        <f t="shared" si="144"/>
        <v>0</v>
      </c>
      <c r="AD255"/>
      <c r="AG255" s="3">
        <f t="shared" si="145"/>
        <v>10.224024848848265</v>
      </c>
      <c r="AH255" s="36">
        <f t="shared" si="146"/>
        <v>0.32847185313240523</v>
      </c>
      <c r="AI255" s="36">
        <f t="shared" si="146"/>
        <v>0.76398082678211143</v>
      </c>
      <c r="AJ255" s="36">
        <f t="shared" si="146"/>
        <v>0.17952925475385681</v>
      </c>
      <c r="AK255" s="36">
        <f t="shared" si="146"/>
        <v>1.1407309211687124</v>
      </c>
      <c r="AL255" s="36">
        <f t="shared" si="146"/>
        <v>0</v>
      </c>
      <c r="AM255" s="37">
        <f t="shared" si="146"/>
        <v>0.95654132953370541</v>
      </c>
      <c r="AN255" s="38">
        <f t="shared" si="146"/>
        <v>0</v>
      </c>
      <c r="AO255" s="39">
        <f t="shared" si="146"/>
        <v>0</v>
      </c>
      <c r="AP255" s="39">
        <f t="shared" si="146"/>
        <v>0</v>
      </c>
      <c r="AQ255" s="40">
        <f t="shared" si="146"/>
        <v>0</v>
      </c>
      <c r="AR255" s="40">
        <f t="shared" si="146"/>
        <v>0</v>
      </c>
      <c r="AS255" s="40">
        <f t="shared" si="146"/>
        <v>0</v>
      </c>
      <c r="AT255" s="41">
        <f t="shared" si="146"/>
        <v>0</v>
      </c>
      <c r="AU255" s="41">
        <f t="shared" si="146"/>
        <v>0</v>
      </c>
      <c r="AV255" s="42">
        <f t="shared" si="142"/>
        <v>0</v>
      </c>
      <c r="AW255" s="42">
        <f t="shared" si="142"/>
        <v>0</v>
      </c>
      <c r="AX255" s="43">
        <f t="shared" si="143"/>
        <v>0.26258366483423073</v>
      </c>
      <c r="AY255" s="43">
        <f t="shared" si="143"/>
        <v>0</v>
      </c>
    </row>
    <row r="256" spans="5:51" x14ac:dyDescent="0.25">
      <c r="F256" s="3">
        <v>14</v>
      </c>
      <c r="G256" s="36">
        <f t="shared" si="144"/>
        <v>0.62758709710999638</v>
      </c>
      <c r="H256" s="36">
        <f t="shared" si="144"/>
        <v>0.79277120241193255</v>
      </c>
      <c r="I256" s="36">
        <f t="shared" si="144"/>
        <v>0.89414861989966099</v>
      </c>
      <c r="J256" s="36">
        <f t="shared" si="144"/>
        <v>1.1884913479398773</v>
      </c>
      <c r="K256" s="36">
        <f t="shared" si="144"/>
        <v>0</v>
      </c>
      <c r="L256" s="37">
        <f t="shared" si="144"/>
        <v>1.4691154051176201</v>
      </c>
      <c r="M256" s="38">
        <f t="shared" si="144"/>
        <v>4.8661478141065473E-4</v>
      </c>
      <c r="N256" s="39">
        <f t="shared" si="144"/>
        <v>0</v>
      </c>
      <c r="O256" s="39">
        <f t="shared" si="144"/>
        <v>0</v>
      </c>
      <c r="P256" s="40">
        <f t="shared" si="144"/>
        <v>0</v>
      </c>
      <c r="Q256" s="40">
        <f t="shared" si="144"/>
        <v>0</v>
      </c>
      <c r="R256" s="40">
        <f t="shared" si="144"/>
        <v>0</v>
      </c>
      <c r="S256" s="41">
        <f t="shared" si="144"/>
        <v>0</v>
      </c>
      <c r="T256" s="41">
        <f t="shared" si="144"/>
        <v>0</v>
      </c>
      <c r="U256" s="42">
        <f t="shared" si="140"/>
        <v>0</v>
      </c>
      <c r="V256" s="42">
        <f t="shared" si="140"/>
        <v>0</v>
      </c>
      <c r="W256" s="43">
        <f t="shared" si="144"/>
        <v>0.4607954617764321</v>
      </c>
      <c r="X256" s="43">
        <f t="shared" si="144"/>
        <v>0</v>
      </c>
      <c r="AD256"/>
      <c r="AG256" s="3">
        <f t="shared" si="145"/>
        <v>10.752414436239738</v>
      </c>
      <c r="AH256" s="36">
        <f t="shared" si="146"/>
        <v>0.38249987527331752</v>
      </c>
      <c r="AI256" s="36">
        <f t="shared" si="146"/>
        <v>0.77114421508005226</v>
      </c>
      <c r="AJ256" s="36">
        <f t="shared" si="146"/>
        <v>0.32406209193252206</v>
      </c>
      <c r="AK256" s="36">
        <f t="shared" si="146"/>
        <v>1.1527575684958511</v>
      </c>
      <c r="AL256" s="36">
        <f t="shared" si="146"/>
        <v>0</v>
      </c>
      <c r="AM256" s="37">
        <f t="shared" si="146"/>
        <v>1.0562286546369135</v>
      </c>
      <c r="AN256" s="38">
        <f t="shared" si="146"/>
        <v>0</v>
      </c>
      <c r="AO256" s="39">
        <f t="shared" si="146"/>
        <v>0</v>
      </c>
      <c r="AP256" s="39">
        <f t="shared" si="146"/>
        <v>0</v>
      </c>
      <c r="AQ256" s="40">
        <f t="shared" si="146"/>
        <v>0</v>
      </c>
      <c r="AR256" s="40">
        <f t="shared" si="146"/>
        <v>0</v>
      </c>
      <c r="AS256" s="40">
        <f t="shared" si="146"/>
        <v>0</v>
      </c>
      <c r="AT256" s="41">
        <f t="shared" si="146"/>
        <v>0</v>
      </c>
      <c r="AU256" s="41">
        <f t="shared" si="146"/>
        <v>0</v>
      </c>
      <c r="AV256" s="42">
        <f t="shared" si="142"/>
        <v>0</v>
      </c>
      <c r="AW256" s="42">
        <f t="shared" si="142"/>
        <v>0</v>
      </c>
      <c r="AX256" s="43">
        <f t="shared" si="143"/>
        <v>0.29581682913614726</v>
      </c>
      <c r="AY256" s="43">
        <f t="shared" si="143"/>
        <v>0</v>
      </c>
    </row>
    <row r="257" spans="6:51" x14ac:dyDescent="0.25">
      <c r="F257" s="3">
        <v>15</v>
      </c>
      <c r="G257" s="36">
        <f t="shared" si="144"/>
        <v>0.66946835757631784</v>
      </c>
      <c r="H257" s="36">
        <f t="shared" si="144"/>
        <v>0.79529313288514103</v>
      </c>
      <c r="I257" s="36">
        <f t="shared" si="144"/>
        <v>0.98108021621397767</v>
      </c>
      <c r="J257" s="36">
        <f t="shared" si="144"/>
        <v>1.1925618252577224</v>
      </c>
      <c r="K257" s="36">
        <f t="shared" si="144"/>
        <v>0</v>
      </c>
      <c r="L257" s="37">
        <f t="shared" si="144"/>
        <v>1.5429068033789364</v>
      </c>
      <c r="M257" s="38">
        <f t="shared" si="144"/>
        <v>6.5941345302459597E-2</v>
      </c>
      <c r="N257" s="39">
        <f t="shared" si="144"/>
        <v>0</v>
      </c>
      <c r="O257" s="39">
        <f t="shared" si="144"/>
        <v>0</v>
      </c>
      <c r="P257" s="40">
        <f t="shared" si="144"/>
        <v>0</v>
      </c>
      <c r="Q257" s="40">
        <f t="shared" si="144"/>
        <v>0</v>
      </c>
      <c r="R257" s="40">
        <f t="shared" si="144"/>
        <v>0</v>
      </c>
      <c r="S257" s="41">
        <f t="shared" si="144"/>
        <v>0</v>
      </c>
      <c r="T257" s="41">
        <f t="shared" si="144"/>
        <v>0</v>
      </c>
      <c r="U257" s="42">
        <f t="shared" si="140"/>
        <v>0</v>
      </c>
      <c r="V257" s="42">
        <f t="shared" si="140"/>
        <v>0</v>
      </c>
      <c r="W257" s="43">
        <f t="shared" si="144"/>
        <v>0.49982695190423138</v>
      </c>
      <c r="X257" s="43">
        <f t="shared" si="144"/>
        <v>0</v>
      </c>
      <c r="AD257"/>
      <c r="AG257" s="3">
        <f t="shared" si="145"/>
        <v>11.308111816813577</v>
      </c>
      <c r="AH257" s="36">
        <f t="shared" si="146"/>
        <v>0.43599563398145325</v>
      </c>
      <c r="AI257" s="36">
        <f t="shared" si="146"/>
        <v>0.7771799269012174</v>
      </c>
      <c r="AJ257" s="36">
        <f t="shared" si="146"/>
        <v>0.45949992458317807</v>
      </c>
      <c r="AK257" s="36">
        <f t="shared" si="146"/>
        <v>1.1628319852138893</v>
      </c>
      <c r="AL257" s="36">
        <f t="shared" si="146"/>
        <v>0</v>
      </c>
      <c r="AM257" s="37">
        <f t="shared" si="146"/>
        <v>1.1501394273847789</v>
      </c>
      <c r="AN257" s="38">
        <f t="shared" si="146"/>
        <v>0</v>
      </c>
      <c r="AO257" s="39">
        <f t="shared" si="146"/>
        <v>0</v>
      </c>
      <c r="AP257" s="39">
        <f t="shared" si="146"/>
        <v>0</v>
      </c>
      <c r="AQ257" s="40">
        <f t="shared" si="146"/>
        <v>0</v>
      </c>
      <c r="AR257" s="40">
        <f t="shared" si="146"/>
        <v>0</v>
      </c>
      <c r="AS257" s="40">
        <f t="shared" si="146"/>
        <v>0</v>
      </c>
      <c r="AT257" s="41">
        <f t="shared" si="146"/>
        <v>0</v>
      </c>
      <c r="AU257" s="41">
        <f t="shared" si="146"/>
        <v>0</v>
      </c>
      <c r="AV257" s="42">
        <f t="shared" si="142"/>
        <v>0</v>
      </c>
      <c r="AW257" s="42">
        <f t="shared" si="142"/>
        <v>0</v>
      </c>
      <c r="AX257" s="43">
        <f t="shared" si="143"/>
        <v>0.32869730243754464</v>
      </c>
      <c r="AY257" s="43">
        <f t="shared" si="143"/>
        <v>0</v>
      </c>
    </row>
    <row r="258" spans="6:51" x14ac:dyDescent="0.25">
      <c r="F258" s="3">
        <v>16</v>
      </c>
      <c r="G258" s="36">
        <f t="shared" si="144"/>
        <v>0.69867644461043577</v>
      </c>
      <c r="H258" s="36">
        <f t="shared" si="144"/>
        <v>0.79693339544443997</v>
      </c>
      <c r="I258" s="36">
        <f t="shared" si="144"/>
        <v>1.0407992695210231</v>
      </c>
      <c r="J258" s="36">
        <f t="shared" si="144"/>
        <v>1.1951868944635917</v>
      </c>
      <c r="K258" s="36">
        <f t="shared" si="144"/>
        <v>0</v>
      </c>
      <c r="L258" s="37">
        <f t="shared" si="144"/>
        <v>1.5996929853038613</v>
      </c>
      <c r="M258" s="38">
        <f t="shared" si="144"/>
        <v>0.12400195850181844</v>
      </c>
      <c r="N258" s="39">
        <f t="shared" si="144"/>
        <v>0</v>
      </c>
      <c r="O258" s="39">
        <f t="shared" si="144"/>
        <v>0</v>
      </c>
      <c r="P258" s="40">
        <f t="shared" si="144"/>
        <v>0</v>
      </c>
      <c r="Q258" s="40">
        <f t="shared" si="144"/>
        <v>0</v>
      </c>
      <c r="R258" s="40">
        <f t="shared" si="144"/>
        <v>0</v>
      </c>
      <c r="S258" s="41">
        <f t="shared" si="144"/>
        <v>0</v>
      </c>
      <c r="T258" s="41">
        <f t="shared" si="144"/>
        <v>0</v>
      </c>
      <c r="U258" s="42">
        <f t="shared" ref="U258:V273" si="147">$C$5/100*U$163*U186</f>
        <v>0</v>
      </c>
      <c r="V258" s="42">
        <f t="shared" si="147"/>
        <v>0</v>
      </c>
      <c r="W258" s="43">
        <f t="shared" si="144"/>
        <v>0.53426487919120891</v>
      </c>
      <c r="X258" s="43">
        <f>X186*X$163</f>
        <v>0</v>
      </c>
      <c r="AD258"/>
      <c r="AG258" s="3">
        <f t="shared" si="145"/>
        <v>11.892528289327906</v>
      </c>
      <c r="AH258" s="36">
        <f t="shared" si="146"/>
        <v>0.4876339668771803</v>
      </c>
      <c r="AI258" s="36">
        <f t="shared" si="146"/>
        <v>0.78219413773064073</v>
      </c>
      <c r="AJ258" s="36">
        <f t="shared" si="146"/>
        <v>0.58379799467045979</v>
      </c>
      <c r="AK258" s="36">
        <f t="shared" si="146"/>
        <v>1.1711514473865909</v>
      </c>
      <c r="AL258" s="36">
        <f t="shared" si="146"/>
        <v>0</v>
      </c>
      <c r="AM258" s="37">
        <f t="shared" si="146"/>
        <v>1.2374581145153574</v>
      </c>
      <c r="AN258" s="38">
        <f t="shared" si="146"/>
        <v>0</v>
      </c>
      <c r="AO258" s="39">
        <f t="shared" si="146"/>
        <v>0</v>
      </c>
      <c r="AP258" s="39">
        <f t="shared" si="146"/>
        <v>0</v>
      </c>
      <c r="AQ258" s="40">
        <f t="shared" si="146"/>
        <v>0</v>
      </c>
      <c r="AR258" s="40">
        <f t="shared" si="146"/>
        <v>0</v>
      </c>
      <c r="AS258" s="40">
        <f t="shared" si="146"/>
        <v>0</v>
      </c>
      <c r="AT258" s="41">
        <f t="shared" si="146"/>
        <v>0</v>
      </c>
      <c r="AU258" s="41">
        <f t="shared" si="146"/>
        <v>0</v>
      </c>
      <c r="AV258" s="42">
        <f t="shared" ref="AV258:AW273" si="148">$C$5/100*AV$163*AV186</f>
        <v>0</v>
      </c>
      <c r="AW258" s="42">
        <f t="shared" si="148"/>
        <v>0</v>
      </c>
      <c r="AX258" s="43">
        <f t="shared" ref="AX258:AY273" si="149">AX186*AX$163</f>
        <v>0.36107912196339786</v>
      </c>
      <c r="AY258" s="43">
        <f t="shared" si="149"/>
        <v>0</v>
      </c>
    </row>
    <row r="259" spans="6:51" x14ac:dyDescent="0.25">
      <c r="F259" s="3">
        <v>17</v>
      </c>
      <c r="G259" s="36">
        <f t="shared" ref="G259:X274" si="150">G187*G$163</f>
        <v>0.71818455930888137</v>
      </c>
      <c r="H259" s="36">
        <f t="shared" si="150"/>
        <v>0.79799910362954407</v>
      </c>
      <c r="I259" s="36">
        <f t="shared" si="150"/>
        <v>1.0806974931171403</v>
      </c>
      <c r="J259" s="36">
        <f t="shared" si="150"/>
        <v>1.1968790519934664</v>
      </c>
      <c r="K259" s="36">
        <f t="shared" si="150"/>
        <v>0</v>
      </c>
      <c r="L259" s="37">
        <f t="shared" si="150"/>
        <v>1.643228781850623</v>
      </c>
      <c r="M259" s="38">
        <f t="shared" si="150"/>
        <v>0.17514559891116538</v>
      </c>
      <c r="N259" s="39">
        <f t="shared" si="150"/>
        <v>0</v>
      </c>
      <c r="O259" s="39">
        <f t="shared" si="150"/>
        <v>0</v>
      </c>
      <c r="P259" s="40">
        <f t="shared" si="150"/>
        <v>0</v>
      </c>
      <c r="Q259" s="40">
        <f t="shared" si="150"/>
        <v>0</v>
      </c>
      <c r="R259" s="40">
        <f t="shared" si="150"/>
        <v>0</v>
      </c>
      <c r="S259" s="41">
        <f t="shared" si="150"/>
        <v>0</v>
      </c>
      <c r="T259" s="41">
        <f t="shared" si="150"/>
        <v>0</v>
      </c>
      <c r="U259" s="42">
        <f t="shared" si="147"/>
        <v>1.4876016543971743E-3</v>
      </c>
      <c r="V259" s="42">
        <f t="shared" si="147"/>
        <v>0</v>
      </c>
      <c r="W259" s="43">
        <f t="shared" si="150"/>
        <v>0.564611380579363</v>
      </c>
      <c r="X259" s="43">
        <f t="shared" si="150"/>
        <v>1.1373733230772044E-2</v>
      </c>
      <c r="AD259"/>
      <c r="AG259" s="3">
        <f t="shared" si="145"/>
        <v>12.507148090114805</v>
      </c>
      <c r="AH259" s="36">
        <f t="shared" ref="AH259:AU274" si="151">AH187*AH$163</f>
        <v>0.53611098977643123</v>
      </c>
      <c r="AI259" s="36">
        <f t="shared" si="151"/>
        <v>0.78629900625774107</v>
      </c>
      <c r="AJ259" s="36">
        <f t="shared" si="151"/>
        <v>0.69533687625402107</v>
      </c>
      <c r="AK259" s="36">
        <f t="shared" si="151"/>
        <v>1.1779206355873917</v>
      </c>
      <c r="AL259" s="36">
        <f t="shared" si="151"/>
        <v>0</v>
      </c>
      <c r="AM259" s="37">
        <f t="shared" si="151"/>
        <v>1.317572730453773</v>
      </c>
      <c r="AN259" s="38">
        <f t="shared" si="151"/>
        <v>0</v>
      </c>
      <c r="AO259" s="39">
        <f t="shared" si="151"/>
        <v>0</v>
      </c>
      <c r="AP259" s="39">
        <f t="shared" si="151"/>
        <v>0</v>
      </c>
      <c r="AQ259" s="40">
        <f t="shared" si="151"/>
        <v>0</v>
      </c>
      <c r="AR259" s="40">
        <f t="shared" si="151"/>
        <v>0</v>
      </c>
      <c r="AS259" s="40">
        <f t="shared" si="151"/>
        <v>0</v>
      </c>
      <c r="AT259" s="41">
        <f t="shared" si="151"/>
        <v>0</v>
      </c>
      <c r="AU259" s="41">
        <f t="shared" si="151"/>
        <v>0</v>
      </c>
      <c r="AV259" s="42">
        <f t="shared" si="148"/>
        <v>0</v>
      </c>
      <c r="AW259" s="42">
        <f t="shared" si="148"/>
        <v>0</v>
      </c>
      <c r="AX259" s="43">
        <f t="shared" si="149"/>
        <v>0.39281756727477107</v>
      </c>
      <c r="AY259" s="43">
        <f t="shared" si="149"/>
        <v>0</v>
      </c>
    </row>
    <row r="260" spans="6:51" x14ac:dyDescent="0.25">
      <c r="F260" s="3">
        <v>18</v>
      </c>
      <c r="G260" s="36">
        <f t="shared" si="150"/>
        <v>0.73073551561703931</v>
      </c>
      <c r="H260" s="36">
        <f t="shared" si="150"/>
        <v>0.79869152895559992</v>
      </c>
      <c r="I260" s="36">
        <f t="shared" si="150"/>
        <v>1.1067132470660581</v>
      </c>
      <c r="J260" s="36">
        <f t="shared" si="150"/>
        <v>1.1979705264739779</v>
      </c>
      <c r="K260" s="36">
        <f t="shared" si="150"/>
        <v>0</v>
      </c>
      <c r="L260" s="37">
        <f t="shared" si="150"/>
        <v>1.6765671929135022</v>
      </c>
      <c r="M260" s="38">
        <f t="shared" si="150"/>
        <v>0.21992782384405862</v>
      </c>
      <c r="N260" s="39">
        <f t="shared" si="150"/>
        <v>0</v>
      </c>
      <c r="O260" s="39">
        <f t="shared" si="150"/>
        <v>0</v>
      </c>
      <c r="P260" s="40">
        <f t="shared" si="150"/>
        <v>0</v>
      </c>
      <c r="Q260" s="40">
        <f t="shared" si="150"/>
        <v>0</v>
      </c>
      <c r="R260" s="40">
        <f t="shared" si="150"/>
        <v>0</v>
      </c>
      <c r="S260" s="41">
        <f t="shared" si="150"/>
        <v>0</v>
      </c>
      <c r="T260" s="41">
        <f t="shared" si="150"/>
        <v>0</v>
      </c>
      <c r="U260" s="42">
        <f t="shared" si="147"/>
        <v>4.6362039813881784E-3</v>
      </c>
      <c r="V260" s="42">
        <f t="shared" si="147"/>
        <v>0</v>
      </c>
      <c r="W260" s="43">
        <f t="shared" si="150"/>
        <v>0.59133018147240946</v>
      </c>
      <c r="X260" s="43">
        <f t="shared" si="150"/>
        <v>4.1808224086533841E-2</v>
      </c>
      <c r="AD260"/>
      <c r="AG260" s="3">
        <f t="shared" si="145"/>
        <v>13.1535321625796</v>
      </c>
      <c r="AH260" s="36">
        <f t="shared" si="151"/>
        <v>0.58026231443766374</v>
      </c>
      <c r="AI260" s="36">
        <f t="shared" si="151"/>
        <v>0.78960865050019291</v>
      </c>
      <c r="AJ260" s="36">
        <f t="shared" si="151"/>
        <v>0.79303656040560677</v>
      </c>
      <c r="AK260" s="36">
        <f t="shared" si="151"/>
        <v>1.1833445865479866</v>
      </c>
      <c r="AL260" s="36">
        <f t="shared" si="151"/>
        <v>0</v>
      </c>
      <c r="AM260" s="37">
        <f t="shared" si="151"/>
        <v>1.3900939688853167</v>
      </c>
      <c r="AN260" s="38">
        <f t="shared" si="151"/>
        <v>0</v>
      </c>
      <c r="AO260" s="39">
        <f t="shared" si="151"/>
        <v>0</v>
      </c>
      <c r="AP260" s="39">
        <f t="shared" si="151"/>
        <v>0</v>
      </c>
      <c r="AQ260" s="40">
        <f t="shared" si="151"/>
        <v>0</v>
      </c>
      <c r="AR260" s="40">
        <f t="shared" si="151"/>
        <v>0</v>
      </c>
      <c r="AS260" s="40">
        <f t="shared" si="151"/>
        <v>0</v>
      </c>
      <c r="AT260" s="41">
        <f t="shared" si="151"/>
        <v>0</v>
      </c>
      <c r="AU260" s="41">
        <f t="shared" si="151"/>
        <v>0</v>
      </c>
      <c r="AV260" s="42">
        <f t="shared" si="148"/>
        <v>0</v>
      </c>
      <c r="AW260" s="42">
        <f t="shared" si="148"/>
        <v>0</v>
      </c>
      <c r="AX260" s="43">
        <f t="shared" si="149"/>
        <v>0.42377154416879997</v>
      </c>
      <c r="AY260" s="43">
        <f t="shared" si="149"/>
        <v>0</v>
      </c>
    </row>
    <row r="261" spans="6:51" x14ac:dyDescent="0.25">
      <c r="F261" s="3">
        <v>19</v>
      </c>
      <c r="G261" s="36">
        <f t="shared" si="150"/>
        <v>0.73855768227451191</v>
      </c>
      <c r="H261" s="36">
        <f t="shared" si="150"/>
        <v>0.79914184589162729</v>
      </c>
      <c r="I261" s="36">
        <f t="shared" si="150"/>
        <v>1.1233244269383129</v>
      </c>
      <c r="J261" s="36">
        <f t="shared" si="150"/>
        <v>1.1986756434736976</v>
      </c>
      <c r="K261" s="36">
        <f t="shared" si="150"/>
        <v>0</v>
      </c>
      <c r="L261" s="37">
        <f t="shared" si="150"/>
        <v>1.7021211046952918</v>
      </c>
      <c r="M261" s="38">
        <f t="shared" si="150"/>
        <v>0.2589404483868013</v>
      </c>
      <c r="N261" s="39">
        <f t="shared" si="150"/>
        <v>0</v>
      </c>
      <c r="O261" s="39">
        <f t="shared" si="150"/>
        <v>0</v>
      </c>
      <c r="P261" s="40">
        <f t="shared" si="150"/>
        <v>0</v>
      </c>
      <c r="Q261" s="40">
        <f t="shared" si="150"/>
        <v>0</v>
      </c>
      <c r="R261" s="40">
        <f t="shared" si="150"/>
        <v>0</v>
      </c>
      <c r="S261" s="41">
        <f t="shared" si="150"/>
        <v>0</v>
      </c>
      <c r="T261" s="41">
        <f t="shared" si="150"/>
        <v>0</v>
      </c>
      <c r="U261" s="42">
        <f t="shared" si="147"/>
        <v>7.465198159459405E-3</v>
      </c>
      <c r="V261" s="42">
        <f t="shared" si="147"/>
        <v>0</v>
      </c>
      <c r="W261" s="43">
        <f t="shared" si="150"/>
        <v>0.6148437636200611</v>
      </c>
      <c r="X261" s="43">
        <f t="shared" si="150"/>
        <v>7.0778932912172812E-2</v>
      </c>
      <c r="AD261"/>
      <c r="AG261" s="3">
        <f t="shared" si="145"/>
        <v>13.833322121512344</v>
      </c>
      <c r="AH261" s="36">
        <f t="shared" si="151"/>
        <v>0.61917771483089279</v>
      </c>
      <c r="AI261" s="36">
        <f t="shared" si="151"/>
        <v>0.79223539682218036</v>
      </c>
      <c r="AJ261" s="36">
        <f t="shared" si="151"/>
        <v>0.87642778059427351</v>
      </c>
      <c r="AK261" s="36">
        <f t="shared" si="151"/>
        <v>1.1876223100592633</v>
      </c>
      <c r="AL261" s="36">
        <f t="shared" si="151"/>
        <v>0</v>
      </c>
      <c r="AM261" s="37">
        <f t="shared" si="151"/>
        <v>1.4548601657557849</v>
      </c>
      <c r="AN261" s="38">
        <f t="shared" si="151"/>
        <v>0</v>
      </c>
      <c r="AO261" s="39">
        <f t="shared" si="151"/>
        <v>0</v>
      </c>
      <c r="AP261" s="39">
        <f t="shared" si="151"/>
        <v>0</v>
      </c>
      <c r="AQ261" s="40">
        <f t="shared" si="151"/>
        <v>0</v>
      </c>
      <c r="AR261" s="40">
        <f t="shared" si="151"/>
        <v>0</v>
      </c>
      <c r="AS261" s="40">
        <f t="shared" si="151"/>
        <v>0</v>
      </c>
      <c r="AT261" s="41">
        <f t="shared" si="151"/>
        <v>0</v>
      </c>
      <c r="AU261" s="41">
        <f t="shared" si="151"/>
        <v>0</v>
      </c>
      <c r="AV261" s="42">
        <f t="shared" si="148"/>
        <v>0</v>
      </c>
      <c r="AW261" s="42">
        <f t="shared" si="148"/>
        <v>0</v>
      </c>
      <c r="AX261" s="43">
        <f t="shared" si="149"/>
        <v>0.45380602523996388</v>
      </c>
      <c r="AY261" s="43">
        <f t="shared" si="149"/>
        <v>0</v>
      </c>
    </row>
    <row r="262" spans="6:51" x14ac:dyDescent="0.25">
      <c r="F262" s="3">
        <v>20</v>
      </c>
      <c r="G262" s="36">
        <f t="shared" si="150"/>
        <v>0.74330557022555466</v>
      </c>
      <c r="H262" s="36">
        <f t="shared" si="150"/>
        <v>0.79943521946340457</v>
      </c>
      <c r="I262" s="36">
        <f t="shared" si="150"/>
        <v>1.1337425828322996</v>
      </c>
      <c r="J262" s="36">
        <f t="shared" si="150"/>
        <v>1.1991322368601354</v>
      </c>
      <c r="K262" s="36">
        <f t="shared" si="150"/>
        <v>0</v>
      </c>
      <c r="L262" s="37">
        <f t="shared" si="150"/>
        <v>1.7217603407569768</v>
      </c>
      <c r="M262" s="38">
        <f t="shared" si="150"/>
        <v>0.29278020031128593</v>
      </c>
      <c r="N262" s="39">
        <f t="shared" si="150"/>
        <v>0</v>
      </c>
      <c r="O262" s="39">
        <f t="shared" si="150"/>
        <v>0</v>
      </c>
      <c r="P262" s="40">
        <f t="shared" si="150"/>
        <v>0</v>
      </c>
      <c r="Q262" s="40">
        <f t="shared" si="150"/>
        <v>0</v>
      </c>
      <c r="R262" s="40">
        <f t="shared" si="150"/>
        <v>0</v>
      </c>
      <c r="S262" s="41">
        <f t="shared" si="150"/>
        <v>0</v>
      </c>
      <c r="T262" s="41">
        <f t="shared" si="150"/>
        <v>0</v>
      </c>
      <c r="U262" s="42">
        <f t="shared" si="147"/>
        <v>1.0002469804631353E-2</v>
      </c>
      <c r="V262" s="42">
        <f t="shared" si="147"/>
        <v>0</v>
      </c>
      <c r="W262" s="43">
        <f t="shared" si="150"/>
        <v>0.63553308849344647</v>
      </c>
      <c r="X262" s="43">
        <f t="shared" si="150"/>
        <v>9.8330378986302064E-2</v>
      </c>
      <c r="AD262"/>
      <c r="AG262" s="3">
        <f t="shared" si="145"/>
        <v>14.548244422279508</v>
      </c>
      <c r="AH262" s="36">
        <f t="shared" si="151"/>
        <v>0.65229154738223349</v>
      </c>
      <c r="AI262" s="36">
        <f t="shared" si="151"/>
        <v>0.79428650226916497</v>
      </c>
      <c r="AJ262" s="36">
        <f t="shared" si="151"/>
        <v>0.94566816091363126</v>
      </c>
      <c r="AK262" s="36">
        <f t="shared" si="151"/>
        <v>1.1909413927596111</v>
      </c>
      <c r="AL262" s="36">
        <f t="shared" si="151"/>
        <v>0</v>
      </c>
      <c r="AM262" s="37">
        <f t="shared" si="151"/>
        <v>1.5119280077717125</v>
      </c>
      <c r="AN262" s="38">
        <f t="shared" si="151"/>
        <v>3.7311884484571345E-2</v>
      </c>
      <c r="AO262" s="39">
        <f t="shared" si="151"/>
        <v>0</v>
      </c>
      <c r="AP262" s="39">
        <f t="shared" si="151"/>
        <v>0</v>
      </c>
      <c r="AQ262" s="40">
        <f t="shared" si="151"/>
        <v>0</v>
      </c>
      <c r="AR262" s="40">
        <f t="shared" si="151"/>
        <v>0</v>
      </c>
      <c r="AS262" s="40">
        <f t="shared" si="151"/>
        <v>0</v>
      </c>
      <c r="AT262" s="41">
        <f t="shared" si="151"/>
        <v>0</v>
      </c>
      <c r="AU262" s="41">
        <f t="shared" si="151"/>
        <v>0</v>
      </c>
      <c r="AV262" s="42">
        <f t="shared" si="148"/>
        <v>0</v>
      </c>
      <c r="AW262" s="42">
        <f t="shared" si="148"/>
        <v>0</v>
      </c>
      <c r="AX262" s="43">
        <f t="shared" si="149"/>
        <v>0.48279447296150091</v>
      </c>
      <c r="AY262" s="43">
        <f t="shared" si="149"/>
        <v>0</v>
      </c>
    </row>
    <row r="263" spans="6:51" x14ac:dyDescent="0.25">
      <c r="F263" s="3">
        <v>21</v>
      </c>
      <c r="G263" s="36">
        <f t="shared" si="150"/>
        <v>0.74612658802554532</v>
      </c>
      <c r="H263" s="36">
        <f t="shared" si="150"/>
        <v>0.7996268131903933</v>
      </c>
      <c r="I263" s="36">
        <f t="shared" si="150"/>
        <v>1.1401792595062832</v>
      </c>
      <c r="J263" s="36">
        <f t="shared" si="150"/>
        <v>1.1994287998925519</v>
      </c>
      <c r="K263" s="36">
        <f t="shared" si="150"/>
        <v>0</v>
      </c>
      <c r="L263" s="37">
        <f t="shared" si="150"/>
        <v>1.7369145710467522</v>
      </c>
      <c r="M263" s="38">
        <f t="shared" si="150"/>
        <v>0.32202650438129954</v>
      </c>
      <c r="N263" s="39">
        <f t="shared" si="150"/>
        <v>0</v>
      </c>
      <c r="O263" s="39">
        <f t="shared" si="150"/>
        <v>0</v>
      </c>
      <c r="P263" s="40">
        <f t="shared" si="150"/>
        <v>0</v>
      </c>
      <c r="Q263" s="40">
        <f t="shared" si="150"/>
        <v>0</v>
      </c>
      <c r="R263" s="40">
        <f t="shared" si="150"/>
        <v>0</v>
      </c>
      <c r="S263" s="41">
        <f t="shared" si="150"/>
        <v>0</v>
      </c>
      <c r="T263" s="41">
        <f t="shared" si="150"/>
        <v>0</v>
      </c>
      <c r="U263" s="42">
        <f t="shared" si="147"/>
        <v>1.2274799611603186E-2</v>
      </c>
      <c r="V263" s="42">
        <f t="shared" si="147"/>
        <v>0</v>
      </c>
      <c r="W263" s="43">
        <f t="shared" si="150"/>
        <v>0.65373895915818547</v>
      </c>
      <c r="X263" s="43">
        <f t="shared" si="150"/>
        <v>0.12451260735226377</v>
      </c>
      <c r="AD263"/>
      <c r="AG263" s="3">
        <f t="shared" si="145"/>
        <v>15.300114745484414</v>
      </c>
      <c r="AH263" s="36">
        <f t="shared" si="151"/>
        <v>0.67943015427471121</v>
      </c>
      <c r="AI263" s="36">
        <f t="shared" si="151"/>
        <v>0.79586150281439649</v>
      </c>
      <c r="AJ263" s="36">
        <f t="shared" si="151"/>
        <v>1.0014982799256991</v>
      </c>
      <c r="AK263" s="36">
        <f t="shared" si="151"/>
        <v>1.1934738135135599</v>
      </c>
      <c r="AL263" s="36">
        <f t="shared" si="151"/>
        <v>0</v>
      </c>
      <c r="AM263" s="37">
        <f t="shared" si="151"/>
        <v>1.5615504117321972</v>
      </c>
      <c r="AN263" s="38">
        <f t="shared" si="151"/>
        <v>8.412305991132657E-2</v>
      </c>
      <c r="AO263" s="39">
        <f t="shared" si="151"/>
        <v>0</v>
      </c>
      <c r="AP263" s="39">
        <f t="shared" si="151"/>
        <v>0</v>
      </c>
      <c r="AQ263" s="40">
        <f t="shared" si="151"/>
        <v>0</v>
      </c>
      <c r="AR263" s="40">
        <f t="shared" si="151"/>
        <v>0</v>
      </c>
      <c r="AS263" s="40">
        <f t="shared" si="151"/>
        <v>0</v>
      </c>
      <c r="AT263" s="41">
        <f t="shared" si="151"/>
        <v>0</v>
      </c>
      <c r="AU263" s="41">
        <f t="shared" si="151"/>
        <v>0</v>
      </c>
      <c r="AV263" s="42">
        <f t="shared" si="148"/>
        <v>0</v>
      </c>
      <c r="AW263" s="42">
        <f t="shared" si="148"/>
        <v>0</v>
      </c>
      <c r="AX263" s="43">
        <f t="shared" si="149"/>
        <v>0.51062116500921506</v>
      </c>
      <c r="AY263" s="43">
        <f t="shared" si="149"/>
        <v>0</v>
      </c>
    </row>
    <row r="264" spans="6:51" x14ac:dyDescent="0.25">
      <c r="F264" s="3">
        <v>22</v>
      </c>
      <c r="G264" s="36">
        <f t="shared" si="150"/>
        <v>0.7477751683294579</v>
      </c>
      <c r="H264" s="36">
        <f t="shared" si="150"/>
        <v>0.79975231769932797</v>
      </c>
      <c r="I264" s="36">
        <f t="shared" si="150"/>
        <v>1.144107326101399</v>
      </c>
      <c r="J264" s="36">
        <f t="shared" si="150"/>
        <v>1.1996221214322871</v>
      </c>
      <c r="K264" s="36">
        <f t="shared" si="150"/>
        <v>0</v>
      </c>
      <c r="L264" s="37">
        <f t="shared" si="150"/>
        <v>1.7486673889651703</v>
      </c>
      <c r="M264" s="38">
        <f t="shared" si="150"/>
        <v>0.3472266785712913</v>
      </c>
      <c r="N264" s="39">
        <f t="shared" si="150"/>
        <v>0</v>
      </c>
      <c r="O264" s="39">
        <f t="shared" si="150"/>
        <v>0</v>
      </c>
      <c r="P264" s="40">
        <f t="shared" si="150"/>
        <v>0</v>
      </c>
      <c r="Q264" s="40">
        <f t="shared" si="150"/>
        <v>0</v>
      </c>
      <c r="R264" s="40">
        <f t="shared" si="150"/>
        <v>0</v>
      </c>
      <c r="S264" s="41">
        <f t="shared" si="150"/>
        <v>0</v>
      </c>
      <c r="T264" s="41">
        <f t="shared" si="150"/>
        <v>0</v>
      </c>
      <c r="U264" s="42">
        <f t="shared" si="147"/>
        <v>1.4307512122264403E-2</v>
      </c>
      <c r="V264" s="42">
        <f t="shared" si="147"/>
        <v>0</v>
      </c>
      <c r="W264" s="43">
        <f t="shared" si="150"/>
        <v>0.66976437291654778</v>
      </c>
      <c r="X264" s="43">
        <f t="shared" si="150"/>
        <v>0.14937930001070754</v>
      </c>
      <c r="AD264"/>
      <c r="AG264" s="3">
        <f t="shared" si="145"/>
        <v>16.090842608232069</v>
      </c>
      <c r="AH264" s="36">
        <f t="shared" si="151"/>
        <v>0.70080508084246351</v>
      </c>
      <c r="AI264" s="36">
        <f t="shared" si="151"/>
        <v>0.7970502802194469</v>
      </c>
      <c r="AJ264" s="36">
        <f t="shared" si="151"/>
        <v>1.0451422032564066</v>
      </c>
      <c r="AK264" s="36">
        <f t="shared" si="151"/>
        <v>1.1953730825477158</v>
      </c>
      <c r="AL264" s="36">
        <f t="shared" si="151"/>
        <v>0</v>
      </c>
      <c r="AM264" s="37">
        <f t="shared" si="151"/>
        <v>1.6041442947324318</v>
      </c>
      <c r="AN264" s="38">
        <f t="shared" si="151"/>
        <v>0.12892569405162774</v>
      </c>
      <c r="AO264" s="39">
        <f t="shared" si="151"/>
        <v>0</v>
      </c>
      <c r="AP264" s="39">
        <f t="shared" si="151"/>
        <v>0</v>
      </c>
      <c r="AQ264" s="40">
        <f t="shared" si="151"/>
        <v>0</v>
      </c>
      <c r="AR264" s="40">
        <f t="shared" si="151"/>
        <v>0</v>
      </c>
      <c r="AS264" s="40">
        <f t="shared" si="151"/>
        <v>0</v>
      </c>
      <c r="AT264" s="41">
        <f t="shared" si="151"/>
        <v>0</v>
      </c>
      <c r="AU264" s="41">
        <f t="shared" si="151"/>
        <v>0</v>
      </c>
      <c r="AV264" s="42">
        <f t="shared" si="148"/>
        <v>0</v>
      </c>
      <c r="AW264" s="42">
        <f t="shared" si="148"/>
        <v>0</v>
      </c>
      <c r="AX264" s="43">
        <f t="shared" si="149"/>
        <v>0.53718333897151715</v>
      </c>
      <c r="AY264" s="43">
        <f t="shared" si="149"/>
        <v>0</v>
      </c>
    </row>
    <row r="265" spans="6:51" x14ac:dyDescent="0.25">
      <c r="F265" s="3">
        <v>23</v>
      </c>
      <c r="G265" s="36">
        <f t="shared" si="150"/>
        <v>0.74872692684010134</v>
      </c>
      <c r="H265" s="36">
        <f t="shared" si="150"/>
        <v>0.79983482274241569</v>
      </c>
      <c r="I265" s="36">
        <f t="shared" si="150"/>
        <v>1.1464810071638973</v>
      </c>
      <c r="J265" s="36">
        <f t="shared" si="150"/>
        <v>1.1997486650942533</v>
      </c>
      <c r="K265" s="36">
        <f t="shared" si="150"/>
        <v>0</v>
      </c>
      <c r="L265" s="37">
        <f t="shared" si="150"/>
        <v>1.7578358172549884</v>
      </c>
      <c r="M265" s="38">
        <f t="shared" si="150"/>
        <v>0.36888693565980057</v>
      </c>
      <c r="N265" s="39">
        <f t="shared" si="150"/>
        <v>0</v>
      </c>
      <c r="O265" s="39">
        <f t="shared" si="150"/>
        <v>0</v>
      </c>
      <c r="P265" s="40">
        <f t="shared" si="150"/>
        <v>0</v>
      </c>
      <c r="Q265" s="40">
        <f t="shared" si="150"/>
        <v>0</v>
      </c>
      <c r="R265" s="40">
        <f t="shared" si="150"/>
        <v>0</v>
      </c>
      <c r="S265" s="41">
        <f t="shared" si="150"/>
        <v>0</v>
      </c>
      <c r="T265" s="41">
        <f t="shared" si="150"/>
        <v>0</v>
      </c>
      <c r="U265" s="42">
        <f t="shared" si="147"/>
        <v>1.612426583983563E-2</v>
      </c>
      <c r="V265" s="42">
        <f t="shared" si="147"/>
        <v>0</v>
      </c>
      <c r="W265" s="43">
        <f t="shared" si="150"/>
        <v>0.68387741431814364</v>
      </c>
      <c r="X265" s="43">
        <f t="shared" si="150"/>
        <v>0.17298628844531461</v>
      </c>
      <c r="AD265"/>
      <c r="AG265" s="3">
        <f t="shared" si="145"/>
        <v>16.922436213709528</v>
      </c>
      <c r="AH265" s="36">
        <f t="shared" si="151"/>
        <v>0.71695277994986817</v>
      </c>
      <c r="AI265" s="36">
        <f t="shared" si="151"/>
        <v>0.79793187548885169</v>
      </c>
      <c r="AJ265" s="36">
        <f t="shared" si="151"/>
        <v>1.0781664313087307</v>
      </c>
      <c r="AK265" s="36">
        <f t="shared" si="151"/>
        <v>1.1967727018883167</v>
      </c>
      <c r="AL265" s="36">
        <f t="shared" si="151"/>
        <v>0</v>
      </c>
      <c r="AM265" s="37">
        <f t="shared" si="151"/>
        <v>1.6402518326541577</v>
      </c>
      <c r="AN265" s="38">
        <f t="shared" si="151"/>
        <v>0.17141373300552443</v>
      </c>
      <c r="AO265" s="39">
        <f t="shared" si="151"/>
        <v>0</v>
      </c>
      <c r="AP265" s="39">
        <f t="shared" si="151"/>
        <v>0</v>
      </c>
      <c r="AQ265" s="40">
        <f t="shared" si="151"/>
        <v>0</v>
      </c>
      <c r="AR265" s="40">
        <f t="shared" si="151"/>
        <v>0</v>
      </c>
      <c r="AS265" s="40">
        <f t="shared" si="151"/>
        <v>0</v>
      </c>
      <c r="AT265" s="41">
        <f t="shared" si="151"/>
        <v>0</v>
      </c>
      <c r="AU265" s="41">
        <f t="shared" si="151"/>
        <v>0</v>
      </c>
      <c r="AV265" s="42">
        <f t="shared" si="148"/>
        <v>1.2292052246598076E-3</v>
      </c>
      <c r="AW265" s="42">
        <f t="shared" si="148"/>
        <v>0</v>
      </c>
      <c r="AX265" s="43">
        <f t="shared" si="149"/>
        <v>0.56239307517294834</v>
      </c>
      <c r="AY265" s="43">
        <f t="shared" si="149"/>
        <v>8.9508238300178185E-3</v>
      </c>
    </row>
    <row r="266" spans="6:51" x14ac:dyDescent="0.25">
      <c r="F266" s="3">
        <v>24</v>
      </c>
      <c r="G266" s="36">
        <f t="shared" si="150"/>
        <v>0.74927194214767578</v>
      </c>
      <c r="H266" s="36">
        <f t="shared" si="150"/>
        <v>0.79988927799785015</v>
      </c>
      <c r="I266" s="36">
        <f t="shared" si="150"/>
        <v>1.1479046113936704</v>
      </c>
      <c r="J266" s="36">
        <f t="shared" si="150"/>
        <v>1.1998318773624579</v>
      </c>
      <c r="K266" s="36">
        <f t="shared" si="150"/>
        <v>0</v>
      </c>
      <c r="L266" s="37">
        <f t="shared" si="150"/>
        <v>1.7650343673553792</v>
      </c>
      <c r="M266" s="38">
        <f t="shared" si="150"/>
        <v>0.38746777474803595</v>
      </c>
      <c r="N266" s="39">
        <f t="shared" si="150"/>
        <v>0</v>
      </c>
      <c r="O266" s="39">
        <f t="shared" si="150"/>
        <v>0</v>
      </c>
      <c r="P266" s="40">
        <f t="shared" si="150"/>
        <v>0</v>
      </c>
      <c r="Q266" s="40">
        <f t="shared" si="150"/>
        <v>0</v>
      </c>
      <c r="R266" s="40">
        <f t="shared" si="150"/>
        <v>0</v>
      </c>
      <c r="S266" s="41">
        <f t="shared" si="150"/>
        <v>0</v>
      </c>
      <c r="T266" s="41">
        <f t="shared" si="150"/>
        <v>0</v>
      </c>
      <c r="U266" s="42">
        <f t="shared" si="147"/>
        <v>1.7746949062610037E-2</v>
      </c>
      <c r="V266" s="42">
        <f t="shared" si="147"/>
        <v>0</v>
      </c>
      <c r="W266" s="43">
        <f t="shared" si="150"/>
        <v>0.69631438154983072</v>
      </c>
      <c r="X266" s="43">
        <f t="shared" si="150"/>
        <v>0.19539039022587057</v>
      </c>
      <c r="AD266"/>
      <c r="AG266" s="3">
        <f t="shared" si="145"/>
        <v>17.797007551398305</v>
      </c>
      <c r="AH266" s="36">
        <f t="shared" si="151"/>
        <v>0.72863408877172531</v>
      </c>
      <c r="AI266" s="36">
        <f t="shared" si="151"/>
        <v>0.79857401506026238</v>
      </c>
      <c r="AJ266" s="36">
        <f t="shared" si="151"/>
        <v>1.1023182080700771</v>
      </c>
      <c r="AK266" s="36">
        <f t="shared" si="151"/>
        <v>1.1977858412543667</v>
      </c>
      <c r="AL266" s="36">
        <f t="shared" si="151"/>
        <v>0</v>
      </c>
      <c r="AM266" s="37">
        <f t="shared" si="151"/>
        <v>1.6704991465558232</v>
      </c>
      <c r="AN266" s="38">
        <f t="shared" si="151"/>
        <v>0.21132353255512809</v>
      </c>
      <c r="AO266" s="39">
        <f t="shared" si="151"/>
        <v>0</v>
      </c>
      <c r="AP266" s="39">
        <f t="shared" si="151"/>
        <v>0</v>
      </c>
      <c r="AQ266" s="40">
        <f t="shared" si="151"/>
        <v>0</v>
      </c>
      <c r="AR266" s="40">
        <f t="shared" si="151"/>
        <v>0</v>
      </c>
      <c r="AS266" s="40">
        <f t="shared" si="151"/>
        <v>0</v>
      </c>
      <c r="AT266" s="41">
        <f t="shared" si="151"/>
        <v>0</v>
      </c>
      <c r="AU266" s="41">
        <f t="shared" si="151"/>
        <v>0</v>
      </c>
      <c r="AV266" s="42">
        <f t="shared" si="148"/>
        <v>4.0238345187538832E-3</v>
      </c>
      <c r="AW266" s="42">
        <f t="shared" si="148"/>
        <v>0</v>
      </c>
      <c r="AX266" s="43">
        <f t="shared" si="149"/>
        <v>0.5861788424478287</v>
      </c>
      <c r="AY266" s="43">
        <f t="shared" si="149"/>
        <v>3.5749982383850479E-2</v>
      </c>
    </row>
    <row r="267" spans="6:51" x14ac:dyDescent="0.25">
      <c r="F267" s="3">
        <v>25</v>
      </c>
      <c r="G267" s="36">
        <f t="shared" si="150"/>
        <v>0.74958264496480775</v>
      </c>
      <c r="H267" s="36">
        <f t="shared" si="150"/>
        <v>0.79992537786605267</v>
      </c>
      <c r="I267" s="36">
        <f t="shared" si="150"/>
        <v>1.1487537848353857</v>
      </c>
      <c r="J267" s="36">
        <f t="shared" si="150"/>
        <v>1.1998868673591949</v>
      </c>
      <c r="K267" s="36">
        <f t="shared" si="150"/>
        <v>0</v>
      </c>
      <c r="L267" s="37">
        <f t="shared" si="150"/>
        <v>1.770725080103837</v>
      </c>
      <c r="M267" s="38">
        <f t="shared" si="150"/>
        <v>0.40338257080309281</v>
      </c>
      <c r="N267" s="39">
        <f t="shared" si="150"/>
        <v>0</v>
      </c>
      <c r="O267" s="39">
        <f t="shared" si="150"/>
        <v>0</v>
      </c>
      <c r="P267" s="40">
        <f t="shared" si="150"/>
        <v>0</v>
      </c>
      <c r="Q267" s="40">
        <f t="shared" si="150"/>
        <v>0</v>
      </c>
      <c r="R267" s="40">
        <f t="shared" si="150"/>
        <v>0</v>
      </c>
      <c r="S267" s="41">
        <f t="shared" si="150"/>
        <v>0</v>
      </c>
      <c r="T267" s="41">
        <f t="shared" si="150"/>
        <v>0</v>
      </c>
      <c r="U267" s="42">
        <f t="shared" si="147"/>
        <v>1.9195653125891915E-2</v>
      </c>
      <c r="V267" s="42">
        <f t="shared" si="147"/>
        <v>0</v>
      </c>
      <c r="W267" s="43">
        <f t="shared" si="150"/>
        <v>0.70728294246378465</v>
      </c>
      <c r="X267" s="43">
        <f t="shared" si="150"/>
        <v>0.21664850717254006</v>
      </c>
      <c r="AD267"/>
      <c r="AG267" s="3">
        <f t="shared" si="145"/>
        <v>18.716777760871693</v>
      </c>
      <c r="AH267" s="36">
        <f t="shared" si="151"/>
        <v>0.73671583936704821</v>
      </c>
      <c r="AI267" s="36">
        <f t="shared" si="151"/>
        <v>0.79903326388096063</v>
      </c>
      <c r="AJ267" s="36">
        <f t="shared" si="151"/>
        <v>1.1193668420058192</v>
      </c>
      <c r="AK267" s="36">
        <f t="shared" si="151"/>
        <v>1.1985060424274392</v>
      </c>
      <c r="AL267" s="36">
        <f t="shared" si="151"/>
        <v>0</v>
      </c>
      <c r="AM267" s="37">
        <f t="shared" si="151"/>
        <v>1.6955561519841065</v>
      </c>
      <c r="AN267" s="38">
        <f t="shared" si="151"/>
        <v>0.24844201451158693</v>
      </c>
      <c r="AO267" s="39">
        <f t="shared" si="151"/>
        <v>0</v>
      </c>
      <c r="AP267" s="39">
        <f t="shared" si="151"/>
        <v>0</v>
      </c>
      <c r="AQ267" s="40">
        <f t="shared" si="151"/>
        <v>0</v>
      </c>
      <c r="AR267" s="40">
        <f t="shared" si="151"/>
        <v>0</v>
      </c>
      <c r="AS267" s="40">
        <f t="shared" si="151"/>
        <v>0</v>
      </c>
      <c r="AT267" s="41">
        <f t="shared" si="151"/>
        <v>0</v>
      </c>
      <c r="AU267" s="41">
        <f t="shared" si="151"/>
        <v>0</v>
      </c>
      <c r="AV267" s="42">
        <f t="shared" si="148"/>
        <v>6.6947689022697791E-3</v>
      </c>
      <c r="AW267" s="42">
        <f t="shared" si="148"/>
        <v>0</v>
      </c>
      <c r="AX267" s="43">
        <f t="shared" si="149"/>
        <v>0.60848664239155958</v>
      </c>
      <c r="AY267" s="43">
        <f t="shared" si="149"/>
        <v>6.2719898380458619E-2</v>
      </c>
    </row>
    <row r="268" spans="6:51" x14ac:dyDescent="0.25">
      <c r="F268" s="3">
        <v>26</v>
      </c>
      <c r="G268" s="36">
        <f t="shared" si="150"/>
        <v>0.74975955906058234</v>
      </c>
      <c r="H268" s="36">
        <f t="shared" si="150"/>
        <v>0.79994942275932779</v>
      </c>
      <c r="I268" s="36">
        <f t="shared" si="150"/>
        <v>1.1492585432513949</v>
      </c>
      <c r="J268" s="36">
        <f t="shared" si="150"/>
        <v>1.1999233988951203</v>
      </c>
      <c r="K268" s="36">
        <f t="shared" si="150"/>
        <v>0</v>
      </c>
      <c r="L268" s="37">
        <f t="shared" si="150"/>
        <v>1.7752558183126095</v>
      </c>
      <c r="M268" s="38">
        <f t="shared" si="150"/>
        <v>0.41699839520661619</v>
      </c>
      <c r="N268" s="39">
        <f t="shared" si="150"/>
        <v>0</v>
      </c>
      <c r="O268" s="39">
        <f t="shared" si="150"/>
        <v>0</v>
      </c>
      <c r="P268" s="40">
        <f t="shared" si="150"/>
        <v>0</v>
      </c>
      <c r="Q268" s="40">
        <f t="shared" si="150"/>
        <v>0</v>
      </c>
      <c r="R268" s="40">
        <f t="shared" si="150"/>
        <v>0</v>
      </c>
      <c r="S268" s="41">
        <f t="shared" si="150"/>
        <v>0</v>
      </c>
      <c r="T268" s="41">
        <f t="shared" si="150"/>
        <v>0</v>
      </c>
      <c r="U268" s="42">
        <f t="shared" si="147"/>
        <v>2.048870082314351E-2</v>
      </c>
      <c r="V268" s="42">
        <f t="shared" si="147"/>
        <v>0</v>
      </c>
      <c r="W268" s="43">
        <f t="shared" si="150"/>
        <v>0.71696519003497317</v>
      </c>
      <c r="X268" s="43">
        <f t="shared" si="150"/>
        <v>0.23681693436522197</v>
      </c>
      <c r="AD268"/>
      <c r="AG268" s="3">
        <f t="shared" si="145"/>
        <v>19.684082772799449</v>
      </c>
      <c r="AH268" s="36">
        <f t="shared" si="151"/>
        <v>0.74205926494597574</v>
      </c>
      <c r="AI268" s="36">
        <f t="shared" si="151"/>
        <v>0.79935568251447642</v>
      </c>
      <c r="AJ268" s="36">
        <f t="shared" si="151"/>
        <v>1.1309693298089869</v>
      </c>
      <c r="AK268" s="36">
        <f t="shared" si="151"/>
        <v>1.1990087133355907</v>
      </c>
      <c r="AL268" s="36">
        <f t="shared" si="151"/>
        <v>0</v>
      </c>
      <c r="AM268" s="37">
        <f t="shared" si="151"/>
        <v>1.7161006454814212</v>
      </c>
      <c r="AN268" s="38">
        <f t="shared" si="151"/>
        <v>0.28261292548761713</v>
      </c>
      <c r="AO268" s="39">
        <f t="shared" si="151"/>
        <v>0</v>
      </c>
      <c r="AP268" s="39">
        <f t="shared" si="151"/>
        <v>0</v>
      </c>
      <c r="AQ268" s="40">
        <f t="shared" si="151"/>
        <v>0</v>
      </c>
      <c r="AR268" s="40">
        <f t="shared" si="151"/>
        <v>0</v>
      </c>
      <c r="AS268" s="40">
        <f t="shared" si="151"/>
        <v>0</v>
      </c>
      <c r="AT268" s="41">
        <f t="shared" si="151"/>
        <v>0</v>
      </c>
      <c r="AU268" s="41">
        <f t="shared" si="151"/>
        <v>0</v>
      </c>
      <c r="AV268" s="42">
        <f t="shared" si="148"/>
        <v>9.2307736147899042E-3</v>
      </c>
      <c r="AW268" s="42">
        <f t="shared" si="148"/>
        <v>0</v>
      </c>
      <c r="AX268" s="43">
        <f t="shared" si="149"/>
        <v>0.62928070258878055</v>
      </c>
      <c r="AY268" s="43">
        <f t="shared" si="149"/>
        <v>8.9776816013362917E-2</v>
      </c>
    </row>
    <row r="269" spans="6:51" x14ac:dyDescent="0.25">
      <c r="F269" s="3">
        <v>27</v>
      </c>
      <c r="G269" s="36">
        <f t="shared" si="150"/>
        <v>0.74986046737647216</v>
      </c>
      <c r="H269" s="36">
        <f t="shared" si="150"/>
        <v>0.79996551867445076</v>
      </c>
      <c r="I269" s="36">
        <f t="shared" si="150"/>
        <v>1.149558057054233</v>
      </c>
      <c r="J269" s="36">
        <f t="shared" si="150"/>
        <v>1.1999478026923356</v>
      </c>
      <c r="K269" s="36">
        <f t="shared" si="150"/>
        <v>0</v>
      </c>
      <c r="L269" s="37">
        <f t="shared" si="150"/>
        <v>1.7788891704050684</v>
      </c>
      <c r="M269" s="38">
        <f t="shared" si="150"/>
        <v>0.42863830805168268</v>
      </c>
      <c r="N269" s="39">
        <f t="shared" si="150"/>
        <v>0</v>
      </c>
      <c r="O269" s="39">
        <f t="shared" si="150"/>
        <v>0</v>
      </c>
      <c r="P269" s="40">
        <f t="shared" si="150"/>
        <v>0</v>
      </c>
      <c r="Q269" s="40">
        <f t="shared" si="150"/>
        <v>0</v>
      </c>
      <c r="R269" s="40">
        <f t="shared" si="150"/>
        <v>0</v>
      </c>
      <c r="S269" s="41">
        <f t="shared" si="150"/>
        <v>0</v>
      </c>
      <c r="T269" s="41">
        <f t="shared" si="150"/>
        <v>0</v>
      </c>
      <c r="U269" s="42">
        <f t="shared" si="147"/>
        <v>2.1642712769887211E-2</v>
      </c>
      <c r="V269" s="42">
        <f t="shared" si="147"/>
        <v>0</v>
      </c>
      <c r="W269" s="43">
        <f t="shared" si="150"/>
        <v>0.72552051874311807</v>
      </c>
      <c r="X269" s="43">
        <f t="shared" si="150"/>
        <v>0.25595083878895936</v>
      </c>
      <c r="AD269"/>
      <c r="AG269" s="3">
        <f t="shared" si="145"/>
        <v>20.701379241486222</v>
      </c>
      <c r="AH269" s="36">
        <f t="shared" si="151"/>
        <v>0.7454348293475842</v>
      </c>
      <c r="AI269" s="36">
        <f t="shared" si="151"/>
        <v>0.7995778459900893</v>
      </c>
      <c r="AJ269" s="36">
        <f t="shared" si="151"/>
        <v>1.1385748635077451</v>
      </c>
      <c r="AK269" s="36">
        <f t="shared" si="151"/>
        <v>1.1993531529622321</v>
      </c>
      <c r="AL269" s="36">
        <f t="shared" si="151"/>
        <v>0</v>
      </c>
      <c r="AM269" s="37">
        <f t="shared" si="151"/>
        <v>1.7327887495665999</v>
      </c>
      <c r="AN269" s="38">
        <f t="shared" si="151"/>
        <v>0.31374075270780233</v>
      </c>
      <c r="AO269" s="39">
        <f t="shared" si="151"/>
        <v>0</v>
      </c>
      <c r="AP269" s="39">
        <f t="shared" si="151"/>
        <v>0</v>
      </c>
      <c r="AQ269" s="40">
        <f t="shared" si="151"/>
        <v>0</v>
      </c>
      <c r="AR269" s="40">
        <f t="shared" si="151"/>
        <v>0</v>
      </c>
      <c r="AS269" s="40">
        <f t="shared" si="151"/>
        <v>0</v>
      </c>
      <c r="AT269" s="41">
        <f t="shared" si="151"/>
        <v>0</v>
      </c>
      <c r="AU269" s="41">
        <f t="shared" si="151"/>
        <v>0</v>
      </c>
      <c r="AV269" s="42">
        <f t="shared" si="148"/>
        <v>1.162244551543877E-2</v>
      </c>
      <c r="AW269" s="42">
        <f t="shared" si="148"/>
        <v>0</v>
      </c>
      <c r="AX269" s="43">
        <f t="shared" si="149"/>
        <v>0.64854368789655659</v>
      </c>
      <c r="AY269" s="43">
        <f t="shared" si="149"/>
        <v>0.11683430428182069</v>
      </c>
    </row>
    <row r="270" spans="6:51" x14ac:dyDescent="0.25">
      <c r="F270" s="3">
        <v>28</v>
      </c>
      <c r="G270" s="36">
        <f t="shared" si="150"/>
        <v>0.74991827050352089</v>
      </c>
      <c r="H270" s="36">
        <f t="shared" si="150"/>
        <v>0.79997635020528302</v>
      </c>
      <c r="I270" s="36">
        <f t="shared" si="150"/>
        <v>1.1497357589395261</v>
      </c>
      <c r="J270" s="36">
        <f t="shared" si="150"/>
        <v>1.1999641991751724</v>
      </c>
      <c r="K270" s="36">
        <f t="shared" si="150"/>
        <v>0</v>
      </c>
      <c r="L270" s="37">
        <f t="shared" si="150"/>
        <v>1.7818240747783156</v>
      </c>
      <c r="M270" s="38">
        <f t="shared" si="150"/>
        <v>0.43858454421553206</v>
      </c>
      <c r="N270" s="39">
        <f t="shared" si="150"/>
        <v>0</v>
      </c>
      <c r="O270" s="39">
        <f t="shared" si="150"/>
        <v>0</v>
      </c>
      <c r="P270" s="40">
        <f t="shared" si="150"/>
        <v>0</v>
      </c>
      <c r="Q270" s="40">
        <f t="shared" si="150"/>
        <v>0</v>
      </c>
      <c r="R270" s="40">
        <f t="shared" si="150"/>
        <v>0</v>
      </c>
      <c r="S270" s="41">
        <f t="shared" si="150"/>
        <v>0</v>
      </c>
      <c r="T270" s="41">
        <f t="shared" si="150"/>
        <v>0</v>
      </c>
      <c r="U270" s="42">
        <f t="shared" si="147"/>
        <v>2.2672698522772542E-2</v>
      </c>
      <c r="V270" s="42">
        <f t="shared" si="147"/>
        <v>0</v>
      </c>
      <c r="W270" s="43">
        <f t="shared" si="150"/>
        <v>0.73308827916619923</v>
      </c>
      <c r="X270" s="43">
        <f t="shared" si="150"/>
        <v>0.27410387410216419</v>
      </c>
      <c r="AD270"/>
      <c r="AG270" s="3">
        <f t="shared" si="145"/>
        <v>21.771250784010444</v>
      </c>
      <c r="AH270" s="36">
        <f t="shared" si="151"/>
        <v>0.74747315969431216</v>
      </c>
      <c r="AI270" s="36">
        <f t="shared" si="151"/>
        <v>0.79972808009778962</v>
      </c>
      <c r="AJ270" s="36">
        <f t="shared" si="151"/>
        <v>1.1433737414357132</v>
      </c>
      <c r="AK270" s="36">
        <f t="shared" si="151"/>
        <v>1.1995848573324512</v>
      </c>
      <c r="AL270" s="36">
        <f t="shared" si="151"/>
        <v>0</v>
      </c>
      <c r="AM270" s="37">
        <f t="shared" si="151"/>
        <v>1.7462327854902961</v>
      </c>
      <c r="AN270" s="38">
        <f t="shared" si="151"/>
        <v>0.3417919986597891</v>
      </c>
      <c r="AO270" s="39">
        <f t="shared" si="151"/>
        <v>0</v>
      </c>
      <c r="AP270" s="39">
        <f t="shared" si="151"/>
        <v>0</v>
      </c>
      <c r="AQ270" s="40">
        <f t="shared" si="151"/>
        <v>0</v>
      </c>
      <c r="AR270" s="40">
        <f t="shared" si="151"/>
        <v>0</v>
      </c>
      <c r="AS270" s="40">
        <f t="shared" si="151"/>
        <v>0</v>
      </c>
      <c r="AT270" s="41">
        <f t="shared" si="151"/>
        <v>0</v>
      </c>
      <c r="AU270" s="41">
        <f t="shared" si="151"/>
        <v>0</v>
      </c>
      <c r="AV270" s="42">
        <f t="shared" si="148"/>
        <v>1.3862407688278421E-2</v>
      </c>
      <c r="AW270" s="42">
        <f t="shared" si="148"/>
        <v>0</v>
      </c>
      <c r="AX270" s="43">
        <f t="shared" si="149"/>
        <v>0.66627642002260357</v>
      </c>
      <c r="AY270" s="43">
        <f t="shared" si="149"/>
        <v>0.14380422428148948</v>
      </c>
    </row>
    <row r="271" spans="6:51" x14ac:dyDescent="0.25">
      <c r="F271" s="3">
        <v>29</v>
      </c>
      <c r="G271" s="36">
        <f t="shared" si="150"/>
        <v>0.74995159792399324</v>
      </c>
      <c r="H271" s="36">
        <f t="shared" si="150"/>
        <v>0.79998367903730105</v>
      </c>
      <c r="I271" s="36">
        <f t="shared" si="150"/>
        <v>1.1498413283980669</v>
      </c>
      <c r="J271" s="36">
        <f t="shared" si="150"/>
        <v>1.1999752814713809</v>
      </c>
      <c r="K271" s="36">
        <f t="shared" si="150"/>
        <v>0</v>
      </c>
      <c r="L271" s="37">
        <f t="shared" si="150"/>
        <v>1.7842119122246671</v>
      </c>
      <c r="M271" s="38">
        <f t="shared" si="150"/>
        <v>0.44708216679640811</v>
      </c>
      <c r="N271" s="39">
        <f t="shared" si="150"/>
        <v>0</v>
      </c>
      <c r="O271" s="39">
        <f t="shared" si="150"/>
        <v>0</v>
      </c>
      <c r="P271" s="40">
        <f t="shared" si="150"/>
        <v>0</v>
      </c>
      <c r="Q271" s="40">
        <f t="shared" si="150"/>
        <v>0</v>
      </c>
      <c r="R271" s="40">
        <f t="shared" si="150"/>
        <v>0</v>
      </c>
      <c r="S271" s="41">
        <f t="shared" si="150"/>
        <v>0</v>
      </c>
      <c r="T271" s="41">
        <f t="shared" si="150"/>
        <v>0</v>
      </c>
      <c r="U271" s="42">
        <f t="shared" si="147"/>
        <v>2.3592162512630282E-2</v>
      </c>
      <c r="V271" s="42">
        <f t="shared" si="147"/>
        <v>0</v>
      </c>
      <c r="W271" s="43">
        <f t="shared" si="150"/>
        <v>0.73979019236160903</v>
      </c>
      <c r="X271" s="43">
        <f t="shared" si="150"/>
        <v>0.29132790426523913</v>
      </c>
      <c r="AD271"/>
      <c r="AG271" s="3">
        <f t="shared" si="145"/>
        <v>22.896414541809357</v>
      </c>
      <c r="AH271" s="36">
        <f t="shared" si="151"/>
        <v>0.7486510332652685</v>
      </c>
      <c r="AI271" s="36">
        <f t="shared" si="151"/>
        <v>0.79982778365925533</v>
      </c>
      <c r="AJ271" s="36">
        <f t="shared" si="151"/>
        <v>1.1462873650201133</v>
      </c>
      <c r="AK271" s="36">
        <f t="shared" si="151"/>
        <v>1.1997378891018269</v>
      </c>
      <c r="AL271" s="36">
        <f t="shared" si="151"/>
        <v>0</v>
      </c>
      <c r="AM271" s="37">
        <f t="shared" si="151"/>
        <v>1.7569866697021534</v>
      </c>
      <c r="AN271" s="38">
        <f t="shared" si="151"/>
        <v>0.3667937022685816</v>
      </c>
      <c r="AO271" s="39">
        <f t="shared" si="151"/>
        <v>0</v>
      </c>
      <c r="AP271" s="39">
        <f t="shared" si="151"/>
        <v>0</v>
      </c>
      <c r="AQ271" s="40">
        <f t="shared" si="151"/>
        <v>0</v>
      </c>
      <c r="AR271" s="40">
        <f t="shared" si="151"/>
        <v>0</v>
      </c>
      <c r="AS271" s="40">
        <f t="shared" si="151"/>
        <v>0</v>
      </c>
      <c r="AT271" s="41">
        <f t="shared" si="151"/>
        <v>0</v>
      </c>
      <c r="AU271" s="41">
        <f t="shared" si="151"/>
        <v>0</v>
      </c>
      <c r="AV271" s="42">
        <f t="shared" si="148"/>
        <v>1.5945446097030348E-2</v>
      </c>
      <c r="AW271" s="42">
        <f t="shared" si="148"/>
        <v>0</v>
      </c>
      <c r="AX271" s="43">
        <f t="shared" si="149"/>
        <v>0.68249711807068525</v>
      </c>
      <c r="AY271" s="43">
        <f t="shared" si="149"/>
        <v>0.17059776882091457</v>
      </c>
    </row>
    <row r="272" spans="6:51" x14ac:dyDescent="0.25">
      <c r="F272" s="3">
        <v>30</v>
      </c>
      <c r="G272" s="36">
        <f t="shared" si="150"/>
        <v>0.74997097581528505</v>
      </c>
      <c r="H272" s="36">
        <f t="shared" si="150"/>
        <v>0.79998866587576334</v>
      </c>
      <c r="I272" s="36">
        <f t="shared" si="150"/>
        <v>1.1499042097320138</v>
      </c>
      <c r="J272" s="36">
        <f t="shared" si="150"/>
        <v>1.1999828178333216</v>
      </c>
      <c r="K272" s="36">
        <f t="shared" si="150"/>
        <v>0</v>
      </c>
      <c r="L272" s="37">
        <f t="shared" si="150"/>
        <v>1.786168449437193</v>
      </c>
      <c r="M272" s="38">
        <f t="shared" si="150"/>
        <v>0.45434288389749555</v>
      </c>
      <c r="N272" s="39">
        <f t="shared" si="150"/>
        <v>0</v>
      </c>
      <c r="O272" s="39">
        <f t="shared" si="150"/>
        <v>0</v>
      </c>
      <c r="P272" s="40">
        <f t="shared" si="150"/>
        <v>0</v>
      </c>
      <c r="Q272" s="40">
        <f t="shared" si="150"/>
        <v>0</v>
      </c>
      <c r="R272" s="40">
        <f t="shared" si="150"/>
        <v>0</v>
      </c>
      <c r="S272" s="41">
        <f t="shared" si="150"/>
        <v>0</v>
      </c>
      <c r="T272" s="41">
        <f t="shared" si="150"/>
        <v>0</v>
      </c>
      <c r="U272" s="42">
        <f t="shared" si="147"/>
        <v>2.4413217424926265E-2</v>
      </c>
      <c r="V272" s="42">
        <f t="shared" si="147"/>
        <v>0</v>
      </c>
      <c r="W272" s="43">
        <f t="shared" si="150"/>
        <v>0.74573252166091097</v>
      </c>
      <c r="X272" s="43">
        <f t="shared" si="150"/>
        <v>0.30767281385673545</v>
      </c>
      <c r="AD272"/>
      <c r="AG272" s="3">
        <f t="shared" si="145"/>
        <v>24.079728081374313</v>
      </c>
      <c r="AH272" s="36">
        <f t="shared" si="151"/>
        <v>0.74930362167608078</v>
      </c>
      <c r="AI272" s="36">
        <f t="shared" si="151"/>
        <v>0.79989272870198702</v>
      </c>
      <c r="AJ272" s="36">
        <f t="shared" si="151"/>
        <v>1.1479896029944996</v>
      </c>
      <c r="AK272" s="36">
        <f t="shared" si="151"/>
        <v>1.1998371403243477</v>
      </c>
      <c r="AL272" s="36">
        <f t="shared" si="151"/>
        <v>0</v>
      </c>
      <c r="AM272" s="37">
        <f t="shared" si="151"/>
        <v>1.7655381633363898</v>
      </c>
      <c r="AN272" s="38">
        <f t="shared" si="151"/>
        <v>0.38882930109395941</v>
      </c>
      <c r="AO272" s="39">
        <f t="shared" si="151"/>
        <v>0</v>
      </c>
      <c r="AP272" s="39">
        <f t="shared" si="151"/>
        <v>0</v>
      </c>
      <c r="AQ272" s="40">
        <f t="shared" si="151"/>
        <v>0</v>
      </c>
      <c r="AR272" s="40">
        <f t="shared" si="151"/>
        <v>0</v>
      </c>
      <c r="AS272" s="40">
        <f t="shared" si="151"/>
        <v>0</v>
      </c>
      <c r="AT272" s="41">
        <f t="shared" si="151"/>
        <v>0</v>
      </c>
      <c r="AU272" s="41">
        <f t="shared" si="151"/>
        <v>0</v>
      </c>
      <c r="AV272" s="42">
        <f t="shared" si="148"/>
        <v>1.7868581014043435E-2</v>
      </c>
      <c r="AW272" s="42">
        <f t="shared" si="148"/>
        <v>0</v>
      </c>
      <c r="AX272" s="43">
        <f t="shared" si="149"/>
        <v>0.69724019492818889</v>
      </c>
      <c r="AY272" s="43">
        <f t="shared" si="149"/>
        <v>0.1971265517130073</v>
      </c>
    </row>
    <row r="273" spans="6:51" x14ac:dyDescent="0.25">
      <c r="F273" s="3">
        <v>31</v>
      </c>
      <c r="G273" s="36">
        <f t="shared" si="150"/>
        <v>0.74998235644112743</v>
      </c>
      <c r="H273" s="36">
        <f t="shared" si="150"/>
        <v>0.79999207877358403</v>
      </c>
      <c r="I273" s="36">
        <f t="shared" si="150"/>
        <v>1.1499418063857663</v>
      </c>
      <c r="J273" s="36">
        <f t="shared" si="150"/>
        <v>1.1999879748758362</v>
      </c>
      <c r="K273" s="36">
        <f t="shared" si="150"/>
        <v>0</v>
      </c>
      <c r="L273" s="37">
        <f t="shared" si="150"/>
        <v>1.7877826971576143</v>
      </c>
      <c r="M273" s="38">
        <f t="shared" si="150"/>
        <v>0.46054882065930947</v>
      </c>
      <c r="N273" s="39">
        <f t="shared" si="150"/>
        <v>0</v>
      </c>
      <c r="O273" s="39">
        <f t="shared" si="150"/>
        <v>0</v>
      </c>
      <c r="P273" s="40">
        <f t="shared" si="150"/>
        <v>0</v>
      </c>
      <c r="Q273" s="40">
        <f t="shared" si="150"/>
        <v>0</v>
      </c>
      <c r="R273" s="40">
        <f t="shared" si="150"/>
        <v>0</v>
      </c>
      <c r="S273" s="41">
        <f t="shared" si="150"/>
        <v>0</v>
      </c>
      <c r="T273" s="41">
        <f t="shared" si="150"/>
        <v>0</v>
      </c>
      <c r="U273" s="42">
        <f t="shared" si="147"/>
        <v>2.5146699680773828E-2</v>
      </c>
      <c r="V273" s="42">
        <f t="shared" si="147"/>
        <v>0</v>
      </c>
      <c r="W273" s="43">
        <f t="shared" si="150"/>
        <v>0.75100800971460879</v>
      </c>
      <c r="X273" s="43">
        <f t="shared" si="150"/>
        <v>0.32318638705520036</v>
      </c>
      <c r="AD273"/>
      <c r="AG273" s="3">
        <f t="shared" si="145"/>
        <v>25.324196651582223</v>
      </c>
      <c r="AH273" s="36">
        <f t="shared" si="151"/>
        <v>0.74965120248528438</v>
      </c>
      <c r="AI273" s="36">
        <f t="shared" si="151"/>
        <v>0.79993425943330687</v>
      </c>
      <c r="AJ273" s="36">
        <f t="shared" si="151"/>
        <v>1.1489469838488688</v>
      </c>
      <c r="AK273" s="36">
        <f t="shared" si="151"/>
        <v>1.199900370970818</v>
      </c>
      <c r="AL273" s="36">
        <f t="shared" si="151"/>
        <v>0</v>
      </c>
      <c r="AM273" s="37">
        <f t="shared" si="151"/>
        <v>1.7723068072751031</v>
      </c>
      <c r="AN273" s="38">
        <f t="shared" si="151"/>
        <v>0.40803213447752268</v>
      </c>
      <c r="AO273" s="39">
        <f t="shared" si="151"/>
        <v>0</v>
      </c>
      <c r="AP273" s="39">
        <f t="shared" si="151"/>
        <v>0</v>
      </c>
      <c r="AQ273" s="40">
        <f t="shared" si="151"/>
        <v>0</v>
      </c>
      <c r="AR273" s="40">
        <f t="shared" si="151"/>
        <v>0</v>
      </c>
      <c r="AS273" s="40">
        <f t="shared" si="151"/>
        <v>0</v>
      </c>
      <c r="AT273" s="41">
        <f t="shared" si="151"/>
        <v>0</v>
      </c>
      <c r="AU273" s="41">
        <f t="shared" si="151"/>
        <v>0</v>
      </c>
      <c r="AV273" s="42">
        <f t="shared" si="148"/>
        <v>1.9631069109126927E-2</v>
      </c>
      <c r="AW273" s="42">
        <f t="shared" si="148"/>
        <v>0</v>
      </c>
      <c r="AX273" s="43">
        <f t="shared" si="149"/>
        <v>0.71055466478956519</v>
      </c>
      <c r="AY273" s="43">
        <f t="shared" si="149"/>
        <v>0.22330372101156135</v>
      </c>
    </row>
    <row r="274" spans="6:51" x14ac:dyDescent="0.25">
      <c r="F274" s="3">
        <v>32</v>
      </c>
      <c r="G274" s="36">
        <f t="shared" si="150"/>
        <v>0.74998911669390445</v>
      </c>
      <c r="H274" s="36">
        <f t="shared" si="150"/>
        <v>0.79999442829255529</v>
      </c>
      <c r="I274" s="36">
        <f t="shared" si="150"/>
        <v>1.1499643940739956</v>
      </c>
      <c r="J274" s="36">
        <f t="shared" si="150"/>
        <v>1.1999915261889995</v>
      </c>
      <c r="K274" s="36">
        <f t="shared" si="150"/>
        <v>0</v>
      </c>
      <c r="L274" s="37">
        <f t="shared" si="150"/>
        <v>1.7891234855392681</v>
      </c>
      <c r="M274" s="38">
        <f t="shared" si="150"/>
        <v>0.46585611155880602</v>
      </c>
      <c r="N274" s="39">
        <f t="shared" si="150"/>
        <v>0</v>
      </c>
      <c r="O274" s="39">
        <f t="shared" si="150"/>
        <v>0</v>
      </c>
      <c r="P274" s="40">
        <f t="shared" si="150"/>
        <v>0</v>
      </c>
      <c r="Q274" s="40">
        <f t="shared" si="150"/>
        <v>0</v>
      </c>
      <c r="R274" s="40">
        <f t="shared" si="150"/>
        <v>0</v>
      </c>
      <c r="S274" s="41">
        <f t="shared" si="150"/>
        <v>0</v>
      </c>
      <c r="T274" s="41">
        <f t="shared" si="150"/>
        <v>0</v>
      </c>
      <c r="U274" s="42">
        <f t="shared" ref="U274:V289" si="152">$C$5/100*U$163*U202</f>
        <v>2.5802283238723554E-2</v>
      </c>
      <c r="V274" s="42">
        <f t="shared" si="152"/>
        <v>0</v>
      </c>
      <c r="W274" s="43">
        <f t="shared" si="150"/>
        <v>0.75569759474685183</v>
      </c>
      <c r="X274" s="43">
        <f>X202*X$163</f>
        <v>0.33791424065414877</v>
      </c>
      <c r="AD274"/>
      <c r="AG274" s="3">
        <f t="shared" si="145"/>
        <v>26.632980816094239</v>
      </c>
      <c r="AH274" s="36">
        <f t="shared" si="151"/>
        <v>0.74982978848201554</v>
      </c>
      <c r="AI274" s="36">
        <f t="shared" si="151"/>
        <v>0.79996034068173216</v>
      </c>
      <c r="AJ274" s="36">
        <f t="shared" si="151"/>
        <v>1.1494657874036622</v>
      </c>
      <c r="AK274" s="36">
        <f t="shared" si="151"/>
        <v>1.1999399569218674</v>
      </c>
      <c r="AL274" s="36">
        <f t="shared" si="151"/>
        <v>0</v>
      </c>
      <c r="AM274" s="37">
        <f t="shared" si="151"/>
        <v>1.7776461496459686</v>
      </c>
      <c r="AN274" s="38">
        <f t="shared" si="151"/>
        <v>0.42457706775860377</v>
      </c>
      <c r="AO274" s="39">
        <f t="shared" si="151"/>
        <v>0</v>
      </c>
      <c r="AP274" s="39">
        <f t="shared" si="151"/>
        <v>0</v>
      </c>
      <c r="AQ274" s="40">
        <f t="shared" si="151"/>
        <v>0</v>
      </c>
      <c r="AR274" s="40">
        <f t="shared" si="151"/>
        <v>0</v>
      </c>
      <c r="AS274" s="40">
        <f t="shared" si="151"/>
        <v>0</v>
      </c>
      <c r="AT274" s="41">
        <f t="shared" si="151"/>
        <v>0</v>
      </c>
      <c r="AU274" s="41">
        <f t="shared" si="151"/>
        <v>0</v>
      </c>
      <c r="AV274" s="42">
        <f t="shared" ref="AV274:AW289" si="153">$C$5/100*AV$163*AV202</f>
        <v>2.1234335691008722E-2</v>
      </c>
      <c r="AW274" s="42">
        <f t="shared" si="153"/>
        <v>0</v>
      </c>
      <c r="AX274" s="43">
        <f t="shared" ref="AX274:AY289" si="154">AX202*AX$163</f>
        <v>0.72250223428088312</v>
      </c>
      <c r="AY274" s="43">
        <f t="shared" si="154"/>
        <v>0.24904506826208117</v>
      </c>
    </row>
    <row r="275" spans="6:51" x14ac:dyDescent="0.25">
      <c r="F275" s="3">
        <v>33</v>
      </c>
      <c r="G275" s="36">
        <f t="shared" ref="G275:X290" si="155">G203*G$163</f>
        <v>0.74999318273194782</v>
      </c>
      <c r="H275" s="36">
        <f t="shared" si="155"/>
        <v>0.79999605545964725</v>
      </c>
      <c r="I275" s="36">
        <f t="shared" si="155"/>
        <v>1.1499780426912625</v>
      </c>
      <c r="J275" s="36">
        <f t="shared" si="155"/>
        <v>1.1999939874542265</v>
      </c>
      <c r="K275" s="36">
        <f t="shared" si="155"/>
        <v>0.16142782471589795</v>
      </c>
      <c r="L275" s="37">
        <f t="shared" si="155"/>
        <v>1.7902443548796858</v>
      </c>
      <c r="M275" s="38">
        <f t="shared" si="155"/>
        <v>0.47039823223355615</v>
      </c>
      <c r="N275" s="39">
        <f t="shared" si="155"/>
        <v>0</v>
      </c>
      <c r="O275" s="39">
        <f t="shared" si="155"/>
        <v>0</v>
      </c>
      <c r="P275" s="40">
        <f t="shared" si="155"/>
        <v>0</v>
      </c>
      <c r="Q275" s="40">
        <f t="shared" si="155"/>
        <v>0</v>
      </c>
      <c r="R275" s="40">
        <f t="shared" si="155"/>
        <v>0</v>
      </c>
      <c r="S275" s="41">
        <f t="shared" si="155"/>
        <v>0</v>
      </c>
      <c r="T275" s="41">
        <f t="shared" si="155"/>
        <v>0</v>
      </c>
      <c r="U275" s="42">
        <f t="shared" si="152"/>
        <v>2.6388589139344755E-2</v>
      </c>
      <c r="V275" s="42">
        <f t="shared" si="152"/>
        <v>0</v>
      </c>
      <c r="W275" s="43">
        <f t="shared" si="155"/>
        <v>0.75987192328703124</v>
      </c>
      <c r="X275" s="43">
        <f t="shared" si="155"/>
        <v>0.35189979924670978</v>
      </c>
      <c r="AD275"/>
      <c r="AG275" s="3">
        <f t="shared" si="145"/>
        <v>28.009404480205966</v>
      </c>
      <c r="AH275" s="36">
        <f t="shared" ref="AH275:AU290" si="156">AH203*AH$163</f>
        <v>0.74991867654622557</v>
      </c>
      <c r="AI275" s="36">
        <f t="shared" si="156"/>
        <v>0.79997643323661671</v>
      </c>
      <c r="AJ275" s="36">
        <f t="shared" si="156"/>
        <v>1.1497370290617692</v>
      </c>
      <c r="AK275" s="36">
        <f t="shared" si="156"/>
        <v>1.1999643247832759</v>
      </c>
      <c r="AL275" s="36">
        <f t="shared" si="156"/>
        <v>0</v>
      </c>
      <c r="AM275" s="37">
        <f t="shared" si="156"/>
        <v>1.7818488733772189</v>
      </c>
      <c r="AN275" s="38">
        <f t="shared" si="156"/>
        <v>0.43867085098746411</v>
      </c>
      <c r="AO275" s="39">
        <f t="shared" si="156"/>
        <v>0</v>
      </c>
      <c r="AP275" s="39">
        <f t="shared" si="156"/>
        <v>0</v>
      </c>
      <c r="AQ275" s="40">
        <f t="shared" si="156"/>
        <v>0</v>
      </c>
      <c r="AR275" s="40">
        <f t="shared" si="156"/>
        <v>0</v>
      </c>
      <c r="AS275" s="40">
        <f t="shared" si="156"/>
        <v>0</v>
      </c>
      <c r="AT275" s="41">
        <f t="shared" si="156"/>
        <v>0</v>
      </c>
      <c r="AU275" s="41">
        <f t="shared" si="156"/>
        <v>0</v>
      </c>
      <c r="AV275" s="42">
        <f t="shared" si="153"/>
        <v>2.2681840382792706E-2</v>
      </c>
      <c r="AW275" s="42">
        <f t="shared" si="153"/>
        <v>0</v>
      </c>
      <c r="AX275" s="43">
        <f t="shared" si="154"/>
        <v>0.73315516235106948</v>
      </c>
      <c r="AY275" s="43">
        <f t="shared" si="154"/>
        <v>0.27427010470135338</v>
      </c>
    </row>
    <row r="276" spans="6:51" x14ac:dyDescent="0.25">
      <c r="F276" s="3">
        <v>34</v>
      </c>
      <c r="G276" s="36">
        <f t="shared" si="155"/>
        <v>0.74999566111585325</v>
      </c>
      <c r="H276" s="36">
        <f t="shared" si="155"/>
        <v>0.79999718919950735</v>
      </c>
      <c r="I276" s="36">
        <f t="shared" si="155"/>
        <v>1.1499863440748705</v>
      </c>
      <c r="J276" s="36">
        <f t="shared" si="155"/>
        <v>1.1999957043013725</v>
      </c>
      <c r="K276" s="36">
        <f t="shared" si="155"/>
        <v>0.30100629859353673</v>
      </c>
      <c r="L276" s="37">
        <f t="shared" si="155"/>
        <v>1.7911872039943928</v>
      </c>
      <c r="M276" s="38">
        <f t="shared" si="155"/>
        <v>0.47428902919154153</v>
      </c>
      <c r="N276" s="39">
        <f t="shared" si="155"/>
        <v>0</v>
      </c>
      <c r="O276" s="39">
        <f t="shared" si="155"/>
        <v>0</v>
      </c>
      <c r="P276" s="40">
        <f t="shared" si="155"/>
        <v>0</v>
      </c>
      <c r="Q276" s="40">
        <f t="shared" si="155"/>
        <v>0</v>
      </c>
      <c r="R276" s="40">
        <f t="shared" si="155"/>
        <v>0</v>
      </c>
      <c r="S276" s="41">
        <f t="shared" si="155"/>
        <v>0</v>
      </c>
      <c r="T276" s="41">
        <f t="shared" si="155"/>
        <v>0</v>
      </c>
      <c r="U276" s="42">
        <f t="shared" si="152"/>
        <v>2.6913289124714402E-2</v>
      </c>
      <c r="V276" s="42">
        <f t="shared" si="152"/>
        <v>0</v>
      </c>
      <c r="W276" s="43">
        <f t="shared" si="155"/>
        <v>0.7635926780495077</v>
      </c>
      <c r="X276" s="43">
        <f t="shared" si="155"/>
        <v>0.36518430297952059</v>
      </c>
      <c r="AD276"/>
      <c r="AG276" s="3">
        <f t="shared" si="145"/>
        <v>29.456963332534478</v>
      </c>
      <c r="AH276" s="36">
        <f t="shared" si="156"/>
        <v>0.74996174699670082</v>
      </c>
      <c r="AI276" s="36">
        <f t="shared" si="156"/>
        <v>0.79998619483619049</v>
      </c>
      <c r="AJ276" s="36">
        <f t="shared" si="156"/>
        <v>1.1498740990587608</v>
      </c>
      <c r="AK276" s="36">
        <f t="shared" si="156"/>
        <v>1.1999790838087681</v>
      </c>
      <c r="AL276" s="36">
        <f t="shared" si="156"/>
        <v>0</v>
      </c>
      <c r="AM276" s="37">
        <f t="shared" si="156"/>
        <v>1.7851535901803914</v>
      </c>
      <c r="AN276" s="38">
        <f t="shared" si="156"/>
        <v>0.45054189616692358</v>
      </c>
      <c r="AO276" s="39">
        <f t="shared" si="156"/>
        <v>0</v>
      </c>
      <c r="AP276" s="39">
        <f t="shared" si="156"/>
        <v>0</v>
      </c>
      <c r="AQ276" s="40">
        <f t="shared" si="156"/>
        <v>0</v>
      </c>
      <c r="AR276" s="40">
        <f t="shared" si="156"/>
        <v>0</v>
      </c>
      <c r="AS276" s="40">
        <f t="shared" si="156"/>
        <v>0</v>
      </c>
      <c r="AT276" s="41">
        <f t="shared" si="156"/>
        <v>0</v>
      </c>
      <c r="AU276" s="41">
        <f t="shared" si="156"/>
        <v>0</v>
      </c>
      <c r="AV276" s="42">
        <f t="shared" si="153"/>
        <v>2.3978883179909868E-2</v>
      </c>
      <c r="AW276" s="42">
        <f t="shared" si="153"/>
        <v>0</v>
      </c>
      <c r="AX276" s="43">
        <f t="shared" si="154"/>
        <v>0.74259398146524247</v>
      </c>
      <c r="AY276" s="43">
        <f t="shared" si="154"/>
        <v>0.29890307540730243</v>
      </c>
    </row>
    <row r="277" spans="6:51" x14ac:dyDescent="0.25">
      <c r="F277" s="3">
        <v>35</v>
      </c>
      <c r="G277" s="36">
        <f t="shared" si="155"/>
        <v>0.74999719306226831</v>
      </c>
      <c r="H277" s="36">
        <f t="shared" si="155"/>
        <v>0.79999798397589705</v>
      </c>
      <c r="I277" s="36">
        <f t="shared" si="155"/>
        <v>1.1499914299179421</v>
      </c>
      <c r="J277" s="36">
        <f t="shared" si="155"/>
        <v>1.1999969096783707</v>
      </c>
      <c r="K277" s="36">
        <f t="shared" si="155"/>
        <v>0.41653242192384271</v>
      </c>
      <c r="L277" s="37">
        <f t="shared" si="155"/>
        <v>1.7919850216959452</v>
      </c>
      <c r="M277" s="38">
        <f t="shared" si="155"/>
        <v>0.47762543305759636</v>
      </c>
      <c r="N277" s="39">
        <f t="shared" si="155"/>
        <v>0</v>
      </c>
      <c r="O277" s="39">
        <f t="shared" si="155"/>
        <v>0</v>
      </c>
      <c r="P277" s="40">
        <f t="shared" si="155"/>
        <v>0</v>
      </c>
      <c r="Q277" s="40">
        <f t="shared" si="155"/>
        <v>0</v>
      </c>
      <c r="R277" s="40">
        <f t="shared" si="155"/>
        <v>0</v>
      </c>
      <c r="S277" s="41">
        <f t="shared" si="155"/>
        <v>0</v>
      </c>
      <c r="T277" s="41">
        <f t="shared" si="155"/>
        <v>0</v>
      </c>
      <c r="U277" s="42">
        <f t="shared" si="152"/>
        <v>2.7383202344380391E-2</v>
      </c>
      <c r="V277" s="42">
        <f t="shared" si="152"/>
        <v>0</v>
      </c>
      <c r="W277" s="43">
        <f t="shared" si="155"/>
        <v>0.76691373978569422</v>
      </c>
      <c r="X277" s="43">
        <f t="shared" si="155"/>
        <v>0.37780684012479693</v>
      </c>
      <c r="AD277"/>
      <c r="AG277" s="3">
        <f t="shared" si="145"/>
        <v>30.979333722981732</v>
      </c>
      <c r="AH277" s="36">
        <f t="shared" si="156"/>
        <v>0.74998217659265609</v>
      </c>
      <c r="AI277" s="36">
        <f t="shared" si="156"/>
        <v>0.79999202042345363</v>
      </c>
      <c r="AJ277" s="36">
        <f t="shared" si="156"/>
        <v>1.1499412079869049</v>
      </c>
      <c r="AK277" s="36">
        <f t="shared" si="156"/>
        <v>1.1999878866984666</v>
      </c>
      <c r="AL277" s="36">
        <f t="shared" si="156"/>
        <v>0</v>
      </c>
      <c r="AM277" s="37">
        <f t="shared" si="156"/>
        <v>1.7877523120037977</v>
      </c>
      <c r="AN277" s="38">
        <f t="shared" si="156"/>
        <v>0.46043015773872209</v>
      </c>
      <c r="AO277" s="39">
        <f t="shared" si="156"/>
        <v>0</v>
      </c>
      <c r="AP277" s="39">
        <f t="shared" si="156"/>
        <v>0</v>
      </c>
      <c r="AQ277" s="40">
        <f t="shared" si="156"/>
        <v>0</v>
      </c>
      <c r="AR277" s="40">
        <f t="shared" si="156"/>
        <v>0</v>
      </c>
      <c r="AS277" s="40">
        <f t="shared" si="156"/>
        <v>0</v>
      </c>
      <c r="AT277" s="41">
        <f t="shared" si="156"/>
        <v>0</v>
      </c>
      <c r="AU277" s="41">
        <f t="shared" si="156"/>
        <v>0</v>
      </c>
      <c r="AV277" s="42">
        <f t="shared" si="153"/>
        <v>2.5132361075395602E-2</v>
      </c>
      <c r="AW277" s="42">
        <f t="shared" si="153"/>
        <v>0</v>
      </c>
      <c r="AX277" s="43">
        <f t="shared" si="154"/>
        <v>0.7509051742697801</v>
      </c>
      <c r="AY277" s="43">
        <f t="shared" si="154"/>
        <v>0.32287388373927783</v>
      </c>
    </row>
    <row r="278" spans="6:51" x14ac:dyDescent="0.25">
      <c r="F278" s="3">
        <v>36</v>
      </c>
      <c r="G278" s="36">
        <f t="shared" si="155"/>
        <v>0.74999815380572654</v>
      </c>
      <c r="H278" s="36">
        <f t="shared" si="155"/>
        <v>0.7999985445609632</v>
      </c>
      <c r="I278" s="36">
        <f t="shared" si="155"/>
        <v>1.149994570355201</v>
      </c>
      <c r="J278" s="36">
        <f t="shared" si="155"/>
        <v>1.19999776148125</v>
      </c>
      <c r="K278" s="36">
        <f t="shared" si="155"/>
        <v>0.51264344709196108</v>
      </c>
      <c r="L278" s="37">
        <f t="shared" si="155"/>
        <v>1.7926639403138025</v>
      </c>
      <c r="M278" s="38">
        <f t="shared" si="155"/>
        <v>0.48048985930821964</v>
      </c>
      <c r="N278" s="39">
        <f t="shared" si="155"/>
        <v>0</v>
      </c>
      <c r="O278" s="39">
        <f t="shared" si="155"/>
        <v>0</v>
      </c>
      <c r="P278" s="40">
        <f t="shared" si="155"/>
        <v>0</v>
      </c>
      <c r="Q278" s="40">
        <f t="shared" si="155"/>
        <v>0</v>
      </c>
      <c r="R278" s="40">
        <f t="shared" si="155"/>
        <v>0</v>
      </c>
      <c r="S278" s="41">
        <f t="shared" si="155"/>
        <v>0</v>
      </c>
      <c r="T278" s="41">
        <f t="shared" si="155"/>
        <v>0</v>
      </c>
      <c r="U278" s="42">
        <f t="shared" si="152"/>
        <v>2.7804384658187267E-2</v>
      </c>
      <c r="V278" s="42">
        <f t="shared" si="152"/>
        <v>0</v>
      </c>
      <c r="W278" s="43">
        <f t="shared" si="155"/>
        <v>0.76988220129399076</v>
      </c>
      <c r="X278" s="43">
        <f t="shared" si="155"/>
        <v>0.38980439823028901</v>
      </c>
      <c r="AD278"/>
      <c r="AG278" s="3">
        <f t="shared" si="145"/>
        <v>32.580381999521578</v>
      </c>
      <c r="AH278" s="36">
        <f t="shared" si="156"/>
        <v>0.7499917200869417</v>
      </c>
      <c r="AI278" s="36">
        <f t="shared" si="156"/>
        <v>0.79999544391048516</v>
      </c>
      <c r="AJ278" s="36">
        <f t="shared" si="156"/>
        <v>1.1499731316341362</v>
      </c>
      <c r="AK278" s="36">
        <f t="shared" si="156"/>
        <v>1.1999930621423924</v>
      </c>
      <c r="AL278" s="36">
        <f t="shared" si="156"/>
        <v>9.4335117479174488E-2</v>
      </c>
      <c r="AM278" s="37">
        <f t="shared" si="156"/>
        <v>1.7897978803812424</v>
      </c>
      <c r="AN278" s="38">
        <f t="shared" si="156"/>
        <v>0.46857773448024187</v>
      </c>
      <c r="AO278" s="39">
        <f t="shared" si="156"/>
        <v>0</v>
      </c>
      <c r="AP278" s="39">
        <f t="shared" si="156"/>
        <v>0</v>
      </c>
      <c r="AQ278" s="40">
        <f t="shared" si="156"/>
        <v>0</v>
      </c>
      <c r="AR278" s="40">
        <f t="shared" si="156"/>
        <v>0</v>
      </c>
      <c r="AS278" s="40">
        <f t="shared" si="156"/>
        <v>0</v>
      </c>
      <c r="AT278" s="41">
        <f t="shared" si="156"/>
        <v>0</v>
      </c>
      <c r="AU278" s="41">
        <f t="shared" si="156"/>
        <v>0</v>
      </c>
      <c r="AV278" s="42">
        <f t="shared" si="153"/>
        <v>2.6150487962724706E-2</v>
      </c>
      <c r="AW278" s="42">
        <f t="shared" si="153"/>
        <v>0</v>
      </c>
      <c r="AX278" s="43">
        <f t="shared" si="154"/>
        <v>0.75817889588495113</v>
      </c>
      <c r="AY278" s="43">
        <f t="shared" si="154"/>
        <v>0.34611890101071768</v>
      </c>
    </row>
    <row r="279" spans="6:51" x14ac:dyDescent="0.25">
      <c r="F279" s="3">
        <v>37</v>
      </c>
      <c r="G279" s="36">
        <f t="shared" si="155"/>
        <v>0.74999876531353127</v>
      </c>
      <c r="H279" s="36">
        <f t="shared" si="155"/>
        <v>0.79999894240346814</v>
      </c>
      <c r="I279" s="36">
        <f t="shared" si="155"/>
        <v>1.1499965258542617</v>
      </c>
      <c r="J279" s="36">
        <f t="shared" si="155"/>
        <v>1.1999983673527521</v>
      </c>
      <c r="K279" s="36">
        <f t="shared" si="155"/>
        <v>0.59301421585483693</v>
      </c>
      <c r="L279" s="37">
        <f t="shared" si="155"/>
        <v>1.7932447865596481</v>
      </c>
      <c r="M279" s="38">
        <f t="shared" si="155"/>
        <v>0.48295231206773714</v>
      </c>
      <c r="N279" s="39">
        <f t="shared" si="155"/>
        <v>0</v>
      </c>
      <c r="O279" s="39">
        <f t="shared" si="155"/>
        <v>0</v>
      </c>
      <c r="P279" s="40">
        <f t="shared" si="155"/>
        <v>0</v>
      </c>
      <c r="Q279" s="40">
        <f t="shared" si="155"/>
        <v>0</v>
      </c>
      <c r="R279" s="40">
        <f t="shared" si="155"/>
        <v>0</v>
      </c>
      <c r="S279" s="41">
        <f t="shared" si="155"/>
        <v>0</v>
      </c>
      <c r="T279" s="41">
        <f t="shared" si="155"/>
        <v>0</v>
      </c>
      <c r="U279" s="42">
        <f t="shared" si="152"/>
        <v>2.8182210405095054E-2</v>
      </c>
      <c r="V279" s="42">
        <f t="shared" si="152"/>
        <v>0</v>
      </c>
      <c r="W279" s="43">
        <f t="shared" si="155"/>
        <v>0.77253925066296913</v>
      </c>
      <c r="X279" s="43">
        <f t="shared" si="155"/>
        <v>0.40121192884035006</v>
      </c>
      <c r="AD279"/>
      <c r="AG279" s="3">
        <f t="shared" si="145"/>
        <v>34.264174327522724</v>
      </c>
      <c r="AH279" s="36">
        <f t="shared" si="156"/>
        <v>0.74999613885069072</v>
      </c>
      <c r="AI279" s="36">
        <f t="shared" si="156"/>
        <v>0.79999742708628574</v>
      </c>
      <c r="AJ279" s="36">
        <f t="shared" si="156"/>
        <v>1.1499879363397254</v>
      </c>
      <c r="AK279" s="36">
        <f t="shared" si="156"/>
        <v>1.1999960648791475</v>
      </c>
      <c r="AL279" s="36">
        <f t="shared" si="156"/>
        <v>0.33365366393441059</v>
      </c>
      <c r="AM279" s="37">
        <f t="shared" si="156"/>
        <v>1.7914108849331241</v>
      </c>
      <c r="AN279" s="38">
        <f t="shared" si="156"/>
        <v>0.47522068920544919</v>
      </c>
      <c r="AO279" s="39">
        <f t="shared" si="156"/>
        <v>0</v>
      </c>
      <c r="AP279" s="39">
        <f t="shared" si="156"/>
        <v>0</v>
      </c>
      <c r="AQ279" s="40">
        <f t="shared" si="156"/>
        <v>0</v>
      </c>
      <c r="AR279" s="40">
        <f t="shared" si="156"/>
        <v>0</v>
      </c>
      <c r="AS279" s="40">
        <f t="shared" si="156"/>
        <v>0</v>
      </c>
      <c r="AT279" s="41">
        <f t="shared" si="156"/>
        <v>0</v>
      </c>
      <c r="AU279" s="41">
        <f t="shared" si="156"/>
        <v>0</v>
      </c>
      <c r="AV279" s="42">
        <f t="shared" si="153"/>
        <v>2.7042492124173895E-2</v>
      </c>
      <c r="AW279" s="42">
        <f t="shared" si="153"/>
        <v>0</v>
      </c>
      <c r="AX279" s="43">
        <f t="shared" si="154"/>
        <v>0.76450682288219673</v>
      </c>
      <c r="AY279" s="43">
        <f t="shared" si="154"/>
        <v>0.36858164011043143</v>
      </c>
    </row>
    <row r="280" spans="6:51" x14ac:dyDescent="0.25">
      <c r="F280" s="3">
        <v>38</v>
      </c>
      <c r="G280" s="36">
        <f t="shared" si="155"/>
        <v>0.74999916041478454</v>
      </c>
      <c r="H280" s="36">
        <f t="shared" si="155"/>
        <v>0.79999922649350597</v>
      </c>
      <c r="I280" s="36">
        <f t="shared" si="155"/>
        <v>1.1499977542992748</v>
      </c>
      <c r="J280" s="36">
        <f t="shared" si="155"/>
        <v>1.1999988011048299</v>
      </c>
      <c r="K280" s="36">
        <f t="shared" si="155"/>
        <v>0.66056623415646964</v>
      </c>
      <c r="L280" s="37">
        <f t="shared" si="155"/>
        <v>1.7937442584525134</v>
      </c>
      <c r="M280" s="38">
        <f t="shared" si="155"/>
        <v>0.48507221331800132</v>
      </c>
      <c r="N280" s="39">
        <f t="shared" si="155"/>
        <v>0</v>
      </c>
      <c r="O280" s="39">
        <f t="shared" si="155"/>
        <v>0</v>
      </c>
      <c r="P280" s="40">
        <f t="shared" si="155"/>
        <v>0</v>
      </c>
      <c r="Q280" s="40">
        <f t="shared" si="155"/>
        <v>0</v>
      </c>
      <c r="R280" s="40">
        <f t="shared" si="155"/>
        <v>0</v>
      </c>
      <c r="S280" s="41">
        <f t="shared" si="155"/>
        <v>0</v>
      </c>
      <c r="T280" s="41">
        <f t="shared" si="155"/>
        <v>0</v>
      </c>
      <c r="U280" s="42">
        <f t="shared" si="152"/>
        <v>2.8521446758326408E-2</v>
      </c>
      <c r="V280" s="42">
        <f t="shared" si="152"/>
        <v>0</v>
      </c>
      <c r="W280" s="43">
        <f t="shared" si="155"/>
        <v>0.7749209394615264</v>
      </c>
      <c r="X280" s="43">
        <f t="shared" si="155"/>
        <v>0.41206242178761121</v>
      </c>
      <c r="AD280"/>
      <c r="AG280" s="3">
        <f t="shared" si="145"/>
        <v>36.034987016545941</v>
      </c>
      <c r="AH280" s="36">
        <f t="shared" si="156"/>
        <v>0.74999818012227637</v>
      </c>
      <c r="AI280" s="36">
        <f t="shared" si="156"/>
        <v>0.79999856088818955</v>
      </c>
      <c r="AJ280" s="36">
        <f t="shared" si="156"/>
        <v>1.1499946554233276</v>
      </c>
      <c r="AK280" s="36">
        <f t="shared" si="156"/>
        <v>1.1999977863192122</v>
      </c>
      <c r="AL280" s="36">
        <f t="shared" si="156"/>
        <v>0.51570214202611131</v>
      </c>
      <c r="AM280" s="37">
        <f t="shared" si="156"/>
        <v>1.7926858101197276</v>
      </c>
      <c r="AN280" s="38">
        <f t="shared" si="156"/>
        <v>0.48058242470911222</v>
      </c>
      <c r="AO280" s="39">
        <f t="shared" si="156"/>
        <v>0</v>
      </c>
      <c r="AP280" s="39">
        <f t="shared" si="156"/>
        <v>0</v>
      </c>
      <c r="AQ280" s="40">
        <f t="shared" si="156"/>
        <v>0</v>
      </c>
      <c r="AR280" s="40">
        <f t="shared" si="156"/>
        <v>0</v>
      </c>
      <c r="AS280" s="40">
        <f t="shared" si="156"/>
        <v>0</v>
      </c>
      <c r="AT280" s="41">
        <f t="shared" si="156"/>
        <v>0</v>
      </c>
      <c r="AU280" s="41">
        <f t="shared" si="156"/>
        <v>0</v>
      </c>
      <c r="AV280" s="42">
        <f t="shared" si="153"/>
        <v>2.7818306157093211E-2</v>
      </c>
      <c r="AW280" s="42">
        <f t="shared" si="153"/>
        <v>0</v>
      </c>
      <c r="AX280" s="43">
        <f t="shared" si="154"/>
        <v>0.76998019678694885</v>
      </c>
      <c r="AY280" s="43">
        <f t="shared" si="154"/>
        <v>0.39021327656414001</v>
      </c>
    </row>
    <row r="281" spans="6:51" x14ac:dyDescent="0.25">
      <c r="F281" s="3">
        <v>39</v>
      </c>
      <c r="G281" s="36">
        <f t="shared" si="155"/>
        <v>0.74999941956699678</v>
      </c>
      <c r="H281" s="36">
        <f t="shared" si="155"/>
        <v>0.7999994306074697</v>
      </c>
      <c r="I281" s="36">
        <f t="shared" si="155"/>
        <v>1.1499985331286844</v>
      </c>
      <c r="J281" s="36">
        <f t="shared" si="155"/>
        <v>1.1999991136490018</v>
      </c>
      <c r="K281" s="36">
        <f t="shared" si="155"/>
        <v>0.7176303282426616</v>
      </c>
      <c r="L281" s="37">
        <f t="shared" si="155"/>
        <v>1.7941758229779283</v>
      </c>
      <c r="M281" s="38">
        <f t="shared" si="155"/>
        <v>0.4868999832365275</v>
      </c>
      <c r="N281" s="39">
        <f t="shared" si="155"/>
        <v>0</v>
      </c>
      <c r="O281" s="39">
        <f t="shared" si="155"/>
        <v>0</v>
      </c>
      <c r="P281" s="40">
        <f t="shared" si="155"/>
        <v>0</v>
      </c>
      <c r="Q281" s="40">
        <f t="shared" si="155"/>
        <v>0</v>
      </c>
      <c r="R281" s="40">
        <f t="shared" si="155"/>
        <v>0</v>
      </c>
      <c r="S281" s="41">
        <f t="shared" si="155"/>
        <v>0</v>
      </c>
      <c r="T281" s="41">
        <f t="shared" si="155"/>
        <v>0</v>
      </c>
      <c r="U281" s="42">
        <f t="shared" si="152"/>
        <v>2.8826320956723182E-2</v>
      </c>
      <c r="V281" s="42">
        <f t="shared" si="152"/>
        <v>0</v>
      </c>
      <c r="W281" s="43">
        <f t="shared" si="155"/>
        <v>0.77705885012428555</v>
      </c>
      <c r="X281" s="43">
        <f t="shared" si="155"/>
        <v>0.42238698587478174</v>
      </c>
      <c r="AD281"/>
      <c r="AG281" s="3">
        <f t="shared" si="145"/>
        <v>37.897317380842225</v>
      </c>
      <c r="AH281" s="36">
        <f t="shared" si="156"/>
        <v>0.74999912716653927</v>
      </c>
      <c r="AI281" s="36">
        <f t="shared" si="156"/>
        <v>0.79999920148224646</v>
      </c>
      <c r="AJ281" s="36">
        <f t="shared" si="156"/>
        <v>1.1499976525168187</v>
      </c>
      <c r="AK281" s="36">
        <f t="shared" si="156"/>
        <v>1.1999987628668245</v>
      </c>
      <c r="AL281" s="36">
        <f t="shared" si="156"/>
        <v>0.65414835288664008</v>
      </c>
      <c r="AM281" s="37">
        <f t="shared" si="156"/>
        <v>1.793696305407148</v>
      </c>
      <c r="AN281" s="38">
        <f t="shared" si="156"/>
        <v>0.48486878277349127</v>
      </c>
      <c r="AO281" s="39">
        <f t="shared" si="156"/>
        <v>0</v>
      </c>
      <c r="AP281" s="39">
        <f t="shared" si="156"/>
        <v>0</v>
      </c>
      <c r="AQ281" s="40">
        <f t="shared" si="156"/>
        <v>0</v>
      </c>
      <c r="AR281" s="40">
        <f t="shared" si="156"/>
        <v>0</v>
      </c>
      <c r="AS281" s="40">
        <f t="shared" si="156"/>
        <v>0</v>
      </c>
      <c r="AT281" s="41">
        <f t="shared" si="156"/>
        <v>0</v>
      </c>
      <c r="AU281" s="41">
        <f t="shared" si="156"/>
        <v>0</v>
      </c>
      <c r="AV281" s="42">
        <f t="shared" si="153"/>
        <v>2.8488263663270983E-2</v>
      </c>
      <c r="AW281" s="42">
        <f t="shared" si="153"/>
        <v>0</v>
      </c>
      <c r="AX281" s="43">
        <f t="shared" si="154"/>
        <v>0.77468811387114256</v>
      </c>
      <c r="AY281" s="43">
        <f t="shared" si="154"/>
        <v>0.41097300606200238</v>
      </c>
    </row>
    <row r="282" spans="6:51" x14ac:dyDescent="0.25">
      <c r="F282" s="3">
        <v>40</v>
      </c>
      <c r="G282" s="36">
        <f t="shared" si="155"/>
        <v>0.7499995921206688</v>
      </c>
      <c r="H282" s="36">
        <f t="shared" si="155"/>
        <v>0.79999957816223766</v>
      </c>
      <c r="I282" s="36">
        <f t="shared" si="155"/>
        <v>1.1499990316063964</v>
      </c>
      <c r="J282" s="36">
        <f t="shared" si="155"/>
        <v>1.1999993403088327</v>
      </c>
      <c r="K282" s="36">
        <f t="shared" si="155"/>
        <v>0.76607313817593314</v>
      </c>
      <c r="L282" s="37">
        <f t="shared" si="155"/>
        <v>1.7945504042969347</v>
      </c>
      <c r="M282" s="38">
        <f t="shared" si="155"/>
        <v>0.48847839840562535</v>
      </c>
      <c r="N282" s="39">
        <f t="shared" si="155"/>
        <v>0</v>
      </c>
      <c r="O282" s="39">
        <f t="shared" si="155"/>
        <v>0</v>
      </c>
      <c r="P282" s="40">
        <f t="shared" si="155"/>
        <v>0</v>
      </c>
      <c r="Q282" s="40">
        <f t="shared" si="155"/>
        <v>0</v>
      </c>
      <c r="R282" s="40">
        <f t="shared" si="155"/>
        <v>0</v>
      </c>
      <c r="S282" s="41">
        <f t="shared" si="155"/>
        <v>0</v>
      </c>
      <c r="T282" s="41">
        <f t="shared" si="155"/>
        <v>0</v>
      </c>
      <c r="U282" s="42">
        <f t="shared" si="152"/>
        <v>2.9100580810476839E-2</v>
      </c>
      <c r="V282" s="42">
        <f t="shared" si="152"/>
        <v>0</v>
      </c>
      <c r="W282" s="43">
        <f t="shared" si="155"/>
        <v>0.7789806753080637</v>
      </c>
      <c r="X282" s="43">
        <f t="shared" si="155"/>
        <v>0.43221493343344763</v>
      </c>
      <c r="AD282"/>
      <c r="AG282" s="3">
        <f t="shared" si="145"/>
        <v>39.855895161134171</v>
      </c>
      <c r="AH282" s="36">
        <f t="shared" si="156"/>
        <v>0.74999957127546968</v>
      </c>
      <c r="AI282" s="36">
        <f t="shared" si="156"/>
        <v>0.79999955970227798</v>
      </c>
      <c r="AJ282" s="36">
        <f t="shared" si="156"/>
        <v>1.1499989725697213</v>
      </c>
      <c r="AK282" s="36">
        <f t="shared" si="156"/>
        <v>1.1999993119090273</v>
      </c>
      <c r="AL282" s="36">
        <f t="shared" si="156"/>
        <v>0.75956323274801008</v>
      </c>
      <c r="AM282" s="37">
        <f t="shared" si="156"/>
        <v>1.7944995802721688</v>
      </c>
      <c r="AN282" s="38">
        <f t="shared" si="156"/>
        <v>0.48826486979752676</v>
      </c>
      <c r="AO282" s="39">
        <f t="shared" si="156"/>
        <v>0</v>
      </c>
      <c r="AP282" s="39">
        <f t="shared" si="156"/>
        <v>0</v>
      </c>
      <c r="AQ282" s="40">
        <f t="shared" si="156"/>
        <v>0</v>
      </c>
      <c r="AR282" s="40">
        <f t="shared" si="156"/>
        <v>0</v>
      </c>
      <c r="AS282" s="40">
        <f t="shared" si="156"/>
        <v>0</v>
      </c>
      <c r="AT282" s="41">
        <f t="shared" si="156"/>
        <v>0</v>
      </c>
      <c r="AU282" s="41">
        <f t="shared" si="156"/>
        <v>0</v>
      </c>
      <c r="AV282" s="42">
        <f t="shared" si="153"/>
        <v>2.9062815518794336E-2</v>
      </c>
      <c r="AW282" s="42">
        <f t="shared" si="153"/>
        <v>0</v>
      </c>
      <c r="AX282" s="43">
        <f t="shared" si="154"/>
        <v>0.77871609546642884</v>
      </c>
      <c r="AY282" s="43">
        <f t="shared" si="154"/>
        <v>0.43082823347346305</v>
      </c>
    </row>
    <row r="283" spans="6:51" x14ac:dyDescent="0.25">
      <c r="F283" s="3">
        <v>41</v>
      </c>
      <c r="G283" s="36">
        <f t="shared" si="155"/>
        <v>0.74999970873714927</v>
      </c>
      <c r="H283" s="36">
        <f t="shared" si="155"/>
        <v>0.79999968548337108</v>
      </c>
      <c r="I283" s="36">
        <f t="shared" si="155"/>
        <v>1.1499993537631215</v>
      </c>
      <c r="J283" s="36">
        <f t="shared" si="155"/>
        <v>1.1999995057377535</v>
      </c>
      <c r="K283" s="36">
        <f t="shared" si="155"/>
        <v>0.80739553793047869</v>
      </c>
      <c r="L283" s="37">
        <f t="shared" si="155"/>
        <v>1.7948769141537604</v>
      </c>
      <c r="M283" s="38">
        <f t="shared" si="155"/>
        <v>0.48984375413073189</v>
      </c>
      <c r="N283" s="39">
        <f t="shared" si="155"/>
        <v>0</v>
      </c>
      <c r="O283" s="39">
        <f t="shared" si="155"/>
        <v>0</v>
      </c>
      <c r="P283" s="40">
        <f t="shared" si="155"/>
        <v>0</v>
      </c>
      <c r="Q283" s="40">
        <f t="shared" si="155"/>
        <v>0</v>
      </c>
      <c r="R283" s="40">
        <f t="shared" si="155"/>
        <v>0</v>
      </c>
      <c r="S283" s="41">
        <f t="shared" si="155"/>
        <v>0</v>
      </c>
      <c r="T283" s="41">
        <f t="shared" si="155"/>
        <v>0</v>
      </c>
      <c r="U283" s="42">
        <f t="shared" si="152"/>
        <v>2.9347548942358821E-2</v>
      </c>
      <c r="V283" s="42">
        <f t="shared" si="152"/>
        <v>0</v>
      </c>
      <c r="W283" s="43">
        <f t="shared" si="155"/>
        <v>0.7807107205765389</v>
      </c>
      <c r="X283" s="43">
        <f t="shared" si="155"/>
        <v>0.44157386678895255</v>
      </c>
      <c r="AD283"/>
      <c r="AG283" s="3">
        <f t="shared" si="145"/>
        <v>41.722042020690559</v>
      </c>
      <c r="AH283" s="36">
        <f t="shared" si="156"/>
        <v>0.74999976935518842</v>
      </c>
      <c r="AI283" s="36">
        <f t="shared" si="156"/>
        <v>0.79999974456119616</v>
      </c>
      <c r="AJ283" s="36">
        <f t="shared" si="156"/>
        <v>1.1499995141636772</v>
      </c>
      <c r="AK283" s="36">
        <f t="shared" si="156"/>
        <v>1.1999995970979731</v>
      </c>
      <c r="AL283" s="36">
        <f t="shared" si="156"/>
        <v>0.83349838833155132</v>
      </c>
      <c r="AM283" s="37">
        <f t="shared" si="156"/>
        <v>1.7950869589194913</v>
      </c>
      <c r="AN283" s="38">
        <f t="shared" si="156"/>
        <v>0.49071470745582074</v>
      </c>
      <c r="AO283" s="39">
        <f t="shared" si="156"/>
        <v>0</v>
      </c>
      <c r="AP283" s="39">
        <f t="shared" si="156"/>
        <v>0</v>
      </c>
      <c r="AQ283" s="40">
        <f t="shared" si="156"/>
        <v>0</v>
      </c>
      <c r="AR283" s="40">
        <f t="shared" si="156"/>
        <v>0</v>
      </c>
      <c r="AS283" s="40">
        <f t="shared" si="156"/>
        <v>0</v>
      </c>
      <c r="AT283" s="41">
        <f t="shared" si="156"/>
        <v>0</v>
      </c>
      <c r="AU283" s="41">
        <f t="shared" si="156"/>
        <v>0</v>
      </c>
      <c r="AV283" s="42">
        <f t="shared" si="153"/>
        <v>2.9510578464979266E-2</v>
      </c>
      <c r="AW283" s="42">
        <f t="shared" si="153"/>
        <v>0</v>
      </c>
      <c r="AX283" s="43">
        <f t="shared" si="154"/>
        <v>0.78185280787990641</v>
      </c>
      <c r="AY283" s="43">
        <f t="shared" si="154"/>
        <v>0.44805454266594008</v>
      </c>
    </row>
    <row r="284" spans="6:51" x14ac:dyDescent="0.25">
      <c r="F284" s="3">
        <v>42</v>
      </c>
      <c r="G284" s="36">
        <f t="shared" si="155"/>
        <v>0.74999978871555961</v>
      </c>
      <c r="H284" s="36">
        <f t="shared" si="155"/>
        <v>0.79999976401643946</v>
      </c>
      <c r="I284" s="36">
        <f t="shared" si="155"/>
        <v>1.149999564036098</v>
      </c>
      <c r="J284" s="36">
        <f t="shared" si="155"/>
        <v>1.199999627244051</v>
      </c>
      <c r="K284" s="36">
        <f t="shared" si="155"/>
        <v>0.84280930633637297</v>
      </c>
      <c r="L284" s="37">
        <f t="shared" si="155"/>
        <v>1.7951626628311885</v>
      </c>
      <c r="M284" s="38">
        <f t="shared" si="155"/>
        <v>0.49102685565332199</v>
      </c>
      <c r="N284" s="39">
        <f t="shared" si="155"/>
        <v>0</v>
      </c>
      <c r="O284" s="39">
        <f t="shared" si="155"/>
        <v>0</v>
      </c>
      <c r="P284" s="40">
        <f t="shared" si="155"/>
        <v>0</v>
      </c>
      <c r="Q284" s="40">
        <f t="shared" si="155"/>
        <v>0</v>
      </c>
      <c r="R284" s="40">
        <f t="shared" si="155"/>
        <v>0</v>
      </c>
      <c r="S284" s="41">
        <f t="shared" si="155"/>
        <v>0</v>
      </c>
      <c r="T284" s="41">
        <f t="shared" si="155"/>
        <v>0</v>
      </c>
      <c r="U284" s="42">
        <f t="shared" si="152"/>
        <v>2.9570171255567209E-2</v>
      </c>
      <c r="V284" s="42">
        <f t="shared" si="152"/>
        <v>0</v>
      </c>
      <c r="W284" s="43">
        <f t="shared" si="155"/>
        <v>0.78227034044123123</v>
      </c>
      <c r="X284" s="43">
        <f t="shared" si="155"/>
        <v>0.45048976510015271</v>
      </c>
      <c r="AD284"/>
      <c r="AG284" s="3">
        <f t="shared" si="145"/>
        <v>43.450237396356343</v>
      </c>
      <c r="AH284" s="36">
        <f t="shared" si="156"/>
        <v>0.74999986370868432</v>
      </c>
      <c r="AI284" s="36">
        <f t="shared" si="156"/>
        <v>0.79999984268887636</v>
      </c>
      <c r="AJ284" s="36">
        <f t="shared" si="156"/>
        <v>1.1499997488309062</v>
      </c>
      <c r="AK284" s="36">
        <f t="shared" si="156"/>
        <v>1.1999997495522399</v>
      </c>
      <c r="AL284" s="36">
        <f t="shared" si="156"/>
        <v>0.88563442918995905</v>
      </c>
      <c r="AM284" s="37">
        <f t="shared" si="156"/>
        <v>1.7955167222246153</v>
      </c>
      <c r="AN284" s="38">
        <f t="shared" si="156"/>
        <v>0.4924713503979134</v>
      </c>
      <c r="AO284" s="39">
        <f t="shared" si="156"/>
        <v>0</v>
      </c>
      <c r="AP284" s="39">
        <f t="shared" si="156"/>
        <v>0</v>
      </c>
      <c r="AQ284" s="40">
        <f t="shared" si="156"/>
        <v>0</v>
      </c>
      <c r="AR284" s="40">
        <f t="shared" si="156"/>
        <v>0</v>
      </c>
      <c r="AS284" s="40">
        <f t="shared" si="156"/>
        <v>0</v>
      </c>
      <c r="AT284" s="41">
        <f t="shared" si="156"/>
        <v>0</v>
      </c>
      <c r="AU284" s="41">
        <f t="shared" si="156"/>
        <v>0</v>
      </c>
      <c r="AV284" s="42">
        <f t="shared" si="153"/>
        <v>2.9855040186939904E-2</v>
      </c>
      <c r="AW284" s="42">
        <f t="shared" si="153"/>
        <v>0</v>
      </c>
      <c r="AX284" s="43">
        <f t="shared" si="154"/>
        <v>0.7842672164279455</v>
      </c>
      <c r="AY284" s="43">
        <f t="shared" si="154"/>
        <v>0.46268239580452475</v>
      </c>
    </row>
    <row r="285" spans="6:51" x14ac:dyDescent="0.25">
      <c r="F285" s="3">
        <v>43</v>
      </c>
      <c r="G285" s="36">
        <f t="shared" si="155"/>
        <v>0.7499998443630802</v>
      </c>
      <c r="H285" s="36">
        <f t="shared" si="155"/>
        <v>0.79999982183078799</v>
      </c>
      <c r="I285" s="36">
        <f t="shared" si="155"/>
        <v>1.1499997026634949</v>
      </c>
      <c r="J285" s="36">
        <f t="shared" si="155"/>
        <v>1.1999997170510421</v>
      </c>
      <c r="K285" s="36">
        <f t="shared" si="155"/>
        <v>0.87329696313296845</v>
      </c>
      <c r="L285" s="37">
        <f t="shared" si="155"/>
        <v>1.7954136792421236</v>
      </c>
      <c r="M285" s="38">
        <f t="shared" si="155"/>
        <v>0.49205386105679344</v>
      </c>
      <c r="N285" s="39">
        <f t="shared" si="155"/>
        <v>0</v>
      </c>
      <c r="O285" s="39">
        <f t="shared" si="155"/>
        <v>0</v>
      </c>
      <c r="P285" s="40">
        <f t="shared" si="155"/>
        <v>0</v>
      </c>
      <c r="Q285" s="40">
        <f t="shared" si="155"/>
        <v>0</v>
      </c>
      <c r="R285" s="40">
        <f t="shared" si="155"/>
        <v>0</v>
      </c>
      <c r="S285" s="41">
        <f t="shared" si="155"/>
        <v>0</v>
      </c>
      <c r="T285" s="41">
        <f t="shared" si="155"/>
        <v>0</v>
      </c>
      <c r="U285" s="42">
        <f t="shared" si="152"/>
        <v>2.9771060125807141E-2</v>
      </c>
      <c r="V285" s="42">
        <f t="shared" si="152"/>
        <v>0</v>
      </c>
      <c r="W285" s="43">
        <f t="shared" si="155"/>
        <v>0.78367831656639808</v>
      </c>
      <c r="X285" s="43">
        <f t="shared" si="155"/>
        <v>0.45898707039855347</v>
      </c>
      <c r="AD285"/>
      <c r="AG285" s="3">
        <f t="shared" si="145"/>
        <v>45.042693794538543</v>
      </c>
      <c r="AH285" s="36">
        <f t="shared" si="156"/>
        <v>0.74999991273171451</v>
      </c>
      <c r="AI285" s="36">
        <f t="shared" si="156"/>
        <v>0.79999989771127356</v>
      </c>
      <c r="AJ285" s="36">
        <f t="shared" si="156"/>
        <v>1.1499998592431875</v>
      </c>
      <c r="AK285" s="36">
        <f t="shared" si="156"/>
        <v>1.1999998356527364</v>
      </c>
      <c r="AL285" s="36">
        <f t="shared" si="156"/>
        <v>0.92345695049603693</v>
      </c>
      <c r="AM285" s="37">
        <f t="shared" si="156"/>
        <v>1.7958385161031938</v>
      </c>
      <c r="AN285" s="38">
        <f t="shared" si="156"/>
        <v>0.49375607832672502</v>
      </c>
      <c r="AO285" s="39">
        <f t="shared" si="156"/>
        <v>0</v>
      </c>
      <c r="AP285" s="39">
        <f t="shared" si="156"/>
        <v>0</v>
      </c>
      <c r="AQ285" s="40">
        <f t="shared" si="156"/>
        <v>0</v>
      </c>
      <c r="AR285" s="40">
        <f t="shared" si="156"/>
        <v>0</v>
      </c>
      <c r="AS285" s="40">
        <f t="shared" si="156"/>
        <v>0</v>
      </c>
      <c r="AT285" s="41">
        <f t="shared" si="156"/>
        <v>0</v>
      </c>
      <c r="AU285" s="41">
        <f t="shared" si="156"/>
        <v>0</v>
      </c>
      <c r="AV285" s="42">
        <f t="shared" si="153"/>
        <v>3.0123294138369131E-2</v>
      </c>
      <c r="AW285" s="42">
        <f t="shared" si="153"/>
        <v>0</v>
      </c>
      <c r="AX285" s="43">
        <f t="shared" si="154"/>
        <v>0.78615024064778505</v>
      </c>
      <c r="AY285" s="43">
        <f t="shared" si="154"/>
        <v>0.47513840204305891</v>
      </c>
    </row>
    <row r="286" spans="6:51" x14ac:dyDescent="0.25">
      <c r="F286" s="3">
        <v>44</v>
      </c>
      <c r="G286" s="36">
        <f t="shared" si="155"/>
        <v>0.74999988363114112</v>
      </c>
      <c r="H286" s="36">
        <f t="shared" si="155"/>
        <v>0.79999986464736006</v>
      </c>
      <c r="I286" s="36">
        <f t="shared" si="155"/>
        <v>1.1499997949840743</v>
      </c>
      <c r="J286" s="36">
        <f t="shared" si="155"/>
        <v>1.1999997838417762</v>
      </c>
      <c r="K286" s="36">
        <f t="shared" si="155"/>
        <v>0.89965857314001119</v>
      </c>
      <c r="L286" s="37">
        <f t="shared" si="155"/>
        <v>1.7956349615609231</v>
      </c>
      <c r="M286" s="38">
        <f t="shared" si="155"/>
        <v>0.49294699642908368</v>
      </c>
      <c r="N286" s="39">
        <f t="shared" si="155"/>
        <v>0</v>
      </c>
      <c r="O286" s="39">
        <f t="shared" si="155"/>
        <v>0</v>
      </c>
      <c r="P286" s="40">
        <f t="shared" si="155"/>
        <v>0</v>
      </c>
      <c r="Q286" s="40">
        <f t="shared" si="155"/>
        <v>0</v>
      </c>
      <c r="R286" s="40">
        <f t="shared" si="155"/>
        <v>0</v>
      </c>
      <c r="S286" s="41">
        <f t="shared" si="155"/>
        <v>0</v>
      </c>
      <c r="T286" s="41">
        <f t="shared" si="155"/>
        <v>0</v>
      </c>
      <c r="U286" s="42">
        <f t="shared" si="152"/>
        <v>2.9952532805449301E-2</v>
      </c>
      <c r="V286" s="42">
        <f t="shared" si="152"/>
        <v>0</v>
      </c>
      <c r="W286" s="43">
        <f t="shared" si="155"/>
        <v>0.78495118584087242</v>
      </c>
      <c r="X286" s="43">
        <f t="shared" si="155"/>
        <v>0.4670887719383503</v>
      </c>
      <c r="AD286"/>
      <c r="AG286" s="3">
        <f t="shared" si="145"/>
        <v>46.510072666059088</v>
      </c>
      <c r="AH286" s="36">
        <f t="shared" si="156"/>
        <v>0.74999994028463901</v>
      </c>
      <c r="AI286" s="36">
        <f t="shared" si="156"/>
        <v>0.79999993026433014</v>
      </c>
      <c r="AJ286" s="36">
        <f t="shared" si="156"/>
        <v>1.1499999154175442</v>
      </c>
      <c r="AK286" s="36">
        <f t="shared" si="156"/>
        <v>1.199999886957001</v>
      </c>
      <c r="AL286" s="36">
        <f t="shared" si="156"/>
        <v>0.95169884445625985</v>
      </c>
      <c r="AM286" s="37">
        <f t="shared" si="156"/>
        <v>1.7960853296989654</v>
      </c>
      <c r="AN286" s="38">
        <f t="shared" si="156"/>
        <v>0.49471734138538465</v>
      </c>
      <c r="AO286" s="39">
        <f t="shared" si="156"/>
        <v>0</v>
      </c>
      <c r="AP286" s="39">
        <f t="shared" si="156"/>
        <v>0</v>
      </c>
      <c r="AQ286" s="40">
        <f t="shared" si="156"/>
        <v>0</v>
      </c>
      <c r="AR286" s="40">
        <f t="shared" si="156"/>
        <v>0</v>
      </c>
      <c r="AS286" s="40">
        <f t="shared" si="156"/>
        <v>0</v>
      </c>
      <c r="AT286" s="41">
        <f t="shared" si="156"/>
        <v>0</v>
      </c>
      <c r="AU286" s="41">
        <f t="shared" si="156"/>
        <v>0</v>
      </c>
      <c r="AV286" s="42">
        <f t="shared" si="153"/>
        <v>3.0335556294458835E-2</v>
      </c>
      <c r="AW286" s="42">
        <f t="shared" si="153"/>
        <v>6.1840218473474453E-4</v>
      </c>
      <c r="AX286" s="43">
        <f t="shared" si="154"/>
        <v>0.78764330807437843</v>
      </c>
      <c r="AY286" s="43">
        <f t="shared" si="154"/>
        <v>0.48582185348051693</v>
      </c>
    </row>
    <row r="287" spans="6:51" x14ac:dyDescent="0.25">
      <c r="F287" s="3">
        <v>45</v>
      </c>
      <c r="G287" s="36">
        <f t="shared" si="155"/>
        <v>0.74999991172398173</v>
      </c>
      <c r="H287" s="36">
        <f t="shared" si="155"/>
        <v>0.79999989654481973</v>
      </c>
      <c r="I287" s="36">
        <f t="shared" si="155"/>
        <v>1.1499998570921832</v>
      </c>
      <c r="J287" s="36">
        <f t="shared" si="155"/>
        <v>1.199999833820506</v>
      </c>
      <c r="K287" s="36">
        <f t="shared" si="155"/>
        <v>0.92254845416172004</v>
      </c>
      <c r="L287" s="37">
        <f t="shared" si="155"/>
        <v>1.7958306744906811</v>
      </c>
      <c r="M287" s="38">
        <f t="shared" si="155"/>
        <v>0.49372516155521046</v>
      </c>
      <c r="N287" s="39">
        <f t="shared" si="155"/>
        <v>0</v>
      </c>
      <c r="O287" s="39">
        <f t="shared" si="155"/>
        <v>0</v>
      </c>
      <c r="P287" s="40">
        <f t="shared" si="155"/>
        <v>0</v>
      </c>
      <c r="Q287" s="40">
        <f t="shared" si="155"/>
        <v>0</v>
      </c>
      <c r="R287" s="40">
        <f t="shared" si="155"/>
        <v>0</v>
      </c>
      <c r="S287" s="41">
        <f t="shared" si="155"/>
        <v>0</v>
      </c>
      <c r="T287" s="41">
        <f t="shared" si="155"/>
        <v>0</v>
      </c>
      <c r="U287" s="42">
        <f t="shared" si="152"/>
        <v>3.011664550699138E-2</v>
      </c>
      <c r="V287" s="42">
        <f t="shared" si="152"/>
        <v>0</v>
      </c>
      <c r="W287" s="43">
        <f t="shared" si="155"/>
        <v>0.78610352503125469</v>
      </c>
      <c r="X287" s="43">
        <f t="shared" si="155"/>
        <v>0.47481648819969263</v>
      </c>
      <c r="AD287"/>
      <c r="AG287" s="3">
        <f t="shared" si="145"/>
        <v>47.862198071214792</v>
      </c>
      <c r="AH287" s="36">
        <f t="shared" si="156"/>
        <v>0.74999995682529819</v>
      </c>
      <c r="AI287" s="36">
        <f t="shared" si="156"/>
        <v>0.79999995045042094</v>
      </c>
      <c r="AJ287" s="36">
        <f t="shared" si="156"/>
        <v>1.1499999460102777</v>
      </c>
      <c r="AK287" s="36">
        <f t="shared" si="156"/>
        <v>1.1999999189927406</v>
      </c>
      <c r="AL287" s="36">
        <f t="shared" si="156"/>
        <v>0.97331007321145668</v>
      </c>
      <c r="AM287" s="37">
        <f t="shared" si="156"/>
        <v>1.796278520441198</v>
      </c>
      <c r="AN287" s="38">
        <f t="shared" si="156"/>
        <v>0.49545139288765405</v>
      </c>
      <c r="AO287" s="39">
        <f t="shared" si="156"/>
        <v>0</v>
      </c>
      <c r="AP287" s="39">
        <f t="shared" si="156"/>
        <v>0</v>
      </c>
      <c r="AQ287" s="40">
        <f t="shared" si="156"/>
        <v>0</v>
      </c>
      <c r="AR287" s="40">
        <f t="shared" si="156"/>
        <v>0</v>
      </c>
      <c r="AS287" s="40">
        <f t="shared" si="156"/>
        <v>0</v>
      </c>
      <c r="AT287" s="41">
        <f t="shared" si="156"/>
        <v>0</v>
      </c>
      <c r="AU287" s="41">
        <f t="shared" si="156"/>
        <v>0</v>
      </c>
      <c r="AV287" s="42">
        <f t="shared" si="153"/>
        <v>3.0505934412625228E-2</v>
      </c>
      <c r="AW287" s="42">
        <f t="shared" si="153"/>
        <v>1.6342489862967505E-3</v>
      </c>
      <c r="AX287" s="43">
        <f t="shared" si="154"/>
        <v>0.7888446750840078</v>
      </c>
      <c r="AY287" s="43">
        <f t="shared" si="154"/>
        <v>0.49504472899962693</v>
      </c>
    </row>
    <row r="288" spans="6:51" x14ac:dyDescent="0.25">
      <c r="F288" s="3">
        <v>46</v>
      </c>
      <c r="G288" s="36">
        <f t="shared" si="155"/>
        <v>0.74999993209167326</v>
      </c>
      <c r="H288" s="36">
        <f t="shared" si="155"/>
        <v>0.79999992044717239</v>
      </c>
      <c r="I288" s="36">
        <f t="shared" si="155"/>
        <v>1.1499998993005709</v>
      </c>
      <c r="J288" s="36">
        <f t="shared" si="155"/>
        <v>1.1999998714460853</v>
      </c>
      <c r="K288" s="36">
        <f t="shared" si="155"/>
        <v>0.94250405175194207</v>
      </c>
      <c r="L288" s="37">
        <f t="shared" si="155"/>
        <v>1.7960043053271815</v>
      </c>
      <c r="M288" s="38">
        <f t="shared" si="155"/>
        <v>0.49440444218927904</v>
      </c>
      <c r="N288" s="39">
        <f t="shared" si="155"/>
        <v>0</v>
      </c>
      <c r="O288" s="39">
        <f t="shared" si="155"/>
        <v>0</v>
      </c>
      <c r="P288" s="40">
        <f t="shared" si="155"/>
        <v>0</v>
      </c>
      <c r="Q288" s="40">
        <f t="shared" si="155"/>
        <v>0</v>
      </c>
      <c r="R288" s="40">
        <f t="shared" si="155"/>
        <v>0</v>
      </c>
      <c r="S288" s="41">
        <f t="shared" si="155"/>
        <v>0</v>
      </c>
      <c r="T288" s="41">
        <f t="shared" si="155"/>
        <v>0</v>
      </c>
      <c r="U288" s="42">
        <f t="shared" si="152"/>
        <v>3.0265223605621276E-2</v>
      </c>
      <c r="V288" s="42">
        <f t="shared" si="152"/>
        <v>2.1935316500105274E-4</v>
      </c>
      <c r="W288" s="43">
        <f t="shared" si="155"/>
        <v>0.78714819785358114</v>
      </c>
      <c r="X288" s="43">
        <f t="shared" si="155"/>
        <v>0.48219054607237405</v>
      </c>
      <c r="AD288"/>
      <c r="AG288" s="3">
        <f t="shared" si="145"/>
        <v>49.108122451584919</v>
      </c>
      <c r="AH288" s="36">
        <f t="shared" si="156"/>
        <v>0.74999996732115315</v>
      </c>
      <c r="AI288" s="36">
        <f t="shared" si="156"/>
        <v>0.79999996349499713</v>
      </c>
      <c r="AJ288" s="36">
        <f t="shared" si="156"/>
        <v>1.1499999636883531</v>
      </c>
      <c r="AK288" s="36">
        <f t="shared" si="156"/>
        <v>1.1999999398340018</v>
      </c>
      <c r="AL288" s="36">
        <f t="shared" si="156"/>
        <v>0.99019724493551298</v>
      </c>
      <c r="AM288" s="37">
        <f t="shared" si="156"/>
        <v>1.796432385888296</v>
      </c>
      <c r="AN288" s="38">
        <f t="shared" si="156"/>
        <v>0.49602224160540548</v>
      </c>
      <c r="AO288" s="39">
        <f t="shared" si="156"/>
        <v>0</v>
      </c>
      <c r="AP288" s="39">
        <f t="shared" si="156"/>
        <v>0</v>
      </c>
      <c r="AQ288" s="40">
        <f t="shared" si="156"/>
        <v>0</v>
      </c>
      <c r="AR288" s="40">
        <f t="shared" si="156"/>
        <v>0</v>
      </c>
      <c r="AS288" s="40">
        <f t="shared" si="156"/>
        <v>0</v>
      </c>
      <c r="AT288" s="41">
        <f t="shared" si="156"/>
        <v>0</v>
      </c>
      <c r="AU288" s="41">
        <f t="shared" si="156"/>
        <v>0</v>
      </c>
      <c r="AV288" s="42">
        <f t="shared" si="153"/>
        <v>3.0644461947055557E-2</v>
      </c>
      <c r="AW288" s="42">
        <f t="shared" si="153"/>
        <v>2.5190326175062766E-3</v>
      </c>
      <c r="AX288" s="43">
        <f t="shared" si="154"/>
        <v>0.78982403181562999</v>
      </c>
      <c r="AY288" s="43">
        <f t="shared" si="154"/>
        <v>0.5030534598805344</v>
      </c>
    </row>
    <row r="289" spans="6:51" x14ac:dyDescent="0.25">
      <c r="F289" s="3">
        <v>47</v>
      </c>
      <c r="G289" s="36">
        <f t="shared" si="155"/>
        <v>0.74999994705038242</v>
      </c>
      <c r="H289" s="36">
        <f t="shared" si="155"/>
        <v>0.7999999384622396</v>
      </c>
      <c r="I289" s="36">
        <f t="shared" si="155"/>
        <v>1.1499999282763971</v>
      </c>
      <c r="J289" s="36">
        <f t="shared" si="155"/>
        <v>1.1999998999414583</v>
      </c>
      <c r="K289" s="36">
        <f t="shared" si="155"/>
        <v>0.95996872498666619</v>
      </c>
      <c r="L289" s="37">
        <f t="shared" si="155"/>
        <v>1.7961587880501912</v>
      </c>
      <c r="M289" s="38">
        <f t="shared" si="155"/>
        <v>0.49499854287252032</v>
      </c>
      <c r="N289" s="39">
        <f t="shared" si="155"/>
        <v>0</v>
      </c>
      <c r="O289" s="39">
        <f t="shared" si="155"/>
        <v>0</v>
      </c>
      <c r="P289" s="40">
        <f t="shared" si="155"/>
        <v>0</v>
      </c>
      <c r="Q289" s="40">
        <f t="shared" si="155"/>
        <v>0</v>
      </c>
      <c r="R289" s="40">
        <f t="shared" si="155"/>
        <v>0</v>
      </c>
      <c r="S289" s="41">
        <f t="shared" si="155"/>
        <v>0</v>
      </c>
      <c r="T289" s="41">
        <f t="shared" si="155"/>
        <v>0</v>
      </c>
      <c r="U289" s="42">
        <f t="shared" si="152"/>
        <v>3.0399888369409437E-2</v>
      </c>
      <c r="V289" s="42">
        <f t="shared" si="152"/>
        <v>9.9340839255558319E-4</v>
      </c>
      <c r="W289" s="43">
        <f t="shared" si="155"/>
        <v>0.78809656952730789</v>
      </c>
      <c r="X289" s="43">
        <f t="shared" si="155"/>
        <v>0.48923005689454951</v>
      </c>
      <c r="AD289"/>
      <c r="AG289" s="3">
        <f t="shared" si="145"/>
        <v>50.256187235873128</v>
      </c>
      <c r="AH289" s="36">
        <f t="shared" si="156"/>
        <v>0.74999997430075172</v>
      </c>
      <c r="AI289" s="36">
        <f t="shared" si="156"/>
        <v>0.79999997223637065</v>
      </c>
      <c r="AJ289" s="36">
        <f t="shared" si="156"/>
        <v>1.1499999744452138</v>
      </c>
      <c r="AK289" s="36">
        <f t="shared" si="156"/>
        <v>1.1999999538897479</v>
      </c>
      <c r="AL289" s="36">
        <f t="shared" si="156"/>
        <v>1.0036326041858878</v>
      </c>
      <c r="AM289" s="37">
        <f t="shared" si="156"/>
        <v>1.7965567783748457</v>
      </c>
      <c r="AN289" s="38">
        <f t="shared" si="156"/>
        <v>0.49647345795571307</v>
      </c>
      <c r="AO289" s="39">
        <f t="shared" si="156"/>
        <v>0</v>
      </c>
      <c r="AP289" s="39">
        <f t="shared" si="156"/>
        <v>0</v>
      </c>
      <c r="AQ289" s="40">
        <f t="shared" si="156"/>
        <v>0</v>
      </c>
      <c r="AR289" s="40">
        <f t="shared" si="156"/>
        <v>0</v>
      </c>
      <c r="AS289" s="40">
        <f t="shared" si="156"/>
        <v>0</v>
      </c>
      <c r="AT289" s="41">
        <f t="shared" si="156"/>
        <v>0</v>
      </c>
      <c r="AU289" s="41">
        <f t="shared" si="156"/>
        <v>0</v>
      </c>
      <c r="AV289" s="42">
        <f t="shared" si="153"/>
        <v>3.0758401138087869E-2</v>
      </c>
      <c r="AW289" s="42">
        <f t="shared" si="153"/>
        <v>3.293385959914808E-3</v>
      </c>
      <c r="AX289" s="43">
        <f t="shared" si="154"/>
        <v>0.79063174923078716</v>
      </c>
      <c r="AY289" s="43">
        <f t="shared" si="154"/>
        <v>0.51004470121054624</v>
      </c>
    </row>
    <row r="290" spans="6:51" x14ac:dyDescent="0.25">
      <c r="F290" s="3">
        <v>48</v>
      </c>
      <c r="G290" s="36">
        <f t="shared" si="155"/>
        <v>0.74999995817437015</v>
      </c>
      <c r="H290" s="36">
        <f t="shared" si="155"/>
        <v>0.79999995211782515</v>
      </c>
      <c r="I290" s="36">
        <f t="shared" si="155"/>
        <v>1.1499999483688368</v>
      </c>
      <c r="J290" s="36">
        <f t="shared" si="155"/>
        <v>1.1999999216495287</v>
      </c>
      <c r="K290" s="36">
        <f t="shared" si="155"/>
        <v>0.97530978805460899</v>
      </c>
      <c r="L290" s="37">
        <f t="shared" si="155"/>
        <v>1.7962966024819949</v>
      </c>
      <c r="M290" s="38">
        <f t="shared" si="155"/>
        <v>0.49551915236117655</v>
      </c>
      <c r="N290" s="39">
        <f t="shared" si="155"/>
        <v>0</v>
      </c>
      <c r="O290" s="39">
        <f t="shared" si="155"/>
        <v>0</v>
      </c>
      <c r="P290" s="40">
        <f t="shared" si="155"/>
        <v>0</v>
      </c>
      <c r="Q290" s="40">
        <f t="shared" si="155"/>
        <v>0</v>
      </c>
      <c r="R290" s="40">
        <f t="shared" si="155"/>
        <v>0</v>
      </c>
      <c r="S290" s="41">
        <f t="shared" si="155"/>
        <v>0</v>
      </c>
      <c r="T290" s="41">
        <f t="shared" si="155"/>
        <v>0</v>
      </c>
      <c r="U290" s="42">
        <f t="shared" ref="U290:V305" si="157">$C$5/100*U$163*U218</f>
        <v>3.0522080592676762E-2</v>
      </c>
      <c r="V290" s="42">
        <f t="shared" si="157"/>
        <v>1.734467675311361E-3</v>
      </c>
      <c r="W290" s="43">
        <f t="shared" si="155"/>
        <v>0.78895869319745504</v>
      </c>
      <c r="X290" s="43">
        <f>X218*X$163</f>
        <v>0.49595298913794644</v>
      </c>
      <c r="AD290"/>
      <c r="AG290" s="3">
        <f t="shared" si="145"/>
        <v>51.314078685538149</v>
      </c>
      <c r="AH290" s="36">
        <f t="shared" si="156"/>
        <v>0.74999997913042638</v>
      </c>
      <c r="AI290" s="36">
        <f t="shared" si="156"/>
        <v>0.79999997828489933</v>
      </c>
      <c r="AJ290" s="36">
        <f t="shared" si="156"/>
        <v>1.1499999812926229</v>
      </c>
      <c r="AK290" s="36">
        <f t="shared" si="156"/>
        <v>1.1999999636747329</v>
      </c>
      <c r="AL290" s="36">
        <f t="shared" si="156"/>
        <v>1.0144893513886393</v>
      </c>
      <c r="AM290" s="37">
        <f t="shared" si="156"/>
        <v>1.7966586602015058</v>
      </c>
      <c r="AN290" s="38">
        <f t="shared" si="156"/>
        <v>0.49683534328783785</v>
      </c>
      <c r="AO290" s="39">
        <f t="shared" si="156"/>
        <v>0</v>
      </c>
      <c r="AP290" s="39">
        <f t="shared" si="156"/>
        <v>0</v>
      </c>
      <c r="AQ290" s="40">
        <f t="shared" si="156"/>
        <v>0</v>
      </c>
      <c r="AR290" s="40">
        <f t="shared" si="156"/>
        <v>0</v>
      </c>
      <c r="AS290" s="40">
        <f t="shared" si="156"/>
        <v>0</v>
      </c>
      <c r="AT290" s="41">
        <f t="shared" si="156"/>
        <v>0</v>
      </c>
      <c r="AU290" s="41">
        <f t="shared" si="156"/>
        <v>0</v>
      </c>
      <c r="AV290" s="42">
        <f t="shared" ref="AV290:AW305" si="158">$C$5/100*AV$163*AV218</f>
        <v>3.0853094585576314E-2</v>
      </c>
      <c r="AW290" s="42">
        <f t="shared" si="158"/>
        <v>3.9740727328581504E-3</v>
      </c>
      <c r="AX290" s="43">
        <f t="shared" ref="AX290:AY305" si="159">AX218*AX$163</f>
        <v>0.7913048683663727</v>
      </c>
      <c r="AY290" s="43">
        <f t="shared" si="159"/>
        <v>0.51617689274902934</v>
      </c>
    </row>
    <row r="291" spans="6:51" x14ac:dyDescent="0.25">
      <c r="F291" s="3">
        <v>49</v>
      </c>
      <c r="G291" s="36">
        <f t="shared" ref="G291:X306" si="160">G219*G$163</f>
        <v>0.74999996654664025</v>
      </c>
      <c r="H291" s="36">
        <f t="shared" si="160"/>
        <v>0.79999996252735039</v>
      </c>
      <c r="I291" s="36">
        <f t="shared" si="160"/>
        <v>1.1499999624406847</v>
      </c>
      <c r="J291" s="36">
        <f t="shared" si="160"/>
        <v>1.1999999382830808</v>
      </c>
      <c r="K291" s="36">
        <f t="shared" si="160"/>
        <v>0.98883284571523355</v>
      </c>
      <c r="L291" s="37">
        <f t="shared" si="160"/>
        <v>1.7964198539078149</v>
      </c>
      <c r="M291" s="38">
        <f t="shared" si="160"/>
        <v>0.49597625202191109</v>
      </c>
      <c r="N291" s="39">
        <f t="shared" si="160"/>
        <v>0</v>
      </c>
      <c r="O291" s="39">
        <f t="shared" si="160"/>
        <v>0</v>
      </c>
      <c r="P291" s="40">
        <f t="shared" si="160"/>
        <v>0</v>
      </c>
      <c r="Q291" s="40">
        <f t="shared" si="160"/>
        <v>0</v>
      </c>
      <c r="R291" s="40">
        <f t="shared" si="160"/>
        <v>0</v>
      </c>
      <c r="S291" s="41">
        <f t="shared" si="160"/>
        <v>0</v>
      </c>
      <c r="T291" s="41">
        <f t="shared" si="160"/>
        <v>0</v>
      </c>
      <c r="U291" s="42">
        <f t="shared" si="157"/>
        <v>3.0633081474900421E-2</v>
      </c>
      <c r="V291" s="42">
        <f t="shared" si="157"/>
        <v>2.4441203908337991E-3</v>
      </c>
      <c r="W291" s="43">
        <f t="shared" si="160"/>
        <v>0.7897434720188109</v>
      </c>
      <c r="X291" s="43">
        <f t="shared" si="160"/>
        <v>0.50237623762303574</v>
      </c>
      <c r="AD291"/>
      <c r="AG291" s="3">
        <f t="shared" si="145"/>
        <v>52.288879354098157</v>
      </c>
      <c r="AH291" s="36">
        <f t="shared" ref="AH291:AU306" si="161">AH219*AH$163</f>
        <v>0.74999998258777656</v>
      </c>
      <c r="AI291" s="36">
        <f t="shared" si="161"/>
        <v>0.79999998259054494</v>
      </c>
      <c r="AJ291" s="36">
        <f t="shared" si="161"/>
        <v>1.1499999858269363</v>
      </c>
      <c r="AK291" s="36">
        <f t="shared" si="161"/>
        <v>1.1999999706801618</v>
      </c>
      <c r="AL291" s="36">
        <f t="shared" si="161"/>
        <v>1.0233819425370101</v>
      </c>
      <c r="AM291" s="37">
        <f t="shared" si="161"/>
        <v>1.7967430611780242</v>
      </c>
      <c r="AN291" s="38">
        <f t="shared" si="161"/>
        <v>0.49712939071272561</v>
      </c>
      <c r="AO291" s="39">
        <f t="shared" si="161"/>
        <v>0</v>
      </c>
      <c r="AP291" s="39">
        <f t="shared" si="161"/>
        <v>0</v>
      </c>
      <c r="AQ291" s="40">
        <f t="shared" si="161"/>
        <v>0</v>
      </c>
      <c r="AR291" s="40">
        <f t="shared" si="161"/>
        <v>0</v>
      </c>
      <c r="AS291" s="40">
        <f t="shared" si="161"/>
        <v>0</v>
      </c>
      <c r="AT291" s="41">
        <f t="shared" si="161"/>
        <v>0</v>
      </c>
      <c r="AU291" s="41">
        <f t="shared" si="161"/>
        <v>0</v>
      </c>
      <c r="AV291" s="42">
        <f t="shared" si="158"/>
        <v>3.0932532274244102E-2</v>
      </c>
      <c r="AW291" s="42">
        <f t="shared" si="158"/>
        <v>4.5748192322477375E-3</v>
      </c>
      <c r="AX291" s="43">
        <f t="shared" si="159"/>
        <v>0.79187106179472899</v>
      </c>
      <c r="AY291" s="43">
        <f t="shared" si="159"/>
        <v>0.52157882914863962</v>
      </c>
    </row>
    <row r="292" spans="6:51" x14ac:dyDescent="0.25">
      <c r="F292" s="3">
        <v>50</v>
      </c>
      <c r="G292" s="36">
        <f t="shared" si="160"/>
        <v>0.74999997292106568</v>
      </c>
      <c r="H292" s="36">
        <f t="shared" si="160"/>
        <v>0.79999997050662186</v>
      </c>
      <c r="I292" s="36">
        <f t="shared" si="160"/>
        <v>1.149999972393436</v>
      </c>
      <c r="J292" s="36">
        <f t="shared" si="160"/>
        <v>1.199999951101242</v>
      </c>
      <c r="K292" s="36">
        <f t="shared" si="160"/>
        <v>1.0007932251787099</v>
      </c>
      <c r="L292" s="37">
        <f t="shared" si="160"/>
        <v>1.796530337311731</v>
      </c>
      <c r="M292" s="38">
        <f t="shared" si="160"/>
        <v>0.49637837604407919</v>
      </c>
      <c r="N292" s="39">
        <f t="shared" si="160"/>
        <v>0</v>
      </c>
      <c r="O292" s="39">
        <f t="shared" si="160"/>
        <v>0</v>
      </c>
      <c r="P292" s="40">
        <f t="shared" si="160"/>
        <v>0</v>
      </c>
      <c r="Q292" s="40">
        <f t="shared" si="160"/>
        <v>0</v>
      </c>
      <c r="R292" s="40">
        <f t="shared" si="160"/>
        <v>0</v>
      </c>
      <c r="S292" s="41">
        <f t="shared" si="160"/>
        <v>0</v>
      </c>
      <c r="T292" s="41">
        <f t="shared" si="160"/>
        <v>0</v>
      </c>
      <c r="U292" s="42">
        <f t="shared" si="157"/>
        <v>3.0734031055163608E-2</v>
      </c>
      <c r="V292" s="42">
        <f t="shared" si="157"/>
        <v>3.1238765498506319E-3</v>
      </c>
      <c r="W292" s="43">
        <f t="shared" si="160"/>
        <v>0.79045880018102754</v>
      </c>
      <c r="X292" s="43">
        <f t="shared" si="160"/>
        <v>0.50851568921945522</v>
      </c>
      <c r="AD292"/>
      <c r="AG292" s="3">
        <f t="shared" si="145"/>
        <v>53.187115504627528</v>
      </c>
      <c r="AH292" s="36">
        <f t="shared" si="161"/>
        <v>0.7499999851358099</v>
      </c>
      <c r="AI292" s="36">
        <f t="shared" si="161"/>
        <v>0.79999998573362596</v>
      </c>
      <c r="AJ292" s="36">
        <f t="shared" si="161"/>
        <v>1.1499999889353423</v>
      </c>
      <c r="AK292" s="36">
        <f t="shared" si="161"/>
        <v>1.1999999758216218</v>
      </c>
      <c r="AL292" s="36">
        <f t="shared" si="161"/>
        <v>1.0307524547372136</v>
      </c>
      <c r="AM292" s="37">
        <f t="shared" si="161"/>
        <v>1.7968136864755482</v>
      </c>
      <c r="AN292" s="38">
        <f t="shared" si="161"/>
        <v>0.49737112462855271</v>
      </c>
      <c r="AO292" s="39">
        <f t="shared" si="161"/>
        <v>0</v>
      </c>
      <c r="AP292" s="39">
        <f t="shared" si="161"/>
        <v>0</v>
      </c>
      <c r="AQ292" s="40">
        <f t="shared" si="161"/>
        <v>0</v>
      </c>
      <c r="AR292" s="40">
        <f t="shared" si="161"/>
        <v>0</v>
      </c>
      <c r="AS292" s="40">
        <f t="shared" si="161"/>
        <v>0</v>
      </c>
      <c r="AT292" s="41">
        <f t="shared" si="161"/>
        <v>0</v>
      </c>
      <c r="AU292" s="41">
        <f t="shared" si="161"/>
        <v>0</v>
      </c>
      <c r="AV292" s="42">
        <f t="shared" si="158"/>
        <v>3.0999735842238235E-2</v>
      </c>
      <c r="AW292" s="42">
        <f t="shared" si="158"/>
        <v>5.1069476824591401E-3</v>
      </c>
      <c r="AX292" s="43">
        <f t="shared" si="159"/>
        <v>0.79235130515483476</v>
      </c>
      <c r="AY292" s="43">
        <f t="shared" si="159"/>
        <v>0.5263560821994776</v>
      </c>
    </row>
    <row r="293" spans="6:51" x14ac:dyDescent="0.25">
      <c r="F293" s="3">
        <v>51</v>
      </c>
      <c r="G293" s="36">
        <f t="shared" si="160"/>
        <v>0.74999997782846239</v>
      </c>
      <c r="H293" s="36">
        <f t="shared" si="160"/>
        <v>0.79999997665657374</v>
      </c>
      <c r="I293" s="36">
        <f t="shared" si="160"/>
        <v>1.1499999795015106</v>
      </c>
      <c r="J293" s="36">
        <f t="shared" si="160"/>
        <v>1.1999999610347449</v>
      </c>
      <c r="K293" s="36">
        <f t="shared" si="160"/>
        <v>1.0114051261479806</v>
      </c>
      <c r="L293" s="37">
        <f t="shared" si="160"/>
        <v>1.7966295894412641</v>
      </c>
      <c r="M293" s="38">
        <f t="shared" si="160"/>
        <v>0.49673283099939414</v>
      </c>
      <c r="N293" s="39">
        <f t="shared" si="160"/>
        <v>0</v>
      </c>
      <c r="O293" s="39">
        <f t="shared" si="160"/>
        <v>0</v>
      </c>
      <c r="P293" s="40">
        <f t="shared" si="160"/>
        <v>0</v>
      </c>
      <c r="Q293" s="40">
        <f t="shared" si="160"/>
        <v>0</v>
      </c>
      <c r="R293" s="40">
        <f t="shared" si="160"/>
        <v>0</v>
      </c>
      <c r="S293" s="41">
        <f t="shared" si="160"/>
        <v>0</v>
      </c>
      <c r="T293" s="41">
        <f t="shared" si="160"/>
        <v>0</v>
      </c>
      <c r="U293" s="42">
        <f t="shared" si="157"/>
        <v>3.0825944481304549E-2</v>
      </c>
      <c r="V293" s="42">
        <f t="shared" si="157"/>
        <v>3.7751702121637935E-3</v>
      </c>
      <c r="W293" s="43">
        <f t="shared" si="160"/>
        <v>0.79111168570645463</v>
      </c>
      <c r="X293" s="43">
        <f t="shared" si="160"/>
        <v>0.51438628504244088</v>
      </c>
      <c r="AD293"/>
      <c r="AG293" s="3">
        <f t="shared" si="145"/>
        <v>54.014800802904645</v>
      </c>
      <c r="AH293" s="36">
        <f t="shared" si="161"/>
        <v>0.74999998706135507</v>
      </c>
      <c r="AI293" s="36">
        <f t="shared" si="161"/>
        <v>0.79999998807997552</v>
      </c>
      <c r="AJ293" s="36">
        <f t="shared" si="161"/>
        <v>1.1499999911321557</v>
      </c>
      <c r="AK293" s="36">
        <f t="shared" si="161"/>
        <v>1.1999999796791423</v>
      </c>
      <c r="AL293" s="36">
        <f t="shared" si="161"/>
        <v>1.0369253030923096</v>
      </c>
      <c r="AM293" s="37">
        <f t="shared" si="161"/>
        <v>1.7968733131028767</v>
      </c>
      <c r="AN293" s="38">
        <f t="shared" si="161"/>
        <v>0.49757194702003482</v>
      </c>
      <c r="AO293" s="39">
        <f t="shared" si="161"/>
        <v>0</v>
      </c>
      <c r="AP293" s="39">
        <f t="shared" si="161"/>
        <v>0</v>
      </c>
      <c r="AQ293" s="40">
        <f t="shared" si="161"/>
        <v>0</v>
      </c>
      <c r="AR293" s="40">
        <f t="shared" si="161"/>
        <v>0</v>
      </c>
      <c r="AS293" s="40">
        <f t="shared" si="161"/>
        <v>0</v>
      </c>
      <c r="AT293" s="41">
        <f t="shared" si="161"/>
        <v>0</v>
      </c>
      <c r="AU293" s="41">
        <f t="shared" si="161"/>
        <v>0</v>
      </c>
      <c r="AV293" s="42">
        <f t="shared" si="158"/>
        <v>3.1057023339001576E-2</v>
      </c>
      <c r="AW293" s="42">
        <f t="shared" si="158"/>
        <v>5.5798624760666727E-3</v>
      </c>
      <c r="AX293" s="43">
        <f t="shared" si="159"/>
        <v>0.7927617113879023</v>
      </c>
      <c r="AY293" s="43">
        <f t="shared" si="159"/>
        <v>0.53059586334887165</v>
      </c>
    </row>
    <row r="294" spans="6:51" x14ac:dyDescent="0.25">
      <c r="F294" s="3">
        <v>52</v>
      </c>
      <c r="G294" s="36">
        <f t="shared" si="160"/>
        <v>0.7499999816467694</v>
      </c>
      <c r="H294" s="36">
        <f t="shared" si="160"/>
        <v>0.79999998142219753</v>
      </c>
      <c r="I294" s="36">
        <f t="shared" si="160"/>
        <v>1.1499999846267401</v>
      </c>
      <c r="J294" s="36">
        <f t="shared" si="160"/>
        <v>1.1999999687753222</v>
      </c>
      <c r="K294" s="36">
        <f t="shared" si="160"/>
        <v>1.0208489718200846</v>
      </c>
      <c r="L294" s="37">
        <f t="shared" si="160"/>
        <v>1.7967189311979403</v>
      </c>
      <c r="M294" s="38">
        <f t="shared" si="160"/>
        <v>0.49704588113650783</v>
      </c>
      <c r="N294" s="39">
        <f t="shared" si="160"/>
        <v>0</v>
      </c>
      <c r="O294" s="39">
        <f t="shared" si="160"/>
        <v>0</v>
      </c>
      <c r="P294" s="40">
        <f t="shared" si="160"/>
        <v>0</v>
      </c>
      <c r="Q294" s="40">
        <f t="shared" si="160"/>
        <v>0</v>
      </c>
      <c r="R294" s="40">
        <f t="shared" si="160"/>
        <v>0</v>
      </c>
      <c r="S294" s="41">
        <f t="shared" si="160"/>
        <v>0</v>
      </c>
      <c r="T294" s="41">
        <f t="shared" si="160"/>
        <v>0</v>
      </c>
      <c r="U294" s="42">
        <f t="shared" si="157"/>
        <v>3.0909726363989077E-2</v>
      </c>
      <c r="V294" s="42">
        <f t="shared" si="157"/>
        <v>4.3993628786117289E-3</v>
      </c>
      <c r="W294" s="43">
        <f t="shared" si="160"/>
        <v>0.79170835746549661</v>
      </c>
      <c r="X294" s="43">
        <f t="shared" si="160"/>
        <v>0.52000207919826558</v>
      </c>
      <c r="AD294"/>
      <c r="AG294" s="3">
        <f t="shared" si="145"/>
        <v>54.777476578735246</v>
      </c>
      <c r="AH294" s="36">
        <f t="shared" si="161"/>
        <v>0.74999998854840799</v>
      </c>
      <c r="AI294" s="36">
        <f t="shared" si="161"/>
        <v>0.79999998986685339</v>
      </c>
      <c r="AJ294" s="36">
        <f t="shared" si="161"/>
        <v>1.1499999927269875</v>
      </c>
      <c r="AK294" s="36">
        <f t="shared" si="161"/>
        <v>1.1999999826306864</v>
      </c>
      <c r="AL294" s="36">
        <f t="shared" si="161"/>
        <v>1.0421428182272403</v>
      </c>
      <c r="AM294" s="37">
        <f t="shared" si="161"/>
        <v>1.7969240548433354</v>
      </c>
      <c r="AN294" s="38">
        <f t="shared" si="161"/>
        <v>0.49774036194064702</v>
      </c>
      <c r="AO294" s="39">
        <f t="shared" si="161"/>
        <v>0</v>
      </c>
      <c r="AP294" s="39">
        <f t="shared" si="161"/>
        <v>0</v>
      </c>
      <c r="AQ294" s="40">
        <f t="shared" si="161"/>
        <v>0</v>
      </c>
      <c r="AR294" s="40">
        <f t="shared" si="161"/>
        <v>0</v>
      </c>
      <c r="AS294" s="40">
        <f t="shared" si="161"/>
        <v>0</v>
      </c>
      <c r="AT294" s="41">
        <f t="shared" si="161"/>
        <v>0</v>
      </c>
      <c r="AU294" s="41">
        <f t="shared" si="161"/>
        <v>0</v>
      </c>
      <c r="AV294" s="42">
        <f t="shared" si="158"/>
        <v>3.1106194490561005E-2</v>
      </c>
      <c r="AW294" s="42">
        <f t="shared" si="158"/>
        <v>6.0014264755746611E-3</v>
      </c>
      <c r="AX294" s="43">
        <f t="shared" si="159"/>
        <v>0.79311481118996829</v>
      </c>
      <c r="AY294" s="43">
        <f t="shared" si="159"/>
        <v>0.53437074156678743</v>
      </c>
    </row>
    <row r="295" spans="6:51" x14ac:dyDescent="0.25">
      <c r="F295" s="3">
        <v>53</v>
      </c>
      <c r="G295" s="36">
        <f t="shared" si="160"/>
        <v>0.74999998464799578</v>
      </c>
      <c r="H295" s="36">
        <f t="shared" si="160"/>
        <v>0.79999998513472748</v>
      </c>
      <c r="I295" s="36">
        <f t="shared" si="160"/>
        <v>1.1499999883571492</v>
      </c>
      <c r="J295" s="36">
        <f t="shared" si="160"/>
        <v>1.1999999748398384</v>
      </c>
      <c r="K295" s="36">
        <f t="shared" si="160"/>
        <v>1.0292773367330945</v>
      </c>
      <c r="L295" s="37">
        <f t="shared" si="160"/>
        <v>1.7967995023037577</v>
      </c>
      <c r="M295" s="38">
        <f t="shared" si="160"/>
        <v>0.49732290481432834</v>
      </c>
      <c r="N295" s="39">
        <f t="shared" si="160"/>
        <v>0</v>
      </c>
      <c r="O295" s="39">
        <f t="shared" si="160"/>
        <v>0</v>
      </c>
      <c r="P295" s="40">
        <f t="shared" si="160"/>
        <v>0</v>
      </c>
      <c r="Q295" s="40">
        <f t="shared" si="160"/>
        <v>0</v>
      </c>
      <c r="R295" s="40">
        <f t="shared" si="160"/>
        <v>0</v>
      </c>
      <c r="S295" s="41">
        <f t="shared" si="160"/>
        <v>0</v>
      </c>
      <c r="T295" s="41">
        <f t="shared" si="160"/>
        <v>0</v>
      </c>
      <c r="U295" s="42">
        <f t="shared" si="157"/>
        <v>3.0986183439146085E-2</v>
      </c>
      <c r="V295" s="42">
        <f t="shared" si="157"/>
        <v>4.997746833763657E-3</v>
      </c>
      <c r="W295" s="43">
        <f t="shared" si="160"/>
        <v>0.79225435851964732</v>
      </c>
      <c r="X295" s="43">
        <f t="shared" si="160"/>
        <v>0.52537629416328113</v>
      </c>
      <c r="AD295"/>
      <c r="AG295" s="3">
        <f t="shared" si="145"/>
        <v>55.4802489249997</v>
      </c>
      <c r="AH295" s="36">
        <f t="shared" si="161"/>
        <v>0.74999998971869908</v>
      </c>
      <c r="AI295" s="36">
        <f t="shared" si="161"/>
        <v>0.79999999125213828</v>
      </c>
      <c r="AJ295" s="36">
        <f t="shared" si="161"/>
        <v>1.1499999939126233</v>
      </c>
      <c r="AK295" s="36">
        <f t="shared" si="161"/>
        <v>1.1999999849289102</v>
      </c>
      <c r="AL295" s="36">
        <f t="shared" si="161"/>
        <v>1.0465889287069652</v>
      </c>
      <c r="AM295" s="37">
        <f t="shared" si="161"/>
        <v>1.7969675431714904</v>
      </c>
      <c r="AN295" s="38">
        <f t="shared" si="161"/>
        <v>0.49788280269953994</v>
      </c>
      <c r="AO295" s="39">
        <f t="shared" si="161"/>
        <v>0</v>
      </c>
      <c r="AP295" s="39">
        <f t="shared" si="161"/>
        <v>0</v>
      </c>
      <c r="AQ295" s="40">
        <f t="shared" si="161"/>
        <v>0</v>
      </c>
      <c r="AR295" s="40">
        <f t="shared" si="161"/>
        <v>0</v>
      </c>
      <c r="AS295" s="40">
        <f t="shared" si="161"/>
        <v>0</v>
      </c>
      <c r="AT295" s="41">
        <f t="shared" si="161"/>
        <v>0</v>
      </c>
      <c r="AU295" s="41">
        <f t="shared" si="161"/>
        <v>0</v>
      </c>
      <c r="AV295" s="42">
        <f t="shared" si="158"/>
        <v>3.1148662235491835E-2</v>
      </c>
      <c r="AW295" s="42">
        <f t="shared" si="158"/>
        <v>6.3782545110434765E-3</v>
      </c>
      <c r="AX295" s="43">
        <f t="shared" si="159"/>
        <v>0.79342046075096428</v>
      </c>
      <c r="AY295" s="43">
        <f t="shared" si="159"/>
        <v>0.5377415125550169</v>
      </c>
    </row>
    <row r="296" spans="6:51" x14ac:dyDescent="0.25">
      <c r="F296" s="3">
        <v>54</v>
      </c>
      <c r="G296" s="36">
        <f t="shared" si="160"/>
        <v>0.74999998702996495</v>
      </c>
      <c r="H296" s="36">
        <f t="shared" si="160"/>
        <v>0.79999998804199002</v>
      </c>
      <c r="I296" s="36">
        <f t="shared" si="160"/>
        <v>1.1499999910974941</v>
      </c>
      <c r="J296" s="36">
        <f t="shared" si="160"/>
        <v>1.1999999796165381</v>
      </c>
      <c r="K296" s="36">
        <f t="shared" si="160"/>
        <v>1.0368197449367609</v>
      </c>
      <c r="L296" s="37">
        <f t="shared" si="160"/>
        <v>1.7968722897729945</v>
      </c>
      <c r="M296" s="38">
        <f t="shared" si="160"/>
        <v>0.49756852663612722</v>
      </c>
      <c r="N296" s="39">
        <f t="shared" si="160"/>
        <v>0</v>
      </c>
      <c r="O296" s="39">
        <f t="shared" si="160"/>
        <v>0</v>
      </c>
      <c r="P296" s="40">
        <f t="shared" si="160"/>
        <v>0</v>
      </c>
      <c r="Q296" s="40">
        <f t="shared" si="160"/>
        <v>0</v>
      </c>
      <c r="R296" s="40">
        <f t="shared" si="160"/>
        <v>0</v>
      </c>
      <c r="S296" s="41">
        <f t="shared" si="160"/>
        <v>0</v>
      </c>
      <c r="T296" s="41">
        <f t="shared" si="160"/>
        <v>0</v>
      </c>
      <c r="U296" s="42">
        <f t="shared" si="157"/>
        <v>3.1056035737654322E-2</v>
      </c>
      <c r="V296" s="42">
        <f t="shared" si="157"/>
        <v>5.5715484194730465E-3</v>
      </c>
      <c r="W296" s="43">
        <f t="shared" si="160"/>
        <v>0.79275462761344984</v>
      </c>
      <c r="X296" s="43">
        <f t="shared" si="160"/>
        <v>0.53052137290420365</v>
      </c>
      <c r="AD296"/>
      <c r="AG296" s="3">
        <f t="shared" si="145"/>
        <v>56.127822882801333</v>
      </c>
      <c r="AH296" s="36">
        <f t="shared" si="161"/>
        <v>0.74999999065500478</v>
      </c>
      <c r="AI296" s="36">
        <f t="shared" si="161"/>
        <v>0.79999999234336627</v>
      </c>
      <c r="AJ296" s="36">
        <f t="shared" si="161"/>
        <v>1.1499999948128061</v>
      </c>
      <c r="AK296" s="36">
        <f t="shared" si="161"/>
        <v>1.1999999867466589</v>
      </c>
      <c r="AL296" s="36">
        <f t="shared" si="161"/>
        <v>1.0504052646268798</v>
      </c>
      <c r="AM296" s="37">
        <f t="shared" si="161"/>
        <v>1.797005053227136</v>
      </c>
      <c r="AN296" s="38">
        <f t="shared" si="161"/>
        <v>0.49800420032650999</v>
      </c>
      <c r="AO296" s="39">
        <f t="shared" si="161"/>
        <v>0</v>
      </c>
      <c r="AP296" s="39">
        <f t="shared" si="161"/>
        <v>0</v>
      </c>
      <c r="AQ296" s="40">
        <f t="shared" si="161"/>
        <v>0</v>
      </c>
      <c r="AR296" s="40">
        <f t="shared" si="161"/>
        <v>0</v>
      </c>
      <c r="AS296" s="40">
        <f t="shared" si="161"/>
        <v>0</v>
      </c>
      <c r="AT296" s="41">
        <f t="shared" si="161"/>
        <v>0</v>
      </c>
      <c r="AU296" s="41">
        <f t="shared" si="161"/>
        <v>0</v>
      </c>
      <c r="AV296" s="42">
        <f t="shared" si="158"/>
        <v>3.1185547392476854E-2</v>
      </c>
      <c r="AW296" s="42">
        <f t="shared" si="158"/>
        <v>6.7159440230399031E-3</v>
      </c>
      <c r="AX296" s="43">
        <f t="shared" si="159"/>
        <v>0.79368649454090923</v>
      </c>
      <c r="AY296" s="43">
        <f t="shared" si="159"/>
        <v>0.54075943258589365</v>
      </c>
    </row>
    <row r="297" spans="6:51" x14ac:dyDescent="0.25">
      <c r="F297" s="3">
        <v>55</v>
      </c>
      <c r="G297" s="36">
        <f t="shared" si="160"/>
        <v>0.74999998893800623</v>
      </c>
      <c r="H297" s="36">
        <f t="shared" si="160"/>
        <v>0.79999999033034819</v>
      </c>
      <c r="I297" s="36">
        <f t="shared" si="160"/>
        <v>1.1499999931288152</v>
      </c>
      <c r="J297" s="36">
        <f t="shared" si="160"/>
        <v>1.1999999833985726</v>
      </c>
      <c r="K297" s="36">
        <f t="shared" si="160"/>
        <v>1.0435865683100285</v>
      </c>
      <c r="L297" s="37">
        <f t="shared" si="160"/>
        <v>1.7969381513943612</v>
      </c>
      <c r="M297" s="38">
        <f t="shared" si="160"/>
        <v>0.49778672912949407</v>
      </c>
      <c r="N297" s="39">
        <f t="shared" si="160"/>
        <v>0</v>
      </c>
      <c r="O297" s="39">
        <f t="shared" si="160"/>
        <v>0</v>
      </c>
      <c r="P297" s="40">
        <f t="shared" si="160"/>
        <v>0</v>
      </c>
      <c r="Q297" s="40">
        <f t="shared" si="160"/>
        <v>0</v>
      </c>
      <c r="R297" s="40">
        <f t="shared" si="160"/>
        <v>0</v>
      </c>
      <c r="S297" s="41">
        <f t="shared" si="160"/>
        <v>0</v>
      </c>
      <c r="T297" s="41">
        <f t="shared" si="160"/>
        <v>0</v>
      </c>
      <c r="U297" s="42">
        <f t="shared" si="157"/>
        <v>3.1119926438846802E-2</v>
      </c>
      <c r="V297" s="42">
        <f t="shared" si="157"/>
        <v>6.1219312239702076E-3</v>
      </c>
      <c r="W297" s="43">
        <f t="shared" si="160"/>
        <v>0.79321357038740969</v>
      </c>
      <c r="X297" s="43">
        <f t="shared" si="160"/>
        <v>0.53544902786348803</v>
      </c>
      <c r="AD297"/>
      <c r="AG297" s="3">
        <f t="shared" si="145"/>
        <v>56.724533941584319</v>
      </c>
      <c r="AH297" s="36">
        <f t="shared" si="161"/>
        <v>0.74999999141500973</v>
      </c>
      <c r="AI297" s="36">
        <f t="shared" si="161"/>
        <v>0.7999999932153562</v>
      </c>
      <c r="AJ297" s="36">
        <f t="shared" si="161"/>
        <v>1.1499999955091675</v>
      </c>
      <c r="AK297" s="36">
        <f t="shared" si="161"/>
        <v>1.1999999882046946</v>
      </c>
      <c r="AL297" s="36">
        <f t="shared" si="161"/>
        <v>1.0537023218197268</v>
      </c>
      <c r="AM297" s="37">
        <f t="shared" si="161"/>
        <v>1.7970375930904054</v>
      </c>
      <c r="AN297" s="38">
        <f t="shared" si="161"/>
        <v>0.49810838052770856</v>
      </c>
      <c r="AO297" s="39">
        <f t="shared" si="161"/>
        <v>0</v>
      </c>
      <c r="AP297" s="39">
        <f t="shared" si="161"/>
        <v>0</v>
      </c>
      <c r="AQ297" s="40">
        <f t="shared" si="161"/>
        <v>0</v>
      </c>
      <c r="AR297" s="40">
        <f t="shared" si="161"/>
        <v>0</v>
      </c>
      <c r="AS297" s="40">
        <f t="shared" si="161"/>
        <v>0</v>
      </c>
      <c r="AT297" s="41">
        <f t="shared" si="161"/>
        <v>0</v>
      </c>
      <c r="AU297" s="41">
        <f t="shared" si="161"/>
        <v>0</v>
      </c>
      <c r="AV297" s="42">
        <f t="shared" si="158"/>
        <v>3.1217747667155474E-2</v>
      </c>
      <c r="AW297" s="42">
        <f t="shared" si="158"/>
        <v>7.0192576281347318E-3</v>
      </c>
      <c r="AX297" s="43">
        <f t="shared" si="159"/>
        <v>0.79391920103914471</v>
      </c>
      <c r="AY297" s="43">
        <f t="shared" si="159"/>
        <v>0.54346797220789789</v>
      </c>
    </row>
    <row r="298" spans="6:51" x14ac:dyDescent="0.25">
      <c r="F298" s="3">
        <v>56</v>
      </c>
      <c r="G298" s="36">
        <f t="shared" si="160"/>
        <v>0.74999999047992916</v>
      </c>
      <c r="H298" s="36">
        <f t="shared" si="160"/>
        <v>0.79999999214064643</v>
      </c>
      <c r="I298" s="36">
        <f t="shared" si="160"/>
        <v>1.1499999946479349</v>
      </c>
      <c r="J298" s="36">
        <f t="shared" si="160"/>
        <v>1.1999999864084259</v>
      </c>
      <c r="K298" s="36">
        <f t="shared" si="160"/>
        <v>1.0496722055622074</v>
      </c>
      <c r="L298" s="37">
        <f t="shared" si="160"/>
        <v>1.7969978351770528</v>
      </c>
      <c r="M298" s="38">
        <f t="shared" si="160"/>
        <v>0.49798094720878494</v>
      </c>
      <c r="N298" s="39">
        <f t="shared" si="160"/>
        <v>0</v>
      </c>
      <c r="O298" s="39">
        <f t="shared" si="160"/>
        <v>0</v>
      </c>
      <c r="P298" s="40">
        <f t="shared" si="160"/>
        <v>0</v>
      </c>
      <c r="Q298" s="40">
        <f t="shared" si="160"/>
        <v>0</v>
      </c>
      <c r="R298" s="40">
        <f t="shared" si="160"/>
        <v>0</v>
      </c>
      <c r="S298" s="41">
        <f t="shared" si="160"/>
        <v>0</v>
      </c>
      <c r="T298" s="41">
        <f t="shared" si="160"/>
        <v>0</v>
      </c>
      <c r="U298" s="42">
        <f t="shared" si="157"/>
        <v>3.1178430564236175E-2</v>
      </c>
      <c r="V298" s="42">
        <f t="shared" si="157"/>
        <v>6.6499991749682259E-3</v>
      </c>
      <c r="W298" s="43">
        <f t="shared" si="160"/>
        <v>0.79363512166908912</v>
      </c>
      <c r="X298" s="43">
        <f t="shared" si="160"/>
        <v>0.54017028694442148</v>
      </c>
      <c r="AD298"/>
      <c r="AG298" s="3">
        <f t="shared" si="145"/>
        <v>57.274377065113654</v>
      </c>
      <c r="AH298" s="36">
        <f t="shared" si="161"/>
        <v>0.7499999920398055</v>
      </c>
      <c r="AI298" s="36">
        <f t="shared" si="161"/>
        <v>0.79999999392118282</v>
      </c>
      <c r="AJ298" s="36">
        <f t="shared" si="161"/>
        <v>1.1499999960569085</v>
      </c>
      <c r="AK298" s="36">
        <f t="shared" si="161"/>
        <v>1.1999999893890276</v>
      </c>
      <c r="AL298" s="36">
        <f t="shared" si="161"/>
        <v>1.0565673395818309</v>
      </c>
      <c r="AM298" s="37">
        <f t="shared" si="161"/>
        <v>1.7970659680676813</v>
      </c>
      <c r="AN298" s="38">
        <f t="shared" si="161"/>
        <v>0.49819834503635424</v>
      </c>
      <c r="AO298" s="39">
        <f t="shared" si="161"/>
        <v>0</v>
      </c>
      <c r="AP298" s="39">
        <f t="shared" si="161"/>
        <v>0</v>
      </c>
      <c r="AQ298" s="40">
        <f t="shared" si="161"/>
        <v>0</v>
      </c>
      <c r="AR298" s="40">
        <f t="shared" si="161"/>
        <v>0</v>
      </c>
      <c r="AS298" s="40">
        <f t="shared" si="161"/>
        <v>0</v>
      </c>
      <c r="AT298" s="41">
        <f t="shared" si="161"/>
        <v>0</v>
      </c>
      <c r="AU298" s="41">
        <f t="shared" si="161"/>
        <v>0</v>
      </c>
      <c r="AV298" s="42">
        <f t="shared" si="158"/>
        <v>3.1245988558521978E-2</v>
      </c>
      <c r="AW298" s="42">
        <f t="shared" si="158"/>
        <v>7.2922686355504354E-3</v>
      </c>
      <c r="AX298" s="43">
        <f t="shared" si="159"/>
        <v>0.79412367375554149</v>
      </c>
      <c r="AY298" s="43">
        <f t="shared" si="159"/>
        <v>0.54590420390292016</v>
      </c>
    </row>
    <row r="299" spans="6:51" x14ac:dyDescent="0.25">
      <c r="F299" s="3">
        <v>57</v>
      </c>
      <c r="G299" s="36">
        <f t="shared" si="160"/>
        <v>0.74999999173646503</v>
      </c>
      <c r="H299" s="36">
        <f t="shared" si="160"/>
        <v>0.79999999357985341</v>
      </c>
      <c r="I299" s="36">
        <f t="shared" si="160"/>
        <v>1.1499999957938636</v>
      </c>
      <c r="J299" s="36">
        <f t="shared" si="160"/>
        <v>1.1999999888158015</v>
      </c>
      <c r="K299" s="36">
        <f t="shared" si="160"/>
        <v>1.0551576841943455</v>
      </c>
      <c r="L299" s="37">
        <f t="shared" si="160"/>
        <v>1.7970519955185233</v>
      </c>
      <c r="M299" s="38">
        <f t="shared" si="160"/>
        <v>0.49815414814200926</v>
      </c>
      <c r="N299" s="39">
        <f t="shared" si="160"/>
        <v>0</v>
      </c>
      <c r="O299" s="39">
        <f t="shared" si="160"/>
        <v>0</v>
      </c>
      <c r="P299" s="40">
        <f t="shared" si="160"/>
        <v>0</v>
      </c>
      <c r="Q299" s="40">
        <f t="shared" si="160"/>
        <v>0</v>
      </c>
      <c r="R299" s="40">
        <f t="shared" si="160"/>
        <v>0</v>
      </c>
      <c r="S299" s="41">
        <f t="shared" si="160"/>
        <v>0</v>
      </c>
      <c r="T299" s="41">
        <f t="shared" si="160"/>
        <v>0</v>
      </c>
      <c r="U299" s="42">
        <f t="shared" si="157"/>
        <v>3.1232062649748819E-2</v>
      </c>
      <c r="V299" s="42">
        <f t="shared" si="157"/>
        <v>7.1567995284059337E-3</v>
      </c>
      <c r="W299" s="43">
        <f t="shared" si="160"/>
        <v>0.79402280001453629</v>
      </c>
      <c r="X299" s="43">
        <f t="shared" si="160"/>
        <v>0.54469553663704195</v>
      </c>
      <c r="AD299"/>
      <c r="AG299" s="3">
        <f t="shared" si="145"/>
        <v>57.78103343764532</v>
      </c>
      <c r="AH299" s="36">
        <f t="shared" si="161"/>
        <v>0.74999999255924843</v>
      </c>
      <c r="AI299" s="36">
        <f t="shared" si="161"/>
        <v>0.79999999449917103</v>
      </c>
      <c r="AJ299" s="36">
        <f t="shared" si="161"/>
        <v>1.1499999964942054</v>
      </c>
      <c r="AK299" s="36">
        <f t="shared" si="161"/>
        <v>1.1999999903620029</v>
      </c>
      <c r="AL299" s="36">
        <f t="shared" si="161"/>
        <v>1.0590699498566416</v>
      </c>
      <c r="AM299" s="37">
        <f t="shared" si="161"/>
        <v>1.7970908276611768</v>
      </c>
      <c r="AN299" s="38">
        <f t="shared" si="161"/>
        <v>0.49827647381623347</v>
      </c>
      <c r="AO299" s="39">
        <f t="shared" si="161"/>
        <v>0</v>
      </c>
      <c r="AP299" s="39">
        <f t="shared" si="161"/>
        <v>0</v>
      </c>
      <c r="AQ299" s="40">
        <f t="shared" si="161"/>
        <v>0</v>
      </c>
      <c r="AR299" s="40">
        <f t="shared" si="161"/>
        <v>0</v>
      </c>
      <c r="AS299" s="40">
        <f t="shared" si="161"/>
        <v>0</v>
      </c>
      <c r="AT299" s="41">
        <f t="shared" si="161"/>
        <v>0</v>
      </c>
      <c r="AU299" s="41">
        <f t="shared" si="161"/>
        <v>0</v>
      </c>
      <c r="AV299" s="42">
        <f t="shared" si="158"/>
        <v>3.1270861336045813E-2</v>
      </c>
      <c r="AW299" s="42">
        <f t="shared" si="158"/>
        <v>7.5384778074548712E-3</v>
      </c>
      <c r="AX299" s="43">
        <f t="shared" si="159"/>
        <v>0.79430407324931473</v>
      </c>
      <c r="AY299" s="43">
        <f t="shared" si="159"/>
        <v>0.54809990831680755</v>
      </c>
    </row>
    <row r="300" spans="6:51" x14ac:dyDescent="0.25">
      <c r="F300" s="3">
        <v>58</v>
      </c>
      <c r="G300" s="36">
        <f t="shared" si="160"/>
        <v>0.74999999276861706</v>
      </c>
      <c r="H300" s="36">
        <f t="shared" si="160"/>
        <v>0.79999999472960459</v>
      </c>
      <c r="I300" s="36">
        <f t="shared" si="160"/>
        <v>1.1499999966655996</v>
      </c>
      <c r="J300" s="36">
        <f t="shared" si="160"/>
        <v>1.1999999907507857</v>
      </c>
      <c r="K300" s="36">
        <f t="shared" si="160"/>
        <v>1.0601127979139606</v>
      </c>
      <c r="L300" s="37">
        <f t="shared" si="160"/>
        <v>1.797101206698777</v>
      </c>
      <c r="M300" s="38">
        <f t="shared" si="160"/>
        <v>0.4983088993097502</v>
      </c>
      <c r="N300" s="39">
        <f t="shared" si="160"/>
        <v>0</v>
      </c>
      <c r="O300" s="39">
        <f t="shared" si="160"/>
        <v>0</v>
      </c>
      <c r="P300" s="40">
        <f t="shared" si="160"/>
        <v>0</v>
      </c>
      <c r="Q300" s="40">
        <f t="shared" si="160"/>
        <v>0</v>
      </c>
      <c r="R300" s="40">
        <f t="shared" si="160"/>
        <v>0</v>
      </c>
      <c r="S300" s="41">
        <f t="shared" si="160"/>
        <v>0</v>
      </c>
      <c r="T300" s="41">
        <f t="shared" si="160"/>
        <v>0</v>
      </c>
      <c r="U300" s="42">
        <f t="shared" si="157"/>
        <v>3.1281283518552042E-2</v>
      </c>
      <c r="V300" s="42">
        <f t="shared" si="157"/>
        <v>7.6433257470549486E-3</v>
      </c>
      <c r="W300" s="43">
        <f t="shared" si="160"/>
        <v>0.79437975551279694</v>
      </c>
      <c r="X300" s="43">
        <f t="shared" si="160"/>
        <v>0.54903456242911575</v>
      </c>
      <c r="AD300"/>
      <c r="AG300" s="3">
        <f t="shared" si="145"/>
        <v>58.247895109351262</v>
      </c>
      <c r="AH300" s="36">
        <f t="shared" si="161"/>
        <v>0.74999999299542364</v>
      </c>
      <c r="AI300" s="36">
        <f t="shared" si="161"/>
        <v>0.79999999497744945</v>
      </c>
      <c r="AJ300" s="36">
        <f t="shared" si="161"/>
        <v>1.1499999968480055</v>
      </c>
      <c r="AK300" s="36">
        <f t="shared" si="161"/>
        <v>1.199999991169546</v>
      </c>
      <c r="AL300" s="36">
        <f t="shared" si="161"/>
        <v>1.0612662887308009</v>
      </c>
      <c r="AM300" s="37">
        <f t="shared" si="161"/>
        <v>1.7971127003457747</v>
      </c>
      <c r="AN300" s="38">
        <f t="shared" si="161"/>
        <v>0.49834467228151813</v>
      </c>
      <c r="AO300" s="39">
        <f t="shared" si="161"/>
        <v>0</v>
      </c>
      <c r="AP300" s="39">
        <f t="shared" si="161"/>
        <v>0</v>
      </c>
      <c r="AQ300" s="40">
        <f t="shared" si="161"/>
        <v>0</v>
      </c>
      <c r="AR300" s="40">
        <f t="shared" si="161"/>
        <v>0</v>
      </c>
      <c r="AS300" s="40">
        <f t="shared" si="161"/>
        <v>0</v>
      </c>
      <c r="AT300" s="41">
        <f t="shared" si="161"/>
        <v>0</v>
      </c>
      <c r="AU300" s="41">
        <f t="shared" si="161"/>
        <v>0</v>
      </c>
      <c r="AV300" s="42">
        <f t="shared" si="158"/>
        <v>3.1292851671271694E-2</v>
      </c>
      <c r="AW300" s="42">
        <f t="shared" si="158"/>
        <v>7.7609076438742725E-3</v>
      </c>
      <c r="AX300" s="43">
        <f t="shared" si="159"/>
        <v>0.79446382483965328</v>
      </c>
      <c r="AY300" s="43">
        <f t="shared" si="159"/>
        <v>0.55008246238885072</v>
      </c>
    </row>
    <row r="301" spans="6:51" x14ac:dyDescent="0.25">
      <c r="F301" s="3">
        <v>59</v>
      </c>
      <c r="G301" s="36">
        <f t="shared" si="160"/>
        <v>0.74999999362288539</v>
      </c>
      <c r="H301" s="36">
        <f t="shared" si="160"/>
        <v>0.79999999565249924</v>
      </c>
      <c r="I301" s="36">
        <f t="shared" si="160"/>
        <v>1.1499999973342241</v>
      </c>
      <c r="J301" s="36">
        <f t="shared" si="160"/>
        <v>1.1999999923135827</v>
      </c>
      <c r="K301" s="36">
        <f t="shared" si="160"/>
        <v>1.0645978687441933</v>
      </c>
      <c r="L301" s="37">
        <f t="shared" si="160"/>
        <v>1.7971459741858351</v>
      </c>
      <c r="M301" s="38">
        <f t="shared" si="160"/>
        <v>0.49844742567789357</v>
      </c>
      <c r="N301" s="39">
        <f t="shared" si="160"/>
        <v>0</v>
      </c>
      <c r="O301" s="39">
        <f t="shared" si="160"/>
        <v>0</v>
      </c>
      <c r="P301" s="40">
        <f t="shared" si="160"/>
        <v>0</v>
      </c>
      <c r="Q301" s="40">
        <f t="shared" si="160"/>
        <v>0</v>
      </c>
      <c r="R301" s="40">
        <f t="shared" si="160"/>
        <v>0</v>
      </c>
      <c r="S301" s="41">
        <f t="shared" si="160"/>
        <v>0</v>
      </c>
      <c r="T301" s="41">
        <f t="shared" si="160"/>
        <v>0</v>
      </c>
      <c r="U301" s="42">
        <f t="shared" si="157"/>
        <v>3.1326506262119164E-2</v>
      </c>
      <c r="V301" s="42">
        <f t="shared" si="157"/>
        <v>8.1105202653592948E-3</v>
      </c>
      <c r="W301" s="43">
        <f t="shared" si="160"/>
        <v>0.79470881172897334</v>
      </c>
      <c r="X301" s="43">
        <f t="shared" si="160"/>
        <v>0.55319658664691418</v>
      </c>
      <c r="AD301"/>
      <c r="AG301" s="3">
        <f t="shared" si="145"/>
        <v>58.678087706000106</v>
      </c>
      <c r="AH301" s="36">
        <f t="shared" si="161"/>
        <v>0.74999999336493439</v>
      </c>
      <c r="AI301" s="36">
        <f t="shared" si="161"/>
        <v>0.79999999537697519</v>
      </c>
      <c r="AJ301" s="36">
        <f t="shared" si="161"/>
        <v>1.1499999971376871</v>
      </c>
      <c r="AK301" s="36">
        <f t="shared" si="161"/>
        <v>1.1999999918459936</v>
      </c>
      <c r="AL301" s="36">
        <f t="shared" si="161"/>
        <v>1.0632020298035059</v>
      </c>
      <c r="AM301" s="37">
        <f t="shared" si="161"/>
        <v>1.7971320196341125</v>
      </c>
      <c r="AN301" s="38">
        <f t="shared" si="161"/>
        <v>0.49840447979324526</v>
      </c>
      <c r="AO301" s="39">
        <f t="shared" si="161"/>
        <v>0</v>
      </c>
      <c r="AP301" s="39">
        <f t="shared" si="161"/>
        <v>0</v>
      </c>
      <c r="AQ301" s="40">
        <f t="shared" si="161"/>
        <v>0</v>
      </c>
      <c r="AR301" s="40">
        <f t="shared" si="161"/>
        <v>0</v>
      </c>
      <c r="AS301" s="40">
        <f t="shared" si="161"/>
        <v>0</v>
      </c>
      <c r="AT301" s="41">
        <f t="shared" si="161"/>
        <v>0</v>
      </c>
      <c r="AU301" s="41">
        <f t="shared" si="161"/>
        <v>0</v>
      </c>
      <c r="AV301" s="42">
        <f t="shared" si="158"/>
        <v>3.1312361438504716E-2</v>
      </c>
      <c r="AW301" s="42">
        <f t="shared" si="158"/>
        <v>7.9621789836496898E-3</v>
      </c>
      <c r="AX301" s="43">
        <f t="shared" si="159"/>
        <v>0.79460576931064453</v>
      </c>
      <c r="AY301" s="43">
        <f t="shared" si="159"/>
        <v>0.55187555717124648</v>
      </c>
    </row>
    <row r="302" spans="6:51" x14ac:dyDescent="0.25">
      <c r="F302" s="3">
        <v>60</v>
      </c>
      <c r="G302" s="36">
        <f t="shared" si="160"/>
        <v>0.74999999433501308</v>
      </c>
      <c r="H302" s="36">
        <f t="shared" si="160"/>
        <v>0.79999999639676544</v>
      </c>
      <c r="I302" s="36">
        <f t="shared" si="160"/>
        <v>1.1499999978511826</v>
      </c>
      <c r="J302" s="36">
        <f t="shared" si="160"/>
        <v>1.1999999935817471</v>
      </c>
      <c r="K302" s="36">
        <f t="shared" si="160"/>
        <v>1.0686652048605163</v>
      </c>
      <c r="L302" s="37">
        <f t="shared" si="160"/>
        <v>1.7971867441423077</v>
      </c>
      <c r="M302" s="38">
        <f t="shared" si="160"/>
        <v>0.49857165859830932</v>
      </c>
      <c r="N302" s="39">
        <f t="shared" si="160"/>
        <v>0</v>
      </c>
      <c r="O302" s="39">
        <f t="shared" si="160"/>
        <v>0</v>
      </c>
      <c r="P302" s="40">
        <f t="shared" si="160"/>
        <v>0</v>
      </c>
      <c r="Q302" s="40">
        <f t="shared" si="160"/>
        <v>0</v>
      </c>
      <c r="R302" s="40">
        <f t="shared" si="160"/>
        <v>0</v>
      </c>
      <c r="S302" s="41">
        <f t="shared" si="160"/>
        <v>0</v>
      </c>
      <c r="T302" s="41">
        <f t="shared" si="160"/>
        <v>0</v>
      </c>
      <c r="U302" s="42">
        <f t="shared" si="157"/>
        <v>3.1368101524349025E-2</v>
      </c>
      <c r="V302" s="42">
        <f t="shared" si="157"/>
        <v>8.559277138626609E-3</v>
      </c>
      <c r="W302" s="43">
        <f t="shared" si="160"/>
        <v>0.79501250254305522</v>
      </c>
      <c r="X302" s="43">
        <f t="shared" si="160"/>
        <v>0.55719030386903934</v>
      </c>
      <c r="AD302"/>
      <c r="AG302" s="3">
        <f t="shared" si="145"/>
        <v>59.074491354933706</v>
      </c>
      <c r="AH302" s="36">
        <f t="shared" si="161"/>
        <v>0.74999999368044834</v>
      </c>
      <c r="AI302" s="36">
        <f t="shared" si="161"/>
        <v>0.79999999571357971</v>
      </c>
      <c r="AJ302" s="36">
        <f t="shared" si="161"/>
        <v>1.1499999973774266</v>
      </c>
      <c r="AK302" s="36">
        <f t="shared" si="161"/>
        <v>1.1999999924173705</v>
      </c>
      <c r="AL302" s="36">
        <f t="shared" si="161"/>
        <v>1.0649146503951123</v>
      </c>
      <c r="AM302" s="37">
        <f t="shared" si="161"/>
        <v>1.7971491438328004</v>
      </c>
      <c r="AN302" s="38">
        <f t="shared" si="161"/>
        <v>0.4984571505319409</v>
      </c>
      <c r="AO302" s="39">
        <f t="shared" si="161"/>
        <v>0</v>
      </c>
      <c r="AP302" s="39">
        <f t="shared" si="161"/>
        <v>0</v>
      </c>
      <c r="AQ302" s="40">
        <f t="shared" si="161"/>
        <v>0</v>
      </c>
      <c r="AR302" s="40">
        <f t="shared" si="161"/>
        <v>0</v>
      </c>
      <c r="AS302" s="40">
        <f t="shared" si="161"/>
        <v>0</v>
      </c>
      <c r="AT302" s="41">
        <f t="shared" si="161"/>
        <v>0</v>
      </c>
      <c r="AU302" s="41">
        <f t="shared" si="161"/>
        <v>0</v>
      </c>
      <c r="AV302" s="42">
        <f t="shared" si="158"/>
        <v>3.132972546977756E-2</v>
      </c>
      <c r="AW302" s="42">
        <f t="shared" si="158"/>
        <v>8.1445736019201548E-3</v>
      </c>
      <c r="AX302" s="43">
        <f t="shared" si="159"/>
        <v>0.79473227888299602</v>
      </c>
      <c r="AY302" s="43">
        <f t="shared" si="159"/>
        <v>0.55349978169735581</v>
      </c>
    </row>
    <row r="303" spans="6:51" x14ac:dyDescent="0.25">
      <c r="F303" s="3">
        <v>61</v>
      </c>
      <c r="G303" s="36">
        <f t="shared" si="160"/>
        <v>0.7499999949326972</v>
      </c>
      <c r="H303" s="36">
        <f t="shared" si="160"/>
        <v>0.79999999699973134</v>
      </c>
      <c r="I303" s="36">
        <f t="shared" si="160"/>
        <v>1.1499999982540023</v>
      </c>
      <c r="J303" s="36">
        <f t="shared" si="160"/>
        <v>1.1999999946155873</v>
      </c>
      <c r="K303" s="36">
        <f t="shared" si="160"/>
        <v>1.0723603108860125</v>
      </c>
      <c r="L303" s="37">
        <f t="shared" si="160"/>
        <v>1.7972239114480351</v>
      </c>
      <c r="M303" s="38">
        <f t="shared" si="160"/>
        <v>0.49868327729324641</v>
      </c>
      <c r="N303" s="39">
        <f t="shared" si="160"/>
        <v>0</v>
      </c>
      <c r="O303" s="39">
        <f t="shared" si="160"/>
        <v>0</v>
      </c>
      <c r="P303" s="40">
        <f t="shared" si="160"/>
        <v>0</v>
      </c>
      <c r="Q303" s="40">
        <f t="shared" si="160"/>
        <v>0</v>
      </c>
      <c r="R303" s="40">
        <f t="shared" si="160"/>
        <v>0</v>
      </c>
      <c r="S303" s="41">
        <f t="shared" si="160"/>
        <v>0</v>
      </c>
      <c r="T303" s="41">
        <f t="shared" si="160"/>
        <v>0</v>
      </c>
      <c r="U303" s="42">
        <f t="shared" si="157"/>
        <v>3.1406402172189291E-2</v>
      </c>
      <c r="V303" s="42">
        <f t="shared" si="157"/>
        <v>8.9904445761105727E-3</v>
      </c>
      <c r="W303" s="43">
        <f t="shared" si="160"/>
        <v>0.79529310453989766</v>
      </c>
      <c r="X303" s="43">
        <f t="shared" si="160"/>
        <v>0.56102391405354635</v>
      </c>
      <c r="AD303"/>
      <c r="AG303" s="3">
        <f t="shared" si="145"/>
        <v>59.439759967438754</v>
      </c>
      <c r="AH303" s="36">
        <f t="shared" si="161"/>
        <v>0.74999999395176253</v>
      </c>
      <c r="AI303" s="36">
        <f t="shared" si="161"/>
        <v>0.79999999599937677</v>
      </c>
      <c r="AJ303" s="36">
        <f t="shared" si="161"/>
        <v>1.1499999975777568</v>
      </c>
      <c r="AK303" s="36">
        <f t="shared" si="161"/>
        <v>1.1999999929036531</v>
      </c>
      <c r="AL303" s="36">
        <f t="shared" si="161"/>
        <v>1.0664351443632618</v>
      </c>
      <c r="AM303" s="37">
        <f t="shared" si="161"/>
        <v>1.7971643711728891</v>
      </c>
      <c r="AN303" s="38">
        <f t="shared" si="161"/>
        <v>0.49850371442550967</v>
      </c>
      <c r="AO303" s="39">
        <f t="shared" si="161"/>
        <v>0</v>
      </c>
      <c r="AP303" s="39">
        <f t="shared" si="161"/>
        <v>0</v>
      </c>
      <c r="AQ303" s="40">
        <f t="shared" si="161"/>
        <v>0</v>
      </c>
      <c r="AR303" s="40">
        <f t="shared" si="161"/>
        <v>0</v>
      </c>
      <c r="AS303" s="40">
        <f t="shared" si="161"/>
        <v>0</v>
      </c>
      <c r="AT303" s="41">
        <f t="shared" si="161"/>
        <v>0</v>
      </c>
      <c r="AU303" s="41">
        <f t="shared" si="161"/>
        <v>0</v>
      </c>
      <c r="AV303" s="42">
        <f t="shared" si="158"/>
        <v>3.1345224545574694E-2</v>
      </c>
      <c r="AW303" s="42">
        <f t="shared" si="158"/>
        <v>8.310085650210873E-3</v>
      </c>
      <c r="AX303" s="43">
        <f t="shared" si="159"/>
        <v>0.79484534725801725</v>
      </c>
      <c r="AY303" s="43">
        <f t="shared" si="159"/>
        <v>0.5549731007730383</v>
      </c>
    </row>
    <row r="304" spans="6:51" x14ac:dyDescent="0.25">
      <c r="F304" s="3">
        <v>62</v>
      </c>
      <c r="G304" s="36">
        <f t="shared" si="160"/>
        <v>0.74999999543756746</v>
      </c>
      <c r="H304" s="36">
        <f t="shared" si="160"/>
        <v>0.79999999749041995</v>
      </c>
      <c r="I304" s="36">
        <f t="shared" si="160"/>
        <v>1.1499999985702689</v>
      </c>
      <c r="J304" s="36">
        <f t="shared" si="160"/>
        <v>1.199999995462216</v>
      </c>
      <c r="K304" s="36">
        <f t="shared" si="160"/>
        <v>1.0757228961065519</v>
      </c>
      <c r="L304" s="37">
        <f t="shared" si="160"/>
        <v>1.7972578264941521</v>
      </c>
      <c r="M304" s="38">
        <f t="shared" si="160"/>
        <v>0.49878374416236487</v>
      </c>
      <c r="N304" s="39">
        <f t="shared" si="160"/>
        <v>0</v>
      </c>
      <c r="O304" s="39">
        <f t="shared" si="160"/>
        <v>0</v>
      </c>
      <c r="P304" s="40">
        <f t="shared" si="160"/>
        <v>0</v>
      </c>
      <c r="Q304" s="40">
        <f t="shared" si="160"/>
        <v>0</v>
      </c>
      <c r="R304" s="40">
        <f t="shared" si="160"/>
        <v>0</v>
      </c>
      <c r="S304" s="41">
        <f t="shared" si="160"/>
        <v>0</v>
      </c>
      <c r="T304" s="41">
        <f t="shared" si="160"/>
        <v>0</v>
      </c>
      <c r="U304" s="42">
        <f t="shared" si="157"/>
        <v>3.1441707426162029E-2</v>
      </c>
      <c r="V304" s="42">
        <f t="shared" si="157"/>
        <v>9.4048273586684241E-3</v>
      </c>
      <c r="W304" s="43">
        <f t="shared" si="160"/>
        <v>0.79555266551796144</v>
      </c>
      <c r="X304" s="43">
        <f t="shared" si="160"/>
        <v>0.56470515351450079</v>
      </c>
      <c r="AD304"/>
      <c r="AG304" s="3">
        <f t="shared" si="145"/>
        <v>59.776339006608282</v>
      </c>
      <c r="AH304" s="36">
        <f t="shared" si="161"/>
        <v>0.74999999418654717</v>
      </c>
      <c r="AI304" s="36">
        <f t="shared" si="161"/>
        <v>0.79999999624374507</v>
      </c>
      <c r="AJ304" s="36">
        <f t="shared" si="161"/>
        <v>1.1499999977466178</v>
      </c>
      <c r="AK304" s="36">
        <f t="shared" si="161"/>
        <v>1.1999999933203553</v>
      </c>
      <c r="AL304" s="36">
        <f t="shared" si="161"/>
        <v>1.0677893306462669</v>
      </c>
      <c r="AM304" s="37">
        <f t="shared" si="161"/>
        <v>1.7971779515095903</v>
      </c>
      <c r="AN304" s="38">
        <f t="shared" si="161"/>
        <v>0.4985450235127884</v>
      </c>
      <c r="AO304" s="39">
        <f t="shared" si="161"/>
        <v>0</v>
      </c>
      <c r="AP304" s="39">
        <f t="shared" si="161"/>
        <v>0</v>
      </c>
      <c r="AQ304" s="40">
        <f t="shared" si="161"/>
        <v>0</v>
      </c>
      <c r="AR304" s="40">
        <f t="shared" si="161"/>
        <v>0</v>
      </c>
      <c r="AS304" s="40">
        <f t="shared" si="161"/>
        <v>0</v>
      </c>
      <c r="AT304" s="41">
        <f t="shared" si="161"/>
        <v>0</v>
      </c>
      <c r="AU304" s="41">
        <f t="shared" si="161"/>
        <v>0</v>
      </c>
      <c r="AV304" s="42">
        <f t="shared" si="158"/>
        <v>3.1359095550883349E-2</v>
      </c>
      <c r="AW304" s="42">
        <f t="shared" si="158"/>
        <v>8.4604641541912474E-3</v>
      </c>
      <c r="AX304" s="43">
        <f t="shared" si="159"/>
        <v>0.79494666012052706</v>
      </c>
      <c r="AY304" s="43">
        <f t="shared" si="159"/>
        <v>0.5563112482173791</v>
      </c>
    </row>
    <row r="305" spans="5:51" x14ac:dyDescent="0.25">
      <c r="F305" s="3">
        <v>63</v>
      </c>
      <c r="G305" s="36">
        <f t="shared" si="160"/>
        <v>0.74999999586664146</v>
      </c>
      <c r="H305" s="36">
        <f t="shared" si="160"/>
        <v>0.79999999789149712</v>
      </c>
      <c r="I305" s="36">
        <f t="shared" si="160"/>
        <v>1.1499999988204113</v>
      </c>
      <c r="J305" s="36">
        <f t="shared" si="160"/>
        <v>1.1999999961586045</v>
      </c>
      <c r="K305" s="36">
        <f t="shared" si="160"/>
        <v>1.0787877171587201</v>
      </c>
      <c r="L305" s="37">
        <f t="shared" si="160"/>
        <v>1.7972888009563959</v>
      </c>
      <c r="M305" s="38">
        <f t="shared" si="160"/>
        <v>0.49887433486947363</v>
      </c>
      <c r="N305" s="39">
        <f t="shared" si="160"/>
        <v>0</v>
      </c>
      <c r="O305" s="39">
        <f t="shared" si="160"/>
        <v>0</v>
      </c>
      <c r="P305" s="40">
        <f t="shared" si="160"/>
        <v>0</v>
      </c>
      <c r="Q305" s="40">
        <f t="shared" si="160"/>
        <v>0</v>
      </c>
      <c r="R305" s="40">
        <f t="shared" si="160"/>
        <v>0</v>
      </c>
      <c r="S305" s="41">
        <f t="shared" si="160"/>
        <v>0</v>
      </c>
      <c r="T305" s="41">
        <f t="shared" si="160"/>
        <v>0</v>
      </c>
      <c r="U305" s="42">
        <f t="shared" si="157"/>
        <v>3.1474286515319048E-2</v>
      </c>
      <c r="V305" s="42">
        <f t="shared" si="157"/>
        <v>9.8031891425867275E-3</v>
      </c>
      <c r="W305" s="43">
        <f t="shared" si="160"/>
        <v>0.79579302960878662</v>
      </c>
      <c r="X305" s="43">
        <f t="shared" si="160"/>
        <v>0.56824132387919202</v>
      </c>
      <c r="AD305"/>
      <c r="AG305" s="3">
        <f t="shared" si="145"/>
        <v>60.086481859648281</v>
      </c>
      <c r="AH305" s="36">
        <f t="shared" si="161"/>
        <v>0.74999999439087639</v>
      </c>
      <c r="AI305" s="36">
        <f t="shared" si="161"/>
        <v>0.79999999645402697</v>
      </c>
      <c r="AJ305" s="36">
        <f t="shared" si="161"/>
        <v>1.1499999978900743</v>
      </c>
      <c r="AK305" s="36">
        <f t="shared" si="161"/>
        <v>1.1999999936796573</v>
      </c>
      <c r="AL305" s="36">
        <f t="shared" si="161"/>
        <v>1.0689988629814722</v>
      </c>
      <c r="AM305" s="37">
        <f t="shared" si="161"/>
        <v>1.7971900954503639</v>
      </c>
      <c r="AN305" s="38">
        <f t="shared" si="161"/>
        <v>0.49858178755777199</v>
      </c>
      <c r="AO305" s="39">
        <f t="shared" si="161"/>
        <v>0</v>
      </c>
      <c r="AP305" s="39">
        <f t="shared" si="161"/>
        <v>0</v>
      </c>
      <c r="AQ305" s="40">
        <f t="shared" si="161"/>
        <v>0</v>
      </c>
      <c r="AR305" s="40">
        <f t="shared" si="161"/>
        <v>0</v>
      </c>
      <c r="AS305" s="40">
        <f t="shared" si="161"/>
        <v>0</v>
      </c>
      <c r="AT305" s="41">
        <f t="shared" si="161"/>
        <v>0</v>
      </c>
      <c r="AU305" s="41">
        <f t="shared" si="161"/>
        <v>0</v>
      </c>
      <c r="AV305" s="42">
        <f t="shared" si="158"/>
        <v>3.1371539477590082E-2</v>
      </c>
      <c r="AW305" s="42">
        <f t="shared" si="158"/>
        <v>8.5972483037784139E-3</v>
      </c>
      <c r="AX305" s="43">
        <f t="shared" si="159"/>
        <v>0.79503765078051225</v>
      </c>
      <c r="AY305" s="43">
        <f t="shared" si="159"/>
        <v>0.55752805229283009</v>
      </c>
    </row>
    <row r="306" spans="5:51" x14ac:dyDescent="0.25">
      <c r="F306" s="3">
        <v>64</v>
      </c>
      <c r="G306" s="36">
        <f t="shared" si="160"/>
        <v>0.7499999962334043</v>
      </c>
      <c r="H306" s="36">
        <f t="shared" si="160"/>
        <v>0.79999999822074297</v>
      </c>
      <c r="I306" s="36">
        <f t="shared" si="160"/>
        <v>1.1499999990196708</v>
      </c>
      <c r="J306" s="36">
        <f t="shared" si="160"/>
        <v>1.199999996733895</v>
      </c>
      <c r="K306" s="36">
        <f t="shared" si="160"/>
        <v>1.0815852846786647</v>
      </c>
      <c r="L306" s="37">
        <f t="shared" si="160"/>
        <v>1.7973171127173815</v>
      </c>
      <c r="M306" s="38">
        <f t="shared" si="160"/>
        <v>0.49895616401357901</v>
      </c>
      <c r="N306" s="39">
        <f t="shared" si="160"/>
        <v>0</v>
      </c>
      <c r="O306" s="39">
        <f t="shared" si="160"/>
        <v>0</v>
      </c>
      <c r="P306" s="40">
        <f t="shared" si="160"/>
        <v>0</v>
      </c>
      <c r="Q306" s="40">
        <f t="shared" si="160"/>
        <v>0</v>
      </c>
      <c r="R306" s="40">
        <f t="shared" si="160"/>
        <v>0</v>
      </c>
      <c r="S306" s="41">
        <f t="shared" si="160"/>
        <v>0</v>
      </c>
      <c r="T306" s="41">
        <f t="shared" si="160"/>
        <v>0</v>
      </c>
      <c r="U306" s="42">
        <f t="shared" ref="U306:V312" si="162">$C$5/100*U$163*U234</f>
        <v>3.1504381913336717E-2</v>
      </c>
      <c r="V306" s="42">
        <f t="shared" si="162"/>
        <v>1.0186254651884734E-2</v>
      </c>
      <c r="W306" s="43">
        <f t="shared" si="160"/>
        <v>0.79601585943394326</v>
      </c>
      <c r="X306" s="43">
        <f>X234*X$163</f>
        <v>0.57163931915177746</v>
      </c>
      <c r="AD306"/>
      <c r="AG306" s="3">
        <f t="shared" si="145"/>
        <v>60.372264924241762</v>
      </c>
      <c r="AH306" s="36">
        <f t="shared" si="161"/>
        <v>0.74999999456961075</v>
      </c>
      <c r="AI306" s="36">
        <f t="shared" si="161"/>
        <v>0.79999999663602916</v>
      </c>
      <c r="AJ306" s="36">
        <f t="shared" si="161"/>
        <v>1.149999998012817</v>
      </c>
      <c r="AK306" s="36">
        <f t="shared" si="161"/>
        <v>1.1999999939912189</v>
      </c>
      <c r="AL306" s="36">
        <f t="shared" si="161"/>
        <v>1.0700820163149434</v>
      </c>
      <c r="AM306" s="37">
        <f t="shared" si="161"/>
        <v>1.7972009815362218</v>
      </c>
      <c r="AN306" s="38">
        <f t="shared" si="161"/>
        <v>0.49861460165016008</v>
      </c>
      <c r="AO306" s="39">
        <f t="shared" si="161"/>
        <v>0</v>
      </c>
      <c r="AP306" s="39">
        <f t="shared" si="161"/>
        <v>0</v>
      </c>
      <c r="AQ306" s="40">
        <f t="shared" si="161"/>
        <v>0</v>
      </c>
      <c r="AR306" s="40">
        <f t="shared" si="161"/>
        <v>0</v>
      </c>
      <c r="AS306" s="40">
        <f t="shared" si="161"/>
        <v>0</v>
      </c>
      <c r="AT306" s="41">
        <f t="shared" si="161"/>
        <v>0</v>
      </c>
      <c r="AU306" s="41">
        <f t="shared" si="161"/>
        <v>0</v>
      </c>
      <c r="AV306" s="42">
        <f t="shared" ref="AV306:AW312" si="163">$C$5/100*AV$163*AV234</f>
        <v>3.1382727776856301E-2</v>
      </c>
      <c r="AW306" s="42">
        <f t="shared" si="163"/>
        <v>8.7217969021777687E-3</v>
      </c>
      <c r="AX306" s="43">
        <f t="shared" ref="AX306:AY312" si="164">AX234*AX$163</f>
        <v>0.79511954441587429</v>
      </c>
      <c r="AY306" s="43">
        <f t="shared" si="164"/>
        <v>0.55863570642926408</v>
      </c>
    </row>
    <row r="307" spans="5:51" x14ac:dyDescent="0.25">
      <c r="F307" s="3">
        <v>65</v>
      </c>
      <c r="G307" s="36">
        <f t="shared" ref="G307:X312" si="165">G235*G$163</f>
        <v>0.74999999654861582</v>
      </c>
      <c r="H307" s="36">
        <f t="shared" si="165"/>
        <v>0.79999999849216374</v>
      </c>
      <c r="I307" s="36">
        <f t="shared" si="165"/>
        <v>1.1499999991794994</v>
      </c>
      <c r="J307" s="36">
        <f t="shared" si="165"/>
        <v>1.1999999972111577</v>
      </c>
      <c r="K307" s="36">
        <f t="shared" si="165"/>
        <v>1.0841424577794618</v>
      </c>
      <c r="L307" s="37">
        <f t="shared" si="165"/>
        <v>1.7973430100769652</v>
      </c>
      <c r="M307" s="38">
        <f t="shared" si="165"/>
        <v>0.49903020706105305</v>
      </c>
      <c r="N307" s="39">
        <f t="shared" si="165"/>
        <v>0</v>
      </c>
      <c r="O307" s="39">
        <f t="shared" si="165"/>
        <v>0</v>
      </c>
      <c r="P307" s="40">
        <f t="shared" si="165"/>
        <v>0</v>
      </c>
      <c r="Q307" s="40">
        <f t="shared" si="165"/>
        <v>0</v>
      </c>
      <c r="R307" s="40">
        <f t="shared" si="165"/>
        <v>0</v>
      </c>
      <c r="S307" s="41">
        <f t="shared" si="165"/>
        <v>0</v>
      </c>
      <c r="T307" s="41">
        <f t="shared" si="165"/>
        <v>0</v>
      </c>
      <c r="U307" s="42">
        <f t="shared" si="162"/>
        <v>3.1532212205578274E-2</v>
      </c>
      <c r="V307" s="42">
        <f t="shared" si="162"/>
        <v>1.0554711761955226E-2</v>
      </c>
      <c r="W307" s="43">
        <f t="shared" si="165"/>
        <v>0.79622265566991679</v>
      </c>
      <c r="X307" s="43">
        <f t="shared" si="165"/>
        <v>0.57490565100332625</v>
      </c>
      <c r="AD307"/>
      <c r="AG307" s="3">
        <f t="shared" ref="AG307:AG312" si="166">AE79</f>
        <v>60.635601509972815</v>
      </c>
      <c r="AH307" s="36">
        <f t="shared" ref="AH307:AU312" si="167">AH235*AH$163</f>
        <v>0.74999999472667733</v>
      </c>
      <c r="AI307" s="36">
        <f t="shared" si="167"/>
        <v>0.79999999679438827</v>
      </c>
      <c r="AJ307" s="36">
        <f t="shared" si="167"/>
        <v>1.1499999981185136</v>
      </c>
      <c r="AK307" s="36">
        <f t="shared" si="167"/>
        <v>1.1999999942627735</v>
      </c>
      <c r="AL307" s="36">
        <f t="shared" si="167"/>
        <v>1.0710543046262073</v>
      </c>
      <c r="AM307" s="37">
        <f t="shared" si="167"/>
        <v>1.7972107619356594</v>
      </c>
      <c r="AN307" s="38">
        <f t="shared" si="167"/>
        <v>0.498643967774831</v>
      </c>
      <c r="AO307" s="39">
        <f t="shared" si="167"/>
        <v>0</v>
      </c>
      <c r="AP307" s="39">
        <f t="shared" si="167"/>
        <v>0</v>
      </c>
      <c r="AQ307" s="40">
        <f t="shared" si="167"/>
        <v>0</v>
      </c>
      <c r="AR307" s="40">
        <f t="shared" si="167"/>
        <v>0</v>
      </c>
      <c r="AS307" s="40">
        <f t="shared" si="167"/>
        <v>0</v>
      </c>
      <c r="AT307" s="41">
        <f t="shared" si="167"/>
        <v>0</v>
      </c>
      <c r="AU307" s="41">
        <f t="shared" si="167"/>
        <v>0</v>
      </c>
      <c r="AV307" s="42">
        <f t="shared" si="163"/>
        <v>3.1392807437255796E-2</v>
      </c>
      <c r="AW307" s="42">
        <f t="shared" si="163"/>
        <v>8.8353130566519514E-3</v>
      </c>
      <c r="AX307" s="43">
        <f t="shared" si="164"/>
        <v>0.79519339350128071</v>
      </c>
      <c r="AY307" s="43">
        <f t="shared" si="164"/>
        <v>0.55964499556541059</v>
      </c>
    </row>
    <row r="308" spans="5:51" x14ac:dyDescent="0.25">
      <c r="F308" s="3">
        <v>66</v>
      </c>
      <c r="G308" s="36">
        <f t="shared" si="165"/>
        <v>0.74999999682091834</v>
      </c>
      <c r="H308" s="36">
        <f t="shared" si="165"/>
        <v>0.79999999871684058</v>
      </c>
      <c r="I308" s="36">
        <f t="shared" si="165"/>
        <v>1.1499999993085614</v>
      </c>
      <c r="J308" s="36">
        <f t="shared" si="165"/>
        <v>1.1999999976087345</v>
      </c>
      <c r="K308" s="36">
        <f t="shared" si="165"/>
        <v>1.0864829457385701</v>
      </c>
      <c r="L308" s="37">
        <f t="shared" si="165"/>
        <v>1.7973667153651021</v>
      </c>
      <c r="M308" s="38">
        <f t="shared" si="165"/>
        <v>0.49909731910860361</v>
      </c>
      <c r="N308" s="39">
        <f t="shared" si="165"/>
        <v>0</v>
      </c>
      <c r="O308" s="39">
        <f t="shared" si="165"/>
        <v>0</v>
      </c>
      <c r="P308" s="40">
        <f t="shared" si="165"/>
        <v>0</v>
      </c>
      <c r="Q308" s="40">
        <f t="shared" si="165"/>
        <v>0</v>
      </c>
      <c r="R308" s="40">
        <f t="shared" si="165"/>
        <v>0</v>
      </c>
      <c r="S308" s="41">
        <f t="shared" si="165"/>
        <v>0</v>
      </c>
      <c r="T308" s="41">
        <f t="shared" si="165"/>
        <v>0</v>
      </c>
      <c r="U308" s="42">
        <f t="shared" si="162"/>
        <v>3.1557974630901035E-2</v>
      </c>
      <c r="V308" s="42">
        <f t="shared" si="162"/>
        <v>1.0909213477819826E-2</v>
      </c>
      <c r="W308" s="43">
        <f t="shared" si="165"/>
        <v>0.79641477434280783</v>
      </c>
      <c r="X308" s="43">
        <f t="shared" si="165"/>
        <v>0.5780464724022587</v>
      </c>
      <c r="AD308"/>
      <c r="AG308" s="3">
        <f t="shared" si="166"/>
        <v>60.87825464788051</v>
      </c>
      <c r="AH308" s="36">
        <f t="shared" si="167"/>
        <v>0.74999999486527802</v>
      </c>
      <c r="AI308" s="36">
        <f t="shared" si="167"/>
        <v>0.79999999693283952</v>
      </c>
      <c r="AJ308" s="36">
        <f t="shared" si="167"/>
        <v>1.1499999982100633</v>
      </c>
      <c r="AK308" s="36">
        <f t="shared" si="167"/>
        <v>1.1999999945005668</v>
      </c>
      <c r="AL308" s="36">
        <f t="shared" si="167"/>
        <v>1.0719289702642885</v>
      </c>
      <c r="AM308" s="37">
        <f t="shared" si="167"/>
        <v>1.7972195669923956</v>
      </c>
      <c r="AN308" s="38">
        <f t="shared" si="167"/>
        <v>0.49867031180159133</v>
      </c>
      <c r="AO308" s="39">
        <f t="shared" si="167"/>
        <v>0</v>
      </c>
      <c r="AP308" s="39">
        <f t="shared" si="167"/>
        <v>0</v>
      </c>
      <c r="AQ308" s="40">
        <f t="shared" si="167"/>
        <v>0</v>
      </c>
      <c r="AR308" s="40">
        <f t="shared" si="167"/>
        <v>0</v>
      </c>
      <c r="AS308" s="40">
        <f t="shared" si="167"/>
        <v>0</v>
      </c>
      <c r="AT308" s="41">
        <f t="shared" si="167"/>
        <v>0</v>
      </c>
      <c r="AU308" s="41">
        <f t="shared" si="167"/>
        <v>0</v>
      </c>
      <c r="AV308" s="42">
        <f t="shared" si="163"/>
        <v>3.14019050714405E-2</v>
      </c>
      <c r="AW308" s="42">
        <f t="shared" si="163"/>
        <v>8.9388649736775756E-3</v>
      </c>
      <c r="AX308" s="43">
        <f t="shared" si="164"/>
        <v>0.79526010636982103</v>
      </c>
      <c r="AY308" s="43">
        <f t="shared" si="164"/>
        <v>0.56056548628942859</v>
      </c>
    </row>
    <row r="309" spans="5:51" x14ac:dyDescent="0.25">
      <c r="F309" s="3">
        <v>67</v>
      </c>
      <c r="G309" s="36">
        <f t="shared" si="165"/>
        <v>0.74999999705729747</v>
      </c>
      <c r="H309" s="36">
        <f t="shared" si="165"/>
        <v>0.79999999890357643</v>
      </c>
      <c r="I309" s="36">
        <f t="shared" si="165"/>
        <v>1.1499999994134582</v>
      </c>
      <c r="J309" s="36">
        <f t="shared" si="165"/>
        <v>1.1999999979412697</v>
      </c>
      <c r="K309" s="36">
        <f t="shared" si="165"/>
        <v>1.0886277326849132</v>
      </c>
      <c r="L309" s="37">
        <f t="shared" si="165"/>
        <v>1.7973884280516117</v>
      </c>
      <c r="M309" s="38">
        <f t="shared" si="165"/>
        <v>0.49915825095691874</v>
      </c>
      <c r="N309" s="39">
        <f t="shared" si="165"/>
        <v>0</v>
      </c>
      <c r="O309" s="39">
        <f t="shared" si="165"/>
        <v>0</v>
      </c>
      <c r="P309" s="40">
        <f t="shared" si="165"/>
        <v>0</v>
      </c>
      <c r="Q309" s="40">
        <f t="shared" si="165"/>
        <v>0</v>
      </c>
      <c r="R309" s="40">
        <f t="shared" si="165"/>
        <v>0</v>
      </c>
      <c r="S309" s="41">
        <f t="shared" si="165"/>
        <v>0</v>
      </c>
      <c r="T309" s="41">
        <f t="shared" si="165"/>
        <v>0</v>
      </c>
      <c r="U309" s="42">
        <f t="shared" si="162"/>
        <v>3.1581847336669099E-2</v>
      </c>
      <c r="V309" s="42">
        <f t="shared" si="162"/>
        <v>1.12503798105774E-2</v>
      </c>
      <c r="W309" s="43">
        <f t="shared" si="165"/>
        <v>0.79659344213274752</v>
      </c>
      <c r="X309" s="43">
        <f t="shared" si="165"/>
        <v>0.5810675996931185</v>
      </c>
      <c r="AD309"/>
      <c r="AG309" s="3">
        <f t="shared" si="166"/>
        <v>61.101848893902165</v>
      </c>
      <c r="AH309" s="36">
        <f t="shared" si="167"/>
        <v>0.74999999498804426</v>
      </c>
      <c r="AI309" s="36">
        <f t="shared" si="167"/>
        <v>0.79999999705441693</v>
      </c>
      <c r="AJ309" s="36">
        <f t="shared" si="167"/>
        <v>1.1499999982897799</v>
      </c>
      <c r="AK309" s="36">
        <f t="shared" si="167"/>
        <v>1.1999999947096849</v>
      </c>
      <c r="AL309" s="36">
        <f t="shared" si="167"/>
        <v>1.0727173744787035</v>
      </c>
      <c r="AM309" s="37">
        <f t="shared" si="167"/>
        <v>1.7972275088827061</v>
      </c>
      <c r="AN309" s="38">
        <f t="shared" si="167"/>
        <v>0.49869399696777866</v>
      </c>
      <c r="AO309" s="39">
        <f t="shared" si="167"/>
        <v>0</v>
      </c>
      <c r="AP309" s="39">
        <f t="shared" si="167"/>
        <v>0</v>
      </c>
      <c r="AQ309" s="40">
        <f t="shared" si="167"/>
        <v>0</v>
      </c>
      <c r="AR309" s="40">
        <f t="shared" si="167"/>
        <v>0</v>
      </c>
      <c r="AS309" s="40">
        <f t="shared" si="167"/>
        <v>0</v>
      </c>
      <c r="AT309" s="41">
        <f t="shared" si="167"/>
        <v>0</v>
      </c>
      <c r="AU309" s="41">
        <f t="shared" si="167"/>
        <v>0</v>
      </c>
      <c r="AV309" s="42">
        <f t="shared" si="163"/>
        <v>3.1410130225822237E-2</v>
      </c>
      <c r="AW309" s="42">
        <f t="shared" si="163"/>
        <v>9.0334035494053257E-3</v>
      </c>
      <c r="AX309" s="43">
        <f t="shared" si="164"/>
        <v>0.79532047038546916</v>
      </c>
      <c r="AY309" s="43">
        <f t="shared" si="164"/>
        <v>0.56140568730030194</v>
      </c>
    </row>
    <row r="310" spans="5:51" x14ac:dyDescent="0.25">
      <c r="F310" s="3">
        <v>68</v>
      </c>
      <c r="G310" s="36">
        <f t="shared" si="165"/>
        <v>0.74999999726343458</v>
      </c>
      <c r="H310" s="36">
        <f t="shared" si="165"/>
        <v>0.79999999905939256</v>
      </c>
      <c r="I310" s="36">
        <f t="shared" si="165"/>
        <v>1.1499999994992507</v>
      </c>
      <c r="J310" s="36">
        <f t="shared" si="165"/>
        <v>1.1999999982205023</v>
      </c>
      <c r="K310" s="36">
        <f t="shared" si="165"/>
        <v>1.0905954381897793</v>
      </c>
      <c r="L310" s="37">
        <f t="shared" si="165"/>
        <v>1.7974083274310066</v>
      </c>
      <c r="M310" s="38">
        <f t="shared" si="165"/>
        <v>0.49921366289954183</v>
      </c>
      <c r="N310" s="39">
        <f t="shared" si="165"/>
        <v>0</v>
      </c>
      <c r="O310" s="39">
        <f t="shared" si="165"/>
        <v>0</v>
      </c>
      <c r="P310" s="40">
        <f t="shared" si="165"/>
        <v>0</v>
      </c>
      <c r="Q310" s="40">
        <f t="shared" si="165"/>
        <v>0</v>
      </c>
      <c r="R310" s="40">
        <f t="shared" si="165"/>
        <v>0</v>
      </c>
      <c r="S310" s="41">
        <f t="shared" si="165"/>
        <v>0</v>
      </c>
      <c r="T310" s="41">
        <f t="shared" si="165"/>
        <v>0</v>
      </c>
      <c r="U310" s="42">
        <f t="shared" si="162"/>
        <v>3.1603991380764036E-2</v>
      </c>
      <c r="V310" s="42">
        <f t="shared" si="162"/>
        <v>1.1578799555835058E-2</v>
      </c>
      <c r="W310" s="43">
        <f t="shared" si="165"/>
        <v>0.79675976993165809</v>
      </c>
      <c r="X310" s="43">
        <f t="shared" si="165"/>
        <v>0.58397453322560955</v>
      </c>
      <c r="AD310"/>
      <c r="AG310" s="3">
        <f t="shared" si="166"/>
        <v>61.307881205229648</v>
      </c>
      <c r="AH310" s="36">
        <f t="shared" si="167"/>
        <v>0.74999999509715609</v>
      </c>
      <c r="AI310" s="36">
        <f t="shared" si="167"/>
        <v>0.79999999716160508</v>
      </c>
      <c r="AJ310" s="36">
        <f t="shared" si="167"/>
        <v>1.1499999983595277</v>
      </c>
      <c r="AK310" s="36">
        <f t="shared" si="167"/>
        <v>1.1999999948943019</v>
      </c>
      <c r="AL310" s="36">
        <f t="shared" si="167"/>
        <v>1.0734293113343707</v>
      </c>
      <c r="AM310" s="37">
        <f t="shared" si="167"/>
        <v>1.7972346845758089</v>
      </c>
      <c r="AN310" s="38">
        <f t="shared" si="167"/>
        <v>0.49871533465353757</v>
      </c>
      <c r="AO310" s="39">
        <f t="shared" si="167"/>
        <v>0</v>
      </c>
      <c r="AP310" s="39">
        <f t="shared" si="167"/>
        <v>0</v>
      </c>
      <c r="AQ310" s="40">
        <f t="shared" si="167"/>
        <v>0</v>
      </c>
      <c r="AR310" s="40">
        <f t="shared" si="167"/>
        <v>0</v>
      </c>
      <c r="AS310" s="40">
        <f t="shared" si="167"/>
        <v>0</v>
      </c>
      <c r="AT310" s="41">
        <f t="shared" si="167"/>
        <v>0</v>
      </c>
      <c r="AU310" s="41">
        <f t="shared" si="167"/>
        <v>0</v>
      </c>
      <c r="AV310" s="42">
        <f t="shared" si="163"/>
        <v>3.141757807721119E-2</v>
      </c>
      <c r="AW310" s="42">
        <f t="shared" si="163"/>
        <v>9.119777311600491E-3</v>
      </c>
      <c r="AX310" s="43">
        <f t="shared" si="164"/>
        <v>0.79537517085722531</v>
      </c>
      <c r="AY310" s="43">
        <f t="shared" si="164"/>
        <v>0.56217318541710137</v>
      </c>
    </row>
    <row r="311" spans="5:51" x14ac:dyDescent="0.25">
      <c r="F311" s="3">
        <v>69</v>
      </c>
      <c r="G311" s="36">
        <f t="shared" si="165"/>
        <v>0.74999999744397694</v>
      </c>
      <c r="H311" s="36">
        <f t="shared" si="165"/>
        <v>0.79999999918991227</v>
      </c>
      <c r="I311" s="36">
        <f t="shared" si="165"/>
        <v>1.1499999995698462</v>
      </c>
      <c r="J311" s="36">
        <f t="shared" si="165"/>
        <v>1.1999999984558805</v>
      </c>
      <c r="K311" s="36">
        <f t="shared" si="165"/>
        <v>1.0924026243406848</v>
      </c>
      <c r="L311" s="37">
        <f t="shared" si="165"/>
        <v>1.7974265749472993</v>
      </c>
      <c r="M311" s="38">
        <f t="shared" si="165"/>
        <v>0.49926413656834007</v>
      </c>
      <c r="N311" s="39">
        <f t="shared" si="165"/>
        <v>0</v>
      </c>
      <c r="O311" s="39">
        <f t="shared" si="165"/>
        <v>0</v>
      </c>
      <c r="P311" s="40">
        <f t="shared" si="165"/>
        <v>0</v>
      </c>
      <c r="Q311" s="40">
        <f t="shared" si="165"/>
        <v>0</v>
      </c>
      <c r="R311" s="40">
        <f t="shared" si="165"/>
        <v>0</v>
      </c>
      <c r="S311" s="41">
        <f t="shared" si="165"/>
        <v>0</v>
      </c>
      <c r="T311" s="41">
        <f t="shared" si="165"/>
        <v>0</v>
      </c>
      <c r="U311" s="42">
        <f t="shared" si="162"/>
        <v>3.1624552510289103E-2</v>
      </c>
      <c r="V311" s="42">
        <f t="shared" si="162"/>
        <v>1.1895031978043402E-2</v>
      </c>
      <c r="W311" s="43">
        <f t="shared" si="165"/>
        <v>0.79691476486659607</v>
      </c>
      <c r="X311" s="43">
        <f t="shared" si="165"/>
        <v>0.58677247662991205</v>
      </c>
      <c r="AD311"/>
      <c r="AG311" s="3">
        <f t="shared" si="166"/>
        <v>61.497730962395757</v>
      </c>
      <c r="AH311" s="36">
        <f t="shared" si="167"/>
        <v>0.74999999519443239</v>
      </c>
      <c r="AI311" s="36">
        <f t="shared" si="167"/>
        <v>0.79999999725645243</v>
      </c>
      <c r="AJ311" s="36">
        <f t="shared" si="167"/>
        <v>1.1499999984208207</v>
      </c>
      <c r="AK311" s="36">
        <f t="shared" si="167"/>
        <v>1.1999999950578668</v>
      </c>
      <c r="AL311" s="36">
        <f t="shared" si="167"/>
        <v>1.0740732617484272</v>
      </c>
      <c r="AM311" s="37">
        <f t="shared" si="167"/>
        <v>1.7972411782448363</v>
      </c>
      <c r="AN311" s="38">
        <f t="shared" si="167"/>
        <v>0.49873459305129392</v>
      </c>
      <c r="AO311" s="39">
        <f t="shared" si="167"/>
        <v>0</v>
      </c>
      <c r="AP311" s="39">
        <f t="shared" si="167"/>
        <v>0</v>
      </c>
      <c r="AQ311" s="40">
        <f t="shared" si="167"/>
        <v>0</v>
      </c>
      <c r="AR311" s="40">
        <f t="shared" si="167"/>
        <v>0</v>
      </c>
      <c r="AS311" s="40">
        <f t="shared" si="167"/>
        <v>0</v>
      </c>
      <c r="AT311" s="41">
        <f t="shared" si="167"/>
        <v>0</v>
      </c>
      <c r="AU311" s="41">
        <f t="shared" si="167"/>
        <v>0</v>
      </c>
      <c r="AV311" s="42">
        <f t="shared" si="163"/>
        <v>3.1424331642628742E-2</v>
      </c>
      <c r="AW311" s="42">
        <f t="shared" si="163"/>
        <v>9.1987451629631286E-3</v>
      </c>
      <c r="AX311" s="43">
        <f t="shared" si="164"/>
        <v>0.79542480656657233</v>
      </c>
      <c r="AY311" s="43">
        <f t="shared" si="164"/>
        <v>0.5628747613475209</v>
      </c>
    </row>
    <row r="312" spans="5:51" x14ac:dyDescent="0.25">
      <c r="F312" s="3">
        <v>70</v>
      </c>
      <c r="G312" s="36">
        <f t="shared" si="165"/>
        <v>0.74999999760274805</v>
      </c>
      <c r="H312" s="36">
        <f t="shared" si="165"/>
        <v>0.79999999929965626</v>
      </c>
      <c r="I312" s="36">
        <f t="shared" si="165"/>
        <v>1.1499999996282784</v>
      </c>
      <c r="J312" s="36">
        <f t="shared" si="165"/>
        <v>1.1999999986550394</v>
      </c>
      <c r="K312" s="36">
        <f t="shared" si="165"/>
        <v>1.0940640579979475</v>
      </c>
      <c r="L312" s="37">
        <f t="shared" si="165"/>
        <v>1.797443316212856</v>
      </c>
      <c r="M312" s="38">
        <f t="shared" si="165"/>
        <v>0.49931018512388858</v>
      </c>
      <c r="N312" s="39">
        <f t="shared" si="165"/>
        <v>0</v>
      </c>
      <c r="O312" s="39">
        <f t="shared" si="165"/>
        <v>0</v>
      </c>
      <c r="P312" s="40">
        <f t="shared" si="165"/>
        <v>0</v>
      </c>
      <c r="Q312" s="40">
        <f t="shared" si="165"/>
        <v>0</v>
      </c>
      <c r="R312" s="40">
        <f t="shared" si="165"/>
        <v>0</v>
      </c>
      <c r="S312" s="41">
        <f t="shared" si="165"/>
        <v>0</v>
      </c>
      <c r="T312" s="41">
        <f t="shared" si="165"/>
        <v>0</v>
      </c>
      <c r="U312" s="42">
        <f t="shared" si="162"/>
        <v>3.1643662743067937E-2</v>
      </c>
      <c r="V312" s="42">
        <f t="shared" si="162"/>
        <v>1.2199608404728604E-2</v>
      </c>
      <c r="W312" s="43">
        <f t="shared" si="165"/>
        <v>0.79705934097375375</v>
      </c>
      <c r="X312" s="43">
        <f t="shared" si="165"/>
        <v>0.58946635482853704</v>
      </c>
      <c r="AD312"/>
      <c r="AG312" s="3">
        <f t="shared" si="166"/>
        <v>61.672669204188026</v>
      </c>
      <c r="AH312" s="36">
        <f t="shared" si="167"/>
        <v>0.7499999952814006</v>
      </c>
      <c r="AI312" s="36">
        <f t="shared" si="167"/>
        <v>0.79999999734066041</v>
      </c>
      <c r="AJ312" s="36">
        <f t="shared" si="167"/>
        <v>1.1499999984748985</v>
      </c>
      <c r="AK312" s="36">
        <f t="shared" si="167"/>
        <v>1.1999999952032507</v>
      </c>
      <c r="AL312" s="36">
        <f t="shared" si="167"/>
        <v>1.0746566003834912</v>
      </c>
      <c r="AM312" s="37">
        <f t="shared" si="167"/>
        <v>1.7972470632417834</v>
      </c>
      <c r="AN312" s="38">
        <f t="shared" si="167"/>
        <v>0.49875200418549526</v>
      </c>
      <c r="AO312" s="39">
        <f t="shared" si="167"/>
        <v>0</v>
      </c>
      <c r="AP312" s="39">
        <f t="shared" si="167"/>
        <v>0</v>
      </c>
      <c r="AQ312" s="40">
        <f t="shared" si="167"/>
        <v>0</v>
      </c>
      <c r="AR312" s="40">
        <f t="shared" si="167"/>
        <v>0</v>
      </c>
      <c r="AS312" s="40">
        <f t="shared" si="167"/>
        <v>0</v>
      </c>
      <c r="AT312" s="41">
        <f t="shared" si="167"/>
        <v>0</v>
      </c>
      <c r="AU312" s="41">
        <f t="shared" si="167"/>
        <v>0</v>
      </c>
      <c r="AV312" s="42">
        <f t="shared" si="163"/>
        <v>3.1430463600142219E-2</v>
      </c>
      <c r="AW312" s="42">
        <f t="shared" si="163"/>
        <v>9.270987291465034E-3</v>
      </c>
      <c r="AX312" s="43">
        <f t="shared" si="164"/>
        <v>0.79546990258477823</v>
      </c>
      <c r="AY312" s="43">
        <f t="shared" si="164"/>
        <v>0.56351648862586001</v>
      </c>
    </row>
    <row r="313" spans="5:51" x14ac:dyDescent="0.25">
      <c r="AD313"/>
    </row>
    <row r="314" spans="5:51" x14ac:dyDescent="0.25">
      <c r="E314" s="3" t="s">
        <v>89</v>
      </c>
      <c r="F314" s="3">
        <v>0</v>
      </c>
      <c r="G314" s="36">
        <f>G$160+G242</f>
        <v>1.4299100369738225</v>
      </c>
      <c r="H314" s="36">
        <f t="shared" ref="H314:X314" si="168">H$160+H242</f>
        <v>2.8894725080391725</v>
      </c>
      <c r="I314" s="36">
        <f t="shared" si="168"/>
        <v>2.3048486128566585</v>
      </c>
      <c r="J314" s="36">
        <f t="shared" si="168"/>
        <v>2.3048486128566585</v>
      </c>
      <c r="K314" s="36">
        <f t="shared" si="168"/>
        <v>1.8719441759047695</v>
      </c>
      <c r="L314" s="37">
        <f t="shared" si="168"/>
        <v>1.8719441759047695</v>
      </c>
      <c r="M314" s="38">
        <f t="shared" si="168"/>
        <v>2.954035201861597</v>
      </c>
      <c r="N314" s="39">
        <f t="shared" si="168"/>
        <v>1.1197912716347349</v>
      </c>
      <c r="O314" s="39">
        <f t="shared" si="168"/>
        <v>1.1197912716347349</v>
      </c>
      <c r="P314" s="40">
        <f t="shared" si="168"/>
        <v>7.0742534686156731</v>
      </c>
      <c r="Q314" s="40">
        <f t="shared" si="168"/>
        <v>12.161422485138978</v>
      </c>
      <c r="R314" s="40">
        <f t="shared" si="168"/>
        <v>24.404558048807708</v>
      </c>
      <c r="S314" s="41">
        <f t="shared" si="168"/>
        <v>0.35</v>
      </c>
      <c r="T314" s="41">
        <f t="shared" si="168"/>
        <v>0.35</v>
      </c>
      <c r="U314" s="42">
        <f t="shared" si="168"/>
        <v>1.1905785210909123</v>
      </c>
      <c r="V314" s="42">
        <f t="shared" si="168"/>
        <v>1.1905785210909123</v>
      </c>
      <c r="W314" s="43">
        <f t="shared" si="168"/>
        <v>2.8894725080391725</v>
      </c>
      <c r="X314" s="43">
        <f t="shared" si="168"/>
        <v>2.8894725080391725</v>
      </c>
      <c r="AD314"/>
      <c r="AF314" s="3" t="s">
        <v>89</v>
      </c>
      <c r="AG314" s="3">
        <f>AE14</f>
        <v>5.3104168132392244</v>
      </c>
      <c r="AH314" s="36">
        <f>AH$160+AH242</f>
        <v>1.4299100369738225</v>
      </c>
      <c r="AI314" s="36">
        <f t="shared" ref="AI314:AY314" si="169">AI$160+AI242</f>
        <v>3.4396117955327727</v>
      </c>
      <c r="AJ314" s="36">
        <f t="shared" si="169"/>
        <v>2.3048486128566585</v>
      </c>
      <c r="AK314" s="36">
        <f t="shared" si="169"/>
        <v>3.0720689717030272</v>
      </c>
      <c r="AL314" s="36">
        <f t="shared" si="169"/>
        <v>1.8719441759047695</v>
      </c>
      <c r="AM314" s="37">
        <f t="shared" si="169"/>
        <v>1.8719441759047695</v>
      </c>
      <c r="AN314" s="38">
        <f t="shared" si="169"/>
        <v>2.954035201861597</v>
      </c>
      <c r="AO314" s="39">
        <f t="shared" si="169"/>
        <v>1.1197912716347349</v>
      </c>
      <c r="AP314" s="39">
        <f t="shared" si="169"/>
        <v>1.1197912716347349</v>
      </c>
      <c r="AQ314" s="40">
        <f t="shared" si="169"/>
        <v>7.0742534686156731</v>
      </c>
      <c r="AR314" s="40">
        <f t="shared" si="169"/>
        <v>12.161422485138978</v>
      </c>
      <c r="AS314" s="40">
        <f t="shared" si="169"/>
        <v>24.404558048807708</v>
      </c>
      <c r="AT314" s="41">
        <f t="shared" si="169"/>
        <v>0.35</v>
      </c>
      <c r="AU314" s="41">
        <f t="shared" si="169"/>
        <v>0.35</v>
      </c>
      <c r="AV314" s="42">
        <f t="shared" si="169"/>
        <v>1.1905785210909123</v>
      </c>
      <c r="AW314" s="42">
        <f t="shared" si="169"/>
        <v>1.1905785210909123</v>
      </c>
      <c r="AX314" s="43">
        <f t="shared" si="169"/>
        <v>2.8894725080391725</v>
      </c>
      <c r="AY314" s="43">
        <f t="shared" si="169"/>
        <v>2.8894725080391725</v>
      </c>
    </row>
    <row r="315" spans="5:51" x14ac:dyDescent="0.25">
      <c r="F315" s="3">
        <v>1</v>
      </c>
      <c r="G315" s="36">
        <f t="shared" ref="G315:X329" si="170">G$160+G243</f>
        <v>1.4299100369738225</v>
      </c>
      <c r="H315" s="36">
        <f t="shared" si="170"/>
        <v>2.8894725080391725</v>
      </c>
      <c r="I315" s="36">
        <f t="shared" si="170"/>
        <v>2.3048486128566585</v>
      </c>
      <c r="J315" s="36">
        <f t="shared" si="170"/>
        <v>2.3048486128566585</v>
      </c>
      <c r="K315" s="36">
        <f t="shared" si="170"/>
        <v>1.8719441759047695</v>
      </c>
      <c r="L315" s="37">
        <f t="shared" si="170"/>
        <v>1.8719441759047695</v>
      </c>
      <c r="M315" s="38">
        <f t="shared" si="170"/>
        <v>2.954035201861597</v>
      </c>
      <c r="N315" s="39">
        <f t="shared" si="170"/>
        <v>1.1197912716347349</v>
      </c>
      <c r="O315" s="39">
        <f t="shared" si="170"/>
        <v>1.1197912716347349</v>
      </c>
      <c r="P315" s="40">
        <f t="shared" si="170"/>
        <v>7.0742534686156731</v>
      </c>
      <c r="Q315" s="40">
        <f t="shared" si="170"/>
        <v>12.161422485138978</v>
      </c>
      <c r="R315" s="40">
        <f t="shared" si="170"/>
        <v>24.404558048807708</v>
      </c>
      <c r="S315" s="41">
        <f t="shared" si="170"/>
        <v>0.35</v>
      </c>
      <c r="T315" s="41">
        <f t="shared" si="170"/>
        <v>0.35</v>
      </c>
      <c r="U315" s="42">
        <f t="shared" si="170"/>
        <v>1.1905785210909123</v>
      </c>
      <c r="V315" s="42">
        <f t="shared" si="170"/>
        <v>1.1905785210909123</v>
      </c>
      <c r="W315" s="43">
        <f t="shared" si="170"/>
        <v>2.8894725080391725</v>
      </c>
      <c r="X315" s="43">
        <f t="shared" si="170"/>
        <v>2.8894725080391725</v>
      </c>
      <c r="AD315"/>
      <c r="AG315" s="3">
        <f t="shared" ref="AG315:AG378" si="171">AE15</f>
        <v>5.5848653782914033</v>
      </c>
      <c r="AH315" s="36">
        <f t="shared" ref="AH315:AY329" si="172">AH$160+AH243</f>
        <v>1.4299100369738225</v>
      </c>
      <c r="AI315" s="36">
        <f t="shared" si="172"/>
        <v>3.4631662040047941</v>
      </c>
      <c r="AJ315" s="36">
        <f t="shared" si="172"/>
        <v>2.3048486128566585</v>
      </c>
      <c r="AK315" s="36">
        <f t="shared" si="172"/>
        <v>3.1140220046844429</v>
      </c>
      <c r="AL315" s="36">
        <f t="shared" si="172"/>
        <v>1.8719441759047695</v>
      </c>
      <c r="AM315" s="37">
        <f t="shared" si="172"/>
        <v>1.8719441759047695</v>
      </c>
      <c r="AN315" s="38">
        <f t="shared" si="172"/>
        <v>2.954035201861597</v>
      </c>
      <c r="AO315" s="39">
        <f t="shared" si="172"/>
        <v>1.1197912716347349</v>
      </c>
      <c r="AP315" s="39">
        <f t="shared" si="172"/>
        <v>1.1197912716347349</v>
      </c>
      <c r="AQ315" s="40">
        <f t="shared" si="172"/>
        <v>7.0742534686156731</v>
      </c>
      <c r="AR315" s="40">
        <f t="shared" si="172"/>
        <v>12.161422485138978</v>
      </c>
      <c r="AS315" s="40">
        <f t="shared" si="172"/>
        <v>24.404558048807708</v>
      </c>
      <c r="AT315" s="41">
        <f t="shared" si="172"/>
        <v>0.35</v>
      </c>
      <c r="AU315" s="41">
        <f t="shared" si="172"/>
        <v>0.35</v>
      </c>
      <c r="AV315" s="42">
        <f t="shared" si="172"/>
        <v>1.1905785210909123</v>
      </c>
      <c r="AW315" s="42">
        <f t="shared" si="172"/>
        <v>1.1905785210909123</v>
      </c>
      <c r="AX315" s="43">
        <f t="shared" si="172"/>
        <v>2.8894725080391725</v>
      </c>
      <c r="AY315" s="43">
        <f t="shared" si="172"/>
        <v>2.8894725080391725</v>
      </c>
    </row>
    <row r="316" spans="5:51" x14ac:dyDescent="0.25">
      <c r="F316" s="3">
        <v>2</v>
      </c>
      <c r="G316" s="36">
        <f t="shared" si="170"/>
        <v>1.4299100369738225</v>
      </c>
      <c r="H316" s="36">
        <f t="shared" si="170"/>
        <v>2.9906188749115947</v>
      </c>
      <c r="I316" s="36">
        <f t="shared" si="170"/>
        <v>2.3048486128566585</v>
      </c>
      <c r="J316" s="36">
        <f t="shared" si="170"/>
        <v>2.3048486128566585</v>
      </c>
      <c r="K316" s="36">
        <f t="shared" si="170"/>
        <v>1.8719441759047695</v>
      </c>
      <c r="L316" s="37">
        <f t="shared" si="170"/>
        <v>1.8719441759047695</v>
      </c>
      <c r="M316" s="38">
        <f t="shared" si="170"/>
        <v>2.954035201861597</v>
      </c>
      <c r="N316" s="39">
        <f t="shared" si="170"/>
        <v>1.1197912716347349</v>
      </c>
      <c r="O316" s="39">
        <f t="shared" si="170"/>
        <v>1.1197912716347349</v>
      </c>
      <c r="P316" s="40">
        <f t="shared" si="170"/>
        <v>7.0742534686156731</v>
      </c>
      <c r="Q316" s="40">
        <f t="shared" si="170"/>
        <v>12.161422485138978</v>
      </c>
      <c r="R316" s="40">
        <f t="shared" si="170"/>
        <v>24.404558048807708</v>
      </c>
      <c r="S316" s="41">
        <f t="shared" si="170"/>
        <v>0.35</v>
      </c>
      <c r="T316" s="41">
        <f t="shared" si="170"/>
        <v>0.35</v>
      </c>
      <c r="U316" s="42">
        <f t="shared" si="170"/>
        <v>1.1905785210909123</v>
      </c>
      <c r="V316" s="42">
        <f t="shared" si="170"/>
        <v>1.1905785210909123</v>
      </c>
      <c r="W316" s="43">
        <f t="shared" si="170"/>
        <v>2.8894725080391725</v>
      </c>
      <c r="X316" s="43">
        <f t="shared" si="170"/>
        <v>2.8894725080391725</v>
      </c>
      <c r="AD316"/>
      <c r="AG316" s="3">
        <f t="shared" si="171"/>
        <v>5.8734977668565307</v>
      </c>
      <c r="AH316" s="36">
        <f t="shared" si="172"/>
        <v>1.4299100369738225</v>
      </c>
      <c r="AI316" s="36">
        <f t="shared" si="172"/>
        <v>3.4858739445650073</v>
      </c>
      <c r="AJ316" s="36">
        <f t="shared" si="172"/>
        <v>2.3048486128566585</v>
      </c>
      <c r="AK316" s="36">
        <f t="shared" si="172"/>
        <v>3.1543293561559915</v>
      </c>
      <c r="AL316" s="36">
        <f t="shared" si="172"/>
        <v>1.8719441759047695</v>
      </c>
      <c r="AM316" s="37">
        <f t="shared" si="172"/>
        <v>1.8719441759047695</v>
      </c>
      <c r="AN316" s="38">
        <f t="shared" si="172"/>
        <v>2.954035201861597</v>
      </c>
      <c r="AO316" s="39">
        <f t="shared" si="172"/>
        <v>1.1197912716347349</v>
      </c>
      <c r="AP316" s="39">
        <f t="shared" si="172"/>
        <v>1.1197912716347349</v>
      </c>
      <c r="AQ316" s="40">
        <f t="shared" si="172"/>
        <v>7.0742534686156731</v>
      </c>
      <c r="AR316" s="40">
        <f t="shared" si="172"/>
        <v>12.161422485138978</v>
      </c>
      <c r="AS316" s="40">
        <f t="shared" si="172"/>
        <v>24.404558048807708</v>
      </c>
      <c r="AT316" s="41">
        <f t="shared" si="172"/>
        <v>0.35</v>
      </c>
      <c r="AU316" s="41">
        <f t="shared" si="172"/>
        <v>0.35</v>
      </c>
      <c r="AV316" s="42">
        <f t="shared" si="172"/>
        <v>1.1905785210909123</v>
      </c>
      <c r="AW316" s="42">
        <f t="shared" si="172"/>
        <v>1.1905785210909123</v>
      </c>
      <c r="AX316" s="43">
        <f t="shared" si="172"/>
        <v>2.8894725080391725</v>
      </c>
      <c r="AY316" s="43">
        <f t="shared" si="172"/>
        <v>2.8894725080391725</v>
      </c>
    </row>
    <row r="317" spans="5:51" x14ac:dyDescent="0.25">
      <c r="F317" s="3">
        <v>3</v>
      </c>
      <c r="G317" s="36">
        <f t="shared" si="170"/>
        <v>1.4299100369738225</v>
      </c>
      <c r="H317" s="36">
        <f t="shared" si="170"/>
        <v>3.1562311530956189</v>
      </c>
      <c r="I317" s="36">
        <f t="shared" si="170"/>
        <v>2.3048486128566585</v>
      </c>
      <c r="J317" s="36">
        <f t="shared" si="170"/>
        <v>2.5588657833219761</v>
      </c>
      <c r="K317" s="36">
        <f t="shared" si="170"/>
        <v>1.8719441759047695</v>
      </c>
      <c r="L317" s="37">
        <f t="shared" si="170"/>
        <v>1.8719441759047695</v>
      </c>
      <c r="M317" s="38">
        <f t="shared" si="170"/>
        <v>2.954035201861597</v>
      </c>
      <c r="N317" s="39">
        <f t="shared" si="170"/>
        <v>1.1197912716347349</v>
      </c>
      <c r="O317" s="39">
        <f t="shared" si="170"/>
        <v>1.1197912716347349</v>
      </c>
      <c r="P317" s="40">
        <f t="shared" si="170"/>
        <v>7.0742534686156731</v>
      </c>
      <c r="Q317" s="40">
        <f t="shared" si="170"/>
        <v>12.161422485138978</v>
      </c>
      <c r="R317" s="40">
        <f t="shared" si="170"/>
        <v>24.404558048807708</v>
      </c>
      <c r="S317" s="41">
        <f t="shared" si="170"/>
        <v>0.35</v>
      </c>
      <c r="T317" s="41">
        <f t="shared" si="170"/>
        <v>0.35</v>
      </c>
      <c r="U317" s="42">
        <f t="shared" si="170"/>
        <v>1.1905785210909123</v>
      </c>
      <c r="V317" s="42">
        <f t="shared" si="170"/>
        <v>1.1905785210909123</v>
      </c>
      <c r="W317" s="43">
        <f t="shared" si="170"/>
        <v>2.8894725080391725</v>
      </c>
      <c r="X317" s="43">
        <f t="shared" si="170"/>
        <v>2.8894725080391725</v>
      </c>
      <c r="AD317"/>
      <c r="AG317" s="3">
        <f t="shared" si="171"/>
        <v>6.1770470155581005</v>
      </c>
      <c r="AH317" s="36">
        <f t="shared" si="172"/>
        <v>1.4299100369738225</v>
      </c>
      <c r="AI317" s="36">
        <f t="shared" si="172"/>
        <v>3.5076035174218463</v>
      </c>
      <c r="AJ317" s="36">
        <f t="shared" si="172"/>
        <v>2.3048486128566585</v>
      </c>
      <c r="AK317" s="36">
        <f t="shared" si="172"/>
        <v>3.1927622027619824</v>
      </c>
      <c r="AL317" s="36">
        <f t="shared" si="172"/>
        <v>1.8719441759047695</v>
      </c>
      <c r="AM317" s="37">
        <f t="shared" si="172"/>
        <v>1.8719441759047695</v>
      </c>
      <c r="AN317" s="38">
        <f t="shared" si="172"/>
        <v>2.954035201861597</v>
      </c>
      <c r="AO317" s="39">
        <f t="shared" si="172"/>
        <v>1.1197912716347349</v>
      </c>
      <c r="AP317" s="39">
        <f t="shared" si="172"/>
        <v>1.1197912716347349</v>
      </c>
      <c r="AQ317" s="40">
        <f t="shared" si="172"/>
        <v>7.0742534686156731</v>
      </c>
      <c r="AR317" s="40">
        <f t="shared" si="172"/>
        <v>12.161422485138978</v>
      </c>
      <c r="AS317" s="40">
        <f t="shared" si="172"/>
        <v>24.404558048807708</v>
      </c>
      <c r="AT317" s="41">
        <f t="shared" si="172"/>
        <v>0.35</v>
      </c>
      <c r="AU317" s="41">
        <f t="shared" si="172"/>
        <v>0.35</v>
      </c>
      <c r="AV317" s="42">
        <f t="shared" si="172"/>
        <v>1.1905785210909123</v>
      </c>
      <c r="AW317" s="42">
        <f t="shared" si="172"/>
        <v>1.1905785210909123</v>
      </c>
      <c r="AX317" s="43">
        <f t="shared" si="172"/>
        <v>2.8894725080391725</v>
      </c>
      <c r="AY317" s="43">
        <f t="shared" si="172"/>
        <v>2.8894725080391725</v>
      </c>
    </row>
    <row r="318" spans="5:51" x14ac:dyDescent="0.25">
      <c r="F318" s="3">
        <v>4</v>
      </c>
      <c r="G318" s="36">
        <f t="shared" si="170"/>
        <v>1.4299100369738225</v>
      </c>
      <c r="H318" s="36">
        <f t="shared" si="170"/>
        <v>3.2980848304409536</v>
      </c>
      <c r="I318" s="36">
        <f t="shared" si="170"/>
        <v>2.3048486128566585</v>
      </c>
      <c r="J318" s="36">
        <f t="shared" si="170"/>
        <v>2.8174668266968195</v>
      </c>
      <c r="K318" s="36">
        <f t="shared" si="170"/>
        <v>1.8719441759047695</v>
      </c>
      <c r="L318" s="37">
        <f t="shared" si="170"/>
        <v>1.8719441759047695</v>
      </c>
      <c r="M318" s="38">
        <f t="shared" si="170"/>
        <v>2.954035201861597</v>
      </c>
      <c r="N318" s="39">
        <f t="shared" si="170"/>
        <v>1.1197912716347349</v>
      </c>
      <c r="O318" s="39">
        <f t="shared" si="170"/>
        <v>1.1197912716347349</v>
      </c>
      <c r="P318" s="40">
        <f t="shared" si="170"/>
        <v>7.0742534686156731</v>
      </c>
      <c r="Q318" s="40">
        <f t="shared" si="170"/>
        <v>12.161422485138978</v>
      </c>
      <c r="R318" s="40">
        <f t="shared" si="170"/>
        <v>24.404558048807708</v>
      </c>
      <c r="S318" s="41">
        <f t="shared" si="170"/>
        <v>0.35</v>
      </c>
      <c r="T318" s="41">
        <f t="shared" si="170"/>
        <v>0.35</v>
      </c>
      <c r="U318" s="42">
        <f t="shared" si="170"/>
        <v>1.1905785210909123</v>
      </c>
      <c r="V318" s="42">
        <f t="shared" si="170"/>
        <v>1.1905785210909123</v>
      </c>
      <c r="W318" s="43">
        <f t="shared" si="170"/>
        <v>2.8894725080391725</v>
      </c>
      <c r="X318" s="43">
        <f t="shared" si="170"/>
        <v>2.8894725080391725</v>
      </c>
      <c r="AD318"/>
      <c r="AG318" s="3">
        <f t="shared" si="171"/>
        <v>6.4962840452114623</v>
      </c>
      <c r="AH318" s="36">
        <f t="shared" si="172"/>
        <v>1.4299100369738225</v>
      </c>
      <c r="AI318" s="36">
        <f t="shared" si="172"/>
        <v>3.5282343182902181</v>
      </c>
      <c r="AJ318" s="36">
        <f t="shared" si="172"/>
        <v>2.3048486128566585</v>
      </c>
      <c r="AK318" s="36">
        <f t="shared" si="172"/>
        <v>3.2291142001210984</v>
      </c>
      <c r="AL318" s="36">
        <f t="shared" si="172"/>
        <v>1.8719441759047695</v>
      </c>
      <c r="AM318" s="37">
        <f t="shared" si="172"/>
        <v>1.8719441759047695</v>
      </c>
      <c r="AN318" s="38">
        <f t="shared" si="172"/>
        <v>2.954035201861597</v>
      </c>
      <c r="AO318" s="39">
        <f t="shared" si="172"/>
        <v>1.1197912716347349</v>
      </c>
      <c r="AP318" s="39">
        <f t="shared" si="172"/>
        <v>1.1197912716347349</v>
      </c>
      <c r="AQ318" s="40">
        <f t="shared" si="172"/>
        <v>7.0742534686156731</v>
      </c>
      <c r="AR318" s="40">
        <f t="shared" si="172"/>
        <v>12.161422485138978</v>
      </c>
      <c r="AS318" s="40">
        <f t="shared" si="172"/>
        <v>24.404558048807708</v>
      </c>
      <c r="AT318" s="41">
        <f t="shared" si="172"/>
        <v>0.35</v>
      </c>
      <c r="AU318" s="41">
        <f t="shared" si="172"/>
        <v>0.35</v>
      </c>
      <c r="AV318" s="42">
        <f t="shared" si="172"/>
        <v>1.1905785210909123</v>
      </c>
      <c r="AW318" s="42">
        <f t="shared" si="172"/>
        <v>1.1905785210909123</v>
      </c>
      <c r="AX318" s="43">
        <f t="shared" si="172"/>
        <v>2.8894725080391725</v>
      </c>
      <c r="AY318" s="43">
        <f t="shared" si="172"/>
        <v>2.8894725080391725</v>
      </c>
    </row>
    <row r="319" spans="5:51" x14ac:dyDescent="0.25">
      <c r="F319" s="3">
        <v>5</v>
      </c>
      <c r="G319" s="36">
        <f t="shared" si="170"/>
        <v>1.4299100369738225</v>
      </c>
      <c r="H319" s="36">
        <f t="shared" si="170"/>
        <v>3.4105404581128829</v>
      </c>
      <c r="I319" s="36">
        <f t="shared" si="170"/>
        <v>2.3048486128566585</v>
      </c>
      <c r="J319" s="36">
        <f t="shared" si="170"/>
        <v>3.0201059578539793</v>
      </c>
      <c r="K319" s="36">
        <f t="shared" si="170"/>
        <v>1.8719441759047695</v>
      </c>
      <c r="L319" s="37">
        <f t="shared" si="170"/>
        <v>1.8719441759047695</v>
      </c>
      <c r="M319" s="38">
        <f t="shared" si="170"/>
        <v>2.954035201861597</v>
      </c>
      <c r="N319" s="39">
        <f t="shared" si="170"/>
        <v>1.1197912716347349</v>
      </c>
      <c r="O319" s="39">
        <f t="shared" si="170"/>
        <v>1.1197912716347349</v>
      </c>
      <c r="P319" s="40">
        <f t="shared" si="170"/>
        <v>7.0742534686156731</v>
      </c>
      <c r="Q319" s="40">
        <f t="shared" si="170"/>
        <v>12.161422485138978</v>
      </c>
      <c r="R319" s="40">
        <f t="shared" si="170"/>
        <v>24.404558048807708</v>
      </c>
      <c r="S319" s="41">
        <f t="shared" si="170"/>
        <v>0.35</v>
      </c>
      <c r="T319" s="41">
        <f t="shared" si="170"/>
        <v>0.35</v>
      </c>
      <c r="U319" s="42">
        <f t="shared" si="170"/>
        <v>1.1905785210909123</v>
      </c>
      <c r="V319" s="42">
        <f t="shared" si="170"/>
        <v>1.1905785210909123</v>
      </c>
      <c r="W319" s="43">
        <f t="shared" si="170"/>
        <v>2.8894725080391725</v>
      </c>
      <c r="X319" s="43">
        <f t="shared" si="170"/>
        <v>2.8894725080391725</v>
      </c>
      <c r="AD319"/>
      <c r="AG319" s="3">
        <f t="shared" si="171"/>
        <v>6.8320196187232742</v>
      </c>
      <c r="AH319" s="36">
        <f t="shared" si="172"/>
        <v>1.4299100369738225</v>
      </c>
      <c r="AI319" s="36">
        <f t="shared" si="172"/>
        <v>3.5476598608790813</v>
      </c>
      <c r="AJ319" s="36">
        <f t="shared" si="172"/>
        <v>2.3048486128566585</v>
      </c>
      <c r="AK319" s="36">
        <f t="shared" si="172"/>
        <v>3.2632071195565926</v>
      </c>
      <c r="AL319" s="36">
        <f t="shared" si="172"/>
        <v>1.8719441759047695</v>
      </c>
      <c r="AM319" s="37">
        <f t="shared" si="172"/>
        <v>1.9568378044021593</v>
      </c>
      <c r="AN319" s="38">
        <f t="shared" si="172"/>
        <v>2.954035201861597</v>
      </c>
      <c r="AO319" s="39">
        <f t="shared" si="172"/>
        <v>1.1197912716347349</v>
      </c>
      <c r="AP319" s="39">
        <f t="shared" si="172"/>
        <v>1.1197912716347349</v>
      </c>
      <c r="AQ319" s="40">
        <f t="shared" si="172"/>
        <v>7.0742534686156731</v>
      </c>
      <c r="AR319" s="40">
        <f t="shared" si="172"/>
        <v>12.161422485138978</v>
      </c>
      <c r="AS319" s="40">
        <f t="shared" si="172"/>
        <v>24.404558048807708</v>
      </c>
      <c r="AT319" s="41">
        <f t="shared" si="172"/>
        <v>0.35</v>
      </c>
      <c r="AU319" s="41">
        <f t="shared" si="172"/>
        <v>0.35</v>
      </c>
      <c r="AV319" s="42">
        <f t="shared" si="172"/>
        <v>1.1905785210909123</v>
      </c>
      <c r="AW319" s="42">
        <f t="shared" si="172"/>
        <v>1.1905785210909123</v>
      </c>
      <c r="AX319" s="43">
        <f t="shared" si="172"/>
        <v>2.8898182869272131</v>
      </c>
      <c r="AY319" s="43">
        <f t="shared" si="172"/>
        <v>2.8894725080391725</v>
      </c>
    </row>
    <row r="320" spans="5:51" x14ac:dyDescent="0.25">
      <c r="F320" s="3">
        <v>6</v>
      </c>
      <c r="G320" s="36">
        <f t="shared" si="170"/>
        <v>1.4299100369738225</v>
      </c>
      <c r="H320" s="36">
        <f t="shared" si="170"/>
        <v>3.4951896679296621</v>
      </c>
      <c r="I320" s="36">
        <f t="shared" si="170"/>
        <v>2.3048486128566585</v>
      </c>
      <c r="J320" s="36">
        <f t="shared" si="170"/>
        <v>3.1708232637169491</v>
      </c>
      <c r="K320" s="36">
        <f t="shared" si="170"/>
        <v>1.8719441759047695</v>
      </c>
      <c r="L320" s="37">
        <f t="shared" si="170"/>
        <v>1.8719441759047695</v>
      </c>
      <c r="M320" s="38">
        <f t="shared" si="170"/>
        <v>2.954035201861597</v>
      </c>
      <c r="N320" s="39">
        <f t="shared" si="170"/>
        <v>1.1197912716347349</v>
      </c>
      <c r="O320" s="39">
        <f t="shared" si="170"/>
        <v>1.1197912716347349</v>
      </c>
      <c r="P320" s="40">
        <f t="shared" si="170"/>
        <v>7.0742534686156731</v>
      </c>
      <c r="Q320" s="40">
        <f t="shared" si="170"/>
        <v>12.161422485138978</v>
      </c>
      <c r="R320" s="40">
        <f t="shared" si="170"/>
        <v>24.404558048807708</v>
      </c>
      <c r="S320" s="41">
        <f t="shared" si="170"/>
        <v>0.35</v>
      </c>
      <c r="T320" s="41">
        <f t="shared" si="170"/>
        <v>0.35</v>
      </c>
      <c r="U320" s="42">
        <f t="shared" si="170"/>
        <v>1.1905785210909123</v>
      </c>
      <c r="V320" s="42">
        <f t="shared" si="170"/>
        <v>1.1905785210909123</v>
      </c>
      <c r="W320" s="43">
        <f t="shared" si="170"/>
        <v>2.8894725080391725</v>
      </c>
      <c r="X320" s="43">
        <f t="shared" si="170"/>
        <v>2.8894725080391725</v>
      </c>
      <c r="AD320"/>
      <c r="AG320" s="3">
        <f t="shared" si="171"/>
        <v>7.185106400177478</v>
      </c>
      <c r="AH320" s="36">
        <f t="shared" si="172"/>
        <v>1.4454281782756984</v>
      </c>
      <c r="AI320" s="36">
        <f t="shared" si="172"/>
        <v>3.565790769140802</v>
      </c>
      <c r="AJ320" s="36">
        <f t="shared" si="172"/>
        <v>2.3048486128566585</v>
      </c>
      <c r="AK320" s="36">
        <f t="shared" si="172"/>
        <v>3.2948959329288314</v>
      </c>
      <c r="AL320" s="36">
        <f t="shared" si="172"/>
        <v>1.8719441759047695</v>
      </c>
      <c r="AM320" s="37">
        <f t="shared" si="172"/>
        <v>2.0622308661747519</v>
      </c>
      <c r="AN320" s="38">
        <f t="shared" si="172"/>
        <v>2.954035201861597</v>
      </c>
      <c r="AO320" s="39">
        <f t="shared" si="172"/>
        <v>1.1197912716347349</v>
      </c>
      <c r="AP320" s="39">
        <f t="shared" si="172"/>
        <v>1.1197912716347349</v>
      </c>
      <c r="AQ320" s="40">
        <f t="shared" si="172"/>
        <v>7.0742534686156731</v>
      </c>
      <c r="AR320" s="40">
        <f t="shared" si="172"/>
        <v>12.161422485138978</v>
      </c>
      <c r="AS320" s="40">
        <f t="shared" si="172"/>
        <v>24.404558048807708</v>
      </c>
      <c r="AT320" s="41">
        <f t="shared" si="172"/>
        <v>0.35</v>
      </c>
      <c r="AU320" s="41">
        <f t="shared" si="172"/>
        <v>0.35</v>
      </c>
      <c r="AV320" s="42">
        <f t="shared" si="172"/>
        <v>1.1905785210909123</v>
      </c>
      <c r="AW320" s="42">
        <f t="shared" si="172"/>
        <v>1.1905785210909123</v>
      </c>
      <c r="AX320" s="43">
        <f t="shared" si="172"/>
        <v>2.9211187380158457</v>
      </c>
      <c r="AY320" s="43">
        <f t="shared" si="172"/>
        <v>2.8894725080391725</v>
      </c>
    </row>
    <row r="321" spans="6:51" x14ac:dyDescent="0.25">
      <c r="F321" s="3">
        <v>7</v>
      </c>
      <c r="G321" s="36">
        <f t="shared" si="170"/>
        <v>1.4299100369738225</v>
      </c>
      <c r="H321" s="36">
        <f t="shared" si="170"/>
        <v>3.5565660259913687</v>
      </c>
      <c r="I321" s="36">
        <f t="shared" si="170"/>
        <v>2.3048486128566585</v>
      </c>
      <c r="J321" s="36">
        <f t="shared" si="170"/>
        <v>3.2787899642759366</v>
      </c>
      <c r="K321" s="36">
        <f t="shared" si="170"/>
        <v>1.8719441759047695</v>
      </c>
      <c r="L321" s="37">
        <f t="shared" si="170"/>
        <v>2.0071946496072526</v>
      </c>
      <c r="M321" s="38">
        <f t="shared" si="170"/>
        <v>2.954035201861597</v>
      </c>
      <c r="N321" s="39">
        <f t="shared" si="170"/>
        <v>1.1197912716347349</v>
      </c>
      <c r="O321" s="39">
        <f t="shared" si="170"/>
        <v>1.1197912716347349</v>
      </c>
      <c r="P321" s="40">
        <f t="shared" si="170"/>
        <v>7.0742534686156731</v>
      </c>
      <c r="Q321" s="40">
        <f t="shared" si="170"/>
        <v>12.161422485138978</v>
      </c>
      <c r="R321" s="40">
        <f t="shared" si="170"/>
        <v>24.404558048807708</v>
      </c>
      <c r="S321" s="41">
        <f t="shared" si="170"/>
        <v>0.35</v>
      </c>
      <c r="T321" s="41">
        <f t="shared" si="170"/>
        <v>0.35</v>
      </c>
      <c r="U321" s="42">
        <f t="shared" si="170"/>
        <v>1.1905785210909123</v>
      </c>
      <c r="V321" s="42">
        <f t="shared" si="170"/>
        <v>1.1905785210909123</v>
      </c>
      <c r="W321" s="43">
        <f t="shared" si="170"/>
        <v>2.9048217132986078</v>
      </c>
      <c r="X321" s="43">
        <f t="shared" si="170"/>
        <v>2.8894725080391725</v>
      </c>
      <c r="AD321"/>
      <c r="AG321" s="3">
        <f t="shared" si="171"/>
        <v>7.5564411203372481</v>
      </c>
      <c r="AH321" s="36">
        <f t="shared" si="172"/>
        <v>1.4793589555107389</v>
      </c>
      <c r="AI321" s="36">
        <f t="shared" si="172"/>
        <v>3.5825573811493583</v>
      </c>
      <c r="AJ321" s="36">
        <f t="shared" si="172"/>
        <v>2.3048486128566585</v>
      </c>
      <c r="AK321" s="36">
        <f t="shared" si="172"/>
        <v>3.324073061608015</v>
      </c>
      <c r="AL321" s="36">
        <f t="shared" si="172"/>
        <v>1.8719441759047695</v>
      </c>
      <c r="AM321" s="37">
        <f t="shared" si="172"/>
        <v>2.1707676021507214</v>
      </c>
      <c r="AN321" s="38">
        <f t="shared" si="172"/>
        <v>2.954035201861597</v>
      </c>
      <c r="AO321" s="39">
        <f t="shared" si="172"/>
        <v>1.1197912716347349</v>
      </c>
      <c r="AP321" s="39">
        <f t="shared" si="172"/>
        <v>1.1197912716347349</v>
      </c>
      <c r="AQ321" s="40">
        <f t="shared" si="172"/>
        <v>7.0742534686156731</v>
      </c>
      <c r="AR321" s="40">
        <f t="shared" si="172"/>
        <v>12.161422485138978</v>
      </c>
      <c r="AS321" s="40">
        <f t="shared" si="172"/>
        <v>24.404558048807708</v>
      </c>
      <c r="AT321" s="41">
        <f t="shared" si="172"/>
        <v>0.35</v>
      </c>
      <c r="AU321" s="41">
        <f t="shared" si="172"/>
        <v>0.35</v>
      </c>
      <c r="AV321" s="42">
        <f t="shared" si="172"/>
        <v>1.1905785210909123</v>
      </c>
      <c r="AW321" s="42">
        <f t="shared" si="172"/>
        <v>1.1905785210909123</v>
      </c>
      <c r="AX321" s="43">
        <f t="shared" si="172"/>
        <v>2.9530526222778</v>
      </c>
      <c r="AY321" s="43">
        <f t="shared" si="172"/>
        <v>2.8894725080391725</v>
      </c>
    </row>
    <row r="322" spans="6:51" x14ac:dyDescent="0.25">
      <c r="F322" s="3">
        <v>8</v>
      </c>
      <c r="G322" s="36">
        <f t="shared" si="170"/>
        <v>1.5225671330497583</v>
      </c>
      <c r="H322" s="36">
        <f t="shared" si="170"/>
        <v>3.5998314238686611</v>
      </c>
      <c r="I322" s="36">
        <f t="shared" si="170"/>
        <v>2.3048486128566585</v>
      </c>
      <c r="J322" s="36">
        <f t="shared" si="170"/>
        <v>3.3539879282022871</v>
      </c>
      <c r="K322" s="36">
        <f t="shared" si="170"/>
        <v>1.8719441759047695</v>
      </c>
      <c r="L322" s="37">
        <f t="shared" si="170"/>
        <v>2.2962329855011778</v>
      </c>
      <c r="M322" s="38">
        <f t="shared" si="170"/>
        <v>2.954035201861597</v>
      </c>
      <c r="N322" s="39">
        <f t="shared" si="170"/>
        <v>1.1197912716347349</v>
      </c>
      <c r="O322" s="39">
        <f t="shared" si="170"/>
        <v>1.1197912716347349</v>
      </c>
      <c r="P322" s="40">
        <f t="shared" si="170"/>
        <v>7.0742534686156731</v>
      </c>
      <c r="Q322" s="40">
        <f t="shared" si="170"/>
        <v>12.161422485138978</v>
      </c>
      <c r="R322" s="40">
        <f t="shared" si="170"/>
        <v>24.404558048807708</v>
      </c>
      <c r="S322" s="41">
        <f t="shared" si="170"/>
        <v>0.35</v>
      </c>
      <c r="T322" s="41">
        <f t="shared" si="170"/>
        <v>0.35</v>
      </c>
      <c r="U322" s="42">
        <f t="shared" si="170"/>
        <v>1.1905785210909123</v>
      </c>
      <c r="V322" s="42">
        <f t="shared" si="170"/>
        <v>1.1905785210909123</v>
      </c>
      <c r="W322" s="43">
        <f t="shared" si="170"/>
        <v>2.9898482602170922</v>
      </c>
      <c r="X322" s="43">
        <f t="shared" si="170"/>
        <v>2.8894725080391725</v>
      </c>
      <c r="AD322"/>
      <c r="AG322" s="3">
        <f t="shared" si="171"/>
        <v>7.9469668540626248</v>
      </c>
      <c r="AH322" s="36">
        <f t="shared" si="172"/>
        <v>1.5172668291152833</v>
      </c>
      <c r="AI322" s="36">
        <f t="shared" si="172"/>
        <v>3.5979118091366238</v>
      </c>
      <c r="AJ322" s="36">
        <f t="shared" si="172"/>
        <v>2.3048486128566585</v>
      </c>
      <c r="AK322" s="36">
        <f t="shared" si="172"/>
        <v>3.3506715206255233</v>
      </c>
      <c r="AL322" s="36">
        <f t="shared" si="172"/>
        <v>1.8719441759047695</v>
      </c>
      <c r="AM322" s="37">
        <f t="shared" si="172"/>
        <v>2.2815067194518077</v>
      </c>
      <c r="AN322" s="38">
        <f t="shared" si="172"/>
        <v>2.954035201861597</v>
      </c>
      <c r="AO322" s="39">
        <f t="shared" si="172"/>
        <v>1.1197912716347349</v>
      </c>
      <c r="AP322" s="39">
        <f t="shared" si="172"/>
        <v>1.1197912716347349</v>
      </c>
      <c r="AQ322" s="40">
        <f t="shared" si="172"/>
        <v>7.0742534686156731</v>
      </c>
      <c r="AR322" s="40">
        <f t="shared" si="172"/>
        <v>12.161422485138978</v>
      </c>
      <c r="AS322" s="40">
        <f t="shared" si="172"/>
        <v>24.404558048807708</v>
      </c>
      <c r="AT322" s="41">
        <f t="shared" si="172"/>
        <v>0.35</v>
      </c>
      <c r="AU322" s="41">
        <f t="shared" si="172"/>
        <v>0.35</v>
      </c>
      <c r="AV322" s="42">
        <f t="shared" si="172"/>
        <v>1.1905785210909123</v>
      </c>
      <c r="AW322" s="42">
        <f t="shared" si="172"/>
        <v>1.1905785210909123</v>
      </c>
      <c r="AX322" s="43">
        <f t="shared" si="172"/>
        <v>2.9855268442773251</v>
      </c>
      <c r="AY322" s="43">
        <f t="shared" si="172"/>
        <v>2.8894725080391725</v>
      </c>
    </row>
    <row r="323" spans="6:51" x14ac:dyDescent="0.25">
      <c r="F323" s="3">
        <v>9</v>
      </c>
      <c r="G323" s="36">
        <f t="shared" si="170"/>
        <v>1.6272321385367166</v>
      </c>
      <c r="H323" s="36">
        <f t="shared" si="170"/>
        <v>3.6296766672746177</v>
      </c>
      <c r="I323" s="36">
        <f t="shared" si="170"/>
        <v>2.3048486128566585</v>
      </c>
      <c r="J323" s="36">
        <f t="shared" si="170"/>
        <v>3.4052509981882721</v>
      </c>
      <c r="K323" s="36">
        <f t="shared" si="170"/>
        <v>1.8719441759047695</v>
      </c>
      <c r="L323" s="37">
        <f t="shared" si="170"/>
        <v>2.5573985306024265</v>
      </c>
      <c r="M323" s="38">
        <f t="shared" si="170"/>
        <v>2.954035201861597</v>
      </c>
      <c r="N323" s="39">
        <f t="shared" si="170"/>
        <v>1.1197912716347349</v>
      </c>
      <c r="O323" s="39">
        <f t="shared" si="170"/>
        <v>1.1197912716347349</v>
      </c>
      <c r="P323" s="40">
        <f t="shared" si="170"/>
        <v>7.0742534686156731</v>
      </c>
      <c r="Q323" s="40">
        <f t="shared" si="170"/>
        <v>12.161422485138978</v>
      </c>
      <c r="R323" s="40">
        <f t="shared" si="170"/>
        <v>24.404558048807708</v>
      </c>
      <c r="S323" s="41">
        <f t="shared" si="170"/>
        <v>0.35</v>
      </c>
      <c r="T323" s="41">
        <f t="shared" si="170"/>
        <v>0.35</v>
      </c>
      <c r="U323" s="42">
        <f t="shared" si="170"/>
        <v>1.1905785210909123</v>
      </c>
      <c r="V323" s="42">
        <f t="shared" si="170"/>
        <v>1.1905785210909123</v>
      </c>
      <c r="W323" s="43">
        <f t="shared" si="170"/>
        <v>3.0673508672645111</v>
      </c>
      <c r="X323" s="43">
        <f t="shared" si="170"/>
        <v>2.8894725080391725</v>
      </c>
      <c r="AD323"/>
      <c r="AG323" s="3">
        <f t="shared" si="171"/>
        <v>8.3576754154277619</v>
      </c>
      <c r="AH323" s="36">
        <f t="shared" si="172"/>
        <v>1.5591088819138672</v>
      </c>
      <c r="AI323" s="36">
        <f t="shared" si="172"/>
        <v>3.6118293147946456</v>
      </c>
      <c r="AJ323" s="36">
        <f t="shared" si="172"/>
        <v>2.3048486128566585</v>
      </c>
      <c r="AK323" s="36">
        <f t="shared" si="172"/>
        <v>3.3746667263198358</v>
      </c>
      <c r="AL323" s="36">
        <f t="shared" si="172"/>
        <v>1.8719441759047695</v>
      </c>
      <c r="AM323" s="37">
        <f t="shared" si="172"/>
        <v>2.393384370975796</v>
      </c>
      <c r="AN323" s="38">
        <f t="shared" si="172"/>
        <v>2.954035201861597</v>
      </c>
      <c r="AO323" s="39">
        <f t="shared" si="172"/>
        <v>1.1197912716347349</v>
      </c>
      <c r="AP323" s="39">
        <f t="shared" si="172"/>
        <v>1.1197912716347349</v>
      </c>
      <c r="AQ323" s="40">
        <f t="shared" si="172"/>
        <v>7.0742534686156731</v>
      </c>
      <c r="AR323" s="40">
        <f t="shared" si="172"/>
        <v>12.161422485138978</v>
      </c>
      <c r="AS323" s="40">
        <f t="shared" si="172"/>
        <v>24.404558048807708</v>
      </c>
      <c r="AT323" s="41">
        <f t="shared" si="172"/>
        <v>0.35</v>
      </c>
      <c r="AU323" s="41">
        <f t="shared" si="172"/>
        <v>0.35</v>
      </c>
      <c r="AV323" s="42">
        <f t="shared" si="172"/>
        <v>1.1905785210909123</v>
      </c>
      <c r="AW323" s="42">
        <f t="shared" si="172"/>
        <v>1.1905785210909123</v>
      </c>
      <c r="AX323" s="43">
        <f t="shared" si="172"/>
        <v>3.0184379288517387</v>
      </c>
      <c r="AY323" s="43">
        <f t="shared" si="172"/>
        <v>2.8894725080391725</v>
      </c>
    </row>
    <row r="324" spans="6:51" x14ac:dyDescent="0.25">
      <c r="F324" s="3">
        <v>10</v>
      </c>
      <c r="G324" s="36">
        <f t="shared" si="170"/>
        <v>1.7347835179086015</v>
      </c>
      <c r="H324" s="36">
        <f t="shared" si="170"/>
        <v>3.6499216650916937</v>
      </c>
      <c r="I324" s="36">
        <f t="shared" si="170"/>
        <v>2.4185449500913694</v>
      </c>
      <c r="J324" s="36">
        <f t="shared" si="170"/>
        <v>3.4396261478914205</v>
      </c>
      <c r="K324" s="36">
        <f t="shared" si="170"/>
        <v>1.8719441759047695</v>
      </c>
      <c r="L324" s="37">
        <f t="shared" si="170"/>
        <v>2.783076121307797</v>
      </c>
      <c r="M324" s="38">
        <f t="shared" si="170"/>
        <v>2.954035201861597</v>
      </c>
      <c r="N324" s="39">
        <f t="shared" si="170"/>
        <v>1.1197912716347349</v>
      </c>
      <c r="O324" s="39">
        <f t="shared" si="170"/>
        <v>1.1197912716347349</v>
      </c>
      <c r="P324" s="40">
        <f t="shared" si="170"/>
        <v>7.0742534686156731</v>
      </c>
      <c r="Q324" s="40">
        <f t="shared" si="170"/>
        <v>12.161422485138978</v>
      </c>
      <c r="R324" s="40">
        <f t="shared" si="170"/>
        <v>24.404558048807708</v>
      </c>
      <c r="S324" s="41">
        <f t="shared" si="170"/>
        <v>0.35</v>
      </c>
      <c r="T324" s="41">
        <f t="shared" si="170"/>
        <v>0.35</v>
      </c>
      <c r="U324" s="42">
        <f t="shared" si="170"/>
        <v>1.1905785210909123</v>
      </c>
      <c r="V324" s="42">
        <f t="shared" si="170"/>
        <v>1.1905785210909123</v>
      </c>
      <c r="W324" s="43">
        <f t="shared" si="170"/>
        <v>3.1373701441888167</v>
      </c>
      <c r="X324" s="43">
        <f t="shared" si="170"/>
        <v>2.8894725080391725</v>
      </c>
      <c r="AD324"/>
      <c r="AG324" s="3">
        <f t="shared" si="171"/>
        <v>8.7896098766206254</v>
      </c>
      <c r="AH324" s="36">
        <f t="shared" si="172"/>
        <v>1.6046711371680449</v>
      </c>
      <c r="AI324" s="36">
        <f t="shared" si="172"/>
        <v>3.6243088862679209</v>
      </c>
      <c r="AJ324" s="36">
        <f t="shared" si="172"/>
        <v>2.3048486128566585</v>
      </c>
      <c r="AK324" s="36">
        <f t="shared" si="172"/>
        <v>3.3960767957879416</v>
      </c>
      <c r="AL324" s="36">
        <f t="shared" si="172"/>
        <v>1.8719441759047695</v>
      </c>
      <c r="AM324" s="37">
        <f t="shared" si="172"/>
        <v>2.5052416803275728</v>
      </c>
      <c r="AN324" s="38">
        <f t="shared" si="172"/>
        <v>2.954035201861597</v>
      </c>
      <c r="AO324" s="39">
        <f t="shared" si="172"/>
        <v>1.1197912716347349</v>
      </c>
      <c r="AP324" s="39">
        <f t="shared" si="172"/>
        <v>1.1197912716347349</v>
      </c>
      <c r="AQ324" s="40">
        <f t="shared" si="172"/>
        <v>7.0742534686156731</v>
      </c>
      <c r="AR324" s="40">
        <f t="shared" si="172"/>
        <v>12.161422485138978</v>
      </c>
      <c r="AS324" s="40">
        <f t="shared" si="172"/>
        <v>24.404558048807708</v>
      </c>
      <c r="AT324" s="41">
        <f t="shared" si="172"/>
        <v>0.35</v>
      </c>
      <c r="AU324" s="41">
        <f t="shared" si="172"/>
        <v>0.35</v>
      </c>
      <c r="AV324" s="42">
        <f t="shared" si="172"/>
        <v>1.1905785210909123</v>
      </c>
      <c r="AW324" s="42">
        <f t="shared" si="172"/>
        <v>1.1905785210909123</v>
      </c>
      <c r="AX324" s="43">
        <f t="shared" si="172"/>
        <v>3.0516725697903149</v>
      </c>
      <c r="AY324" s="43">
        <f t="shared" si="172"/>
        <v>2.8894725080391725</v>
      </c>
    </row>
    <row r="325" spans="6:51" x14ac:dyDescent="0.25">
      <c r="F325" s="3">
        <v>11</v>
      </c>
      <c r="G325" s="36">
        <f t="shared" si="170"/>
        <v>1.8367224482647397</v>
      </c>
      <c r="H325" s="36">
        <f t="shared" si="170"/>
        <v>3.6634769797566236</v>
      </c>
      <c r="I325" s="36">
        <f t="shared" si="170"/>
        <v>2.6913552673666308</v>
      </c>
      <c r="J325" s="36">
        <f t="shared" si="170"/>
        <v>3.4623877458598966</v>
      </c>
      <c r="K325" s="36">
        <f t="shared" si="170"/>
        <v>1.8719441759047695</v>
      </c>
      <c r="L325" s="37">
        <f t="shared" si="170"/>
        <v>2.9713680010523591</v>
      </c>
      <c r="M325" s="38">
        <f t="shared" si="170"/>
        <v>2.954035201861597</v>
      </c>
      <c r="N325" s="39">
        <f t="shared" si="170"/>
        <v>1.1197912716347349</v>
      </c>
      <c r="O325" s="39">
        <f t="shared" si="170"/>
        <v>1.1197912716347349</v>
      </c>
      <c r="P325" s="40">
        <f t="shared" si="170"/>
        <v>7.0742534686156731</v>
      </c>
      <c r="Q325" s="40">
        <f t="shared" si="170"/>
        <v>12.161422485138978</v>
      </c>
      <c r="R325" s="40">
        <f t="shared" si="170"/>
        <v>24.404558048807708</v>
      </c>
      <c r="S325" s="41">
        <f t="shared" si="170"/>
        <v>0.35</v>
      </c>
      <c r="T325" s="41">
        <f t="shared" si="170"/>
        <v>0.35</v>
      </c>
      <c r="U325" s="42">
        <f t="shared" si="170"/>
        <v>1.1905785210909123</v>
      </c>
      <c r="V325" s="42">
        <f t="shared" si="170"/>
        <v>1.1905785210909123</v>
      </c>
      <c r="W325" s="43">
        <f t="shared" si="170"/>
        <v>3.2001963394585946</v>
      </c>
      <c r="X325" s="43">
        <f t="shared" si="170"/>
        <v>2.8894725080391725</v>
      </c>
      <c r="AD325"/>
      <c r="AG325" s="3">
        <f t="shared" si="171"/>
        <v>9.2438672170224123</v>
      </c>
      <c r="AH325" s="36">
        <f t="shared" si="172"/>
        <v>1.6535366708849588</v>
      </c>
      <c r="AI325" s="36">
        <f t="shared" si="172"/>
        <v>3.6353729429091679</v>
      </c>
      <c r="AJ325" s="36">
        <f t="shared" si="172"/>
        <v>2.3048486128566585</v>
      </c>
      <c r="AK325" s="36">
        <f t="shared" si="172"/>
        <v>3.4149612471907984</v>
      </c>
      <c r="AL325" s="36">
        <f t="shared" si="172"/>
        <v>1.8719441759047695</v>
      </c>
      <c r="AM325" s="37">
        <f t="shared" si="172"/>
        <v>2.6158609318462007</v>
      </c>
      <c r="AN325" s="38">
        <f t="shared" si="172"/>
        <v>2.954035201861597</v>
      </c>
      <c r="AO325" s="39">
        <f t="shared" si="172"/>
        <v>1.1197912716347349</v>
      </c>
      <c r="AP325" s="39">
        <f t="shared" si="172"/>
        <v>1.1197912716347349</v>
      </c>
      <c r="AQ325" s="40">
        <f t="shared" si="172"/>
        <v>7.0742534686156731</v>
      </c>
      <c r="AR325" s="40">
        <f t="shared" si="172"/>
        <v>12.161422485138978</v>
      </c>
      <c r="AS325" s="40">
        <f t="shared" si="172"/>
        <v>24.404558048807708</v>
      </c>
      <c r="AT325" s="41">
        <f t="shared" si="172"/>
        <v>0.35</v>
      </c>
      <c r="AU325" s="41">
        <f t="shared" si="172"/>
        <v>0.35</v>
      </c>
      <c r="AV325" s="42">
        <f t="shared" si="172"/>
        <v>1.1905785210909123</v>
      </c>
      <c r="AW325" s="42">
        <f t="shared" si="172"/>
        <v>1.1905785210909123</v>
      </c>
      <c r="AX325" s="43">
        <f t="shared" si="172"/>
        <v>3.0851084380609723</v>
      </c>
      <c r="AY325" s="43">
        <f t="shared" si="172"/>
        <v>2.8894725080391725</v>
      </c>
    </row>
    <row r="326" spans="6:51" x14ac:dyDescent="0.25">
      <c r="F326" s="3">
        <v>12</v>
      </c>
      <c r="G326" s="36">
        <f t="shared" si="170"/>
        <v>1.9264666746532151</v>
      </c>
      <c r="H326" s="36">
        <f t="shared" si="170"/>
        <v>3.6724629015315564</v>
      </c>
      <c r="I326" s="36">
        <f t="shared" si="170"/>
        <v>2.9095344332419568</v>
      </c>
      <c r="J326" s="36">
        <f t="shared" si="170"/>
        <v>3.4773163302584917</v>
      </c>
      <c r="K326" s="36">
        <f t="shared" si="170"/>
        <v>1.8719441759047695</v>
      </c>
      <c r="L326" s="37">
        <f t="shared" si="170"/>
        <v>3.1242479390445714</v>
      </c>
      <c r="M326" s="38">
        <f t="shared" si="170"/>
        <v>2.954035201861597</v>
      </c>
      <c r="N326" s="39">
        <f t="shared" si="170"/>
        <v>1.1197912716347349</v>
      </c>
      <c r="O326" s="39">
        <f t="shared" si="170"/>
        <v>1.1197912716347349</v>
      </c>
      <c r="P326" s="40">
        <f t="shared" si="170"/>
        <v>7.0742534686156731</v>
      </c>
      <c r="Q326" s="40">
        <f t="shared" si="170"/>
        <v>12.161422485138978</v>
      </c>
      <c r="R326" s="40">
        <f t="shared" si="170"/>
        <v>24.404558048807708</v>
      </c>
      <c r="S326" s="41">
        <f t="shared" si="170"/>
        <v>0.35</v>
      </c>
      <c r="T326" s="41">
        <f t="shared" si="170"/>
        <v>0.35</v>
      </c>
      <c r="U326" s="42">
        <f t="shared" si="170"/>
        <v>1.1905785210909123</v>
      </c>
      <c r="V326" s="42">
        <f t="shared" si="170"/>
        <v>1.1905785210909123</v>
      </c>
      <c r="W326" s="43">
        <f t="shared" si="170"/>
        <v>3.2562693219336385</v>
      </c>
      <c r="X326" s="43">
        <f t="shared" si="170"/>
        <v>2.8894725080391725</v>
      </c>
      <c r="AD326"/>
      <c r="AG326" s="3">
        <f t="shared" si="171"/>
        <v>9.7216011091944612</v>
      </c>
      <c r="AH326" s="36">
        <f t="shared" si="172"/>
        <v>1.705063882067835</v>
      </c>
      <c r="AI326" s="36">
        <f t="shared" si="172"/>
        <v>3.6450661439960061</v>
      </c>
      <c r="AJ326" s="36">
        <f t="shared" si="172"/>
        <v>2.3330800398845164</v>
      </c>
      <c r="AK326" s="36">
        <f t="shared" si="172"/>
        <v>3.4314181067716625</v>
      </c>
      <c r="AL326" s="36">
        <f t="shared" si="172"/>
        <v>1.8719441759047695</v>
      </c>
      <c r="AM326" s="37">
        <f t="shared" si="172"/>
        <v>2.7240089828990732</v>
      </c>
      <c r="AN326" s="38">
        <f t="shared" si="172"/>
        <v>2.954035201861597</v>
      </c>
      <c r="AO326" s="39">
        <f t="shared" si="172"/>
        <v>1.1197912716347349</v>
      </c>
      <c r="AP326" s="39">
        <f t="shared" si="172"/>
        <v>1.1197912716347349</v>
      </c>
      <c r="AQ326" s="40">
        <f t="shared" si="172"/>
        <v>7.0742534686156731</v>
      </c>
      <c r="AR326" s="40">
        <f t="shared" si="172"/>
        <v>12.161422485138978</v>
      </c>
      <c r="AS326" s="40">
        <f t="shared" si="172"/>
        <v>24.404558048807708</v>
      </c>
      <c r="AT326" s="41">
        <f t="shared" si="172"/>
        <v>0.35</v>
      </c>
      <c r="AU326" s="41">
        <f t="shared" si="172"/>
        <v>0.35</v>
      </c>
      <c r="AV326" s="42">
        <f t="shared" si="172"/>
        <v>1.1905785210909123</v>
      </c>
      <c r="AW326" s="42">
        <f t="shared" si="172"/>
        <v>1.1905785210909123</v>
      </c>
      <c r="AX326" s="43">
        <f t="shared" si="172"/>
        <v>3.1186152606522599</v>
      </c>
      <c r="AY326" s="43">
        <f t="shared" si="172"/>
        <v>2.8894725080391725</v>
      </c>
    </row>
    <row r="327" spans="6:51" x14ac:dyDescent="0.25">
      <c r="F327" s="3">
        <v>13</v>
      </c>
      <c r="G327" s="36">
        <f t="shared" si="170"/>
        <v>2.0003244912064444</v>
      </c>
      <c r="H327" s="36">
        <f t="shared" si="170"/>
        <v>3.6783750907110146</v>
      </c>
      <c r="I327" s="36">
        <f t="shared" si="170"/>
        <v>3.076392518348547</v>
      </c>
      <c r="J327" s="36">
        <f t="shared" si="170"/>
        <v>3.4870389890456455</v>
      </c>
      <c r="K327" s="36">
        <f t="shared" si="170"/>
        <v>1.8719441759047695</v>
      </c>
      <c r="L327" s="37">
        <f t="shared" si="170"/>
        <v>3.2458312298434446</v>
      </c>
      <c r="M327" s="38">
        <f t="shared" si="170"/>
        <v>2.954035201861597</v>
      </c>
      <c r="N327" s="39">
        <f t="shared" si="170"/>
        <v>1.1197912716347349</v>
      </c>
      <c r="O327" s="39">
        <f t="shared" si="170"/>
        <v>1.1197912716347349</v>
      </c>
      <c r="P327" s="40">
        <f t="shared" si="170"/>
        <v>7.0742534686156731</v>
      </c>
      <c r="Q327" s="40">
        <f t="shared" si="170"/>
        <v>12.161422485138978</v>
      </c>
      <c r="R327" s="40">
        <f t="shared" si="170"/>
        <v>24.404558048807708</v>
      </c>
      <c r="S327" s="41">
        <f t="shared" si="170"/>
        <v>0.35</v>
      </c>
      <c r="T327" s="41">
        <f t="shared" si="170"/>
        <v>0.35</v>
      </c>
      <c r="U327" s="42">
        <f t="shared" si="170"/>
        <v>1.1905785210909123</v>
      </c>
      <c r="V327" s="42">
        <f t="shared" si="170"/>
        <v>1.1905785210909123</v>
      </c>
      <c r="W327" s="43">
        <f t="shared" si="170"/>
        <v>3.3061090377294016</v>
      </c>
      <c r="X327" s="43">
        <f t="shared" si="170"/>
        <v>2.8894725080391725</v>
      </c>
      <c r="AD327"/>
      <c r="AG327" s="3">
        <f t="shared" si="171"/>
        <v>10.224024848848265</v>
      </c>
      <c r="AH327" s="36">
        <f t="shared" si="172"/>
        <v>1.7583818901062278</v>
      </c>
      <c r="AI327" s="36">
        <f t="shared" si="172"/>
        <v>3.6534533348212839</v>
      </c>
      <c r="AJ327" s="36">
        <f t="shared" si="172"/>
        <v>2.4843778676105153</v>
      </c>
      <c r="AK327" s="36">
        <f t="shared" si="172"/>
        <v>3.445579534025371</v>
      </c>
      <c r="AL327" s="36">
        <f t="shared" si="172"/>
        <v>1.8719441759047695</v>
      </c>
      <c r="AM327" s="37">
        <f t="shared" si="172"/>
        <v>2.8284855054384748</v>
      </c>
      <c r="AN327" s="38">
        <f t="shared" si="172"/>
        <v>2.954035201861597</v>
      </c>
      <c r="AO327" s="39">
        <f t="shared" si="172"/>
        <v>1.1197912716347349</v>
      </c>
      <c r="AP327" s="39">
        <f t="shared" si="172"/>
        <v>1.1197912716347349</v>
      </c>
      <c r="AQ327" s="40">
        <f t="shared" si="172"/>
        <v>7.0742534686156731</v>
      </c>
      <c r="AR327" s="40">
        <f t="shared" si="172"/>
        <v>12.161422485138978</v>
      </c>
      <c r="AS327" s="40">
        <f t="shared" si="172"/>
        <v>24.404558048807708</v>
      </c>
      <c r="AT327" s="41">
        <f t="shared" si="172"/>
        <v>0.35</v>
      </c>
      <c r="AU327" s="41">
        <f t="shared" si="172"/>
        <v>0.35</v>
      </c>
      <c r="AV327" s="42">
        <f t="shared" si="172"/>
        <v>1.1905785210909123</v>
      </c>
      <c r="AW327" s="42">
        <f t="shared" si="172"/>
        <v>1.1905785210909123</v>
      </c>
      <c r="AX327" s="43">
        <f t="shared" si="172"/>
        <v>3.1520561728734031</v>
      </c>
      <c r="AY327" s="43">
        <f t="shared" si="172"/>
        <v>2.8894725080391725</v>
      </c>
    </row>
    <row r="328" spans="6:51" x14ac:dyDescent="0.25">
      <c r="F328" s="3">
        <v>14</v>
      </c>
      <c r="G328" s="36">
        <f t="shared" si="170"/>
        <v>2.0574971340838188</v>
      </c>
      <c r="H328" s="36">
        <f t="shared" si="170"/>
        <v>3.6822437104511052</v>
      </c>
      <c r="I328" s="36">
        <f t="shared" si="170"/>
        <v>3.1989972327563194</v>
      </c>
      <c r="J328" s="36">
        <f t="shared" si="170"/>
        <v>3.4933399607965359</v>
      </c>
      <c r="K328" s="36">
        <f t="shared" si="170"/>
        <v>1.8719441759047695</v>
      </c>
      <c r="L328" s="37">
        <f t="shared" si="170"/>
        <v>3.3410595810223898</v>
      </c>
      <c r="M328" s="38">
        <f t="shared" si="170"/>
        <v>2.9545218166430076</v>
      </c>
      <c r="N328" s="39">
        <f t="shared" si="170"/>
        <v>1.1197912716347349</v>
      </c>
      <c r="O328" s="39">
        <f t="shared" si="170"/>
        <v>1.1197912716347349</v>
      </c>
      <c r="P328" s="40">
        <f t="shared" si="170"/>
        <v>7.0742534686156731</v>
      </c>
      <c r="Q328" s="40">
        <f t="shared" si="170"/>
        <v>12.161422485138978</v>
      </c>
      <c r="R328" s="40">
        <f t="shared" si="170"/>
        <v>24.404558048807708</v>
      </c>
      <c r="S328" s="41">
        <f t="shared" si="170"/>
        <v>0.35</v>
      </c>
      <c r="T328" s="41">
        <f t="shared" si="170"/>
        <v>0.35</v>
      </c>
      <c r="U328" s="42">
        <f t="shared" si="170"/>
        <v>1.1905785210909123</v>
      </c>
      <c r="V328" s="42">
        <f t="shared" si="170"/>
        <v>1.1905785210909123</v>
      </c>
      <c r="W328" s="43">
        <f t="shared" si="170"/>
        <v>3.3502679698156048</v>
      </c>
      <c r="X328" s="43">
        <f t="shared" si="170"/>
        <v>2.8894725080391725</v>
      </c>
      <c r="AD328"/>
      <c r="AG328" s="3">
        <f t="shared" si="171"/>
        <v>10.752414436239738</v>
      </c>
      <c r="AH328" s="36">
        <f t="shared" si="172"/>
        <v>1.81240991224714</v>
      </c>
      <c r="AI328" s="36">
        <f t="shared" si="172"/>
        <v>3.660616723119225</v>
      </c>
      <c r="AJ328" s="36">
        <f t="shared" si="172"/>
        <v>2.6289107047891807</v>
      </c>
      <c r="AK328" s="36">
        <f t="shared" si="172"/>
        <v>3.4576061813525096</v>
      </c>
      <c r="AL328" s="36">
        <f t="shared" si="172"/>
        <v>1.8719441759047695</v>
      </c>
      <c r="AM328" s="37">
        <f t="shared" si="172"/>
        <v>2.928172830541683</v>
      </c>
      <c r="AN328" s="38">
        <f t="shared" si="172"/>
        <v>2.954035201861597</v>
      </c>
      <c r="AO328" s="39">
        <f t="shared" si="172"/>
        <v>1.1197912716347349</v>
      </c>
      <c r="AP328" s="39">
        <f t="shared" si="172"/>
        <v>1.1197912716347349</v>
      </c>
      <c r="AQ328" s="40">
        <f t="shared" si="172"/>
        <v>7.0742534686156731</v>
      </c>
      <c r="AR328" s="40">
        <f t="shared" si="172"/>
        <v>12.161422485138978</v>
      </c>
      <c r="AS328" s="40">
        <f t="shared" si="172"/>
        <v>24.404558048807708</v>
      </c>
      <c r="AT328" s="41">
        <f t="shared" si="172"/>
        <v>0.35</v>
      </c>
      <c r="AU328" s="41">
        <f t="shared" si="172"/>
        <v>0.35</v>
      </c>
      <c r="AV328" s="42">
        <f t="shared" si="172"/>
        <v>1.1905785210909123</v>
      </c>
      <c r="AW328" s="42">
        <f t="shared" si="172"/>
        <v>1.1905785210909123</v>
      </c>
      <c r="AX328" s="43">
        <f t="shared" si="172"/>
        <v>3.1852893371753197</v>
      </c>
      <c r="AY328" s="43">
        <f t="shared" si="172"/>
        <v>2.8894725080391725</v>
      </c>
    </row>
    <row r="329" spans="6:51" x14ac:dyDescent="0.25">
      <c r="F329" s="3">
        <v>15</v>
      </c>
      <c r="G329" s="36">
        <f t="shared" si="170"/>
        <v>2.0993783945501403</v>
      </c>
      <c r="H329" s="36">
        <f t="shared" si="170"/>
        <v>3.6847656409243137</v>
      </c>
      <c r="I329" s="36">
        <f t="shared" si="170"/>
        <v>3.2859288290706363</v>
      </c>
      <c r="J329" s="36">
        <f t="shared" ref="J329:X329" si="173">J$160+J257</f>
        <v>3.4974104381143807</v>
      </c>
      <c r="K329" s="36">
        <f t="shared" si="173"/>
        <v>1.8719441759047695</v>
      </c>
      <c r="L329" s="37">
        <f t="shared" si="173"/>
        <v>3.4148509792837061</v>
      </c>
      <c r="M329" s="38">
        <f t="shared" si="173"/>
        <v>3.0199765471640565</v>
      </c>
      <c r="N329" s="39">
        <f t="shared" si="173"/>
        <v>1.1197912716347349</v>
      </c>
      <c r="O329" s="39">
        <f t="shared" si="173"/>
        <v>1.1197912716347349</v>
      </c>
      <c r="P329" s="40">
        <f t="shared" si="173"/>
        <v>7.0742534686156731</v>
      </c>
      <c r="Q329" s="40">
        <f t="shared" si="173"/>
        <v>12.161422485138978</v>
      </c>
      <c r="R329" s="40">
        <f t="shared" si="173"/>
        <v>24.404558048807708</v>
      </c>
      <c r="S329" s="41">
        <f t="shared" si="173"/>
        <v>0.35</v>
      </c>
      <c r="T329" s="41">
        <f t="shared" si="173"/>
        <v>0.35</v>
      </c>
      <c r="U329" s="42">
        <f t="shared" si="173"/>
        <v>1.1905785210909123</v>
      </c>
      <c r="V329" s="42">
        <f t="shared" si="173"/>
        <v>1.1905785210909123</v>
      </c>
      <c r="W329" s="43">
        <f t="shared" si="173"/>
        <v>3.3892994599434041</v>
      </c>
      <c r="X329" s="43">
        <f t="shared" si="173"/>
        <v>2.8894725080391725</v>
      </c>
      <c r="AD329"/>
      <c r="AG329" s="3">
        <f t="shared" si="171"/>
        <v>11.308111816813577</v>
      </c>
      <c r="AH329" s="36">
        <f t="shared" si="172"/>
        <v>1.8659056709552757</v>
      </c>
      <c r="AI329" s="36">
        <f t="shared" si="172"/>
        <v>3.6666524349403899</v>
      </c>
      <c r="AJ329" s="36">
        <f t="shared" si="172"/>
        <v>2.7643485374398367</v>
      </c>
      <c r="AK329" s="36">
        <f t="shared" ref="AK329:AY329" si="174">AK$160+AK257</f>
        <v>3.4676805980705478</v>
      </c>
      <c r="AL329" s="36">
        <f t="shared" si="174"/>
        <v>1.8719441759047695</v>
      </c>
      <c r="AM329" s="37">
        <f t="shared" si="174"/>
        <v>3.0220836032895484</v>
      </c>
      <c r="AN329" s="38">
        <f t="shared" si="174"/>
        <v>2.954035201861597</v>
      </c>
      <c r="AO329" s="39">
        <f t="shared" si="174"/>
        <v>1.1197912716347349</v>
      </c>
      <c r="AP329" s="39">
        <f t="shared" si="174"/>
        <v>1.1197912716347349</v>
      </c>
      <c r="AQ329" s="40">
        <f t="shared" si="174"/>
        <v>7.0742534686156731</v>
      </c>
      <c r="AR329" s="40">
        <f t="shared" si="174"/>
        <v>12.161422485138978</v>
      </c>
      <c r="AS329" s="40">
        <f t="shared" si="174"/>
        <v>24.404558048807708</v>
      </c>
      <c r="AT329" s="41">
        <f t="shared" si="174"/>
        <v>0.35</v>
      </c>
      <c r="AU329" s="41">
        <f t="shared" si="174"/>
        <v>0.35</v>
      </c>
      <c r="AV329" s="42">
        <f t="shared" si="174"/>
        <v>1.1905785210909123</v>
      </c>
      <c r="AW329" s="42">
        <f t="shared" si="174"/>
        <v>1.1905785210909123</v>
      </c>
      <c r="AX329" s="43">
        <f t="shared" si="174"/>
        <v>3.2181698104767174</v>
      </c>
      <c r="AY329" s="43">
        <f t="shared" si="174"/>
        <v>2.8894725080391725</v>
      </c>
    </row>
    <row r="330" spans="6:51" x14ac:dyDescent="0.25">
      <c r="F330" s="3">
        <v>16</v>
      </c>
      <c r="G330" s="36">
        <f t="shared" ref="G330:X344" si="175">G$160+G258</f>
        <v>2.1285864815842581</v>
      </c>
      <c r="H330" s="36">
        <f t="shared" si="175"/>
        <v>3.6864059034836125</v>
      </c>
      <c r="I330" s="36">
        <f t="shared" si="175"/>
        <v>3.3456478823776816</v>
      </c>
      <c r="J330" s="36">
        <f t="shared" si="175"/>
        <v>3.5000355073202503</v>
      </c>
      <c r="K330" s="36">
        <f t="shared" si="175"/>
        <v>1.8719441759047695</v>
      </c>
      <c r="L330" s="37">
        <f t="shared" si="175"/>
        <v>3.4716371612086308</v>
      </c>
      <c r="M330" s="38">
        <f t="shared" si="175"/>
        <v>3.0780371603634156</v>
      </c>
      <c r="N330" s="39">
        <f t="shared" si="175"/>
        <v>1.1197912716347349</v>
      </c>
      <c r="O330" s="39">
        <f t="shared" si="175"/>
        <v>1.1197912716347349</v>
      </c>
      <c r="P330" s="40">
        <f t="shared" si="175"/>
        <v>7.0742534686156731</v>
      </c>
      <c r="Q330" s="40">
        <f t="shared" si="175"/>
        <v>12.161422485138978</v>
      </c>
      <c r="R330" s="40">
        <f t="shared" si="175"/>
        <v>24.404558048807708</v>
      </c>
      <c r="S330" s="41">
        <f t="shared" si="175"/>
        <v>0.35</v>
      </c>
      <c r="T330" s="41">
        <f t="shared" si="175"/>
        <v>0.35</v>
      </c>
      <c r="U330" s="42">
        <f t="shared" si="175"/>
        <v>1.1905785210909123</v>
      </c>
      <c r="V330" s="42">
        <f t="shared" si="175"/>
        <v>1.1905785210909123</v>
      </c>
      <c r="W330" s="43">
        <f t="shared" si="175"/>
        <v>3.4237373872303816</v>
      </c>
      <c r="X330" s="43">
        <f t="shared" si="175"/>
        <v>2.8894725080391725</v>
      </c>
      <c r="AD330"/>
      <c r="AG330" s="3">
        <f t="shared" si="171"/>
        <v>11.892528289327906</v>
      </c>
      <c r="AH330" s="36">
        <f t="shared" ref="AH330:AY344" si="176">AH$160+AH258</f>
        <v>1.9175440038510028</v>
      </c>
      <c r="AI330" s="36">
        <f t="shared" si="176"/>
        <v>3.6716666457698133</v>
      </c>
      <c r="AJ330" s="36">
        <f t="shared" si="176"/>
        <v>2.8886466075271184</v>
      </c>
      <c r="AK330" s="36">
        <f t="shared" si="176"/>
        <v>3.4760000602432495</v>
      </c>
      <c r="AL330" s="36">
        <f t="shared" si="176"/>
        <v>1.8719441759047695</v>
      </c>
      <c r="AM330" s="37">
        <f t="shared" si="176"/>
        <v>3.1094022904201268</v>
      </c>
      <c r="AN330" s="38">
        <f t="shared" si="176"/>
        <v>2.954035201861597</v>
      </c>
      <c r="AO330" s="39">
        <f t="shared" si="176"/>
        <v>1.1197912716347349</v>
      </c>
      <c r="AP330" s="39">
        <f t="shared" si="176"/>
        <v>1.1197912716347349</v>
      </c>
      <c r="AQ330" s="40">
        <f t="shared" si="176"/>
        <v>7.0742534686156731</v>
      </c>
      <c r="AR330" s="40">
        <f t="shared" si="176"/>
        <v>12.161422485138978</v>
      </c>
      <c r="AS330" s="40">
        <f t="shared" si="176"/>
        <v>24.404558048807708</v>
      </c>
      <c r="AT330" s="41">
        <f t="shared" si="176"/>
        <v>0.35</v>
      </c>
      <c r="AU330" s="41">
        <f t="shared" si="176"/>
        <v>0.35</v>
      </c>
      <c r="AV330" s="42">
        <f t="shared" si="176"/>
        <v>1.1905785210909123</v>
      </c>
      <c r="AW330" s="42">
        <f t="shared" si="176"/>
        <v>1.1905785210909123</v>
      </c>
      <c r="AX330" s="43">
        <f t="shared" si="176"/>
        <v>3.2505516300025703</v>
      </c>
      <c r="AY330" s="43">
        <f t="shared" si="176"/>
        <v>2.8894725080391725</v>
      </c>
    </row>
    <row r="331" spans="6:51" x14ac:dyDescent="0.25">
      <c r="F331" s="3">
        <v>17</v>
      </c>
      <c r="G331" s="36">
        <f t="shared" si="175"/>
        <v>2.1480945962827036</v>
      </c>
      <c r="H331" s="36">
        <f t="shared" si="175"/>
        <v>3.6874716116687165</v>
      </c>
      <c r="I331" s="36">
        <f t="shared" si="175"/>
        <v>3.3855461059737988</v>
      </c>
      <c r="J331" s="36">
        <f t="shared" si="175"/>
        <v>3.501727664850125</v>
      </c>
      <c r="K331" s="36">
        <f t="shared" si="175"/>
        <v>1.8719441759047695</v>
      </c>
      <c r="L331" s="37">
        <f t="shared" si="175"/>
        <v>3.5151729577553925</v>
      </c>
      <c r="M331" s="38">
        <f t="shared" si="175"/>
        <v>3.1291808007727622</v>
      </c>
      <c r="N331" s="39">
        <f t="shared" si="175"/>
        <v>1.1197912716347349</v>
      </c>
      <c r="O331" s="39">
        <f t="shared" si="175"/>
        <v>1.1197912716347349</v>
      </c>
      <c r="P331" s="40">
        <f t="shared" si="175"/>
        <v>7.0742534686156731</v>
      </c>
      <c r="Q331" s="40">
        <f t="shared" si="175"/>
        <v>12.161422485138978</v>
      </c>
      <c r="R331" s="40">
        <f t="shared" si="175"/>
        <v>24.404558048807708</v>
      </c>
      <c r="S331" s="41">
        <f t="shared" si="175"/>
        <v>0.35</v>
      </c>
      <c r="T331" s="41">
        <f t="shared" si="175"/>
        <v>0.35</v>
      </c>
      <c r="U331" s="42">
        <f t="shared" si="175"/>
        <v>1.1920661227453095</v>
      </c>
      <c r="V331" s="42">
        <f t="shared" si="175"/>
        <v>1.1905785210909123</v>
      </c>
      <c r="W331" s="43">
        <f t="shared" si="175"/>
        <v>3.4540838886185354</v>
      </c>
      <c r="X331" s="43">
        <f t="shared" si="175"/>
        <v>2.9008462412699445</v>
      </c>
      <c r="AD331"/>
      <c r="AG331" s="3">
        <f t="shared" si="171"/>
        <v>12.507148090114805</v>
      </c>
      <c r="AH331" s="36">
        <f t="shared" si="176"/>
        <v>1.9660210267502536</v>
      </c>
      <c r="AI331" s="36">
        <f t="shared" si="176"/>
        <v>3.6757715142969136</v>
      </c>
      <c r="AJ331" s="36">
        <f t="shared" si="176"/>
        <v>3.0001854891106796</v>
      </c>
      <c r="AK331" s="36">
        <f t="shared" si="176"/>
        <v>3.4827692484440504</v>
      </c>
      <c r="AL331" s="36">
        <f t="shared" si="176"/>
        <v>1.8719441759047695</v>
      </c>
      <c r="AM331" s="37">
        <f t="shared" si="176"/>
        <v>3.1895169063585422</v>
      </c>
      <c r="AN331" s="38">
        <f t="shared" si="176"/>
        <v>2.954035201861597</v>
      </c>
      <c r="AO331" s="39">
        <f t="shared" si="176"/>
        <v>1.1197912716347349</v>
      </c>
      <c r="AP331" s="39">
        <f t="shared" si="176"/>
        <v>1.1197912716347349</v>
      </c>
      <c r="AQ331" s="40">
        <f t="shared" si="176"/>
        <v>7.0742534686156731</v>
      </c>
      <c r="AR331" s="40">
        <f t="shared" si="176"/>
        <v>12.161422485138978</v>
      </c>
      <c r="AS331" s="40">
        <f t="shared" si="176"/>
        <v>24.404558048807708</v>
      </c>
      <c r="AT331" s="41">
        <f t="shared" si="176"/>
        <v>0.35</v>
      </c>
      <c r="AU331" s="41">
        <f t="shared" si="176"/>
        <v>0.35</v>
      </c>
      <c r="AV331" s="42">
        <f t="shared" si="176"/>
        <v>1.1905785210909123</v>
      </c>
      <c r="AW331" s="42">
        <f t="shared" si="176"/>
        <v>1.1905785210909123</v>
      </c>
      <c r="AX331" s="43">
        <f t="shared" si="176"/>
        <v>3.2822900753139437</v>
      </c>
      <c r="AY331" s="43">
        <f t="shared" si="176"/>
        <v>2.8894725080391725</v>
      </c>
    </row>
    <row r="332" spans="6:51" x14ac:dyDescent="0.25">
      <c r="F332" s="3">
        <v>18</v>
      </c>
      <c r="G332" s="36">
        <f t="shared" si="175"/>
        <v>2.1606455525908617</v>
      </c>
      <c r="H332" s="36">
        <f t="shared" si="175"/>
        <v>3.6881640369947726</v>
      </c>
      <c r="I332" s="36">
        <f t="shared" si="175"/>
        <v>3.4115618599227169</v>
      </c>
      <c r="J332" s="36">
        <f t="shared" si="175"/>
        <v>3.5028191393306365</v>
      </c>
      <c r="K332" s="36">
        <f t="shared" si="175"/>
        <v>1.8719441759047695</v>
      </c>
      <c r="L332" s="37">
        <f t="shared" si="175"/>
        <v>3.5485113688182714</v>
      </c>
      <c r="M332" s="38">
        <f t="shared" si="175"/>
        <v>3.1739630257056555</v>
      </c>
      <c r="N332" s="39">
        <f t="shared" si="175"/>
        <v>1.1197912716347349</v>
      </c>
      <c r="O332" s="39">
        <f t="shared" si="175"/>
        <v>1.1197912716347349</v>
      </c>
      <c r="P332" s="40">
        <f t="shared" si="175"/>
        <v>7.0742534686156731</v>
      </c>
      <c r="Q332" s="40">
        <f t="shared" si="175"/>
        <v>12.161422485138978</v>
      </c>
      <c r="R332" s="40">
        <f t="shared" si="175"/>
        <v>24.404558048807708</v>
      </c>
      <c r="S332" s="41">
        <f t="shared" si="175"/>
        <v>0.35</v>
      </c>
      <c r="T332" s="41">
        <f t="shared" si="175"/>
        <v>0.35</v>
      </c>
      <c r="U332" s="42">
        <f t="shared" si="175"/>
        <v>1.1952147250723004</v>
      </c>
      <c r="V332" s="42">
        <f t="shared" si="175"/>
        <v>1.1905785210909123</v>
      </c>
      <c r="W332" s="43">
        <f t="shared" si="175"/>
        <v>3.4808026895115818</v>
      </c>
      <c r="X332" s="43">
        <f t="shared" si="175"/>
        <v>2.9312807321257064</v>
      </c>
      <c r="AD332"/>
      <c r="AG332" s="3">
        <f t="shared" si="171"/>
        <v>13.1535321625796</v>
      </c>
      <c r="AH332" s="36">
        <f t="shared" si="176"/>
        <v>2.0101723514114864</v>
      </c>
      <c r="AI332" s="36">
        <f t="shared" si="176"/>
        <v>3.6790811585393657</v>
      </c>
      <c r="AJ332" s="36">
        <f t="shared" si="176"/>
        <v>3.0978851732622652</v>
      </c>
      <c r="AK332" s="36">
        <f t="shared" si="176"/>
        <v>3.4881931994046451</v>
      </c>
      <c r="AL332" s="36">
        <f t="shared" si="176"/>
        <v>1.8719441759047695</v>
      </c>
      <c r="AM332" s="37">
        <f t="shared" si="176"/>
        <v>3.2620381447900861</v>
      </c>
      <c r="AN332" s="38">
        <f t="shared" si="176"/>
        <v>2.954035201861597</v>
      </c>
      <c r="AO332" s="39">
        <f t="shared" si="176"/>
        <v>1.1197912716347349</v>
      </c>
      <c r="AP332" s="39">
        <f t="shared" si="176"/>
        <v>1.1197912716347349</v>
      </c>
      <c r="AQ332" s="40">
        <f t="shared" si="176"/>
        <v>7.0742534686156731</v>
      </c>
      <c r="AR332" s="40">
        <f t="shared" si="176"/>
        <v>12.161422485138978</v>
      </c>
      <c r="AS332" s="40">
        <f t="shared" si="176"/>
        <v>24.404558048807708</v>
      </c>
      <c r="AT332" s="41">
        <f t="shared" si="176"/>
        <v>0.35</v>
      </c>
      <c r="AU332" s="41">
        <f t="shared" si="176"/>
        <v>0.35</v>
      </c>
      <c r="AV332" s="42">
        <f t="shared" si="176"/>
        <v>1.1905785210909123</v>
      </c>
      <c r="AW332" s="42">
        <f t="shared" si="176"/>
        <v>1.1905785210909123</v>
      </c>
      <c r="AX332" s="43">
        <f t="shared" si="176"/>
        <v>3.3132440522079727</v>
      </c>
      <c r="AY332" s="43">
        <f t="shared" si="176"/>
        <v>2.8894725080391725</v>
      </c>
    </row>
    <row r="333" spans="6:51" x14ac:dyDescent="0.25">
      <c r="F333" s="3">
        <v>19</v>
      </c>
      <c r="G333" s="36">
        <f t="shared" si="175"/>
        <v>2.1684677192483344</v>
      </c>
      <c r="H333" s="36">
        <f t="shared" si="175"/>
        <v>3.6886143539307996</v>
      </c>
      <c r="I333" s="36">
        <f t="shared" si="175"/>
        <v>3.4281730397949715</v>
      </c>
      <c r="J333" s="36">
        <f t="shared" si="175"/>
        <v>3.5035242563303561</v>
      </c>
      <c r="K333" s="36">
        <f t="shared" si="175"/>
        <v>1.8719441759047695</v>
      </c>
      <c r="L333" s="37">
        <f t="shared" si="175"/>
        <v>3.5740652806000615</v>
      </c>
      <c r="M333" s="38">
        <f t="shared" si="175"/>
        <v>3.2129756502483984</v>
      </c>
      <c r="N333" s="39">
        <f t="shared" si="175"/>
        <v>1.1197912716347349</v>
      </c>
      <c r="O333" s="39">
        <f t="shared" si="175"/>
        <v>1.1197912716347349</v>
      </c>
      <c r="P333" s="40">
        <f t="shared" si="175"/>
        <v>7.0742534686156731</v>
      </c>
      <c r="Q333" s="40">
        <f t="shared" si="175"/>
        <v>12.161422485138978</v>
      </c>
      <c r="R333" s="40">
        <f t="shared" si="175"/>
        <v>24.404558048807708</v>
      </c>
      <c r="S333" s="41">
        <f t="shared" si="175"/>
        <v>0.35</v>
      </c>
      <c r="T333" s="41">
        <f t="shared" si="175"/>
        <v>0.35</v>
      </c>
      <c r="U333" s="42">
        <f t="shared" si="175"/>
        <v>1.1980437192503717</v>
      </c>
      <c r="V333" s="42">
        <f t="shared" si="175"/>
        <v>1.1905785210909123</v>
      </c>
      <c r="W333" s="43">
        <f t="shared" si="175"/>
        <v>3.5043162716592335</v>
      </c>
      <c r="X333" s="43">
        <f t="shared" si="175"/>
        <v>2.9602514409513452</v>
      </c>
      <c r="AD333"/>
      <c r="AG333" s="3">
        <f t="shared" si="171"/>
        <v>13.833322121512344</v>
      </c>
      <c r="AH333" s="36">
        <f t="shared" si="176"/>
        <v>2.0490877518047155</v>
      </c>
      <c r="AI333" s="36">
        <f t="shared" si="176"/>
        <v>3.6817079048613528</v>
      </c>
      <c r="AJ333" s="36">
        <f t="shared" si="176"/>
        <v>3.1812763934509318</v>
      </c>
      <c r="AK333" s="36">
        <f t="shared" si="176"/>
        <v>3.4924709229159219</v>
      </c>
      <c r="AL333" s="36">
        <f t="shared" si="176"/>
        <v>1.8719441759047695</v>
      </c>
      <c r="AM333" s="37">
        <f t="shared" si="176"/>
        <v>3.3268043416605542</v>
      </c>
      <c r="AN333" s="38">
        <f t="shared" si="176"/>
        <v>2.954035201861597</v>
      </c>
      <c r="AO333" s="39">
        <f t="shared" si="176"/>
        <v>1.1197912716347349</v>
      </c>
      <c r="AP333" s="39">
        <f t="shared" si="176"/>
        <v>1.1197912716347349</v>
      </c>
      <c r="AQ333" s="40">
        <f t="shared" si="176"/>
        <v>7.0742534686156731</v>
      </c>
      <c r="AR333" s="40">
        <f t="shared" si="176"/>
        <v>12.161422485138978</v>
      </c>
      <c r="AS333" s="40">
        <f t="shared" si="176"/>
        <v>24.404558048807708</v>
      </c>
      <c r="AT333" s="41">
        <f t="shared" si="176"/>
        <v>0.35</v>
      </c>
      <c r="AU333" s="41">
        <f t="shared" si="176"/>
        <v>0.35</v>
      </c>
      <c r="AV333" s="42">
        <f t="shared" si="176"/>
        <v>1.1905785210909123</v>
      </c>
      <c r="AW333" s="42">
        <f t="shared" si="176"/>
        <v>1.1905785210909123</v>
      </c>
      <c r="AX333" s="43">
        <f t="shared" si="176"/>
        <v>3.3432785332791366</v>
      </c>
      <c r="AY333" s="43">
        <f t="shared" si="176"/>
        <v>2.8894725080391725</v>
      </c>
    </row>
    <row r="334" spans="6:51" x14ac:dyDescent="0.25">
      <c r="F334" s="3">
        <v>20</v>
      </c>
      <c r="G334" s="36">
        <f t="shared" si="175"/>
        <v>2.1732156071993769</v>
      </c>
      <c r="H334" s="36">
        <f t="shared" si="175"/>
        <v>3.6889077275025772</v>
      </c>
      <c r="I334" s="36">
        <f t="shared" si="175"/>
        <v>3.4385911956889581</v>
      </c>
      <c r="J334" s="36">
        <f t="shared" si="175"/>
        <v>3.5039808497167941</v>
      </c>
      <c r="K334" s="36">
        <f t="shared" si="175"/>
        <v>1.8719441759047695</v>
      </c>
      <c r="L334" s="37">
        <f t="shared" si="175"/>
        <v>3.5937045166617461</v>
      </c>
      <c r="M334" s="38">
        <f t="shared" si="175"/>
        <v>3.2468154021728828</v>
      </c>
      <c r="N334" s="39">
        <f t="shared" si="175"/>
        <v>1.1197912716347349</v>
      </c>
      <c r="O334" s="39">
        <f t="shared" si="175"/>
        <v>1.1197912716347349</v>
      </c>
      <c r="P334" s="40">
        <f t="shared" si="175"/>
        <v>7.0742534686156731</v>
      </c>
      <c r="Q334" s="40">
        <f t="shared" si="175"/>
        <v>12.161422485138978</v>
      </c>
      <c r="R334" s="40">
        <f t="shared" si="175"/>
        <v>24.404558048807708</v>
      </c>
      <c r="S334" s="41">
        <f t="shared" si="175"/>
        <v>0.35</v>
      </c>
      <c r="T334" s="41">
        <f t="shared" si="175"/>
        <v>0.35</v>
      </c>
      <c r="U334" s="42">
        <f t="shared" si="175"/>
        <v>1.2005809908955436</v>
      </c>
      <c r="V334" s="42">
        <f t="shared" si="175"/>
        <v>1.1905785210909123</v>
      </c>
      <c r="W334" s="43">
        <f t="shared" si="175"/>
        <v>3.525005596532619</v>
      </c>
      <c r="X334" s="43">
        <f t="shared" si="175"/>
        <v>2.9878028870254747</v>
      </c>
      <c r="AD334"/>
      <c r="AG334" s="3">
        <f t="shared" si="171"/>
        <v>14.548244422279508</v>
      </c>
      <c r="AH334" s="36">
        <f t="shared" si="176"/>
        <v>2.082201584356056</v>
      </c>
      <c r="AI334" s="36">
        <f t="shared" si="176"/>
        <v>3.6837590103083375</v>
      </c>
      <c r="AJ334" s="36">
        <f t="shared" si="176"/>
        <v>3.2505167737702898</v>
      </c>
      <c r="AK334" s="36">
        <f t="shared" si="176"/>
        <v>3.4957900056162696</v>
      </c>
      <c r="AL334" s="36">
        <f t="shared" si="176"/>
        <v>1.8719441759047695</v>
      </c>
      <c r="AM334" s="37">
        <f t="shared" si="176"/>
        <v>3.3838721836764822</v>
      </c>
      <c r="AN334" s="38">
        <f t="shared" si="176"/>
        <v>2.9913470863461682</v>
      </c>
      <c r="AO334" s="39">
        <f t="shared" si="176"/>
        <v>1.1197912716347349</v>
      </c>
      <c r="AP334" s="39">
        <f t="shared" si="176"/>
        <v>1.1197912716347349</v>
      </c>
      <c r="AQ334" s="40">
        <f t="shared" si="176"/>
        <v>7.0742534686156731</v>
      </c>
      <c r="AR334" s="40">
        <f t="shared" si="176"/>
        <v>12.161422485138978</v>
      </c>
      <c r="AS334" s="40">
        <f t="shared" si="176"/>
        <v>24.404558048807708</v>
      </c>
      <c r="AT334" s="41">
        <f t="shared" si="176"/>
        <v>0.35</v>
      </c>
      <c r="AU334" s="41">
        <f t="shared" si="176"/>
        <v>0.35</v>
      </c>
      <c r="AV334" s="42">
        <f t="shared" si="176"/>
        <v>1.1905785210909123</v>
      </c>
      <c r="AW334" s="42">
        <f t="shared" si="176"/>
        <v>1.1905785210909123</v>
      </c>
      <c r="AX334" s="43">
        <f t="shared" si="176"/>
        <v>3.3722669810006733</v>
      </c>
      <c r="AY334" s="43">
        <f t="shared" si="176"/>
        <v>2.8894725080391725</v>
      </c>
    </row>
    <row r="335" spans="6:51" x14ac:dyDescent="0.25">
      <c r="F335" s="3">
        <v>21</v>
      </c>
      <c r="G335" s="36">
        <f t="shared" si="175"/>
        <v>2.1760366249993677</v>
      </c>
      <c r="H335" s="36">
        <f t="shared" si="175"/>
        <v>3.6890993212295657</v>
      </c>
      <c r="I335" s="36">
        <f t="shared" si="175"/>
        <v>3.4450278723629415</v>
      </c>
      <c r="J335" s="36">
        <f t="shared" si="175"/>
        <v>3.5042774127492105</v>
      </c>
      <c r="K335" s="36">
        <f t="shared" si="175"/>
        <v>1.8719441759047695</v>
      </c>
      <c r="L335" s="37">
        <f t="shared" si="175"/>
        <v>3.6088587469515216</v>
      </c>
      <c r="M335" s="38">
        <f t="shared" si="175"/>
        <v>3.2760617062428965</v>
      </c>
      <c r="N335" s="39">
        <f t="shared" si="175"/>
        <v>1.1197912716347349</v>
      </c>
      <c r="O335" s="39">
        <f t="shared" si="175"/>
        <v>1.1197912716347349</v>
      </c>
      <c r="P335" s="40">
        <f t="shared" si="175"/>
        <v>7.0742534686156731</v>
      </c>
      <c r="Q335" s="40">
        <f t="shared" si="175"/>
        <v>12.161422485138978</v>
      </c>
      <c r="R335" s="40">
        <f t="shared" si="175"/>
        <v>24.404558048807708</v>
      </c>
      <c r="S335" s="41">
        <f t="shared" si="175"/>
        <v>0.35</v>
      </c>
      <c r="T335" s="41">
        <f t="shared" si="175"/>
        <v>0.35</v>
      </c>
      <c r="U335" s="42">
        <f t="shared" si="175"/>
        <v>1.2028533207025156</v>
      </c>
      <c r="V335" s="42">
        <f t="shared" si="175"/>
        <v>1.1905785210909123</v>
      </c>
      <c r="W335" s="43">
        <f t="shared" si="175"/>
        <v>3.543211467197358</v>
      </c>
      <c r="X335" s="43">
        <f t="shared" si="175"/>
        <v>3.0139851153914363</v>
      </c>
      <c r="AD335"/>
      <c r="AG335" s="3">
        <f t="shared" si="171"/>
        <v>15.300114745484414</v>
      </c>
      <c r="AH335" s="36">
        <f t="shared" si="176"/>
        <v>2.1093401912485339</v>
      </c>
      <c r="AI335" s="36">
        <f t="shared" si="176"/>
        <v>3.6853340108535688</v>
      </c>
      <c r="AJ335" s="36">
        <f t="shared" si="176"/>
        <v>3.3063468927823578</v>
      </c>
      <c r="AK335" s="36">
        <f t="shared" si="176"/>
        <v>3.4983224263702182</v>
      </c>
      <c r="AL335" s="36">
        <f t="shared" si="176"/>
        <v>1.8719441759047695</v>
      </c>
      <c r="AM335" s="37">
        <f t="shared" si="176"/>
        <v>3.4334945876369667</v>
      </c>
      <c r="AN335" s="38">
        <f t="shared" si="176"/>
        <v>3.0381582617729235</v>
      </c>
      <c r="AO335" s="39">
        <f t="shared" si="176"/>
        <v>1.1197912716347349</v>
      </c>
      <c r="AP335" s="39">
        <f t="shared" si="176"/>
        <v>1.1197912716347349</v>
      </c>
      <c r="AQ335" s="40">
        <f t="shared" si="176"/>
        <v>7.0742534686156731</v>
      </c>
      <c r="AR335" s="40">
        <f t="shared" si="176"/>
        <v>12.161422485138978</v>
      </c>
      <c r="AS335" s="40">
        <f t="shared" si="176"/>
        <v>24.404558048807708</v>
      </c>
      <c r="AT335" s="41">
        <f t="shared" si="176"/>
        <v>0.35</v>
      </c>
      <c r="AU335" s="41">
        <f t="shared" si="176"/>
        <v>0.35</v>
      </c>
      <c r="AV335" s="42">
        <f t="shared" si="176"/>
        <v>1.1905785210909123</v>
      </c>
      <c r="AW335" s="42">
        <f t="shared" si="176"/>
        <v>1.1905785210909123</v>
      </c>
      <c r="AX335" s="43">
        <f t="shared" si="176"/>
        <v>3.4000936730483877</v>
      </c>
      <c r="AY335" s="43">
        <f t="shared" si="176"/>
        <v>2.8894725080391725</v>
      </c>
    </row>
    <row r="336" spans="6:51" x14ac:dyDescent="0.25">
      <c r="F336" s="3">
        <v>22</v>
      </c>
      <c r="G336" s="36">
        <f t="shared" si="175"/>
        <v>2.1776852053032805</v>
      </c>
      <c r="H336" s="36">
        <f t="shared" si="175"/>
        <v>3.6892248257385005</v>
      </c>
      <c r="I336" s="36">
        <f t="shared" si="175"/>
        <v>3.4489559389580577</v>
      </c>
      <c r="J336" s="36">
        <f t="shared" si="175"/>
        <v>3.5044707342889456</v>
      </c>
      <c r="K336" s="36">
        <f t="shared" si="175"/>
        <v>1.8719441759047695</v>
      </c>
      <c r="L336" s="37">
        <f t="shared" si="175"/>
        <v>3.6206115648699395</v>
      </c>
      <c r="M336" s="38">
        <f t="shared" si="175"/>
        <v>3.3012618804328882</v>
      </c>
      <c r="N336" s="39">
        <f t="shared" si="175"/>
        <v>1.1197912716347349</v>
      </c>
      <c r="O336" s="39">
        <f t="shared" si="175"/>
        <v>1.1197912716347349</v>
      </c>
      <c r="P336" s="40">
        <f t="shared" si="175"/>
        <v>7.0742534686156731</v>
      </c>
      <c r="Q336" s="40">
        <f t="shared" si="175"/>
        <v>12.161422485138978</v>
      </c>
      <c r="R336" s="40">
        <f t="shared" si="175"/>
        <v>24.404558048807708</v>
      </c>
      <c r="S336" s="41">
        <f t="shared" si="175"/>
        <v>0.35</v>
      </c>
      <c r="T336" s="41">
        <f t="shared" si="175"/>
        <v>0.35</v>
      </c>
      <c r="U336" s="42">
        <f t="shared" si="175"/>
        <v>1.2048860332131768</v>
      </c>
      <c r="V336" s="42">
        <f t="shared" si="175"/>
        <v>1.1905785210909123</v>
      </c>
      <c r="W336" s="43">
        <f t="shared" si="175"/>
        <v>3.5592368809557202</v>
      </c>
      <c r="X336" s="43">
        <f t="shared" si="175"/>
        <v>3.0388518080498801</v>
      </c>
      <c r="AD336"/>
      <c r="AG336" s="3">
        <f t="shared" si="171"/>
        <v>16.090842608232069</v>
      </c>
      <c r="AH336" s="36">
        <f t="shared" si="176"/>
        <v>2.130715117816286</v>
      </c>
      <c r="AI336" s="36">
        <f t="shared" si="176"/>
        <v>3.6865227882586193</v>
      </c>
      <c r="AJ336" s="36">
        <f t="shared" si="176"/>
        <v>3.3499908161130652</v>
      </c>
      <c r="AK336" s="36">
        <f t="shared" si="176"/>
        <v>3.5002216954043743</v>
      </c>
      <c r="AL336" s="36">
        <f t="shared" si="176"/>
        <v>1.8719441759047695</v>
      </c>
      <c r="AM336" s="37">
        <f t="shared" si="176"/>
        <v>3.4760884706372011</v>
      </c>
      <c r="AN336" s="38">
        <f t="shared" si="176"/>
        <v>3.0829608959132249</v>
      </c>
      <c r="AO336" s="39">
        <f t="shared" si="176"/>
        <v>1.1197912716347349</v>
      </c>
      <c r="AP336" s="39">
        <f t="shared" si="176"/>
        <v>1.1197912716347349</v>
      </c>
      <c r="AQ336" s="40">
        <f t="shared" si="176"/>
        <v>7.0742534686156731</v>
      </c>
      <c r="AR336" s="40">
        <f t="shared" si="176"/>
        <v>12.161422485138978</v>
      </c>
      <c r="AS336" s="40">
        <f t="shared" si="176"/>
        <v>24.404558048807708</v>
      </c>
      <c r="AT336" s="41">
        <f t="shared" si="176"/>
        <v>0.35</v>
      </c>
      <c r="AU336" s="41">
        <f t="shared" si="176"/>
        <v>0.35</v>
      </c>
      <c r="AV336" s="42">
        <f t="shared" si="176"/>
        <v>1.1905785210909123</v>
      </c>
      <c r="AW336" s="42">
        <f t="shared" si="176"/>
        <v>1.1905785210909123</v>
      </c>
      <c r="AX336" s="43">
        <f t="shared" si="176"/>
        <v>3.4266558470106898</v>
      </c>
      <c r="AY336" s="43">
        <f t="shared" si="176"/>
        <v>2.8894725080391725</v>
      </c>
    </row>
    <row r="337" spans="6:51" x14ac:dyDescent="0.25">
      <c r="F337" s="3">
        <v>23</v>
      </c>
      <c r="G337" s="36">
        <f t="shared" si="175"/>
        <v>2.1786369638139238</v>
      </c>
      <c r="H337" s="36">
        <f t="shared" si="175"/>
        <v>3.6893073307815882</v>
      </c>
      <c r="I337" s="36">
        <f t="shared" si="175"/>
        <v>3.4513296200205561</v>
      </c>
      <c r="J337" s="36">
        <f t="shared" si="175"/>
        <v>3.5045972779509116</v>
      </c>
      <c r="K337" s="36">
        <f t="shared" si="175"/>
        <v>1.8719441759047695</v>
      </c>
      <c r="L337" s="37">
        <f t="shared" si="175"/>
        <v>3.6297799931597581</v>
      </c>
      <c r="M337" s="38">
        <f t="shared" si="175"/>
        <v>3.3229221375213975</v>
      </c>
      <c r="N337" s="39">
        <f t="shared" si="175"/>
        <v>1.1197912716347349</v>
      </c>
      <c r="O337" s="39">
        <f t="shared" si="175"/>
        <v>1.1197912716347349</v>
      </c>
      <c r="P337" s="40">
        <f t="shared" si="175"/>
        <v>7.0742534686156731</v>
      </c>
      <c r="Q337" s="40">
        <f t="shared" si="175"/>
        <v>12.161422485138978</v>
      </c>
      <c r="R337" s="40">
        <f t="shared" si="175"/>
        <v>24.404558048807708</v>
      </c>
      <c r="S337" s="41">
        <f t="shared" si="175"/>
        <v>0.35</v>
      </c>
      <c r="T337" s="41">
        <f t="shared" si="175"/>
        <v>0.35</v>
      </c>
      <c r="U337" s="42">
        <f t="shared" si="175"/>
        <v>1.2067027869307481</v>
      </c>
      <c r="V337" s="42">
        <f t="shared" si="175"/>
        <v>1.1905785210909123</v>
      </c>
      <c r="W337" s="43">
        <f t="shared" si="175"/>
        <v>3.5733499223573162</v>
      </c>
      <c r="X337" s="43">
        <f t="shared" si="175"/>
        <v>3.0624587964844872</v>
      </c>
      <c r="AD337"/>
      <c r="AG337" s="3">
        <f t="shared" si="171"/>
        <v>16.922436213709528</v>
      </c>
      <c r="AH337" s="36">
        <f t="shared" si="176"/>
        <v>2.1468628169236905</v>
      </c>
      <c r="AI337" s="36">
        <f t="shared" si="176"/>
        <v>3.6874043835280244</v>
      </c>
      <c r="AJ337" s="36">
        <f t="shared" si="176"/>
        <v>3.383015044165389</v>
      </c>
      <c r="AK337" s="36">
        <f t="shared" si="176"/>
        <v>3.5016213147449751</v>
      </c>
      <c r="AL337" s="36">
        <f t="shared" si="176"/>
        <v>1.8719441759047695</v>
      </c>
      <c r="AM337" s="37">
        <f t="shared" si="176"/>
        <v>3.5121960085589272</v>
      </c>
      <c r="AN337" s="38">
        <f t="shared" si="176"/>
        <v>3.1254489348671215</v>
      </c>
      <c r="AO337" s="39">
        <f t="shared" si="176"/>
        <v>1.1197912716347349</v>
      </c>
      <c r="AP337" s="39">
        <f t="shared" si="176"/>
        <v>1.1197912716347349</v>
      </c>
      <c r="AQ337" s="40">
        <f t="shared" si="176"/>
        <v>7.0742534686156731</v>
      </c>
      <c r="AR337" s="40">
        <f t="shared" si="176"/>
        <v>12.161422485138978</v>
      </c>
      <c r="AS337" s="40">
        <f t="shared" si="176"/>
        <v>24.404558048807708</v>
      </c>
      <c r="AT337" s="41">
        <f t="shared" si="176"/>
        <v>0.35</v>
      </c>
      <c r="AU337" s="41">
        <f t="shared" si="176"/>
        <v>0.35</v>
      </c>
      <c r="AV337" s="42">
        <f t="shared" si="176"/>
        <v>1.1918077263155722</v>
      </c>
      <c r="AW337" s="42">
        <f t="shared" si="176"/>
        <v>1.1905785210909123</v>
      </c>
      <c r="AX337" s="43">
        <f t="shared" si="176"/>
        <v>3.451865583212121</v>
      </c>
      <c r="AY337" s="43">
        <f t="shared" si="176"/>
        <v>2.8984233318691905</v>
      </c>
    </row>
    <row r="338" spans="6:51" x14ac:dyDescent="0.25">
      <c r="F338" s="3">
        <v>24</v>
      </c>
      <c r="G338" s="36">
        <f t="shared" si="175"/>
        <v>2.1791819791214984</v>
      </c>
      <c r="H338" s="36">
        <f t="shared" si="175"/>
        <v>3.6893617860370229</v>
      </c>
      <c r="I338" s="36">
        <f t="shared" si="175"/>
        <v>3.4527532242503289</v>
      </c>
      <c r="J338" s="36">
        <f t="shared" si="175"/>
        <v>3.5046804902191164</v>
      </c>
      <c r="K338" s="36">
        <f t="shared" si="175"/>
        <v>1.8719441759047695</v>
      </c>
      <c r="L338" s="37">
        <f t="shared" si="175"/>
        <v>3.6369785432601489</v>
      </c>
      <c r="M338" s="38">
        <f t="shared" si="175"/>
        <v>3.3415029766096329</v>
      </c>
      <c r="N338" s="39">
        <f t="shared" si="175"/>
        <v>1.1197912716347349</v>
      </c>
      <c r="O338" s="39">
        <f t="shared" si="175"/>
        <v>1.1197912716347349</v>
      </c>
      <c r="P338" s="40">
        <f t="shared" si="175"/>
        <v>7.0742534686156731</v>
      </c>
      <c r="Q338" s="40">
        <f t="shared" si="175"/>
        <v>12.161422485138978</v>
      </c>
      <c r="R338" s="40">
        <f t="shared" si="175"/>
        <v>24.404558048807708</v>
      </c>
      <c r="S338" s="41">
        <f t="shared" si="175"/>
        <v>0.35</v>
      </c>
      <c r="T338" s="41">
        <f t="shared" si="175"/>
        <v>0.35</v>
      </c>
      <c r="U338" s="42">
        <f t="shared" si="175"/>
        <v>1.2083254701535224</v>
      </c>
      <c r="V338" s="42">
        <f t="shared" si="175"/>
        <v>1.1905785210909123</v>
      </c>
      <c r="W338" s="43">
        <f t="shared" si="175"/>
        <v>3.585786889589003</v>
      </c>
      <c r="X338" s="43">
        <f t="shared" si="175"/>
        <v>3.084862898265043</v>
      </c>
      <c r="AD338"/>
      <c r="AG338" s="3">
        <f t="shared" si="171"/>
        <v>17.797007551398305</v>
      </c>
      <c r="AH338" s="36">
        <f t="shared" si="176"/>
        <v>2.1585441257455478</v>
      </c>
      <c r="AI338" s="36">
        <f t="shared" si="176"/>
        <v>3.6880465230994348</v>
      </c>
      <c r="AJ338" s="36">
        <f t="shared" si="176"/>
        <v>3.4071668209267356</v>
      </c>
      <c r="AK338" s="36">
        <f t="shared" si="176"/>
        <v>3.5026344541110253</v>
      </c>
      <c r="AL338" s="36">
        <f t="shared" si="176"/>
        <v>1.8719441759047695</v>
      </c>
      <c r="AM338" s="37">
        <f t="shared" si="176"/>
        <v>3.5424433224605929</v>
      </c>
      <c r="AN338" s="38">
        <f t="shared" si="176"/>
        <v>3.1653587344167251</v>
      </c>
      <c r="AO338" s="39">
        <f t="shared" si="176"/>
        <v>1.1197912716347349</v>
      </c>
      <c r="AP338" s="39">
        <f t="shared" si="176"/>
        <v>1.1197912716347349</v>
      </c>
      <c r="AQ338" s="40">
        <f t="shared" si="176"/>
        <v>7.0742534686156731</v>
      </c>
      <c r="AR338" s="40">
        <f t="shared" si="176"/>
        <v>12.161422485138978</v>
      </c>
      <c r="AS338" s="40">
        <f t="shared" si="176"/>
        <v>24.404558048807708</v>
      </c>
      <c r="AT338" s="41">
        <f t="shared" si="176"/>
        <v>0.35</v>
      </c>
      <c r="AU338" s="41">
        <f t="shared" si="176"/>
        <v>0.35</v>
      </c>
      <c r="AV338" s="42">
        <f t="shared" si="176"/>
        <v>1.1946023556096663</v>
      </c>
      <c r="AW338" s="42">
        <f t="shared" si="176"/>
        <v>1.1905785210909123</v>
      </c>
      <c r="AX338" s="43">
        <f t="shared" si="176"/>
        <v>3.4756513504870012</v>
      </c>
      <c r="AY338" s="43">
        <f t="shared" si="176"/>
        <v>2.9252224904230228</v>
      </c>
    </row>
    <row r="339" spans="6:51" x14ac:dyDescent="0.25">
      <c r="F339" s="3">
        <v>25</v>
      </c>
      <c r="G339" s="36">
        <f t="shared" si="175"/>
        <v>2.1794926819386302</v>
      </c>
      <c r="H339" s="36">
        <f t="shared" si="175"/>
        <v>3.6893978859052252</v>
      </c>
      <c r="I339" s="36">
        <f t="shared" si="175"/>
        <v>3.4536023976920442</v>
      </c>
      <c r="J339" s="36">
        <f t="shared" si="175"/>
        <v>3.5047354802158535</v>
      </c>
      <c r="K339" s="36">
        <f t="shared" si="175"/>
        <v>1.8719441759047695</v>
      </c>
      <c r="L339" s="37">
        <f t="shared" si="175"/>
        <v>3.6426692560086065</v>
      </c>
      <c r="M339" s="38">
        <f t="shared" si="175"/>
        <v>3.3574177726646899</v>
      </c>
      <c r="N339" s="39">
        <f t="shared" si="175"/>
        <v>1.1197912716347349</v>
      </c>
      <c r="O339" s="39">
        <f t="shared" si="175"/>
        <v>1.1197912716347349</v>
      </c>
      <c r="P339" s="40">
        <f t="shared" si="175"/>
        <v>7.0742534686156731</v>
      </c>
      <c r="Q339" s="40">
        <f t="shared" si="175"/>
        <v>12.161422485138978</v>
      </c>
      <c r="R339" s="40">
        <f t="shared" si="175"/>
        <v>24.404558048807708</v>
      </c>
      <c r="S339" s="41">
        <f t="shared" si="175"/>
        <v>0.35</v>
      </c>
      <c r="T339" s="41">
        <f t="shared" si="175"/>
        <v>0.35</v>
      </c>
      <c r="U339" s="42">
        <f t="shared" si="175"/>
        <v>1.2097741742168042</v>
      </c>
      <c r="V339" s="42">
        <f t="shared" si="175"/>
        <v>1.1905785210909123</v>
      </c>
      <c r="W339" s="43">
        <f t="shared" si="175"/>
        <v>3.5967554505029571</v>
      </c>
      <c r="X339" s="43">
        <f t="shared" si="175"/>
        <v>3.1061210152117127</v>
      </c>
      <c r="AD339"/>
      <c r="AG339" s="3">
        <f t="shared" si="171"/>
        <v>18.716777760871693</v>
      </c>
      <c r="AH339" s="36">
        <f t="shared" si="176"/>
        <v>2.1666258763408708</v>
      </c>
      <c r="AI339" s="36">
        <f t="shared" si="176"/>
        <v>3.6885057719201333</v>
      </c>
      <c r="AJ339" s="36">
        <f t="shared" si="176"/>
        <v>3.4242154548624777</v>
      </c>
      <c r="AK339" s="36">
        <f t="shared" si="176"/>
        <v>3.503354655284098</v>
      </c>
      <c r="AL339" s="36">
        <f t="shared" si="176"/>
        <v>1.8719441759047695</v>
      </c>
      <c r="AM339" s="37">
        <f t="shared" si="176"/>
        <v>3.5675003278888759</v>
      </c>
      <c r="AN339" s="38">
        <f t="shared" si="176"/>
        <v>3.2024772163731838</v>
      </c>
      <c r="AO339" s="39">
        <f t="shared" si="176"/>
        <v>1.1197912716347349</v>
      </c>
      <c r="AP339" s="39">
        <f t="shared" si="176"/>
        <v>1.1197912716347349</v>
      </c>
      <c r="AQ339" s="40">
        <f t="shared" si="176"/>
        <v>7.0742534686156731</v>
      </c>
      <c r="AR339" s="40">
        <f t="shared" si="176"/>
        <v>12.161422485138978</v>
      </c>
      <c r="AS339" s="40">
        <f t="shared" si="176"/>
        <v>24.404558048807708</v>
      </c>
      <c r="AT339" s="41">
        <f t="shared" si="176"/>
        <v>0.35</v>
      </c>
      <c r="AU339" s="41">
        <f t="shared" si="176"/>
        <v>0.35</v>
      </c>
      <c r="AV339" s="42">
        <f t="shared" si="176"/>
        <v>1.1972732899931822</v>
      </c>
      <c r="AW339" s="42">
        <f t="shared" si="176"/>
        <v>1.1905785210909123</v>
      </c>
      <c r="AX339" s="43">
        <f t="shared" si="176"/>
        <v>3.4979591504307321</v>
      </c>
      <c r="AY339" s="43">
        <f t="shared" si="176"/>
        <v>2.952192406419631</v>
      </c>
    </row>
    <row r="340" spans="6:51" x14ac:dyDescent="0.25">
      <c r="F340" s="3">
        <v>26</v>
      </c>
      <c r="G340" s="36">
        <f t="shared" si="175"/>
        <v>2.1796695960344046</v>
      </c>
      <c r="H340" s="36">
        <f t="shared" si="175"/>
        <v>3.6894219307985003</v>
      </c>
      <c r="I340" s="36">
        <f t="shared" si="175"/>
        <v>3.4541071561080532</v>
      </c>
      <c r="J340" s="36">
        <f t="shared" si="175"/>
        <v>3.5047720117517791</v>
      </c>
      <c r="K340" s="36">
        <f t="shared" si="175"/>
        <v>1.8719441759047695</v>
      </c>
      <c r="L340" s="37">
        <f t="shared" si="175"/>
        <v>3.6471999942173792</v>
      </c>
      <c r="M340" s="38">
        <f t="shared" si="175"/>
        <v>3.3710335970682133</v>
      </c>
      <c r="N340" s="39">
        <f t="shared" si="175"/>
        <v>1.1197912716347349</v>
      </c>
      <c r="O340" s="39">
        <f t="shared" si="175"/>
        <v>1.1197912716347349</v>
      </c>
      <c r="P340" s="40">
        <f t="shared" si="175"/>
        <v>7.0742534686156731</v>
      </c>
      <c r="Q340" s="40">
        <f t="shared" si="175"/>
        <v>12.161422485138978</v>
      </c>
      <c r="R340" s="40">
        <f t="shared" si="175"/>
        <v>24.404558048807708</v>
      </c>
      <c r="S340" s="41">
        <f t="shared" si="175"/>
        <v>0.35</v>
      </c>
      <c r="T340" s="41">
        <f t="shared" si="175"/>
        <v>0.35</v>
      </c>
      <c r="U340" s="42">
        <f t="shared" si="175"/>
        <v>1.2110672219140559</v>
      </c>
      <c r="V340" s="42">
        <f t="shared" si="175"/>
        <v>1.1905785210909123</v>
      </c>
      <c r="W340" s="43">
        <f t="shared" si="175"/>
        <v>3.6064376980741457</v>
      </c>
      <c r="X340" s="43">
        <f t="shared" si="175"/>
        <v>3.1262894424043943</v>
      </c>
      <c r="AD340"/>
      <c r="AG340" s="3">
        <f t="shared" si="171"/>
        <v>19.684082772799449</v>
      </c>
      <c r="AH340" s="36">
        <f t="shared" si="176"/>
        <v>2.1719693019197983</v>
      </c>
      <c r="AI340" s="36">
        <f t="shared" si="176"/>
        <v>3.6888281905536489</v>
      </c>
      <c r="AJ340" s="36">
        <f t="shared" si="176"/>
        <v>3.4358179426656452</v>
      </c>
      <c r="AK340" s="36">
        <f t="shared" si="176"/>
        <v>3.5038573261922492</v>
      </c>
      <c r="AL340" s="36">
        <f t="shared" si="176"/>
        <v>1.8719441759047695</v>
      </c>
      <c r="AM340" s="37">
        <f t="shared" si="176"/>
        <v>3.5880448213861906</v>
      </c>
      <c r="AN340" s="38">
        <f t="shared" si="176"/>
        <v>3.236648127349214</v>
      </c>
      <c r="AO340" s="39">
        <f t="shared" si="176"/>
        <v>1.1197912716347349</v>
      </c>
      <c r="AP340" s="39">
        <f t="shared" si="176"/>
        <v>1.1197912716347349</v>
      </c>
      <c r="AQ340" s="40">
        <f t="shared" si="176"/>
        <v>7.0742534686156731</v>
      </c>
      <c r="AR340" s="40">
        <f t="shared" si="176"/>
        <v>12.161422485138978</v>
      </c>
      <c r="AS340" s="40">
        <f t="shared" si="176"/>
        <v>24.404558048807708</v>
      </c>
      <c r="AT340" s="41">
        <f t="shared" si="176"/>
        <v>0.35</v>
      </c>
      <c r="AU340" s="41">
        <f t="shared" si="176"/>
        <v>0.35</v>
      </c>
      <c r="AV340" s="42">
        <f t="shared" si="176"/>
        <v>1.1998092947057022</v>
      </c>
      <c r="AW340" s="42">
        <f t="shared" si="176"/>
        <v>1.1905785210909123</v>
      </c>
      <c r="AX340" s="43">
        <f t="shared" si="176"/>
        <v>3.5187532106279531</v>
      </c>
      <c r="AY340" s="43">
        <f t="shared" si="176"/>
        <v>2.9792493240525353</v>
      </c>
    </row>
    <row r="341" spans="6:51" x14ac:dyDescent="0.25">
      <c r="F341" s="3">
        <v>27</v>
      </c>
      <c r="G341" s="36">
        <f t="shared" si="175"/>
        <v>2.1797705043502944</v>
      </c>
      <c r="H341" s="36">
        <f t="shared" si="175"/>
        <v>3.6894380267136233</v>
      </c>
      <c r="I341" s="36">
        <f t="shared" si="175"/>
        <v>3.4544066699108917</v>
      </c>
      <c r="J341" s="36">
        <f t="shared" si="175"/>
        <v>3.5047964155489941</v>
      </c>
      <c r="K341" s="36">
        <f t="shared" si="175"/>
        <v>1.8719441759047695</v>
      </c>
      <c r="L341" s="37">
        <f t="shared" si="175"/>
        <v>3.6508333463098381</v>
      </c>
      <c r="M341" s="38">
        <f t="shared" si="175"/>
        <v>3.3826735099132796</v>
      </c>
      <c r="N341" s="39">
        <f t="shared" si="175"/>
        <v>1.1197912716347349</v>
      </c>
      <c r="O341" s="39">
        <f t="shared" si="175"/>
        <v>1.1197912716347349</v>
      </c>
      <c r="P341" s="40">
        <f t="shared" si="175"/>
        <v>7.0742534686156731</v>
      </c>
      <c r="Q341" s="40">
        <f t="shared" si="175"/>
        <v>12.161422485138978</v>
      </c>
      <c r="R341" s="40">
        <f t="shared" si="175"/>
        <v>24.404558048807708</v>
      </c>
      <c r="S341" s="41">
        <f t="shared" si="175"/>
        <v>0.35</v>
      </c>
      <c r="T341" s="41">
        <f t="shared" si="175"/>
        <v>0.35</v>
      </c>
      <c r="U341" s="42">
        <f t="shared" si="175"/>
        <v>1.2122212338607996</v>
      </c>
      <c r="V341" s="42">
        <f t="shared" si="175"/>
        <v>1.1905785210909123</v>
      </c>
      <c r="W341" s="43">
        <f t="shared" si="175"/>
        <v>3.6149930267822907</v>
      </c>
      <c r="X341" s="43">
        <f t="shared" si="175"/>
        <v>3.1454233468281321</v>
      </c>
      <c r="AD341"/>
      <c r="AG341" s="3">
        <f t="shared" si="171"/>
        <v>20.701379241486222</v>
      </c>
      <c r="AH341" s="36">
        <f t="shared" si="176"/>
        <v>2.1753448663214066</v>
      </c>
      <c r="AI341" s="36">
        <f t="shared" si="176"/>
        <v>3.6890503540292618</v>
      </c>
      <c r="AJ341" s="36">
        <f t="shared" si="176"/>
        <v>3.4434234763644036</v>
      </c>
      <c r="AK341" s="36">
        <f t="shared" si="176"/>
        <v>3.5042017658188906</v>
      </c>
      <c r="AL341" s="36">
        <f t="shared" si="176"/>
        <v>1.8719441759047695</v>
      </c>
      <c r="AM341" s="37">
        <f t="shared" si="176"/>
        <v>3.6047329254713691</v>
      </c>
      <c r="AN341" s="38">
        <f t="shared" si="176"/>
        <v>3.2677759545693994</v>
      </c>
      <c r="AO341" s="39">
        <f t="shared" si="176"/>
        <v>1.1197912716347349</v>
      </c>
      <c r="AP341" s="39">
        <f t="shared" si="176"/>
        <v>1.1197912716347349</v>
      </c>
      <c r="AQ341" s="40">
        <f t="shared" si="176"/>
        <v>7.0742534686156731</v>
      </c>
      <c r="AR341" s="40">
        <f t="shared" si="176"/>
        <v>12.161422485138978</v>
      </c>
      <c r="AS341" s="40">
        <f t="shared" si="176"/>
        <v>24.404558048807708</v>
      </c>
      <c r="AT341" s="41">
        <f t="shared" si="176"/>
        <v>0.35</v>
      </c>
      <c r="AU341" s="41">
        <f t="shared" si="176"/>
        <v>0.35</v>
      </c>
      <c r="AV341" s="42">
        <f t="shared" si="176"/>
        <v>1.2022009666063511</v>
      </c>
      <c r="AW341" s="42">
        <f t="shared" si="176"/>
        <v>1.1905785210909123</v>
      </c>
      <c r="AX341" s="43">
        <f t="shared" si="176"/>
        <v>3.5380161959357292</v>
      </c>
      <c r="AY341" s="43">
        <f t="shared" si="176"/>
        <v>3.0063068123209931</v>
      </c>
    </row>
    <row r="342" spans="6:51" x14ac:dyDescent="0.25">
      <c r="F342" s="3">
        <v>28</v>
      </c>
      <c r="G342" s="36">
        <f t="shared" si="175"/>
        <v>2.1798283074773432</v>
      </c>
      <c r="H342" s="36">
        <f t="shared" si="175"/>
        <v>3.6894488582444556</v>
      </c>
      <c r="I342" s="36">
        <f t="shared" si="175"/>
        <v>3.4545843717961846</v>
      </c>
      <c r="J342" s="36">
        <f t="shared" si="175"/>
        <v>3.5048128120318309</v>
      </c>
      <c r="K342" s="36">
        <f t="shared" si="175"/>
        <v>1.8719441759047695</v>
      </c>
      <c r="L342" s="37">
        <f t="shared" si="175"/>
        <v>3.6537682506830853</v>
      </c>
      <c r="M342" s="38">
        <f t="shared" si="175"/>
        <v>3.3926197460771288</v>
      </c>
      <c r="N342" s="39">
        <f t="shared" si="175"/>
        <v>1.1197912716347349</v>
      </c>
      <c r="O342" s="39">
        <f t="shared" si="175"/>
        <v>1.1197912716347349</v>
      </c>
      <c r="P342" s="40">
        <f t="shared" si="175"/>
        <v>7.0742534686156731</v>
      </c>
      <c r="Q342" s="40">
        <f t="shared" si="175"/>
        <v>12.161422485138978</v>
      </c>
      <c r="R342" s="40">
        <f t="shared" si="175"/>
        <v>24.404558048807708</v>
      </c>
      <c r="S342" s="41">
        <f t="shared" si="175"/>
        <v>0.35</v>
      </c>
      <c r="T342" s="41">
        <f t="shared" si="175"/>
        <v>0.35</v>
      </c>
      <c r="U342" s="42">
        <f t="shared" si="175"/>
        <v>1.2132512196136849</v>
      </c>
      <c r="V342" s="42">
        <f t="shared" si="175"/>
        <v>1.1905785210909123</v>
      </c>
      <c r="W342" s="43">
        <f t="shared" si="175"/>
        <v>3.622560787205372</v>
      </c>
      <c r="X342" s="43">
        <f t="shared" si="175"/>
        <v>3.1635763821413367</v>
      </c>
      <c r="AD342"/>
      <c r="AG342" s="3">
        <f t="shared" si="171"/>
        <v>21.771250784010444</v>
      </c>
      <c r="AH342" s="36">
        <f t="shared" si="176"/>
        <v>2.1773831966681345</v>
      </c>
      <c r="AI342" s="36">
        <f t="shared" si="176"/>
        <v>3.6892005881369623</v>
      </c>
      <c r="AJ342" s="36">
        <f t="shared" si="176"/>
        <v>3.4482223542923718</v>
      </c>
      <c r="AK342" s="36">
        <f t="shared" si="176"/>
        <v>3.5044334701891096</v>
      </c>
      <c r="AL342" s="36">
        <f t="shared" si="176"/>
        <v>1.8719441759047695</v>
      </c>
      <c r="AM342" s="37">
        <f t="shared" si="176"/>
        <v>3.6181769613950658</v>
      </c>
      <c r="AN342" s="38">
        <f t="shared" si="176"/>
        <v>3.2958272005213862</v>
      </c>
      <c r="AO342" s="39">
        <f t="shared" si="176"/>
        <v>1.1197912716347349</v>
      </c>
      <c r="AP342" s="39">
        <f t="shared" si="176"/>
        <v>1.1197912716347349</v>
      </c>
      <c r="AQ342" s="40">
        <f t="shared" si="176"/>
        <v>7.0742534686156731</v>
      </c>
      <c r="AR342" s="40">
        <f t="shared" si="176"/>
        <v>12.161422485138978</v>
      </c>
      <c r="AS342" s="40">
        <f t="shared" si="176"/>
        <v>24.404558048807708</v>
      </c>
      <c r="AT342" s="41">
        <f t="shared" si="176"/>
        <v>0.35</v>
      </c>
      <c r="AU342" s="41">
        <f t="shared" si="176"/>
        <v>0.35</v>
      </c>
      <c r="AV342" s="42">
        <f t="shared" si="176"/>
        <v>1.2044409287791908</v>
      </c>
      <c r="AW342" s="42">
        <f t="shared" si="176"/>
        <v>1.1905785210909123</v>
      </c>
      <c r="AX342" s="43">
        <f t="shared" si="176"/>
        <v>3.5557489280617762</v>
      </c>
      <c r="AY342" s="43">
        <f t="shared" si="176"/>
        <v>3.0332767323206622</v>
      </c>
    </row>
    <row r="343" spans="6:51" x14ac:dyDescent="0.25">
      <c r="F343" s="3">
        <v>29</v>
      </c>
      <c r="G343" s="36">
        <f t="shared" si="175"/>
        <v>2.1798616348978159</v>
      </c>
      <c r="H343" s="36">
        <f t="shared" si="175"/>
        <v>3.6894561870764737</v>
      </c>
      <c r="I343" s="36">
        <f t="shared" si="175"/>
        <v>3.4546899412547254</v>
      </c>
      <c r="J343" s="36">
        <f t="shared" si="175"/>
        <v>3.5048238943280392</v>
      </c>
      <c r="K343" s="36">
        <f t="shared" si="175"/>
        <v>1.8719441759047695</v>
      </c>
      <c r="L343" s="37">
        <f t="shared" si="175"/>
        <v>3.6561560881294364</v>
      </c>
      <c r="M343" s="38">
        <f t="shared" si="175"/>
        <v>3.4011173686580052</v>
      </c>
      <c r="N343" s="39">
        <f t="shared" si="175"/>
        <v>1.1197912716347349</v>
      </c>
      <c r="O343" s="39">
        <f t="shared" si="175"/>
        <v>1.1197912716347349</v>
      </c>
      <c r="P343" s="40">
        <f t="shared" si="175"/>
        <v>7.0742534686156731</v>
      </c>
      <c r="Q343" s="40">
        <f t="shared" si="175"/>
        <v>12.161422485138978</v>
      </c>
      <c r="R343" s="40">
        <f t="shared" si="175"/>
        <v>24.404558048807708</v>
      </c>
      <c r="S343" s="41">
        <f t="shared" si="175"/>
        <v>0.35</v>
      </c>
      <c r="T343" s="41">
        <f t="shared" si="175"/>
        <v>0.35</v>
      </c>
      <c r="U343" s="42">
        <f t="shared" si="175"/>
        <v>1.2141706836035426</v>
      </c>
      <c r="V343" s="42">
        <f t="shared" si="175"/>
        <v>1.1905785210909123</v>
      </c>
      <c r="W343" s="43">
        <f t="shared" si="175"/>
        <v>3.6292627004007816</v>
      </c>
      <c r="X343" s="43">
        <f t="shared" si="175"/>
        <v>3.1808004123044116</v>
      </c>
      <c r="AD343"/>
      <c r="AG343" s="3">
        <f t="shared" si="171"/>
        <v>22.896414541809357</v>
      </c>
      <c r="AH343" s="36">
        <f t="shared" si="176"/>
        <v>2.1785610702390912</v>
      </c>
      <c r="AI343" s="36">
        <f t="shared" si="176"/>
        <v>3.6893002916984279</v>
      </c>
      <c r="AJ343" s="36">
        <f t="shared" si="176"/>
        <v>3.4511359778767718</v>
      </c>
      <c r="AK343" s="36">
        <f t="shared" si="176"/>
        <v>3.5045865019584852</v>
      </c>
      <c r="AL343" s="36">
        <f t="shared" si="176"/>
        <v>1.8719441759047695</v>
      </c>
      <c r="AM343" s="37">
        <f t="shared" si="176"/>
        <v>3.6289308456069227</v>
      </c>
      <c r="AN343" s="38">
        <f t="shared" si="176"/>
        <v>3.3208289041301784</v>
      </c>
      <c r="AO343" s="39">
        <f t="shared" si="176"/>
        <v>1.1197912716347349</v>
      </c>
      <c r="AP343" s="39">
        <f t="shared" si="176"/>
        <v>1.1197912716347349</v>
      </c>
      <c r="AQ343" s="40">
        <f t="shared" si="176"/>
        <v>7.0742534686156731</v>
      </c>
      <c r="AR343" s="40">
        <f t="shared" si="176"/>
        <v>12.161422485138978</v>
      </c>
      <c r="AS343" s="40">
        <f t="shared" si="176"/>
        <v>24.404558048807708</v>
      </c>
      <c r="AT343" s="41">
        <f t="shared" si="176"/>
        <v>0.35</v>
      </c>
      <c r="AU343" s="41">
        <f t="shared" si="176"/>
        <v>0.35</v>
      </c>
      <c r="AV343" s="42">
        <f t="shared" si="176"/>
        <v>1.2065239671879426</v>
      </c>
      <c r="AW343" s="42">
        <f t="shared" si="176"/>
        <v>1.1905785210909123</v>
      </c>
      <c r="AX343" s="43">
        <f t="shared" si="176"/>
        <v>3.5719696261098579</v>
      </c>
      <c r="AY343" s="43">
        <f t="shared" si="176"/>
        <v>3.0600702768600869</v>
      </c>
    </row>
    <row r="344" spans="6:51" x14ac:dyDescent="0.25">
      <c r="F344" s="3">
        <v>30</v>
      </c>
      <c r="G344" s="36">
        <f t="shared" si="175"/>
        <v>2.1798810127891075</v>
      </c>
      <c r="H344" s="36">
        <f t="shared" si="175"/>
        <v>3.6894611739149359</v>
      </c>
      <c r="I344" s="36">
        <f t="shared" si="175"/>
        <v>3.4547528225886723</v>
      </c>
      <c r="J344" s="36">
        <f t="shared" ref="J344:X344" si="177">J$160+J272</f>
        <v>3.5048314306899799</v>
      </c>
      <c r="K344" s="36">
        <f t="shared" si="177"/>
        <v>1.8719441759047695</v>
      </c>
      <c r="L344" s="37">
        <f t="shared" si="177"/>
        <v>3.6581126253419622</v>
      </c>
      <c r="M344" s="38">
        <f t="shared" si="177"/>
        <v>3.4083780857590926</v>
      </c>
      <c r="N344" s="39">
        <f t="shared" si="177"/>
        <v>1.1197912716347349</v>
      </c>
      <c r="O344" s="39">
        <f t="shared" si="177"/>
        <v>1.1197912716347349</v>
      </c>
      <c r="P344" s="40">
        <f t="shared" si="177"/>
        <v>7.0742534686156731</v>
      </c>
      <c r="Q344" s="40">
        <f t="shared" si="177"/>
        <v>12.161422485138978</v>
      </c>
      <c r="R344" s="40">
        <f t="shared" si="177"/>
        <v>24.404558048807708</v>
      </c>
      <c r="S344" s="41">
        <f t="shared" si="177"/>
        <v>0.35</v>
      </c>
      <c r="T344" s="41">
        <f t="shared" si="177"/>
        <v>0.35</v>
      </c>
      <c r="U344" s="42">
        <f t="shared" si="177"/>
        <v>1.2149917385158386</v>
      </c>
      <c r="V344" s="42">
        <f t="shared" si="177"/>
        <v>1.1905785210909123</v>
      </c>
      <c r="W344" s="43">
        <f t="shared" si="177"/>
        <v>3.6352050297000833</v>
      </c>
      <c r="X344" s="43">
        <f t="shared" si="177"/>
        <v>3.1971453218959081</v>
      </c>
      <c r="AD344"/>
      <c r="AG344" s="3">
        <f t="shared" si="171"/>
        <v>24.079728081374313</v>
      </c>
      <c r="AH344" s="36">
        <f t="shared" si="176"/>
        <v>2.1792136586499034</v>
      </c>
      <c r="AI344" s="36">
        <f t="shared" si="176"/>
        <v>3.6893652367411596</v>
      </c>
      <c r="AJ344" s="36">
        <f t="shared" si="176"/>
        <v>3.4528382158511581</v>
      </c>
      <c r="AK344" s="36">
        <f t="shared" ref="AK344:AY344" si="178">AK$160+AK272</f>
        <v>3.5046857531810063</v>
      </c>
      <c r="AL344" s="36">
        <f t="shared" si="178"/>
        <v>1.8719441759047695</v>
      </c>
      <c r="AM344" s="37">
        <f t="shared" si="178"/>
        <v>3.637482339241159</v>
      </c>
      <c r="AN344" s="38">
        <f t="shared" si="178"/>
        <v>3.3428645029555564</v>
      </c>
      <c r="AO344" s="39">
        <f t="shared" si="178"/>
        <v>1.1197912716347349</v>
      </c>
      <c r="AP344" s="39">
        <f t="shared" si="178"/>
        <v>1.1197912716347349</v>
      </c>
      <c r="AQ344" s="40">
        <f t="shared" si="178"/>
        <v>7.0742534686156731</v>
      </c>
      <c r="AR344" s="40">
        <f t="shared" si="178"/>
        <v>12.161422485138978</v>
      </c>
      <c r="AS344" s="40">
        <f t="shared" si="178"/>
        <v>24.404558048807708</v>
      </c>
      <c r="AT344" s="41">
        <f t="shared" si="178"/>
        <v>0.35</v>
      </c>
      <c r="AU344" s="41">
        <f t="shared" si="178"/>
        <v>0.35</v>
      </c>
      <c r="AV344" s="42">
        <f t="shared" si="178"/>
        <v>1.2084471021049559</v>
      </c>
      <c r="AW344" s="42">
        <f t="shared" si="178"/>
        <v>1.1905785210909123</v>
      </c>
      <c r="AX344" s="43">
        <f t="shared" si="178"/>
        <v>3.5867127029673616</v>
      </c>
      <c r="AY344" s="43">
        <f t="shared" si="178"/>
        <v>3.0865990597521797</v>
      </c>
    </row>
    <row r="345" spans="6:51" x14ac:dyDescent="0.25">
      <c r="F345" s="3">
        <v>31</v>
      </c>
      <c r="G345" s="36">
        <f t="shared" ref="G345:X359" si="179">G$160+G273</f>
        <v>2.1798923934149501</v>
      </c>
      <c r="H345" s="36">
        <f t="shared" si="179"/>
        <v>3.6894645868127567</v>
      </c>
      <c r="I345" s="36">
        <f t="shared" si="179"/>
        <v>3.4547904192424248</v>
      </c>
      <c r="J345" s="36">
        <f t="shared" si="179"/>
        <v>3.5048365877324947</v>
      </c>
      <c r="K345" s="36">
        <f t="shared" si="179"/>
        <v>1.8719441759047695</v>
      </c>
      <c r="L345" s="37">
        <f t="shared" si="179"/>
        <v>3.6597268730623838</v>
      </c>
      <c r="M345" s="38">
        <f t="shared" si="179"/>
        <v>3.4145840225209065</v>
      </c>
      <c r="N345" s="39">
        <f t="shared" si="179"/>
        <v>1.1197912716347349</v>
      </c>
      <c r="O345" s="39">
        <f t="shared" si="179"/>
        <v>1.1197912716347349</v>
      </c>
      <c r="P345" s="40">
        <f t="shared" si="179"/>
        <v>7.0742534686156731</v>
      </c>
      <c r="Q345" s="40">
        <f t="shared" si="179"/>
        <v>12.161422485138978</v>
      </c>
      <c r="R345" s="40">
        <f t="shared" si="179"/>
        <v>24.404558048807708</v>
      </c>
      <c r="S345" s="41">
        <f t="shared" si="179"/>
        <v>0.35</v>
      </c>
      <c r="T345" s="41">
        <f t="shared" si="179"/>
        <v>0.35</v>
      </c>
      <c r="U345" s="42">
        <f t="shared" si="179"/>
        <v>1.2157252207716862</v>
      </c>
      <c r="V345" s="42">
        <f t="shared" si="179"/>
        <v>1.1905785210909123</v>
      </c>
      <c r="W345" s="43">
        <f t="shared" si="179"/>
        <v>3.6404805177537813</v>
      </c>
      <c r="X345" s="43">
        <f t="shared" si="179"/>
        <v>3.2126588950943731</v>
      </c>
      <c r="AD345"/>
      <c r="AG345" s="3">
        <f t="shared" si="171"/>
        <v>25.324196651582223</v>
      </c>
      <c r="AH345" s="36">
        <f t="shared" ref="AH345:AY359" si="180">AH$160+AH273</f>
        <v>2.1795612394591068</v>
      </c>
      <c r="AI345" s="36">
        <f t="shared" si="180"/>
        <v>3.6894067674724793</v>
      </c>
      <c r="AJ345" s="36">
        <f t="shared" si="180"/>
        <v>3.4537955967055272</v>
      </c>
      <c r="AK345" s="36">
        <f t="shared" si="180"/>
        <v>3.5047489838274766</v>
      </c>
      <c r="AL345" s="36">
        <f t="shared" si="180"/>
        <v>1.8719441759047695</v>
      </c>
      <c r="AM345" s="37">
        <f t="shared" si="180"/>
        <v>3.6442509831798726</v>
      </c>
      <c r="AN345" s="38">
        <f t="shared" si="180"/>
        <v>3.3620673363391198</v>
      </c>
      <c r="AO345" s="39">
        <f t="shared" si="180"/>
        <v>1.1197912716347349</v>
      </c>
      <c r="AP345" s="39">
        <f t="shared" si="180"/>
        <v>1.1197912716347349</v>
      </c>
      <c r="AQ345" s="40">
        <f t="shared" si="180"/>
        <v>7.0742534686156731</v>
      </c>
      <c r="AR345" s="40">
        <f t="shared" si="180"/>
        <v>12.161422485138978</v>
      </c>
      <c r="AS345" s="40">
        <f t="shared" si="180"/>
        <v>24.404558048807708</v>
      </c>
      <c r="AT345" s="41">
        <f t="shared" si="180"/>
        <v>0.35</v>
      </c>
      <c r="AU345" s="41">
        <f t="shared" si="180"/>
        <v>0.35</v>
      </c>
      <c r="AV345" s="42">
        <f t="shared" si="180"/>
        <v>1.2102095902000392</v>
      </c>
      <c r="AW345" s="42">
        <f t="shared" si="180"/>
        <v>1.1905785210909123</v>
      </c>
      <c r="AX345" s="43">
        <f t="shared" si="180"/>
        <v>3.6000271728287379</v>
      </c>
      <c r="AY345" s="43">
        <f t="shared" si="180"/>
        <v>3.1127762290507337</v>
      </c>
    </row>
    <row r="346" spans="6:51" x14ac:dyDescent="0.25">
      <c r="F346" s="3">
        <v>32</v>
      </c>
      <c r="G346" s="36">
        <f t="shared" si="179"/>
        <v>2.1798991536677268</v>
      </c>
      <c r="H346" s="36">
        <f t="shared" si="179"/>
        <v>3.6894669363317281</v>
      </c>
      <c r="I346" s="36">
        <f t="shared" si="179"/>
        <v>3.454813006930654</v>
      </c>
      <c r="J346" s="36">
        <f t="shared" si="179"/>
        <v>3.5048401390456583</v>
      </c>
      <c r="K346" s="36">
        <f t="shared" si="179"/>
        <v>1.8719441759047695</v>
      </c>
      <c r="L346" s="37">
        <f t="shared" si="179"/>
        <v>3.6610676614440374</v>
      </c>
      <c r="M346" s="38">
        <f t="shared" si="179"/>
        <v>3.4198913134204032</v>
      </c>
      <c r="N346" s="39">
        <f t="shared" si="179"/>
        <v>1.1197912716347349</v>
      </c>
      <c r="O346" s="39">
        <f t="shared" si="179"/>
        <v>1.1197912716347349</v>
      </c>
      <c r="P346" s="40">
        <f t="shared" si="179"/>
        <v>7.0742534686156731</v>
      </c>
      <c r="Q346" s="40">
        <f t="shared" si="179"/>
        <v>12.161422485138978</v>
      </c>
      <c r="R346" s="40">
        <f t="shared" si="179"/>
        <v>24.404558048807708</v>
      </c>
      <c r="S346" s="41">
        <f t="shared" si="179"/>
        <v>0.35</v>
      </c>
      <c r="T346" s="41">
        <f t="shared" si="179"/>
        <v>0.35</v>
      </c>
      <c r="U346" s="42">
        <f t="shared" si="179"/>
        <v>1.2163808043296358</v>
      </c>
      <c r="V346" s="42">
        <f t="shared" si="179"/>
        <v>1.1905785210909123</v>
      </c>
      <c r="W346" s="43">
        <f t="shared" si="179"/>
        <v>3.6451701027860244</v>
      </c>
      <c r="X346" s="43">
        <f t="shared" si="179"/>
        <v>3.2273867486933212</v>
      </c>
      <c r="AD346"/>
      <c r="AG346" s="3">
        <f t="shared" si="171"/>
        <v>26.632980816094239</v>
      </c>
      <c r="AH346" s="36">
        <f t="shared" si="180"/>
        <v>2.179739825455838</v>
      </c>
      <c r="AI346" s="36">
        <f t="shared" si="180"/>
        <v>3.6894328487209047</v>
      </c>
      <c r="AJ346" s="36">
        <f t="shared" si="180"/>
        <v>3.454314400260321</v>
      </c>
      <c r="AK346" s="36">
        <f t="shared" si="180"/>
        <v>3.5047885697785262</v>
      </c>
      <c r="AL346" s="36">
        <f t="shared" si="180"/>
        <v>1.8719441759047695</v>
      </c>
      <c r="AM346" s="37">
        <f t="shared" si="180"/>
        <v>3.6495903255507383</v>
      </c>
      <c r="AN346" s="38">
        <f t="shared" si="180"/>
        <v>3.3786122696202008</v>
      </c>
      <c r="AO346" s="39">
        <f t="shared" si="180"/>
        <v>1.1197912716347349</v>
      </c>
      <c r="AP346" s="39">
        <f t="shared" si="180"/>
        <v>1.1197912716347349</v>
      </c>
      <c r="AQ346" s="40">
        <f t="shared" si="180"/>
        <v>7.0742534686156731</v>
      </c>
      <c r="AR346" s="40">
        <f t="shared" si="180"/>
        <v>12.161422485138978</v>
      </c>
      <c r="AS346" s="40">
        <f t="shared" si="180"/>
        <v>24.404558048807708</v>
      </c>
      <c r="AT346" s="41">
        <f t="shared" si="180"/>
        <v>0.35</v>
      </c>
      <c r="AU346" s="41">
        <f t="shared" si="180"/>
        <v>0.35</v>
      </c>
      <c r="AV346" s="42">
        <f t="shared" si="180"/>
        <v>1.2118128567819211</v>
      </c>
      <c r="AW346" s="42">
        <f t="shared" si="180"/>
        <v>1.1905785210909123</v>
      </c>
      <c r="AX346" s="43">
        <f t="shared" si="180"/>
        <v>3.6119747423200557</v>
      </c>
      <c r="AY346" s="43">
        <f t="shared" si="180"/>
        <v>3.1385175763012536</v>
      </c>
    </row>
    <row r="347" spans="6:51" x14ac:dyDescent="0.25">
      <c r="F347" s="3">
        <v>33</v>
      </c>
      <c r="G347" s="36">
        <f t="shared" si="179"/>
        <v>2.1799032197057704</v>
      </c>
      <c r="H347" s="36">
        <f t="shared" si="179"/>
        <v>3.6894685634988198</v>
      </c>
      <c r="I347" s="36">
        <f t="shared" si="179"/>
        <v>3.454826655547921</v>
      </c>
      <c r="J347" s="36">
        <f t="shared" si="179"/>
        <v>3.504842600310885</v>
      </c>
      <c r="K347" s="36">
        <f t="shared" si="179"/>
        <v>2.0333720006206675</v>
      </c>
      <c r="L347" s="37">
        <f t="shared" si="179"/>
        <v>3.6621885307844551</v>
      </c>
      <c r="M347" s="38">
        <f t="shared" si="179"/>
        <v>3.4244334340951532</v>
      </c>
      <c r="N347" s="39">
        <f t="shared" si="179"/>
        <v>1.1197912716347349</v>
      </c>
      <c r="O347" s="39">
        <f t="shared" si="179"/>
        <v>1.1197912716347349</v>
      </c>
      <c r="P347" s="40">
        <f t="shared" si="179"/>
        <v>7.0742534686156731</v>
      </c>
      <c r="Q347" s="40">
        <f t="shared" si="179"/>
        <v>12.161422485138978</v>
      </c>
      <c r="R347" s="40">
        <f t="shared" si="179"/>
        <v>24.404558048807708</v>
      </c>
      <c r="S347" s="41">
        <f t="shared" si="179"/>
        <v>0.35</v>
      </c>
      <c r="T347" s="41">
        <f t="shared" si="179"/>
        <v>0.35</v>
      </c>
      <c r="U347" s="42">
        <f t="shared" si="179"/>
        <v>1.2169671102302571</v>
      </c>
      <c r="V347" s="42">
        <f t="shared" si="179"/>
        <v>1.1905785210909123</v>
      </c>
      <c r="W347" s="43">
        <f t="shared" si="179"/>
        <v>3.6493444313262038</v>
      </c>
      <c r="X347" s="43">
        <f t="shared" si="179"/>
        <v>3.2413723072858822</v>
      </c>
      <c r="AD347"/>
      <c r="AG347" s="3">
        <f t="shared" si="171"/>
        <v>28.009404480205966</v>
      </c>
      <c r="AH347" s="36">
        <f t="shared" si="180"/>
        <v>2.179828713520048</v>
      </c>
      <c r="AI347" s="36">
        <f t="shared" si="180"/>
        <v>3.6894489412757894</v>
      </c>
      <c r="AJ347" s="36">
        <f t="shared" si="180"/>
        <v>3.4545856419184275</v>
      </c>
      <c r="AK347" s="36">
        <f t="shared" si="180"/>
        <v>3.5048129376399344</v>
      </c>
      <c r="AL347" s="36">
        <f t="shared" si="180"/>
        <v>1.8719441759047695</v>
      </c>
      <c r="AM347" s="37">
        <f t="shared" si="180"/>
        <v>3.6537930492819886</v>
      </c>
      <c r="AN347" s="38">
        <f t="shared" si="180"/>
        <v>3.3927060528490611</v>
      </c>
      <c r="AO347" s="39">
        <f t="shared" si="180"/>
        <v>1.1197912716347349</v>
      </c>
      <c r="AP347" s="39">
        <f t="shared" si="180"/>
        <v>1.1197912716347349</v>
      </c>
      <c r="AQ347" s="40">
        <f t="shared" si="180"/>
        <v>7.0742534686156731</v>
      </c>
      <c r="AR347" s="40">
        <f t="shared" si="180"/>
        <v>12.161422485138978</v>
      </c>
      <c r="AS347" s="40">
        <f t="shared" si="180"/>
        <v>24.404558048807708</v>
      </c>
      <c r="AT347" s="41">
        <f t="shared" si="180"/>
        <v>0.35</v>
      </c>
      <c r="AU347" s="41">
        <f t="shared" si="180"/>
        <v>0.35</v>
      </c>
      <c r="AV347" s="42">
        <f t="shared" si="180"/>
        <v>1.213260361473705</v>
      </c>
      <c r="AW347" s="42">
        <f t="shared" si="180"/>
        <v>1.1905785210909123</v>
      </c>
      <c r="AX347" s="43">
        <f t="shared" si="180"/>
        <v>3.622627670390242</v>
      </c>
      <c r="AY347" s="43">
        <f t="shared" si="180"/>
        <v>3.1637426127405259</v>
      </c>
    </row>
    <row r="348" spans="6:51" x14ac:dyDescent="0.25">
      <c r="F348" s="3">
        <v>34</v>
      </c>
      <c r="G348" s="36">
        <f t="shared" si="179"/>
        <v>2.1799056980896756</v>
      </c>
      <c r="H348" s="36">
        <f t="shared" si="179"/>
        <v>3.68946969723868</v>
      </c>
      <c r="I348" s="36">
        <f t="shared" si="179"/>
        <v>3.4548349569315291</v>
      </c>
      <c r="J348" s="36">
        <f t="shared" si="179"/>
        <v>3.5048443171580308</v>
      </c>
      <c r="K348" s="36">
        <f t="shared" si="179"/>
        <v>2.1729504744983061</v>
      </c>
      <c r="L348" s="37">
        <f t="shared" si="179"/>
        <v>3.6631313798991623</v>
      </c>
      <c r="M348" s="38">
        <f t="shared" si="179"/>
        <v>3.4283242310531383</v>
      </c>
      <c r="N348" s="39">
        <f t="shared" si="179"/>
        <v>1.1197912716347349</v>
      </c>
      <c r="O348" s="39">
        <f t="shared" si="179"/>
        <v>1.1197912716347349</v>
      </c>
      <c r="P348" s="40">
        <f t="shared" si="179"/>
        <v>7.0742534686156731</v>
      </c>
      <c r="Q348" s="40">
        <f t="shared" si="179"/>
        <v>12.161422485138978</v>
      </c>
      <c r="R348" s="40">
        <f t="shared" si="179"/>
        <v>24.404558048807708</v>
      </c>
      <c r="S348" s="41">
        <f t="shared" si="179"/>
        <v>0.35</v>
      </c>
      <c r="T348" s="41">
        <f t="shared" si="179"/>
        <v>0.35</v>
      </c>
      <c r="U348" s="42">
        <f t="shared" si="179"/>
        <v>1.2174918102156267</v>
      </c>
      <c r="V348" s="42">
        <f t="shared" si="179"/>
        <v>1.1905785210909123</v>
      </c>
      <c r="W348" s="43">
        <f t="shared" si="179"/>
        <v>3.6530651860886802</v>
      </c>
      <c r="X348" s="43">
        <f t="shared" si="179"/>
        <v>3.2546568110186933</v>
      </c>
      <c r="AD348"/>
      <c r="AG348" s="3">
        <f t="shared" si="171"/>
        <v>29.456963332534478</v>
      </c>
      <c r="AH348" s="36">
        <f t="shared" si="180"/>
        <v>2.1798717839705235</v>
      </c>
      <c r="AI348" s="36">
        <f t="shared" si="180"/>
        <v>3.6894587028753629</v>
      </c>
      <c r="AJ348" s="36">
        <f t="shared" si="180"/>
        <v>3.4547227119154194</v>
      </c>
      <c r="AK348" s="36">
        <f t="shared" si="180"/>
        <v>3.5048276966654264</v>
      </c>
      <c r="AL348" s="36">
        <f t="shared" si="180"/>
        <v>1.8719441759047695</v>
      </c>
      <c r="AM348" s="37">
        <f t="shared" si="180"/>
        <v>3.6570977660851609</v>
      </c>
      <c r="AN348" s="38">
        <f t="shared" si="180"/>
        <v>3.4045770980285206</v>
      </c>
      <c r="AO348" s="39">
        <f t="shared" si="180"/>
        <v>1.1197912716347349</v>
      </c>
      <c r="AP348" s="39">
        <f t="shared" si="180"/>
        <v>1.1197912716347349</v>
      </c>
      <c r="AQ348" s="40">
        <f t="shared" si="180"/>
        <v>7.0742534686156731</v>
      </c>
      <c r="AR348" s="40">
        <f t="shared" si="180"/>
        <v>12.161422485138978</v>
      </c>
      <c r="AS348" s="40">
        <f t="shared" si="180"/>
        <v>24.404558048807708</v>
      </c>
      <c r="AT348" s="41">
        <f t="shared" si="180"/>
        <v>0.35</v>
      </c>
      <c r="AU348" s="41">
        <f t="shared" si="180"/>
        <v>0.35</v>
      </c>
      <c r="AV348" s="42">
        <f t="shared" si="180"/>
        <v>1.2145574042708223</v>
      </c>
      <c r="AW348" s="42">
        <f t="shared" si="180"/>
        <v>1.1905785210909123</v>
      </c>
      <c r="AX348" s="43">
        <f t="shared" si="180"/>
        <v>3.6320664895044148</v>
      </c>
      <c r="AY348" s="43">
        <f t="shared" si="180"/>
        <v>3.1883755834464749</v>
      </c>
    </row>
    <row r="349" spans="6:51" x14ac:dyDescent="0.25">
      <c r="F349" s="3">
        <v>35</v>
      </c>
      <c r="G349" s="36">
        <f t="shared" si="179"/>
        <v>2.1799072300360907</v>
      </c>
      <c r="H349" s="36">
        <f t="shared" si="179"/>
        <v>3.6894704920150696</v>
      </c>
      <c r="I349" s="36">
        <f t="shared" si="179"/>
        <v>3.4548400427746007</v>
      </c>
      <c r="J349" s="36">
        <f t="shared" si="179"/>
        <v>3.504845522535029</v>
      </c>
      <c r="K349" s="36">
        <f t="shared" si="179"/>
        <v>2.2884765978286121</v>
      </c>
      <c r="L349" s="37">
        <f t="shared" si="179"/>
        <v>3.6639291976007149</v>
      </c>
      <c r="M349" s="38">
        <f t="shared" si="179"/>
        <v>3.4316606349191932</v>
      </c>
      <c r="N349" s="39">
        <f t="shared" si="179"/>
        <v>1.1197912716347349</v>
      </c>
      <c r="O349" s="39">
        <f t="shared" si="179"/>
        <v>1.1197912716347349</v>
      </c>
      <c r="P349" s="40">
        <f t="shared" si="179"/>
        <v>7.0742534686156731</v>
      </c>
      <c r="Q349" s="40">
        <f t="shared" si="179"/>
        <v>12.161422485138978</v>
      </c>
      <c r="R349" s="40">
        <f t="shared" si="179"/>
        <v>24.404558048807708</v>
      </c>
      <c r="S349" s="41">
        <f t="shared" si="179"/>
        <v>0.35</v>
      </c>
      <c r="T349" s="41">
        <f t="shared" si="179"/>
        <v>0.35</v>
      </c>
      <c r="U349" s="42">
        <f t="shared" si="179"/>
        <v>1.2179617234352926</v>
      </c>
      <c r="V349" s="42">
        <f t="shared" si="179"/>
        <v>1.1905785210909123</v>
      </c>
      <c r="W349" s="43">
        <f t="shared" si="179"/>
        <v>3.6563862478248668</v>
      </c>
      <c r="X349" s="43">
        <f t="shared" si="179"/>
        <v>3.2672793481639695</v>
      </c>
      <c r="AD349"/>
      <c r="AG349" s="3">
        <f t="shared" si="171"/>
        <v>30.979333722981732</v>
      </c>
      <c r="AH349" s="36">
        <f t="shared" si="180"/>
        <v>2.1798922135664784</v>
      </c>
      <c r="AI349" s="36">
        <f t="shared" si="180"/>
        <v>3.6894645284626262</v>
      </c>
      <c r="AJ349" s="36">
        <f t="shared" si="180"/>
        <v>3.4547898208435637</v>
      </c>
      <c r="AK349" s="36">
        <f t="shared" si="180"/>
        <v>3.5048364995551253</v>
      </c>
      <c r="AL349" s="36">
        <f t="shared" si="180"/>
        <v>1.8719441759047695</v>
      </c>
      <c r="AM349" s="37">
        <f t="shared" si="180"/>
        <v>3.6596964879085672</v>
      </c>
      <c r="AN349" s="38">
        <f t="shared" si="180"/>
        <v>3.4144653596003192</v>
      </c>
      <c r="AO349" s="39">
        <f t="shared" si="180"/>
        <v>1.1197912716347349</v>
      </c>
      <c r="AP349" s="39">
        <f t="shared" si="180"/>
        <v>1.1197912716347349</v>
      </c>
      <c r="AQ349" s="40">
        <f t="shared" si="180"/>
        <v>7.0742534686156731</v>
      </c>
      <c r="AR349" s="40">
        <f t="shared" si="180"/>
        <v>12.161422485138978</v>
      </c>
      <c r="AS349" s="40">
        <f t="shared" si="180"/>
        <v>24.404558048807708</v>
      </c>
      <c r="AT349" s="41">
        <f t="shared" si="180"/>
        <v>0.35</v>
      </c>
      <c r="AU349" s="41">
        <f t="shared" si="180"/>
        <v>0.35</v>
      </c>
      <c r="AV349" s="42">
        <f t="shared" si="180"/>
        <v>1.2157108821663078</v>
      </c>
      <c r="AW349" s="42">
        <f t="shared" si="180"/>
        <v>1.1905785210909123</v>
      </c>
      <c r="AX349" s="43">
        <f t="shared" si="180"/>
        <v>3.6403776823089524</v>
      </c>
      <c r="AY349" s="43">
        <f t="shared" si="180"/>
        <v>3.2123463917784503</v>
      </c>
    </row>
    <row r="350" spans="6:51" x14ac:dyDescent="0.25">
      <c r="F350" s="3">
        <v>36</v>
      </c>
      <c r="G350" s="36">
        <f t="shared" si="179"/>
        <v>2.1799081907795488</v>
      </c>
      <c r="H350" s="36">
        <f t="shared" si="179"/>
        <v>3.689471052600136</v>
      </c>
      <c r="I350" s="36">
        <f t="shared" si="179"/>
        <v>3.4548431832118593</v>
      </c>
      <c r="J350" s="36">
        <f t="shared" si="179"/>
        <v>3.5048463743379088</v>
      </c>
      <c r="K350" s="36">
        <f t="shared" si="179"/>
        <v>2.3845876229967304</v>
      </c>
      <c r="L350" s="37">
        <f t="shared" si="179"/>
        <v>3.664608116218572</v>
      </c>
      <c r="M350" s="38">
        <f t="shared" si="179"/>
        <v>3.4345250611698166</v>
      </c>
      <c r="N350" s="39">
        <f t="shared" si="179"/>
        <v>1.1197912716347349</v>
      </c>
      <c r="O350" s="39">
        <f t="shared" si="179"/>
        <v>1.1197912716347349</v>
      </c>
      <c r="P350" s="40">
        <f t="shared" si="179"/>
        <v>7.0742534686156731</v>
      </c>
      <c r="Q350" s="40">
        <f t="shared" si="179"/>
        <v>12.161422485138978</v>
      </c>
      <c r="R350" s="40">
        <f t="shared" si="179"/>
        <v>24.404558048807708</v>
      </c>
      <c r="S350" s="41">
        <f t="shared" si="179"/>
        <v>0.35</v>
      </c>
      <c r="T350" s="41">
        <f t="shared" si="179"/>
        <v>0.35</v>
      </c>
      <c r="U350" s="42">
        <f t="shared" si="179"/>
        <v>1.2183829057490996</v>
      </c>
      <c r="V350" s="42">
        <f t="shared" si="179"/>
        <v>1.1905785210909123</v>
      </c>
      <c r="W350" s="43">
        <f t="shared" si="179"/>
        <v>3.6593547093331633</v>
      </c>
      <c r="X350" s="43">
        <f t="shared" si="179"/>
        <v>3.2792769062694616</v>
      </c>
      <c r="AD350"/>
      <c r="AG350" s="3">
        <f t="shared" si="171"/>
        <v>32.580381999521578</v>
      </c>
      <c r="AH350" s="36">
        <f t="shared" si="180"/>
        <v>2.1799017570607644</v>
      </c>
      <c r="AI350" s="36">
        <f t="shared" si="180"/>
        <v>3.6894679519496578</v>
      </c>
      <c r="AJ350" s="36">
        <f t="shared" si="180"/>
        <v>3.4548217444907947</v>
      </c>
      <c r="AK350" s="36">
        <f t="shared" si="180"/>
        <v>3.5048416749990512</v>
      </c>
      <c r="AL350" s="36">
        <f t="shared" si="180"/>
        <v>1.9662792933839439</v>
      </c>
      <c r="AM350" s="37">
        <f t="shared" si="180"/>
        <v>3.6617420562860117</v>
      </c>
      <c r="AN350" s="38">
        <f t="shared" si="180"/>
        <v>3.4226129363418387</v>
      </c>
      <c r="AO350" s="39">
        <f t="shared" si="180"/>
        <v>1.1197912716347349</v>
      </c>
      <c r="AP350" s="39">
        <f t="shared" si="180"/>
        <v>1.1197912716347349</v>
      </c>
      <c r="AQ350" s="40">
        <f t="shared" si="180"/>
        <v>7.0742534686156731</v>
      </c>
      <c r="AR350" s="40">
        <f t="shared" si="180"/>
        <v>12.161422485138978</v>
      </c>
      <c r="AS350" s="40">
        <f t="shared" si="180"/>
        <v>24.404558048807708</v>
      </c>
      <c r="AT350" s="41">
        <f t="shared" si="180"/>
        <v>0.35</v>
      </c>
      <c r="AU350" s="41">
        <f t="shared" si="180"/>
        <v>0.35</v>
      </c>
      <c r="AV350" s="42">
        <f t="shared" si="180"/>
        <v>1.2167290090536371</v>
      </c>
      <c r="AW350" s="42">
        <f t="shared" si="180"/>
        <v>1.1905785210909123</v>
      </c>
      <c r="AX350" s="43">
        <f t="shared" si="180"/>
        <v>3.6476514039241237</v>
      </c>
      <c r="AY350" s="43">
        <f t="shared" si="180"/>
        <v>3.2355914090498903</v>
      </c>
    </row>
    <row r="351" spans="6:51" x14ac:dyDescent="0.25">
      <c r="F351" s="3">
        <v>37</v>
      </c>
      <c r="G351" s="36">
        <f t="shared" si="179"/>
        <v>2.1799088022873536</v>
      </c>
      <c r="H351" s="36">
        <f t="shared" si="179"/>
        <v>3.6894714504426407</v>
      </c>
      <c r="I351" s="36">
        <f t="shared" si="179"/>
        <v>3.4548451387109202</v>
      </c>
      <c r="J351" s="36">
        <f t="shared" si="179"/>
        <v>3.5048469802094107</v>
      </c>
      <c r="K351" s="36">
        <f t="shared" si="179"/>
        <v>2.4649583917596063</v>
      </c>
      <c r="L351" s="37">
        <f t="shared" si="179"/>
        <v>3.6651889624644176</v>
      </c>
      <c r="M351" s="38">
        <f t="shared" si="179"/>
        <v>3.436987513929334</v>
      </c>
      <c r="N351" s="39">
        <f t="shared" si="179"/>
        <v>1.1197912716347349</v>
      </c>
      <c r="O351" s="39">
        <f t="shared" si="179"/>
        <v>1.1197912716347349</v>
      </c>
      <c r="P351" s="40">
        <f t="shared" si="179"/>
        <v>7.0742534686156731</v>
      </c>
      <c r="Q351" s="40">
        <f t="shared" si="179"/>
        <v>12.161422485138978</v>
      </c>
      <c r="R351" s="40">
        <f t="shared" si="179"/>
        <v>24.404558048807708</v>
      </c>
      <c r="S351" s="41">
        <f t="shared" si="179"/>
        <v>0.35</v>
      </c>
      <c r="T351" s="41">
        <f t="shared" si="179"/>
        <v>0.35</v>
      </c>
      <c r="U351" s="42">
        <f t="shared" si="179"/>
        <v>1.2187607314960074</v>
      </c>
      <c r="V351" s="42">
        <f t="shared" si="179"/>
        <v>1.1905785210909123</v>
      </c>
      <c r="W351" s="43">
        <f t="shared" si="179"/>
        <v>3.6620117587021417</v>
      </c>
      <c r="X351" s="43">
        <f t="shared" si="179"/>
        <v>3.2906844368795225</v>
      </c>
      <c r="AD351"/>
      <c r="AG351" s="3">
        <f t="shared" si="171"/>
        <v>34.264174327522724</v>
      </c>
      <c r="AH351" s="36">
        <f t="shared" si="180"/>
        <v>2.1799061758245131</v>
      </c>
      <c r="AI351" s="36">
        <f t="shared" si="180"/>
        <v>3.6894699351254583</v>
      </c>
      <c r="AJ351" s="36">
        <f t="shared" si="180"/>
        <v>3.4548365491963837</v>
      </c>
      <c r="AK351" s="36">
        <f t="shared" si="180"/>
        <v>3.504844677735806</v>
      </c>
      <c r="AL351" s="36">
        <f t="shared" si="180"/>
        <v>2.20559783983918</v>
      </c>
      <c r="AM351" s="37">
        <f t="shared" si="180"/>
        <v>3.6633550608378935</v>
      </c>
      <c r="AN351" s="38">
        <f t="shared" si="180"/>
        <v>3.4292558910670463</v>
      </c>
      <c r="AO351" s="39">
        <f t="shared" si="180"/>
        <v>1.1197912716347349</v>
      </c>
      <c r="AP351" s="39">
        <f t="shared" si="180"/>
        <v>1.1197912716347349</v>
      </c>
      <c r="AQ351" s="40">
        <f t="shared" si="180"/>
        <v>7.0742534686156731</v>
      </c>
      <c r="AR351" s="40">
        <f t="shared" si="180"/>
        <v>12.161422485138978</v>
      </c>
      <c r="AS351" s="40">
        <f t="shared" si="180"/>
        <v>24.404558048807708</v>
      </c>
      <c r="AT351" s="41">
        <f t="shared" si="180"/>
        <v>0.35</v>
      </c>
      <c r="AU351" s="41">
        <f t="shared" si="180"/>
        <v>0.35</v>
      </c>
      <c r="AV351" s="42">
        <f t="shared" si="180"/>
        <v>1.2176210132150862</v>
      </c>
      <c r="AW351" s="42">
        <f t="shared" si="180"/>
        <v>1.1905785210909123</v>
      </c>
      <c r="AX351" s="43">
        <f t="shared" si="180"/>
        <v>3.6539793309213691</v>
      </c>
      <c r="AY351" s="43">
        <f t="shared" si="180"/>
        <v>3.2580541481496041</v>
      </c>
    </row>
    <row r="352" spans="6:51" x14ac:dyDescent="0.25">
      <c r="F352" s="3">
        <v>38</v>
      </c>
      <c r="G352" s="36">
        <f t="shared" si="179"/>
        <v>2.1799091973886071</v>
      </c>
      <c r="H352" s="36">
        <f t="shared" si="179"/>
        <v>3.6894717345326784</v>
      </c>
      <c r="I352" s="36">
        <f t="shared" si="179"/>
        <v>3.4548463671559331</v>
      </c>
      <c r="J352" s="36">
        <f t="shared" si="179"/>
        <v>3.5048474139614885</v>
      </c>
      <c r="K352" s="36">
        <f t="shared" si="179"/>
        <v>2.532510410061239</v>
      </c>
      <c r="L352" s="37">
        <f t="shared" si="179"/>
        <v>3.6656884343572829</v>
      </c>
      <c r="M352" s="38">
        <f t="shared" si="179"/>
        <v>3.4391074151795982</v>
      </c>
      <c r="N352" s="39">
        <f t="shared" si="179"/>
        <v>1.1197912716347349</v>
      </c>
      <c r="O352" s="39">
        <f t="shared" si="179"/>
        <v>1.1197912716347349</v>
      </c>
      <c r="P352" s="40">
        <f t="shared" si="179"/>
        <v>7.0742534686156731</v>
      </c>
      <c r="Q352" s="40">
        <f t="shared" si="179"/>
        <v>12.161422485138978</v>
      </c>
      <c r="R352" s="40">
        <f t="shared" si="179"/>
        <v>24.404558048807708</v>
      </c>
      <c r="S352" s="41">
        <f t="shared" si="179"/>
        <v>0.35</v>
      </c>
      <c r="T352" s="41">
        <f t="shared" si="179"/>
        <v>0.35</v>
      </c>
      <c r="U352" s="42">
        <f t="shared" si="179"/>
        <v>1.2190999678492387</v>
      </c>
      <c r="V352" s="42">
        <f t="shared" si="179"/>
        <v>1.1905785210909123</v>
      </c>
      <c r="W352" s="43">
        <f t="shared" si="179"/>
        <v>3.6643934475006992</v>
      </c>
      <c r="X352" s="43">
        <f t="shared" si="179"/>
        <v>3.3015349298267838</v>
      </c>
      <c r="AD352"/>
      <c r="AG352" s="3">
        <f t="shared" si="171"/>
        <v>36.034987016545941</v>
      </c>
      <c r="AH352" s="36">
        <f t="shared" si="180"/>
        <v>2.1799082170960986</v>
      </c>
      <c r="AI352" s="36">
        <f t="shared" si="180"/>
        <v>3.6894710689273622</v>
      </c>
      <c r="AJ352" s="36">
        <f t="shared" si="180"/>
        <v>3.4548432682799861</v>
      </c>
      <c r="AK352" s="36">
        <f t="shared" si="180"/>
        <v>3.5048463991758707</v>
      </c>
      <c r="AL352" s="36">
        <f t="shared" si="180"/>
        <v>2.3876463179308809</v>
      </c>
      <c r="AM352" s="37">
        <f t="shared" si="180"/>
        <v>3.6646299860244973</v>
      </c>
      <c r="AN352" s="38">
        <f t="shared" si="180"/>
        <v>3.4346176265707093</v>
      </c>
      <c r="AO352" s="39">
        <f t="shared" si="180"/>
        <v>1.1197912716347349</v>
      </c>
      <c r="AP352" s="39">
        <f t="shared" si="180"/>
        <v>1.1197912716347349</v>
      </c>
      <c r="AQ352" s="40">
        <f t="shared" si="180"/>
        <v>7.0742534686156731</v>
      </c>
      <c r="AR352" s="40">
        <f t="shared" si="180"/>
        <v>12.161422485138978</v>
      </c>
      <c r="AS352" s="40">
        <f t="shared" si="180"/>
        <v>24.404558048807708</v>
      </c>
      <c r="AT352" s="41">
        <f t="shared" si="180"/>
        <v>0.35</v>
      </c>
      <c r="AU352" s="41">
        <f t="shared" si="180"/>
        <v>0.35</v>
      </c>
      <c r="AV352" s="42">
        <f t="shared" si="180"/>
        <v>1.2183968272480055</v>
      </c>
      <c r="AW352" s="42">
        <f t="shared" si="180"/>
        <v>1.1905785210909123</v>
      </c>
      <c r="AX352" s="43">
        <f t="shared" si="180"/>
        <v>3.6594527048261214</v>
      </c>
      <c r="AY352" s="43">
        <f t="shared" si="180"/>
        <v>3.2796857846033127</v>
      </c>
    </row>
    <row r="353" spans="6:51" x14ac:dyDescent="0.25">
      <c r="F353" s="3">
        <v>39</v>
      </c>
      <c r="G353" s="36">
        <f t="shared" si="179"/>
        <v>2.1799094565408192</v>
      </c>
      <c r="H353" s="36">
        <f t="shared" si="179"/>
        <v>3.6894719386466424</v>
      </c>
      <c r="I353" s="36">
        <f t="shared" si="179"/>
        <v>3.4548471459853429</v>
      </c>
      <c r="J353" s="36">
        <f t="shared" si="179"/>
        <v>3.5048477265056603</v>
      </c>
      <c r="K353" s="36">
        <f t="shared" si="179"/>
        <v>2.5895745041474312</v>
      </c>
      <c r="L353" s="37">
        <f t="shared" si="179"/>
        <v>3.6661199988826976</v>
      </c>
      <c r="M353" s="38">
        <f t="shared" si="179"/>
        <v>3.4409351850981245</v>
      </c>
      <c r="N353" s="39">
        <f t="shared" si="179"/>
        <v>1.1197912716347349</v>
      </c>
      <c r="O353" s="39">
        <f t="shared" si="179"/>
        <v>1.1197912716347349</v>
      </c>
      <c r="P353" s="40">
        <f t="shared" si="179"/>
        <v>7.0742534686156731</v>
      </c>
      <c r="Q353" s="40">
        <f t="shared" si="179"/>
        <v>12.161422485138978</v>
      </c>
      <c r="R353" s="40">
        <f t="shared" si="179"/>
        <v>24.404558048807708</v>
      </c>
      <c r="S353" s="41">
        <f t="shared" si="179"/>
        <v>0.35</v>
      </c>
      <c r="T353" s="41">
        <f t="shared" si="179"/>
        <v>0.35</v>
      </c>
      <c r="U353" s="42">
        <f t="shared" si="179"/>
        <v>1.2194048420476356</v>
      </c>
      <c r="V353" s="42">
        <f t="shared" si="179"/>
        <v>1.1905785210909123</v>
      </c>
      <c r="W353" s="43">
        <f t="shared" si="179"/>
        <v>3.666531358163458</v>
      </c>
      <c r="X353" s="43">
        <f t="shared" si="179"/>
        <v>3.3118594939139543</v>
      </c>
      <c r="AD353"/>
      <c r="AG353" s="3">
        <f t="shared" si="171"/>
        <v>37.897317380842225</v>
      </c>
      <c r="AH353" s="36">
        <f t="shared" si="180"/>
        <v>2.1799091641403616</v>
      </c>
      <c r="AI353" s="36">
        <f t="shared" si="180"/>
        <v>3.6894717095214191</v>
      </c>
      <c r="AJ353" s="36">
        <f t="shared" si="180"/>
        <v>3.4548462653734773</v>
      </c>
      <c r="AK353" s="36">
        <f t="shared" si="180"/>
        <v>3.5048473757234833</v>
      </c>
      <c r="AL353" s="36">
        <f t="shared" si="180"/>
        <v>2.5260925287914096</v>
      </c>
      <c r="AM353" s="37">
        <f t="shared" si="180"/>
        <v>3.6656404813119172</v>
      </c>
      <c r="AN353" s="38">
        <f t="shared" si="180"/>
        <v>3.4389039846350884</v>
      </c>
      <c r="AO353" s="39">
        <f t="shared" si="180"/>
        <v>1.1197912716347349</v>
      </c>
      <c r="AP353" s="39">
        <f t="shared" si="180"/>
        <v>1.1197912716347349</v>
      </c>
      <c r="AQ353" s="40">
        <f t="shared" si="180"/>
        <v>7.0742534686156731</v>
      </c>
      <c r="AR353" s="40">
        <f t="shared" si="180"/>
        <v>12.161422485138978</v>
      </c>
      <c r="AS353" s="40">
        <f t="shared" si="180"/>
        <v>24.404558048807708</v>
      </c>
      <c r="AT353" s="41">
        <f t="shared" si="180"/>
        <v>0.35</v>
      </c>
      <c r="AU353" s="41">
        <f t="shared" si="180"/>
        <v>0.35</v>
      </c>
      <c r="AV353" s="42">
        <f t="shared" si="180"/>
        <v>1.2190667847541834</v>
      </c>
      <c r="AW353" s="42">
        <f t="shared" si="180"/>
        <v>1.1905785210909123</v>
      </c>
      <c r="AX353" s="43">
        <f t="shared" si="180"/>
        <v>3.6641606219103151</v>
      </c>
      <c r="AY353" s="43">
        <f t="shared" si="180"/>
        <v>3.3004455141011748</v>
      </c>
    </row>
    <row r="354" spans="6:51" x14ac:dyDescent="0.25">
      <c r="F354" s="3">
        <v>40</v>
      </c>
      <c r="G354" s="36">
        <f t="shared" si="179"/>
        <v>2.1799096290944915</v>
      </c>
      <c r="H354" s="36">
        <f t="shared" si="179"/>
        <v>3.6894720862014103</v>
      </c>
      <c r="I354" s="36">
        <f t="shared" si="179"/>
        <v>3.4548476444630549</v>
      </c>
      <c r="J354" s="36">
        <f t="shared" si="179"/>
        <v>3.5048479531654912</v>
      </c>
      <c r="K354" s="36">
        <f t="shared" si="179"/>
        <v>2.6380173140807024</v>
      </c>
      <c r="L354" s="37">
        <f t="shared" si="179"/>
        <v>3.6664945802017042</v>
      </c>
      <c r="M354" s="38">
        <f t="shared" si="179"/>
        <v>3.4425136002672225</v>
      </c>
      <c r="N354" s="39">
        <f t="shared" si="179"/>
        <v>1.1197912716347349</v>
      </c>
      <c r="O354" s="39">
        <f t="shared" si="179"/>
        <v>1.1197912716347349</v>
      </c>
      <c r="P354" s="40">
        <f t="shared" si="179"/>
        <v>7.0742534686156731</v>
      </c>
      <c r="Q354" s="40">
        <f t="shared" si="179"/>
        <v>12.161422485138978</v>
      </c>
      <c r="R354" s="40">
        <f t="shared" si="179"/>
        <v>24.404558048807708</v>
      </c>
      <c r="S354" s="41">
        <f t="shared" si="179"/>
        <v>0.35</v>
      </c>
      <c r="T354" s="41">
        <f t="shared" si="179"/>
        <v>0.35</v>
      </c>
      <c r="U354" s="42">
        <f t="shared" si="179"/>
        <v>1.2196791019013893</v>
      </c>
      <c r="V354" s="42">
        <f t="shared" si="179"/>
        <v>1.1905785210909123</v>
      </c>
      <c r="W354" s="43">
        <f t="shared" si="179"/>
        <v>3.6684531833472365</v>
      </c>
      <c r="X354" s="43">
        <f t="shared" si="179"/>
        <v>3.3216874414726201</v>
      </c>
      <c r="AD354"/>
      <c r="AG354" s="3">
        <f t="shared" si="171"/>
        <v>39.855895161134171</v>
      </c>
      <c r="AH354" s="36">
        <f t="shared" si="180"/>
        <v>2.1799096082492921</v>
      </c>
      <c r="AI354" s="36">
        <f t="shared" si="180"/>
        <v>3.6894720677414505</v>
      </c>
      <c r="AJ354" s="36">
        <f t="shared" si="180"/>
        <v>3.4548475854263798</v>
      </c>
      <c r="AK354" s="36">
        <f t="shared" si="180"/>
        <v>3.5048479247656861</v>
      </c>
      <c r="AL354" s="36">
        <f t="shared" si="180"/>
        <v>2.6315074086527797</v>
      </c>
      <c r="AM354" s="37">
        <f t="shared" si="180"/>
        <v>3.6664437561769381</v>
      </c>
      <c r="AN354" s="38">
        <f t="shared" si="180"/>
        <v>3.4423000716591239</v>
      </c>
      <c r="AO354" s="39">
        <f t="shared" si="180"/>
        <v>1.1197912716347349</v>
      </c>
      <c r="AP354" s="39">
        <f t="shared" si="180"/>
        <v>1.1197912716347349</v>
      </c>
      <c r="AQ354" s="40">
        <f t="shared" si="180"/>
        <v>7.0742534686156731</v>
      </c>
      <c r="AR354" s="40">
        <f t="shared" si="180"/>
        <v>12.161422485138978</v>
      </c>
      <c r="AS354" s="40">
        <f t="shared" si="180"/>
        <v>24.404558048807708</v>
      </c>
      <c r="AT354" s="41">
        <f t="shared" si="180"/>
        <v>0.35</v>
      </c>
      <c r="AU354" s="41">
        <f t="shared" si="180"/>
        <v>0.35</v>
      </c>
      <c r="AV354" s="42">
        <f t="shared" si="180"/>
        <v>1.2196413366097067</v>
      </c>
      <c r="AW354" s="42">
        <f t="shared" si="180"/>
        <v>1.1905785210909123</v>
      </c>
      <c r="AX354" s="43">
        <f t="shared" si="180"/>
        <v>3.6681886035056013</v>
      </c>
      <c r="AY354" s="43">
        <f t="shared" si="180"/>
        <v>3.3203007415126358</v>
      </c>
    </row>
    <row r="355" spans="6:51" x14ac:dyDescent="0.25">
      <c r="F355" s="3">
        <v>41</v>
      </c>
      <c r="G355" s="36">
        <f t="shared" si="179"/>
        <v>2.1799097457109715</v>
      </c>
      <c r="H355" s="36">
        <f t="shared" si="179"/>
        <v>3.6894721935225436</v>
      </c>
      <c r="I355" s="36">
        <f t="shared" si="179"/>
        <v>3.4548479666197798</v>
      </c>
      <c r="J355" s="36">
        <f t="shared" si="179"/>
        <v>3.504848118594412</v>
      </c>
      <c r="K355" s="36">
        <f t="shared" si="179"/>
        <v>2.6793397138352484</v>
      </c>
      <c r="L355" s="37">
        <f t="shared" si="179"/>
        <v>3.6668210900585301</v>
      </c>
      <c r="M355" s="38">
        <f t="shared" si="179"/>
        <v>3.4438789559923286</v>
      </c>
      <c r="N355" s="39">
        <f t="shared" si="179"/>
        <v>1.1197912716347349</v>
      </c>
      <c r="O355" s="39">
        <f t="shared" si="179"/>
        <v>1.1197912716347349</v>
      </c>
      <c r="P355" s="40">
        <f t="shared" si="179"/>
        <v>7.0742534686156731</v>
      </c>
      <c r="Q355" s="40">
        <f t="shared" si="179"/>
        <v>12.161422485138978</v>
      </c>
      <c r="R355" s="40">
        <f t="shared" si="179"/>
        <v>24.404558048807708</v>
      </c>
      <c r="S355" s="41">
        <f t="shared" si="179"/>
        <v>0.35</v>
      </c>
      <c r="T355" s="41">
        <f t="shared" si="179"/>
        <v>0.35</v>
      </c>
      <c r="U355" s="42">
        <f t="shared" si="179"/>
        <v>1.2199260700332712</v>
      </c>
      <c r="V355" s="42">
        <f t="shared" si="179"/>
        <v>1.1905785210909123</v>
      </c>
      <c r="W355" s="43">
        <f t="shared" si="179"/>
        <v>3.6701832286157114</v>
      </c>
      <c r="X355" s="43">
        <f t="shared" si="179"/>
        <v>3.3310463748281252</v>
      </c>
      <c r="AD355"/>
      <c r="AG355" s="3">
        <f t="shared" si="171"/>
        <v>41.722042020690559</v>
      </c>
      <c r="AH355" s="36">
        <f t="shared" si="180"/>
        <v>2.179909806329011</v>
      </c>
      <c r="AI355" s="36">
        <f t="shared" si="180"/>
        <v>3.6894722526003685</v>
      </c>
      <c r="AJ355" s="36">
        <f t="shared" si="180"/>
        <v>3.4548481270203357</v>
      </c>
      <c r="AK355" s="36">
        <f t="shared" si="180"/>
        <v>3.5048482099546314</v>
      </c>
      <c r="AL355" s="36">
        <f t="shared" si="180"/>
        <v>2.7054425642363209</v>
      </c>
      <c r="AM355" s="37">
        <f t="shared" si="180"/>
        <v>3.6670311348242608</v>
      </c>
      <c r="AN355" s="38">
        <f t="shared" si="180"/>
        <v>3.4447499093174176</v>
      </c>
      <c r="AO355" s="39">
        <f t="shared" si="180"/>
        <v>1.1197912716347349</v>
      </c>
      <c r="AP355" s="39">
        <f t="shared" si="180"/>
        <v>1.1197912716347349</v>
      </c>
      <c r="AQ355" s="40">
        <f t="shared" si="180"/>
        <v>7.0742534686156731</v>
      </c>
      <c r="AR355" s="40">
        <f t="shared" si="180"/>
        <v>12.161422485138978</v>
      </c>
      <c r="AS355" s="40">
        <f t="shared" si="180"/>
        <v>24.404558048807708</v>
      </c>
      <c r="AT355" s="41">
        <f t="shared" si="180"/>
        <v>0.35</v>
      </c>
      <c r="AU355" s="41">
        <f t="shared" si="180"/>
        <v>0.35</v>
      </c>
      <c r="AV355" s="42">
        <f t="shared" si="180"/>
        <v>1.2200890995558915</v>
      </c>
      <c r="AW355" s="42">
        <f t="shared" si="180"/>
        <v>1.1905785210909123</v>
      </c>
      <c r="AX355" s="43">
        <f t="shared" si="180"/>
        <v>3.6713253159190788</v>
      </c>
      <c r="AY355" s="43">
        <f t="shared" si="180"/>
        <v>3.3375270507051127</v>
      </c>
    </row>
    <row r="356" spans="6:51" x14ac:dyDescent="0.25">
      <c r="F356" s="3">
        <v>42</v>
      </c>
      <c r="G356" s="36">
        <f t="shared" si="179"/>
        <v>2.1799098256893821</v>
      </c>
      <c r="H356" s="36">
        <f t="shared" si="179"/>
        <v>3.6894722720556121</v>
      </c>
      <c r="I356" s="36">
        <f t="shared" si="179"/>
        <v>3.4548481768927566</v>
      </c>
      <c r="J356" s="36">
        <f t="shared" si="179"/>
        <v>3.5048482401007095</v>
      </c>
      <c r="K356" s="36">
        <f t="shared" si="179"/>
        <v>2.7147534822411425</v>
      </c>
      <c r="L356" s="37">
        <f t="shared" si="179"/>
        <v>3.667106838735958</v>
      </c>
      <c r="M356" s="38">
        <f t="shared" si="179"/>
        <v>3.4450620575149191</v>
      </c>
      <c r="N356" s="39">
        <f t="shared" si="179"/>
        <v>1.1197912716347349</v>
      </c>
      <c r="O356" s="39">
        <f t="shared" si="179"/>
        <v>1.1197912716347349</v>
      </c>
      <c r="P356" s="40">
        <f t="shared" si="179"/>
        <v>7.0742534686156731</v>
      </c>
      <c r="Q356" s="40">
        <f t="shared" si="179"/>
        <v>12.161422485138978</v>
      </c>
      <c r="R356" s="40">
        <f t="shared" si="179"/>
        <v>24.404558048807708</v>
      </c>
      <c r="S356" s="41">
        <f t="shared" si="179"/>
        <v>0.35</v>
      </c>
      <c r="T356" s="41">
        <f t="shared" si="179"/>
        <v>0.35</v>
      </c>
      <c r="U356" s="42">
        <f t="shared" si="179"/>
        <v>1.2201486923464795</v>
      </c>
      <c r="V356" s="42">
        <f t="shared" si="179"/>
        <v>1.1905785210909123</v>
      </c>
      <c r="W356" s="43">
        <f t="shared" si="179"/>
        <v>3.6717428484804038</v>
      </c>
      <c r="X356" s="43">
        <f t="shared" si="179"/>
        <v>3.3399622731393253</v>
      </c>
      <c r="AD356"/>
      <c r="AG356" s="3">
        <f t="shared" si="171"/>
        <v>43.450237396356343</v>
      </c>
      <c r="AH356" s="36">
        <f t="shared" si="180"/>
        <v>2.1799099006825067</v>
      </c>
      <c r="AI356" s="36">
        <f t="shared" si="180"/>
        <v>3.6894723507280487</v>
      </c>
      <c r="AJ356" s="36">
        <f t="shared" si="180"/>
        <v>3.4548483616875645</v>
      </c>
      <c r="AK356" s="36">
        <f t="shared" si="180"/>
        <v>3.5048483624088984</v>
      </c>
      <c r="AL356" s="36">
        <f t="shared" si="180"/>
        <v>2.7575786050947286</v>
      </c>
      <c r="AM356" s="37">
        <f t="shared" si="180"/>
        <v>3.6674608981293848</v>
      </c>
      <c r="AN356" s="38">
        <f t="shared" si="180"/>
        <v>3.4465065522595104</v>
      </c>
      <c r="AO356" s="39">
        <f t="shared" si="180"/>
        <v>1.1197912716347349</v>
      </c>
      <c r="AP356" s="39">
        <f t="shared" si="180"/>
        <v>1.1197912716347349</v>
      </c>
      <c r="AQ356" s="40">
        <f t="shared" si="180"/>
        <v>7.0742534686156731</v>
      </c>
      <c r="AR356" s="40">
        <f t="shared" si="180"/>
        <v>12.161422485138978</v>
      </c>
      <c r="AS356" s="40">
        <f t="shared" si="180"/>
        <v>24.404558048807708</v>
      </c>
      <c r="AT356" s="41">
        <f t="shared" si="180"/>
        <v>0.35</v>
      </c>
      <c r="AU356" s="41">
        <f t="shared" si="180"/>
        <v>0.35</v>
      </c>
      <c r="AV356" s="42">
        <f t="shared" si="180"/>
        <v>1.2204335612778523</v>
      </c>
      <c r="AW356" s="42">
        <f t="shared" si="180"/>
        <v>1.1905785210909123</v>
      </c>
      <c r="AX356" s="43">
        <f t="shared" si="180"/>
        <v>3.6737397244671182</v>
      </c>
      <c r="AY356" s="43">
        <f t="shared" si="180"/>
        <v>3.3521549038436973</v>
      </c>
    </row>
    <row r="357" spans="6:51" x14ac:dyDescent="0.25">
      <c r="F357" s="3">
        <v>43</v>
      </c>
      <c r="G357" s="36">
        <f t="shared" si="179"/>
        <v>2.1799098813369024</v>
      </c>
      <c r="H357" s="36">
        <f t="shared" si="179"/>
        <v>3.6894723298699605</v>
      </c>
      <c r="I357" s="36">
        <f t="shared" si="179"/>
        <v>3.4548483155201533</v>
      </c>
      <c r="J357" s="36">
        <f t="shared" si="179"/>
        <v>3.5048483299077007</v>
      </c>
      <c r="K357" s="36">
        <f t="shared" si="179"/>
        <v>2.7452411390377378</v>
      </c>
      <c r="L357" s="37">
        <f t="shared" si="179"/>
        <v>3.6673578551468928</v>
      </c>
      <c r="M357" s="38">
        <f t="shared" si="179"/>
        <v>3.4460890629183902</v>
      </c>
      <c r="N357" s="39">
        <f t="shared" si="179"/>
        <v>1.1197912716347349</v>
      </c>
      <c r="O357" s="39">
        <f t="shared" si="179"/>
        <v>1.1197912716347349</v>
      </c>
      <c r="P357" s="40">
        <f t="shared" si="179"/>
        <v>7.0742534686156731</v>
      </c>
      <c r="Q357" s="40">
        <f t="shared" si="179"/>
        <v>12.161422485138978</v>
      </c>
      <c r="R357" s="40">
        <f t="shared" si="179"/>
        <v>24.404558048807708</v>
      </c>
      <c r="S357" s="41">
        <f t="shared" si="179"/>
        <v>0.35</v>
      </c>
      <c r="T357" s="41">
        <f t="shared" si="179"/>
        <v>0.35</v>
      </c>
      <c r="U357" s="42">
        <f t="shared" si="179"/>
        <v>1.2203495812167195</v>
      </c>
      <c r="V357" s="42">
        <f t="shared" si="179"/>
        <v>1.1905785210909123</v>
      </c>
      <c r="W357" s="43">
        <f t="shared" si="179"/>
        <v>3.6731508246055706</v>
      </c>
      <c r="X357" s="43">
        <f t="shared" si="179"/>
        <v>3.3484595784377262</v>
      </c>
      <c r="AD357"/>
      <c r="AG357" s="3">
        <f t="shared" si="171"/>
        <v>45.042693794538543</v>
      </c>
      <c r="AH357" s="36">
        <f t="shared" si="180"/>
        <v>2.1799099497055368</v>
      </c>
      <c r="AI357" s="36">
        <f t="shared" si="180"/>
        <v>3.689472405750446</v>
      </c>
      <c r="AJ357" s="36">
        <f t="shared" si="180"/>
        <v>3.454848472099846</v>
      </c>
      <c r="AK357" s="36">
        <f t="shared" si="180"/>
        <v>3.5048484485093949</v>
      </c>
      <c r="AL357" s="36">
        <f t="shared" si="180"/>
        <v>2.7954011264008063</v>
      </c>
      <c r="AM357" s="37">
        <f t="shared" si="180"/>
        <v>3.6677826920079633</v>
      </c>
      <c r="AN357" s="38">
        <f t="shared" si="180"/>
        <v>3.4477912801883219</v>
      </c>
      <c r="AO357" s="39">
        <f t="shared" si="180"/>
        <v>1.1197912716347349</v>
      </c>
      <c r="AP357" s="39">
        <f t="shared" si="180"/>
        <v>1.1197912716347349</v>
      </c>
      <c r="AQ357" s="40">
        <f t="shared" si="180"/>
        <v>7.0742534686156731</v>
      </c>
      <c r="AR357" s="40">
        <f t="shared" si="180"/>
        <v>12.161422485138978</v>
      </c>
      <c r="AS357" s="40">
        <f t="shared" si="180"/>
        <v>24.404558048807708</v>
      </c>
      <c r="AT357" s="41">
        <f t="shared" si="180"/>
        <v>0.35</v>
      </c>
      <c r="AU357" s="41">
        <f t="shared" si="180"/>
        <v>0.35</v>
      </c>
      <c r="AV357" s="42">
        <f t="shared" si="180"/>
        <v>1.2207018152292815</v>
      </c>
      <c r="AW357" s="42">
        <f t="shared" si="180"/>
        <v>1.1905785210909123</v>
      </c>
      <c r="AX357" s="43">
        <f t="shared" si="180"/>
        <v>3.6756227486869575</v>
      </c>
      <c r="AY357" s="43">
        <f t="shared" si="180"/>
        <v>3.3646109100822317</v>
      </c>
    </row>
    <row r="358" spans="6:51" x14ac:dyDescent="0.25">
      <c r="F358" s="3">
        <v>44</v>
      </c>
      <c r="G358" s="36">
        <f t="shared" si="179"/>
        <v>2.1799099206049637</v>
      </c>
      <c r="H358" s="36">
        <f t="shared" si="179"/>
        <v>3.6894723726865326</v>
      </c>
      <c r="I358" s="36">
        <f t="shared" si="179"/>
        <v>3.4548484078407329</v>
      </c>
      <c r="J358" s="36">
        <f t="shared" si="179"/>
        <v>3.504848396698435</v>
      </c>
      <c r="K358" s="36">
        <f t="shared" si="179"/>
        <v>2.7716027490447805</v>
      </c>
      <c r="L358" s="37">
        <f t="shared" si="179"/>
        <v>3.6675791374656925</v>
      </c>
      <c r="M358" s="38">
        <f t="shared" si="179"/>
        <v>3.4469821982906805</v>
      </c>
      <c r="N358" s="39">
        <f t="shared" si="179"/>
        <v>1.1197912716347349</v>
      </c>
      <c r="O358" s="39">
        <f t="shared" si="179"/>
        <v>1.1197912716347349</v>
      </c>
      <c r="P358" s="40">
        <f t="shared" si="179"/>
        <v>7.0742534686156731</v>
      </c>
      <c r="Q358" s="40">
        <f t="shared" si="179"/>
        <v>12.161422485138978</v>
      </c>
      <c r="R358" s="40">
        <f t="shared" si="179"/>
        <v>24.404558048807708</v>
      </c>
      <c r="S358" s="41">
        <f t="shared" si="179"/>
        <v>0.35</v>
      </c>
      <c r="T358" s="41">
        <f t="shared" si="179"/>
        <v>0.35</v>
      </c>
      <c r="U358" s="42">
        <f t="shared" si="179"/>
        <v>1.2205310538963616</v>
      </c>
      <c r="V358" s="42">
        <f t="shared" si="179"/>
        <v>1.1905785210909123</v>
      </c>
      <c r="W358" s="43">
        <f t="shared" si="179"/>
        <v>3.674423693880045</v>
      </c>
      <c r="X358" s="43">
        <f t="shared" si="179"/>
        <v>3.3565612799775231</v>
      </c>
      <c r="AD358"/>
      <c r="AG358" s="3">
        <f t="shared" si="171"/>
        <v>46.510072666059088</v>
      </c>
      <c r="AH358" s="36">
        <f t="shared" si="180"/>
        <v>2.1799099772584616</v>
      </c>
      <c r="AI358" s="36">
        <f t="shared" si="180"/>
        <v>3.6894724383035027</v>
      </c>
      <c r="AJ358" s="36">
        <f t="shared" si="180"/>
        <v>3.4548485282742027</v>
      </c>
      <c r="AK358" s="36">
        <f t="shared" si="180"/>
        <v>3.5048484998136598</v>
      </c>
      <c r="AL358" s="36">
        <f t="shared" si="180"/>
        <v>2.8236430203610294</v>
      </c>
      <c r="AM358" s="37">
        <f t="shared" si="180"/>
        <v>3.6680295056037346</v>
      </c>
      <c r="AN358" s="38">
        <f t="shared" si="180"/>
        <v>3.4487525432469814</v>
      </c>
      <c r="AO358" s="39">
        <f t="shared" si="180"/>
        <v>1.1197912716347349</v>
      </c>
      <c r="AP358" s="39">
        <f t="shared" si="180"/>
        <v>1.1197912716347349</v>
      </c>
      <c r="AQ358" s="40">
        <f t="shared" si="180"/>
        <v>7.0742534686156731</v>
      </c>
      <c r="AR358" s="40">
        <f t="shared" si="180"/>
        <v>12.161422485138978</v>
      </c>
      <c r="AS358" s="40">
        <f t="shared" si="180"/>
        <v>24.404558048807708</v>
      </c>
      <c r="AT358" s="41">
        <f t="shared" si="180"/>
        <v>0.35</v>
      </c>
      <c r="AU358" s="41">
        <f t="shared" si="180"/>
        <v>0.35</v>
      </c>
      <c r="AV358" s="42">
        <f t="shared" si="180"/>
        <v>1.2209140773853713</v>
      </c>
      <c r="AW358" s="42">
        <f t="shared" si="180"/>
        <v>1.191196923275647</v>
      </c>
      <c r="AX358" s="43">
        <f t="shared" si="180"/>
        <v>3.6771158161135511</v>
      </c>
      <c r="AY358" s="43">
        <f t="shared" si="180"/>
        <v>3.3752943615196895</v>
      </c>
    </row>
    <row r="359" spans="6:51" x14ac:dyDescent="0.25">
      <c r="F359" s="3">
        <v>45</v>
      </c>
      <c r="G359" s="36">
        <f t="shared" si="179"/>
        <v>2.1799099486978042</v>
      </c>
      <c r="H359" s="36">
        <f t="shared" si="179"/>
        <v>3.6894724045839924</v>
      </c>
      <c r="I359" s="36">
        <f t="shared" si="179"/>
        <v>3.4548484699488418</v>
      </c>
      <c r="J359" s="36">
        <f t="shared" ref="J359:X359" si="181">J$160+J287</f>
        <v>3.5048484466771646</v>
      </c>
      <c r="K359" s="36">
        <f t="shared" si="181"/>
        <v>2.7944926300664896</v>
      </c>
      <c r="L359" s="37">
        <f t="shared" si="181"/>
        <v>3.6677748503954506</v>
      </c>
      <c r="M359" s="38">
        <f t="shared" si="181"/>
        <v>3.4477603634168075</v>
      </c>
      <c r="N359" s="39">
        <f t="shared" si="181"/>
        <v>1.1197912716347349</v>
      </c>
      <c r="O359" s="39">
        <f t="shared" si="181"/>
        <v>1.1197912716347349</v>
      </c>
      <c r="P359" s="40">
        <f t="shared" si="181"/>
        <v>7.0742534686156731</v>
      </c>
      <c r="Q359" s="40">
        <f t="shared" si="181"/>
        <v>12.161422485138978</v>
      </c>
      <c r="R359" s="40">
        <f t="shared" si="181"/>
        <v>24.404558048807708</v>
      </c>
      <c r="S359" s="41">
        <f t="shared" si="181"/>
        <v>0.35</v>
      </c>
      <c r="T359" s="41">
        <f t="shared" si="181"/>
        <v>0.35</v>
      </c>
      <c r="U359" s="42">
        <f t="shared" si="181"/>
        <v>1.2206951665979038</v>
      </c>
      <c r="V359" s="42">
        <f t="shared" si="181"/>
        <v>1.1905785210909123</v>
      </c>
      <c r="W359" s="43">
        <f t="shared" si="181"/>
        <v>3.6755760330704272</v>
      </c>
      <c r="X359" s="43">
        <f t="shared" si="181"/>
        <v>3.3642889962388653</v>
      </c>
      <c r="AD359"/>
      <c r="AG359" s="3">
        <f t="shared" si="171"/>
        <v>47.862198071214792</v>
      </c>
      <c r="AH359" s="36">
        <f t="shared" si="180"/>
        <v>2.1799099937991206</v>
      </c>
      <c r="AI359" s="36">
        <f t="shared" si="180"/>
        <v>3.6894724584895933</v>
      </c>
      <c r="AJ359" s="36">
        <f t="shared" si="180"/>
        <v>3.454848558866936</v>
      </c>
      <c r="AK359" s="36">
        <f t="shared" ref="AK359:AY359" si="182">AK$160+AK287</f>
        <v>3.5048485318493992</v>
      </c>
      <c r="AL359" s="36">
        <f t="shared" si="182"/>
        <v>2.845254249116226</v>
      </c>
      <c r="AM359" s="37">
        <f t="shared" si="182"/>
        <v>3.6682226963459676</v>
      </c>
      <c r="AN359" s="38">
        <f t="shared" si="182"/>
        <v>3.449486594749251</v>
      </c>
      <c r="AO359" s="39">
        <f t="shared" si="182"/>
        <v>1.1197912716347349</v>
      </c>
      <c r="AP359" s="39">
        <f t="shared" si="182"/>
        <v>1.1197912716347349</v>
      </c>
      <c r="AQ359" s="40">
        <f t="shared" si="182"/>
        <v>7.0742534686156731</v>
      </c>
      <c r="AR359" s="40">
        <f t="shared" si="182"/>
        <v>12.161422485138978</v>
      </c>
      <c r="AS359" s="40">
        <f t="shared" si="182"/>
        <v>24.404558048807708</v>
      </c>
      <c r="AT359" s="41">
        <f t="shared" si="182"/>
        <v>0.35</v>
      </c>
      <c r="AU359" s="41">
        <f t="shared" si="182"/>
        <v>0.35</v>
      </c>
      <c r="AV359" s="42">
        <f t="shared" si="182"/>
        <v>1.2210844555035376</v>
      </c>
      <c r="AW359" s="42">
        <f t="shared" si="182"/>
        <v>1.1922127700772092</v>
      </c>
      <c r="AX359" s="43">
        <f t="shared" si="182"/>
        <v>3.6783171831231805</v>
      </c>
      <c r="AY359" s="43">
        <f t="shared" si="182"/>
        <v>3.3845172370387995</v>
      </c>
    </row>
    <row r="360" spans="6:51" x14ac:dyDescent="0.25">
      <c r="F360" s="3">
        <v>46</v>
      </c>
      <c r="G360" s="36">
        <f t="shared" ref="G360:X374" si="183">G$160+G288</f>
        <v>2.1799099690654957</v>
      </c>
      <c r="H360" s="36">
        <f t="shared" si="183"/>
        <v>3.6894724284863449</v>
      </c>
      <c r="I360" s="36">
        <f t="shared" si="183"/>
        <v>3.4548485121572297</v>
      </c>
      <c r="J360" s="36">
        <f t="shared" si="183"/>
        <v>3.5048484843027436</v>
      </c>
      <c r="K360" s="36">
        <f t="shared" si="183"/>
        <v>2.8144482276567118</v>
      </c>
      <c r="L360" s="37">
        <f t="shared" si="183"/>
        <v>3.6679484812319512</v>
      </c>
      <c r="M360" s="38">
        <f t="shared" si="183"/>
        <v>3.4484396440508762</v>
      </c>
      <c r="N360" s="39">
        <f t="shared" si="183"/>
        <v>1.1197912716347349</v>
      </c>
      <c r="O360" s="39">
        <f t="shared" si="183"/>
        <v>1.1197912716347349</v>
      </c>
      <c r="P360" s="40">
        <f t="shared" si="183"/>
        <v>7.0742534686156731</v>
      </c>
      <c r="Q360" s="40">
        <f t="shared" si="183"/>
        <v>12.161422485138978</v>
      </c>
      <c r="R360" s="40">
        <f t="shared" si="183"/>
        <v>24.404558048807708</v>
      </c>
      <c r="S360" s="41">
        <f t="shared" si="183"/>
        <v>0.35</v>
      </c>
      <c r="T360" s="41">
        <f t="shared" si="183"/>
        <v>0.35</v>
      </c>
      <c r="U360" s="42">
        <f t="shared" si="183"/>
        <v>1.2208437446965337</v>
      </c>
      <c r="V360" s="42">
        <f t="shared" si="183"/>
        <v>1.1907978742559133</v>
      </c>
      <c r="W360" s="43">
        <f t="shared" si="183"/>
        <v>3.6766207058927538</v>
      </c>
      <c r="X360" s="43">
        <f t="shared" si="183"/>
        <v>3.3716630541115467</v>
      </c>
      <c r="AD360"/>
      <c r="AG360" s="3">
        <f t="shared" si="171"/>
        <v>49.108122451584919</v>
      </c>
      <c r="AH360" s="36">
        <f t="shared" ref="AH360:AY374" si="184">AH$160+AH288</f>
        <v>2.1799100042949755</v>
      </c>
      <c r="AI360" s="36">
        <f t="shared" si="184"/>
        <v>3.6894724715341698</v>
      </c>
      <c r="AJ360" s="36">
        <f t="shared" si="184"/>
        <v>3.4548485765450119</v>
      </c>
      <c r="AK360" s="36">
        <f t="shared" si="184"/>
        <v>3.5048485526906603</v>
      </c>
      <c r="AL360" s="36">
        <f t="shared" si="184"/>
        <v>2.8621414208402824</v>
      </c>
      <c r="AM360" s="37">
        <f t="shared" si="184"/>
        <v>3.6683765617930657</v>
      </c>
      <c r="AN360" s="38">
        <f t="shared" si="184"/>
        <v>3.4500574434670024</v>
      </c>
      <c r="AO360" s="39">
        <f t="shared" si="184"/>
        <v>1.1197912716347349</v>
      </c>
      <c r="AP360" s="39">
        <f t="shared" si="184"/>
        <v>1.1197912716347349</v>
      </c>
      <c r="AQ360" s="40">
        <f t="shared" si="184"/>
        <v>7.0742534686156731</v>
      </c>
      <c r="AR360" s="40">
        <f t="shared" si="184"/>
        <v>12.161422485138978</v>
      </c>
      <c r="AS360" s="40">
        <f t="shared" si="184"/>
        <v>24.404558048807708</v>
      </c>
      <c r="AT360" s="41">
        <f t="shared" si="184"/>
        <v>0.35</v>
      </c>
      <c r="AU360" s="41">
        <f t="shared" si="184"/>
        <v>0.35</v>
      </c>
      <c r="AV360" s="42">
        <f t="shared" si="184"/>
        <v>1.2212229830379679</v>
      </c>
      <c r="AW360" s="42">
        <f t="shared" si="184"/>
        <v>1.1930975537084185</v>
      </c>
      <c r="AX360" s="43">
        <f t="shared" si="184"/>
        <v>3.6792965398548025</v>
      </c>
      <c r="AY360" s="43">
        <f t="shared" si="184"/>
        <v>3.3925259679197071</v>
      </c>
    </row>
    <row r="361" spans="6:51" x14ac:dyDescent="0.25">
      <c r="F361" s="3">
        <v>47</v>
      </c>
      <c r="G361" s="36">
        <f t="shared" si="183"/>
        <v>2.1799099840242047</v>
      </c>
      <c r="H361" s="36">
        <f t="shared" si="183"/>
        <v>3.6894724465014122</v>
      </c>
      <c r="I361" s="36">
        <f t="shared" si="183"/>
        <v>3.4548485411330558</v>
      </c>
      <c r="J361" s="36">
        <f t="shared" si="183"/>
        <v>3.5048485127981168</v>
      </c>
      <c r="K361" s="36">
        <f t="shared" si="183"/>
        <v>2.8319129008914357</v>
      </c>
      <c r="L361" s="37">
        <f t="shared" si="183"/>
        <v>3.6681029639549605</v>
      </c>
      <c r="M361" s="38">
        <f t="shared" si="183"/>
        <v>3.4490337447341171</v>
      </c>
      <c r="N361" s="39">
        <f t="shared" si="183"/>
        <v>1.1197912716347349</v>
      </c>
      <c r="O361" s="39">
        <f t="shared" si="183"/>
        <v>1.1197912716347349</v>
      </c>
      <c r="P361" s="40">
        <f t="shared" si="183"/>
        <v>7.0742534686156731</v>
      </c>
      <c r="Q361" s="40">
        <f t="shared" si="183"/>
        <v>12.161422485138978</v>
      </c>
      <c r="R361" s="40">
        <f t="shared" si="183"/>
        <v>24.404558048807708</v>
      </c>
      <c r="S361" s="41">
        <f t="shared" si="183"/>
        <v>0.35</v>
      </c>
      <c r="T361" s="41">
        <f t="shared" si="183"/>
        <v>0.35</v>
      </c>
      <c r="U361" s="42">
        <f t="shared" si="183"/>
        <v>1.2209784094603218</v>
      </c>
      <c r="V361" s="42">
        <f t="shared" si="183"/>
        <v>1.1915719294834679</v>
      </c>
      <c r="W361" s="43">
        <f t="shared" si="183"/>
        <v>3.6775690775664804</v>
      </c>
      <c r="X361" s="43">
        <f t="shared" si="183"/>
        <v>3.3787025649337221</v>
      </c>
      <c r="AD361"/>
      <c r="AG361" s="3">
        <f t="shared" si="171"/>
        <v>50.256187235873128</v>
      </c>
      <c r="AH361" s="36">
        <f t="shared" si="184"/>
        <v>2.1799100112745742</v>
      </c>
      <c r="AI361" s="36">
        <f t="shared" si="184"/>
        <v>3.6894724802755432</v>
      </c>
      <c r="AJ361" s="36">
        <f t="shared" si="184"/>
        <v>3.4548485873018722</v>
      </c>
      <c r="AK361" s="36">
        <f t="shared" si="184"/>
        <v>3.5048485667464062</v>
      </c>
      <c r="AL361" s="36">
        <f t="shared" si="184"/>
        <v>2.8755767800906575</v>
      </c>
      <c r="AM361" s="37">
        <f t="shared" si="184"/>
        <v>3.6685009542796152</v>
      </c>
      <c r="AN361" s="38">
        <f t="shared" si="184"/>
        <v>3.4505086598173103</v>
      </c>
      <c r="AO361" s="39">
        <f t="shared" si="184"/>
        <v>1.1197912716347349</v>
      </c>
      <c r="AP361" s="39">
        <f t="shared" si="184"/>
        <v>1.1197912716347349</v>
      </c>
      <c r="AQ361" s="40">
        <f t="shared" si="184"/>
        <v>7.0742534686156731</v>
      </c>
      <c r="AR361" s="40">
        <f t="shared" si="184"/>
        <v>12.161422485138978</v>
      </c>
      <c r="AS361" s="40">
        <f t="shared" si="184"/>
        <v>24.404558048807708</v>
      </c>
      <c r="AT361" s="41">
        <f t="shared" si="184"/>
        <v>0.35</v>
      </c>
      <c r="AU361" s="41">
        <f t="shared" si="184"/>
        <v>0.35</v>
      </c>
      <c r="AV361" s="42">
        <f t="shared" si="184"/>
        <v>1.2213369222290003</v>
      </c>
      <c r="AW361" s="42">
        <f t="shared" si="184"/>
        <v>1.1938719070508272</v>
      </c>
      <c r="AX361" s="43">
        <f t="shared" si="184"/>
        <v>3.6801042572699596</v>
      </c>
      <c r="AY361" s="43">
        <f t="shared" si="184"/>
        <v>3.3995172092497188</v>
      </c>
    </row>
    <row r="362" spans="6:51" x14ac:dyDescent="0.25">
      <c r="F362" s="3">
        <v>48</v>
      </c>
      <c r="G362" s="36">
        <f t="shared" si="183"/>
        <v>2.1799099951481926</v>
      </c>
      <c r="H362" s="36">
        <f t="shared" si="183"/>
        <v>3.6894724601569977</v>
      </c>
      <c r="I362" s="36">
        <f t="shared" si="183"/>
        <v>3.4548485612254956</v>
      </c>
      <c r="J362" s="36">
        <f t="shared" si="183"/>
        <v>3.5048485345061873</v>
      </c>
      <c r="K362" s="36">
        <f t="shared" si="183"/>
        <v>2.8472539639593784</v>
      </c>
      <c r="L362" s="37">
        <f t="shared" si="183"/>
        <v>3.6682407783867643</v>
      </c>
      <c r="M362" s="38">
        <f t="shared" si="183"/>
        <v>3.4495543542227733</v>
      </c>
      <c r="N362" s="39">
        <f t="shared" si="183"/>
        <v>1.1197912716347349</v>
      </c>
      <c r="O362" s="39">
        <f t="shared" si="183"/>
        <v>1.1197912716347349</v>
      </c>
      <c r="P362" s="40">
        <f t="shared" si="183"/>
        <v>7.0742534686156731</v>
      </c>
      <c r="Q362" s="40">
        <f t="shared" si="183"/>
        <v>12.161422485138978</v>
      </c>
      <c r="R362" s="40">
        <f t="shared" si="183"/>
        <v>24.404558048807708</v>
      </c>
      <c r="S362" s="41">
        <f t="shared" si="183"/>
        <v>0.35</v>
      </c>
      <c r="T362" s="41">
        <f t="shared" si="183"/>
        <v>0.35</v>
      </c>
      <c r="U362" s="42">
        <f t="shared" si="183"/>
        <v>1.221100601683589</v>
      </c>
      <c r="V362" s="42">
        <f t="shared" si="183"/>
        <v>1.1923129887662236</v>
      </c>
      <c r="W362" s="43">
        <f t="shared" si="183"/>
        <v>3.6784312012366276</v>
      </c>
      <c r="X362" s="43">
        <f t="shared" si="183"/>
        <v>3.3854254971771192</v>
      </c>
      <c r="AD362"/>
      <c r="AG362" s="3">
        <f t="shared" si="171"/>
        <v>51.314078685538149</v>
      </c>
      <c r="AH362" s="36">
        <f t="shared" si="184"/>
        <v>2.1799100161042491</v>
      </c>
      <c r="AI362" s="36">
        <f t="shared" si="184"/>
        <v>3.689472486324072</v>
      </c>
      <c r="AJ362" s="36">
        <f t="shared" si="184"/>
        <v>3.4548485941492815</v>
      </c>
      <c r="AK362" s="36">
        <f t="shared" si="184"/>
        <v>3.5048485765313915</v>
      </c>
      <c r="AL362" s="36">
        <f t="shared" si="184"/>
        <v>2.8864335272934087</v>
      </c>
      <c r="AM362" s="37">
        <f t="shared" si="184"/>
        <v>3.6686028361062752</v>
      </c>
      <c r="AN362" s="38">
        <f t="shared" si="184"/>
        <v>3.450870545149435</v>
      </c>
      <c r="AO362" s="39">
        <f t="shared" si="184"/>
        <v>1.1197912716347349</v>
      </c>
      <c r="AP362" s="39">
        <f t="shared" si="184"/>
        <v>1.1197912716347349</v>
      </c>
      <c r="AQ362" s="40">
        <f t="shared" si="184"/>
        <v>7.0742534686156731</v>
      </c>
      <c r="AR362" s="40">
        <f t="shared" si="184"/>
        <v>12.161422485138978</v>
      </c>
      <c r="AS362" s="40">
        <f t="shared" si="184"/>
        <v>24.404558048807708</v>
      </c>
      <c r="AT362" s="41">
        <f t="shared" si="184"/>
        <v>0.35</v>
      </c>
      <c r="AU362" s="41">
        <f t="shared" si="184"/>
        <v>0.35</v>
      </c>
      <c r="AV362" s="42">
        <f t="shared" si="184"/>
        <v>1.2214316156764886</v>
      </c>
      <c r="AW362" s="42">
        <f t="shared" si="184"/>
        <v>1.1945525938237704</v>
      </c>
      <c r="AX362" s="43">
        <f t="shared" si="184"/>
        <v>3.6807773764055454</v>
      </c>
      <c r="AY362" s="43">
        <f t="shared" si="184"/>
        <v>3.4056494007882021</v>
      </c>
    </row>
    <row r="363" spans="6:51" x14ac:dyDescent="0.25">
      <c r="F363" s="3">
        <v>49</v>
      </c>
      <c r="G363" s="36">
        <f t="shared" si="183"/>
        <v>2.1799100035204626</v>
      </c>
      <c r="H363" s="36">
        <f t="shared" si="183"/>
        <v>3.6894724705665229</v>
      </c>
      <c r="I363" s="36">
        <f t="shared" si="183"/>
        <v>3.4548485752973432</v>
      </c>
      <c r="J363" s="36">
        <f t="shared" si="183"/>
        <v>3.5048485511397391</v>
      </c>
      <c r="K363" s="36">
        <f t="shared" si="183"/>
        <v>2.8607770216200032</v>
      </c>
      <c r="L363" s="37">
        <f t="shared" si="183"/>
        <v>3.6683640298125844</v>
      </c>
      <c r="M363" s="38">
        <f t="shared" si="183"/>
        <v>3.4500114538835081</v>
      </c>
      <c r="N363" s="39">
        <f t="shared" si="183"/>
        <v>1.1197912716347349</v>
      </c>
      <c r="O363" s="39">
        <f t="shared" si="183"/>
        <v>1.1197912716347349</v>
      </c>
      <c r="P363" s="40">
        <f t="shared" si="183"/>
        <v>7.0742534686156731</v>
      </c>
      <c r="Q363" s="40">
        <f t="shared" si="183"/>
        <v>12.161422485138978</v>
      </c>
      <c r="R363" s="40">
        <f t="shared" si="183"/>
        <v>24.404558048807708</v>
      </c>
      <c r="S363" s="41">
        <f t="shared" si="183"/>
        <v>0.35</v>
      </c>
      <c r="T363" s="41">
        <f t="shared" si="183"/>
        <v>0.35</v>
      </c>
      <c r="U363" s="42">
        <f t="shared" si="183"/>
        <v>1.2212116025658128</v>
      </c>
      <c r="V363" s="42">
        <f t="shared" si="183"/>
        <v>1.1930226414817462</v>
      </c>
      <c r="W363" s="43">
        <f t="shared" si="183"/>
        <v>3.6792159800579833</v>
      </c>
      <c r="X363" s="43">
        <f t="shared" si="183"/>
        <v>3.3918487456622084</v>
      </c>
      <c r="AD363"/>
      <c r="AG363" s="3">
        <f t="shared" si="171"/>
        <v>52.288879354098157</v>
      </c>
      <c r="AH363" s="36">
        <f t="shared" si="184"/>
        <v>2.179910019561599</v>
      </c>
      <c r="AI363" s="36">
        <f t="shared" si="184"/>
        <v>3.6894724906297176</v>
      </c>
      <c r="AJ363" s="36">
        <f t="shared" si="184"/>
        <v>3.4548485986835948</v>
      </c>
      <c r="AK363" s="36">
        <f t="shared" si="184"/>
        <v>3.5048485835368206</v>
      </c>
      <c r="AL363" s="36">
        <f t="shared" si="184"/>
        <v>2.8953261184417798</v>
      </c>
      <c r="AM363" s="37">
        <f t="shared" si="184"/>
        <v>3.6686872370827937</v>
      </c>
      <c r="AN363" s="38">
        <f t="shared" si="184"/>
        <v>3.4511645925743224</v>
      </c>
      <c r="AO363" s="39">
        <f t="shared" si="184"/>
        <v>1.1197912716347349</v>
      </c>
      <c r="AP363" s="39">
        <f t="shared" si="184"/>
        <v>1.1197912716347349</v>
      </c>
      <c r="AQ363" s="40">
        <f t="shared" si="184"/>
        <v>7.0742534686156731</v>
      </c>
      <c r="AR363" s="40">
        <f t="shared" si="184"/>
        <v>12.161422485138978</v>
      </c>
      <c r="AS363" s="40">
        <f t="shared" si="184"/>
        <v>24.404558048807708</v>
      </c>
      <c r="AT363" s="41">
        <f t="shared" si="184"/>
        <v>0.35</v>
      </c>
      <c r="AU363" s="41">
        <f t="shared" si="184"/>
        <v>0.35</v>
      </c>
      <c r="AV363" s="42">
        <f t="shared" si="184"/>
        <v>1.2215110533651565</v>
      </c>
      <c r="AW363" s="42">
        <f t="shared" si="184"/>
        <v>1.19515334032316</v>
      </c>
      <c r="AX363" s="43">
        <f t="shared" si="184"/>
        <v>3.6813435698339014</v>
      </c>
      <c r="AY363" s="43">
        <f t="shared" si="184"/>
        <v>3.4110513371878124</v>
      </c>
    </row>
    <row r="364" spans="6:51" x14ac:dyDescent="0.25">
      <c r="F364" s="3">
        <v>50</v>
      </c>
      <c r="G364" s="36">
        <f t="shared" si="183"/>
        <v>2.179910009894888</v>
      </c>
      <c r="H364" s="36">
        <f t="shared" si="183"/>
        <v>3.6894724785457944</v>
      </c>
      <c r="I364" s="36">
        <f t="shared" si="183"/>
        <v>3.4548485852500948</v>
      </c>
      <c r="J364" s="36">
        <f t="shared" si="183"/>
        <v>3.5048485639579008</v>
      </c>
      <c r="K364" s="36">
        <f t="shared" si="183"/>
        <v>2.8727374010834792</v>
      </c>
      <c r="L364" s="37">
        <f t="shared" si="183"/>
        <v>3.6684745132165002</v>
      </c>
      <c r="M364" s="38">
        <f t="shared" si="183"/>
        <v>3.4504135779056764</v>
      </c>
      <c r="N364" s="39">
        <f t="shared" si="183"/>
        <v>1.1197912716347349</v>
      </c>
      <c r="O364" s="39">
        <f t="shared" si="183"/>
        <v>1.1197912716347349</v>
      </c>
      <c r="P364" s="40">
        <f t="shared" si="183"/>
        <v>7.0742534686156731</v>
      </c>
      <c r="Q364" s="40">
        <f t="shared" si="183"/>
        <v>12.161422485138978</v>
      </c>
      <c r="R364" s="40">
        <f t="shared" si="183"/>
        <v>24.404558048807708</v>
      </c>
      <c r="S364" s="41">
        <f t="shared" si="183"/>
        <v>0.35</v>
      </c>
      <c r="T364" s="41">
        <f t="shared" si="183"/>
        <v>0.35</v>
      </c>
      <c r="U364" s="42">
        <f t="shared" si="183"/>
        <v>1.2213125521460759</v>
      </c>
      <c r="V364" s="42">
        <f t="shared" si="183"/>
        <v>1.193702397640763</v>
      </c>
      <c r="W364" s="43">
        <f t="shared" si="183"/>
        <v>3.6799313082202003</v>
      </c>
      <c r="X364" s="43">
        <f t="shared" si="183"/>
        <v>3.3979881972586279</v>
      </c>
      <c r="AD364"/>
      <c r="AG364" s="3">
        <f t="shared" si="171"/>
        <v>53.187115504627528</v>
      </c>
      <c r="AH364" s="36">
        <f t="shared" si="184"/>
        <v>2.1799100221096324</v>
      </c>
      <c r="AI364" s="36">
        <f t="shared" si="184"/>
        <v>3.6894724937727985</v>
      </c>
      <c r="AJ364" s="36">
        <f t="shared" si="184"/>
        <v>3.4548486017920008</v>
      </c>
      <c r="AK364" s="36">
        <f t="shared" si="184"/>
        <v>3.5048485886782803</v>
      </c>
      <c r="AL364" s="36">
        <f t="shared" si="184"/>
        <v>2.9026966306419828</v>
      </c>
      <c r="AM364" s="37">
        <f t="shared" si="184"/>
        <v>3.6687578623803176</v>
      </c>
      <c r="AN364" s="38">
        <f t="shared" si="184"/>
        <v>3.4514063264901496</v>
      </c>
      <c r="AO364" s="39">
        <f t="shared" si="184"/>
        <v>1.1197912716347349</v>
      </c>
      <c r="AP364" s="39">
        <f t="shared" si="184"/>
        <v>1.1197912716347349</v>
      </c>
      <c r="AQ364" s="40">
        <f t="shared" si="184"/>
        <v>7.0742534686156731</v>
      </c>
      <c r="AR364" s="40">
        <f t="shared" si="184"/>
        <v>12.161422485138978</v>
      </c>
      <c r="AS364" s="40">
        <f t="shared" si="184"/>
        <v>24.404558048807708</v>
      </c>
      <c r="AT364" s="41">
        <f t="shared" si="184"/>
        <v>0.35</v>
      </c>
      <c r="AU364" s="41">
        <f t="shared" si="184"/>
        <v>0.35</v>
      </c>
      <c r="AV364" s="42">
        <f t="shared" si="184"/>
        <v>1.2215782569331506</v>
      </c>
      <c r="AW364" s="42">
        <f t="shared" si="184"/>
        <v>1.1956854687733716</v>
      </c>
      <c r="AX364" s="43">
        <f t="shared" si="184"/>
        <v>3.6818238131940073</v>
      </c>
      <c r="AY364" s="43">
        <f t="shared" si="184"/>
        <v>3.4158285902386503</v>
      </c>
    </row>
    <row r="365" spans="6:51" x14ac:dyDescent="0.25">
      <c r="F365" s="3">
        <v>51</v>
      </c>
      <c r="G365" s="36">
        <f t="shared" si="183"/>
        <v>2.1799100148022847</v>
      </c>
      <c r="H365" s="36">
        <f t="shared" si="183"/>
        <v>3.6894724846957461</v>
      </c>
      <c r="I365" s="36">
        <f t="shared" si="183"/>
        <v>3.4548485923581689</v>
      </c>
      <c r="J365" s="36">
        <f t="shared" si="183"/>
        <v>3.5048485738914037</v>
      </c>
      <c r="K365" s="36">
        <f t="shared" si="183"/>
        <v>2.8833493020527499</v>
      </c>
      <c r="L365" s="37">
        <f t="shared" si="183"/>
        <v>3.6685737653460335</v>
      </c>
      <c r="M365" s="38">
        <f t="shared" si="183"/>
        <v>3.4507680328609913</v>
      </c>
      <c r="N365" s="39">
        <f t="shared" si="183"/>
        <v>1.1197912716347349</v>
      </c>
      <c r="O365" s="39">
        <f t="shared" si="183"/>
        <v>1.1197912716347349</v>
      </c>
      <c r="P365" s="40">
        <f t="shared" si="183"/>
        <v>7.0742534686156731</v>
      </c>
      <c r="Q365" s="40">
        <f t="shared" si="183"/>
        <v>12.161422485138978</v>
      </c>
      <c r="R365" s="40">
        <f t="shared" si="183"/>
        <v>24.404558048807708</v>
      </c>
      <c r="S365" s="41">
        <f t="shared" si="183"/>
        <v>0.35</v>
      </c>
      <c r="T365" s="41">
        <f t="shared" si="183"/>
        <v>0.35</v>
      </c>
      <c r="U365" s="42">
        <f t="shared" si="183"/>
        <v>1.2214044655722169</v>
      </c>
      <c r="V365" s="42">
        <f t="shared" si="183"/>
        <v>1.1943536913030761</v>
      </c>
      <c r="W365" s="43">
        <f t="shared" si="183"/>
        <v>3.6805841937456272</v>
      </c>
      <c r="X365" s="43">
        <f t="shared" si="183"/>
        <v>3.4038587930816133</v>
      </c>
      <c r="AD365"/>
      <c r="AG365" s="3">
        <f t="shared" si="171"/>
        <v>54.014800802904645</v>
      </c>
      <c r="AH365" s="36">
        <f t="shared" si="184"/>
        <v>2.1799100240351774</v>
      </c>
      <c r="AI365" s="36">
        <f t="shared" si="184"/>
        <v>3.6894724961191478</v>
      </c>
      <c r="AJ365" s="36">
        <f t="shared" si="184"/>
        <v>3.4548486039888142</v>
      </c>
      <c r="AK365" s="36">
        <f t="shared" si="184"/>
        <v>3.5048485925358008</v>
      </c>
      <c r="AL365" s="36">
        <f t="shared" si="184"/>
        <v>2.908869478997079</v>
      </c>
      <c r="AM365" s="37">
        <f t="shared" si="184"/>
        <v>3.6688174890076461</v>
      </c>
      <c r="AN365" s="38">
        <f t="shared" si="184"/>
        <v>3.4516071488816316</v>
      </c>
      <c r="AO365" s="39">
        <f t="shared" si="184"/>
        <v>1.1197912716347349</v>
      </c>
      <c r="AP365" s="39">
        <f t="shared" si="184"/>
        <v>1.1197912716347349</v>
      </c>
      <c r="AQ365" s="40">
        <f t="shared" si="184"/>
        <v>7.0742534686156731</v>
      </c>
      <c r="AR365" s="40">
        <f t="shared" si="184"/>
        <v>12.161422485138978</v>
      </c>
      <c r="AS365" s="40">
        <f t="shared" si="184"/>
        <v>24.404558048807708</v>
      </c>
      <c r="AT365" s="41">
        <f t="shared" si="184"/>
        <v>0.35</v>
      </c>
      <c r="AU365" s="41">
        <f t="shared" si="184"/>
        <v>0.35</v>
      </c>
      <c r="AV365" s="42">
        <f t="shared" si="184"/>
        <v>1.2216355444299138</v>
      </c>
      <c r="AW365" s="42">
        <f t="shared" si="184"/>
        <v>1.1961583835669789</v>
      </c>
      <c r="AX365" s="43">
        <f t="shared" si="184"/>
        <v>3.682234219427075</v>
      </c>
      <c r="AY365" s="43">
        <f t="shared" si="184"/>
        <v>3.4200683713880444</v>
      </c>
    </row>
    <row r="366" spans="6:51" x14ac:dyDescent="0.25">
      <c r="F366" s="3">
        <v>52</v>
      </c>
      <c r="G366" s="36">
        <f t="shared" si="183"/>
        <v>2.1799100186205917</v>
      </c>
      <c r="H366" s="36">
        <f t="shared" si="183"/>
        <v>3.68947248946137</v>
      </c>
      <c r="I366" s="36">
        <f t="shared" si="183"/>
        <v>3.4548485974833989</v>
      </c>
      <c r="J366" s="36">
        <f t="shared" si="183"/>
        <v>3.5048485816319808</v>
      </c>
      <c r="K366" s="36">
        <f t="shared" si="183"/>
        <v>2.8927931477248539</v>
      </c>
      <c r="L366" s="37">
        <f t="shared" si="183"/>
        <v>3.6686631071027098</v>
      </c>
      <c r="M366" s="38">
        <f t="shared" si="183"/>
        <v>3.4510810829981047</v>
      </c>
      <c r="N366" s="39">
        <f t="shared" si="183"/>
        <v>1.1197912716347349</v>
      </c>
      <c r="O366" s="39">
        <f t="shared" si="183"/>
        <v>1.1197912716347349</v>
      </c>
      <c r="P366" s="40">
        <f t="shared" si="183"/>
        <v>7.0742534686156731</v>
      </c>
      <c r="Q366" s="40">
        <f t="shared" si="183"/>
        <v>12.161422485138978</v>
      </c>
      <c r="R366" s="40">
        <f t="shared" si="183"/>
        <v>24.404558048807708</v>
      </c>
      <c r="S366" s="41">
        <f t="shared" si="183"/>
        <v>0.35</v>
      </c>
      <c r="T366" s="41">
        <f t="shared" si="183"/>
        <v>0.35</v>
      </c>
      <c r="U366" s="42">
        <f t="shared" si="183"/>
        <v>1.2214882474549014</v>
      </c>
      <c r="V366" s="42">
        <f t="shared" si="183"/>
        <v>1.194977883969524</v>
      </c>
      <c r="W366" s="43">
        <f t="shared" si="183"/>
        <v>3.6811808655046692</v>
      </c>
      <c r="X366" s="43">
        <f t="shared" si="183"/>
        <v>3.4094745872374381</v>
      </c>
      <c r="AD366"/>
      <c r="AG366" s="3">
        <f t="shared" si="171"/>
        <v>54.777476578735246</v>
      </c>
      <c r="AH366" s="36">
        <f t="shared" si="184"/>
        <v>2.1799100255222306</v>
      </c>
      <c r="AI366" s="36">
        <f t="shared" si="184"/>
        <v>3.689472497906026</v>
      </c>
      <c r="AJ366" s="36">
        <f t="shared" si="184"/>
        <v>3.454848605583646</v>
      </c>
      <c r="AK366" s="36">
        <f t="shared" si="184"/>
        <v>3.5048485954873447</v>
      </c>
      <c r="AL366" s="36">
        <f t="shared" si="184"/>
        <v>2.9140869941320098</v>
      </c>
      <c r="AM366" s="37">
        <f t="shared" si="184"/>
        <v>3.6688682307481049</v>
      </c>
      <c r="AN366" s="38">
        <f t="shared" si="184"/>
        <v>3.451775563802244</v>
      </c>
      <c r="AO366" s="39">
        <f t="shared" si="184"/>
        <v>1.1197912716347349</v>
      </c>
      <c r="AP366" s="39">
        <f t="shared" si="184"/>
        <v>1.1197912716347349</v>
      </c>
      <c r="AQ366" s="40">
        <f t="shared" si="184"/>
        <v>7.0742534686156731</v>
      </c>
      <c r="AR366" s="40">
        <f t="shared" si="184"/>
        <v>12.161422485138978</v>
      </c>
      <c r="AS366" s="40">
        <f t="shared" si="184"/>
        <v>24.404558048807708</v>
      </c>
      <c r="AT366" s="41">
        <f t="shared" si="184"/>
        <v>0.35</v>
      </c>
      <c r="AU366" s="41">
        <f t="shared" si="184"/>
        <v>0.35</v>
      </c>
      <c r="AV366" s="42">
        <f t="shared" si="184"/>
        <v>1.2216847155814734</v>
      </c>
      <c r="AW366" s="42">
        <f t="shared" si="184"/>
        <v>1.1965799475664869</v>
      </c>
      <c r="AX366" s="43">
        <f t="shared" si="184"/>
        <v>3.6825873192291407</v>
      </c>
      <c r="AY366" s="43">
        <f t="shared" si="184"/>
        <v>3.4238432496059601</v>
      </c>
    </row>
    <row r="367" spans="6:51" x14ac:dyDescent="0.25">
      <c r="F367" s="3">
        <v>53</v>
      </c>
      <c r="G367" s="36">
        <f t="shared" si="183"/>
        <v>2.1799100216218181</v>
      </c>
      <c r="H367" s="36">
        <f t="shared" si="183"/>
        <v>3.6894724931739002</v>
      </c>
      <c r="I367" s="36">
        <f t="shared" si="183"/>
        <v>3.4548486012138078</v>
      </c>
      <c r="J367" s="36">
        <f t="shared" si="183"/>
        <v>3.5048485876964968</v>
      </c>
      <c r="K367" s="36">
        <f t="shared" si="183"/>
        <v>2.9012215126378642</v>
      </c>
      <c r="L367" s="37">
        <f t="shared" si="183"/>
        <v>3.6687436782085272</v>
      </c>
      <c r="M367" s="38">
        <f t="shared" si="183"/>
        <v>3.4513581066759254</v>
      </c>
      <c r="N367" s="39">
        <f t="shared" si="183"/>
        <v>1.1197912716347349</v>
      </c>
      <c r="O367" s="39">
        <f t="shared" si="183"/>
        <v>1.1197912716347349</v>
      </c>
      <c r="P367" s="40">
        <f t="shared" si="183"/>
        <v>7.0742534686156731</v>
      </c>
      <c r="Q367" s="40">
        <f t="shared" si="183"/>
        <v>12.161422485138978</v>
      </c>
      <c r="R367" s="40">
        <f t="shared" si="183"/>
        <v>24.404558048807708</v>
      </c>
      <c r="S367" s="41">
        <f t="shared" si="183"/>
        <v>0.35</v>
      </c>
      <c r="T367" s="41">
        <f t="shared" si="183"/>
        <v>0.35</v>
      </c>
      <c r="U367" s="42">
        <f t="shared" si="183"/>
        <v>1.2215647045300584</v>
      </c>
      <c r="V367" s="42">
        <f t="shared" si="183"/>
        <v>1.195576267924676</v>
      </c>
      <c r="W367" s="43">
        <f t="shared" si="183"/>
        <v>3.6817268665588196</v>
      </c>
      <c r="X367" s="43">
        <f t="shared" si="183"/>
        <v>3.4148488022024539</v>
      </c>
      <c r="AD367"/>
      <c r="AG367" s="3">
        <f t="shared" si="171"/>
        <v>55.4802489249997</v>
      </c>
      <c r="AH367" s="36">
        <f t="shared" si="184"/>
        <v>2.1799100266925215</v>
      </c>
      <c r="AI367" s="36">
        <f t="shared" si="184"/>
        <v>3.6894724992913108</v>
      </c>
      <c r="AJ367" s="36">
        <f t="shared" si="184"/>
        <v>3.4548486067692821</v>
      </c>
      <c r="AK367" s="36">
        <f t="shared" si="184"/>
        <v>3.5048485977855686</v>
      </c>
      <c r="AL367" s="36">
        <f t="shared" si="184"/>
        <v>2.9185331046117344</v>
      </c>
      <c r="AM367" s="37">
        <f t="shared" si="184"/>
        <v>3.6689117190762599</v>
      </c>
      <c r="AN367" s="38">
        <f t="shared" si="184"/>
        <v>3.4519180045611368</v>
      </c>
      <c r="AO367" s="39">
        <f t="shared" si="184"/>
        <v>1.1197912716347349</v>
      </c>
      <c r="AP367" s="39">
        <f t="shared" si="184"/>
        <v>1.1197912716347349</v>
      </c>
      <c r="AQ367" s="40">
        <f t="shared" si="184"/>
        <v>7.0742534686156731</v>
      </c>
      <c r="AR367" s="40">
        <f t="shared" si="184"/>
        <v>12.161422485138978</v>
      </c>
      <c r="AS367" s="40">
        <f t="shared" si="184"/>
        <v>24.404558048807708</v>
      </c>
      <c r="AT367" s="41">
        <f t="shared" si="184"/>
        <v>0.35</v>
      </c>
      <c r="AU367" s="41">
        <f t="shared" si="184"/>
        <v>0.35</v>
      </c>
      <c r="AV367" s="42">
        <f t="shared" si="184"/>
        <v>1.2217271833264041</v>
      </c>
      <c r="AW367" s="42">
        <f t="shared" si="184"/>
        <v>1.1969567756019559</v>
      </c>
      <c r="AX367" s="43">
        <f t="shared" si="184"/>
        <v>3.6828929687901368</v>
      </c>
      <c r="AY367" s="43">
        <f t="shared" si="184"/>
        <v>3.4272140205941897</v>
      </c>
    </row>
    <row r="368" spans="6:51" x14ac:dyDescent="0.25">
      <c r="F368" s="3">
        <v>54</v>
      </c>
      <c r="G368" s="36">
        <f t="shared" si="183"/>
        <v>2.1799100240037874</v>
      </c>
      <c r="H368" s="36">
        <f t="shared" si="183"/>
        <v>3.6894724960811627</v>
      </c>
      <c r="I368" s="36">
        <f t="shared" si="183"/>
        <v>3.4548486039541526</v>
      </c>
      <c r="J368" s="36">
        <f t="shared" si="183"/>
        <v>3.5048485924731967</v>
      </c>
      <c r="K368" s="36">
        <f t="shared" si="183"/>
        <v>2.9087639208415306</v>
      </c>
      <c r="L368" s="37">
        <f t="shared" si="183"/>
        <v>3.668816465677764</v>
      </c>
      <c r="M368" s="38">
        <f t="shared" si="183"/>
        <v>3.4516037284977243</v>
      </c>
      <c r="N368" s="39">
        <f t="shared" si="183"/>
        <v>1.1197912716347349</v>
      </c>
      <c r="O368" s="39">
        <f t="shared" si="183"/>
        <v>1.1197912716347349</v>
      </c>
      <c r="P368" s="40">
        <f t="shared" si="183"/>
        <v>7.0742534686156731</v>
      </c>
      <c r="Q368" s="40">
        <f t="shared" si="183"/>
        <v>12.161422485138978</v>
      </c>
      <c r="R368" s="40">
        <f t="shared" si="183"/>
        <v>24.404558048807708</v>
      </c>
      <c r="S368" s="41">
        <f t="shared" si="183"/>
        <v>0.35</v>
      </c>
      <c r="T368" s="41">
        <f t="shared" si="183"/>
        <v>0.35</v>
      </c>
      <c r="U368" s="42">
        <f t="shared" si="183"/>
        <v>1.2216345568285667</v>
      </c>
      <c r="V368" s="42">
        <f t="shared" si="183"/>
        <v>1.1961500695103853</v>
      </c>
      <c r="W368" s="43">
        <f t="shared" si="183"/>
        <v>3.6822271356526226</v>
      </c>
      <c r="X368" s="43">
        <f t="shared" si="183"/>
        <v>3.4199938809433763</v>
      </c>
      <c r="AD368"/>
      <c r="AG368" s="3">
        <f t="shared" si="171"/>
        <v>56.127822882801333</v>
      </c>
      <c r="AH368" s="36">
        <f t="shared" si="184"/>
        <v>2.1799100276288272</v>
      </c>
      <c r="AI368" s="36">
        <f t="shared" si="184"/>
        <v>3.6894725003825388</v>
      </c>
      <c r="AJ368" s="36">
        <f t="shared" si="184"/>
        <v>3.4548486076694647</v>
      </c>
      <c r="AK368" s="36">
        <f t="shared" si="184"/>
        <v>3.5048485996033172</v>
      </c>
      <c r="AL368" s="36">
        <f t="shared" si="184"/>
        <v>2.922349440531649</v>
      </c>
      <c r="AM368" s="37">
        <f t="shared" si="184"/>
        <v>3.6689492291319055</v>
      </c>
      <c r="AN368" s="38">
        <f t="shared" si="184"/>
        <v>3.4520394021881069</v>
      </c>
      <c r="AO368" s="39">
        <f t="shared" si="184"/>
        <v>1.1197912716347349</v>
      </c>
      <c r="AP368" s="39">
        <f t="shared" si="184"/>
        <v>1.1197912716347349</v>
      </c>
      <c r="AQ368" s="40">
        <f t="shared" si="184"/>
        <v>7.0742534686156731</v>
      </c>
      <c r="AR368" s="40">
        <f t="shared" si="184"/>
        <v>12.161422485138978</v>
      </c>
      <c r="AS368" s="40">
        <f t="shared" si="184"/>
        <v>24.404558048807708</v>
      </c>
      <c r="AT368" s="41">
        <f t="shared" si="184"/>
        <v>0.35</v>
      </c>
      <c r="AU368" s="41">
        <f t="shared" si="184"/>
        <v>0.35</v>
      </c>
      <c r="AV368" s="42">
        <f t="shared" si="184"/>
        <v>1.2217640684833893</v>
      </c>
      <c r="AW368" s="42">
        <f t="shared" si="184"/>
        <v>1.1972944651139523</v>
      </c>
      <c r="AX368" s="43">
        <f t="shared" si="184"/>
        <v>3.6831590025800818</v>
      </c>
      <c r="AY368" s="43">
        <f t="shared" si="184"/>
        <v>3.4302319406250663</v>
      </c>
    </row>
    <row r="369" spans="6:51" x14ac:dyDescent="0.25">
      <c r="F369" s="3">
        <v>55</v>
      </c>
      <c r="G369" s="36">
        <f t="shared" si="183"/>
        <v>2.1799100259118287</v>
      </c>
      <c r="H369" s="36">
        <f t="shared" si="183"/>
        <v>3.6894724983695206</v>
      </c>
      <c r="I369" s="36">
        <f t="shared" si="183"/>
        <v>3.4548486059854735</v>
      </c>
      <c r="J369" s="36">
        <f t="shared" si="183"/>
        <v>3.5048485962552309</v>
      </c>
      <c r="K369" s="36">
        <f t="shared" si="183"/>
        <v>2.9155307442147977</v>
      </c>
      <c r="L369" s="37">
        <f t="shared" si="183"/>
        <v>3.6688823272991309</v>
      </c>
      <c r="M369" s="38">
        <f t="shared" si="183"/>
        <v>3.4518219309910911</v>
      </c>
      <c r="N369" s="39">
        <f t="shared" si="183"/>
        <v>1.1197912716347349</v>
      </c>
      <c r="O369" s="39">
        <f t="shared" si="183"/>
        <v>1.1197912716347349</v>
      </c>
      <c r="P369" s="40">
        <f t="shared" si="183"/>
        <v>7.0742534686156731</v>
      </c>
      <c r="Q369" s="40">
        <f t="shared" si="183"/>
        <v>12.161422485138978</v>
      </c>
      <c r="R369" s="40">
        <f t="shared" si="183"/>
        <v>24.404558048807708</v>
      </c>
      <c r="S369" s="41">
        <f t="shared" si="183"/>
        <v>0.35</v>
      </c>
      <c r="T369" s="41">
        <f t="shared" si="183"/>
        <v>0.35</v>
      </c>
      <c r="U369" s="42">
        <f t="shared" si="183"/>
        <v>1.2216984475297592</v>
      </c>
      <c r="V369" s="42">
        <f t="shared" si="183"/>
        <v>1.1967004523148825</v>
      </c>
      <c r="W369" s="43">
        <f t="shared" si="183"/>
        <v>3.682686078426582</v>
      </c>
      <c r="X369" s="43">
        <f t="shared" si="183"/>
        <v>3.4249215359026604</v>
      </c>
      <c r="AD369"/>
      <c r="AG369" s="3">
        <f t="shared" si="171"/>
        <v>56.724533941584319</v>
      </c>
      <c r="AH369" s="36">
        <f t="shared" si="184"/>
        <v>2.1799100283888322</v>
      </c>
      <c r="AI369" s="36">
        <f t="shared" si="184"/>
        <v>3.6894725012545289</v>
      </c>
      <c r="AJ369" s="36">
        <f t="shared" si="184"/>
        <v>3.4548486083658263</v>
      </c>
      <c r="AK369" s="36">
        <f t="shared" si="184"/>
        <v>3.5048486010613531</v>
      </c>
      <c r="AL369" s="36">
        <f t="shared" si="184"/>
        <v>2.9256464977244963</v>
      </c>
      <c r="AM369" s="37">
        <f t="shared" si="184"/>
        <v>3.6689817689951747</v>
      </c>
      <c r="AN369" s="38">
        <f t="shared" si="184"/>
        <v>3.4521435823893056</v>
      </c>
      <c r="AO369" s="39">
        <f t="shared" si="184"/>
        <v>1.1197912716347349</v>
      </c>
      <c r="AP369" s="39">
        <f t="shared" si="184"/>
        <v>1.1197912716347349</v>
      </c>
      <c r="AQ369" s="40">
        <f t="shared" si="184"/>
        <v>7.0742534686156731</v>
      </c>
      <c r="AR369" s="40">
        <f t="shared" si="184"/>
        <v>12.161422485138978</v>
      </c>
      <c r="AS369" s="40">
        <f t="shared" si="184"/>
        <v>24.404558048807708</v>
      </c>
      <c r="AT369" s="41">
        <f t="shared" si="184"/>
        <v>0.35</v>
      </c>
      <c r="AU369" s="41">
        <f t="shared" si="184"/>
        <v>0.35</v>
      </c>
      <c r="AV369" s="42">
        <f t="shared" si="184"/>
        <v>1.2217962687580679</v>
      </c>
      <c r="AW369" s="42">
        <f t="shared" si="184"/>
        <v>1.197597778719047</v>
      </c>
      <c r="AX369" s="43">
        <f t="shared" si="184"/>
        <v>3.6833917090783173</v>
      </c>
      <c r="AY369" s="43">
        <f t="shared" si="184"/>
        <v>3.4329404802470704</v>
      </c>
    </row>
    <row r="370" spans="6:51" x14ac:dyDescent="0.25">
      <c r="F370" s="3">
        <v>56</v>
      </c>
      <c r="G370" s="36">
        <f t="shared" si="183"/>
        <v>2.1799100274537517</v>
      </c>
      <c r="H370" s="36">
        <f t="shared" si="183"/>
        <v>3.6894725001798188</v>
      </c>
      <c r="I370" s="36">
        <f t="shared" si="183"/>
        <v>3.4548486075045934</v>
      </c>
      <c r="J370" s="36">
        <f t="shared" si="183"/>
        <v>3.5048485992650846</v>
      </c>
      <c r="K370" s="36">
        <f t="shared" si="183"/>
        <v>2.9216163814669769</v>
      </c>
      <c r="L370" s="37">
        <f t="shared" si="183"/>
        <v>3.6689420110818221</v>
      </c>
      <c r="M370" s="38">
        <f t="shared" si="183"/>
        <v>3.4520161490703818</v>
      </c>
      <c r="N370" s="39">
        <f t="shared" si="183"/>
        <v>1.1197912716347349</v>
      </c>
      <c r="O370" s="39">
        <f t="shared" si="183"/>
        <v>1.1197912716347349</v>
      </c>
      <c r="P370" s="40">
        <f t="shared" si="183"/>
        <v>7.0742534686156731</v>
      </c>
      <c r="Q370" s="40">
        <f t="shared" si="183"/>
        <v>12.161422485138978</v>
      </c>
      <c r="R370" s="40">
        <f t="shared" si="183"/>
        <v>24.404558048807708</v>
      </c>
      <c r="S370" s="41">
        <f t="shared" si="183"/>
        <v>0.35</v>
      </c>
      <c r="T370" s="41">
        <f t="shared" si="183"/>
        <v>0.35</v>
      </c>
      <c r="U370" s="42">
        <f t="shared" si="183"/>
        <v>1.2217569516551485</v>
      </c>
      <c r="V370" s="42">
        <f t="shared" si="183"/>
        <v>1.1972285202658806</v>
      </c>
      <c r="W370" s="43">
        <f t="shared" si="183"/>
        <v>3.6831076297082617</v>
      </c>
      <c r="X370" s="43">
        <f t="shared" si="183"/>
        <v>3.4296427949835939</v>
      </c>
      <c r="AD370"/>
      <c r="AG370" s="3">
        <f t="shared" si="171"/>
        <v>57.274377065113654</v>
      </c>
      <c r="AH370" s="36">
        <f t="shared" si="184"/>
        <v>2.179910029013628</v>
      </c>
      <c r="AI370" s="36">
        <f t="shared" si="184"/>
        <v>3.6894725019603554</v>
      </c>
      <c r="AJ370" s="36">
        <f t="shared" si="184"/>
        <v>3.4548486089135668</v>
      </c>
      <c r="AK370" s="36">
        <f t="shared" si="184"/>
        <v>3.5048486022456862</v>
      </c>
      <c r="AL370" s="36">
        <f t="shared" si="184"/>
        <v>2.9285115154866004</v>
      </c>
      <c r="AM370" s="37">
        <f t="shared" si="184"/>
        <v>3.669010143972451</v>
      </c>
      <c r="AN370" s="38">
        <f t="shared" si="184"/>
        <v>3.452233546897951</v>
      </c>
      <c r="AO370" s="39">
        <f t="shared" si="184"/>
        <v>1.1197912716347349</v>
      </c>
      <c r="AP370" s="39">
        <f t="shared" si="184"/>
        <v>1.1197912716347349</v>
      </c>
      <c r="AQ370" s="40">
        <f t="shared" si="184"/>
        <v>7.0742534686156731</v>
      </c>
      <c r="AR370" s="40">
        <f t="shared" si="184"/>
        <v>12.161422485138978</v>
      </c>
      <c r="AS370" s="40">
        <f t="shared" si="184"/>
        <v>24.404558048807708</v>
      </c>
      <c r="AT370" s="41">
        <f t="shared" si="184"/>
        <v>0.35</v>
      </c>
      <c r="AU370" s="41">
        <f t="shared" si="184"/>
        <v>0.35</v>
      </c>
      <c r="AV370" s="42">
        <f t="shared" si="184"/>
        <v>1.2218245096494342</v>
      </c>
      <c r="AW370" s="42">
        <f t="shared" si="184"/>
        <v>1.1978707897264627</v>
      </c>
      <c r="AX370" s="43">
        <f t="shared" si="184"/>
        <v>3.683596181794714</v>
      </c>
      <c r="AY370" s="43">
        <f t="shared" si="184"/>
        <v>3.4353767119420926</v>
      </c>
    </row>
    <row r="371" spans="6:51" x14ac:dyDescent="0.25">
      <c r="F371" s="3">
        <v>57</v>
      </c>
      <c r="G371" s="36">
        <f t="shared" si="183"/>
        <v>2.1799100287102875</v>
      </c>
      <c r="H371" s="36">
        <f t="shared" si="183"/>
        <v>3.6894725016190257</v>
      </c>
      <c r="I371" s="36">
        <f t="shared" si="183"/>
        <v>3.4548486086505221</v>
      </c>
      <c r="J371" s="36">
        <f t="shared" si="183"/>
        <v>3.5048486016724603</v>
      </c>
      <c r="K371" s="36">
        <f t="shared" si="183"/>
        <v>2.927101860099115</v>
      </c>
      <c r="L371" s="37">
        <f t="shared" si="183"/>
        <v>3.6689961714232928</v>
      </c>
      <c r="M371" s="38">
        <f t="shared" si="183"/>
        <v>3.4521893500036063</v>
      </c>
      <c r="N371" s="39">
        <f t="shared" si="183"/>
        <v>1.1197912716347349</v>
      </c>
      <c r="O371" s="39">
        <f t="shared" si="183"/>
        <v>1.1197912716347349</v>
      </c>
      <c r="P371" s="40">
        <f t="shared" si="183"/>
        <v>7.0742534686156731</v>
      </c>
      <c r="Q371" s="40">
        <f t="shared" si="183"/>
        <v>12.161422485138978</v>
      </c>
      <c r="R371" s="40">
        <f t="shared" si="183"/>
        <v>24.404558048807708</v>
      </c>
      <c r="S371" s="41">
        <f t="shared" si="183"/>
        <v>0.35</v>
      </c>
      <c r="T371" s="41">
        <f t="shared" si="183"/>
        <v>0.35</v>
      </c>
      <c r="U371" s="42">
        <f t="shared" si="183"/>
        <v>1.2218105837406612</v>
      </c>
      <c r="V371" s="42">
        <f t="shared" si="183"/>
        <v>1.1977353206193182</v>
      </c>
      <c r="W371" s="43">
        <f t="shared" si="183"/>
        <v>3.6834953080537089</v>
      </c>
      <c r="X371" s="43">
        <f t="shared" si="183"/>
        <v>3.4341680446762144</v>
      </c>
      <c r="AD371"/>
      <c r="AG371" s="3">
        <f t="shared" si="171"/>
        <v>57.78103343764532</v>
      </c>
      <c r="AH371" s="36">
        <f t="shared" si="184"/>
        <v>2.1799100295330707</v>
      </c>
      <c r="AI371" s="36">
        <f t="shared" si="184"/>
        <v>3.6894725025383437</v>
      </c>
      <c r="AJ371" s="36">
        <f t="shared" si="184"/>
        <v>3.4548486093508641</v>
      </c>
      <c r="AK371" s="36">
        <f t="shared" si="184"/>
        <v>3.5048486032186617</v>
      </c>
      <c r="AL371" s="36">
        <f t="shared" si="184"/>
        <v>2.9310141257614113</v>
      </c>
      <c r="AM371" s="37">
        <f t="shared" si="184"/>
        <v>3.6690350035659463</v>
      </c>
      <c r="AN371" s="38">
        <f t="shared" si="184"/>
        <v>3.4523116756778305</v>
      </c>
      <c r="AO371" s="39">
        <f t="shared" si="184"/>
        <v>1.1197912716347349</v>
      </c>
      <c r="AP371" s="39">
        <f t="shared" si="184"/>
        <v>1.1197912716347349</v>
      </c>
      <c r="AQ371" s="40">
        <f t="shared" si="184"/>
        <v>7.0742534686156731</v>
      </c>
      <c r="AR371" s="40">
        <f t="shared" si="184"/>
        <v>12.161422485138978</v>
      </c>
      <c r="AS371" s="40">
        <f t="shared" si="184"/>
        <v>24.404558048807708</v>
      </c>
      <c r="AT371" s="41">
        <f t="shared" si="184"/>
        <v>0.35</v>
      </c>
      <c r="AU371" s="41">
        <f t="shared" si="184"/>
        <v>0.35</v>
      </c>
      <c r="AV371" s="42">
        <f t="shared" si="184"/>
        <v>1.2218493824269581</v>
      </c>
      <c r="AW371" s="42">
        <f t="shared" si="184"/>
        <v>1.1981169988983673</v>
      </c>
      <c r="AX371" s="43">
        <f t="shared" si="184"/>
        <v>3.6837765812884875</v>
      </c>
      <c r="AY371" s="43">
        <f t="shared" si="184"/>
        <v>3.4375724163559802</v>
      </c>
    </row>
    <row r="372" spans="6:51" x14ac:dyDescent="0.25">
      <c r="F372" s="3">
        <v>58</v>
      </c>
      <c r="G372" s="36">
        <f t="shared" si="183"/>
        <v>2.1799100297424396</v>
      </c>
      <c r="H372" s="36">
        <f t="shared" si="183"/>
        <v>3.6894725027687771</v>
      </c>
      <c r="I372" s="36">
        <f t="shared" si="183"/>
        <v>3.4548486095222581</v>
      </c>
      <c r="J372" s="36">
        <f t="shared" si="183"/>
        <v>3.504848603607444</v>
      </c>
      <c r="K372" s="36">
        <f t="shared" si="183"/>
        <v>2.9320569738187299</v>
      </c>
      <c r="L372" s="37">
        <f t="shared" si="183"/>
        <v>3.6690453826035467</v>
      </c>
      <c r="M372" s="38">
        <f t="shared" si="183"/>
        <v>3.4523441011713469</v>
      </c>
      <c r="N372" s="39">
        <f t="shared" si="183"/>
        <v>1.1197912716347349</v>
      </c>
      <c r="O372" s="39">
        <f t="shared" si="183"/>
        <v>1.1197912716347349</v>
      </c>
      <c r="P372" s="40">
        <f t="shared" si="183"/>
        <v>7.0742534686156731</v>
      </c>
      <c r="Q372" s="40">
        <f t="shared" si="183"/>
        <v>12.161422485138978</v>
      </c>
      <c r="R372" s="40">
        <f t="shared" si="183"/>
        <v>24.404558048807708</v>
      </c>
      <c r="S372" s="41">
        <f t="shared" si="183"/>
        <v>0.35</v>
      </c>
      <c r="T372" s="41">
        <f t="shared" si="183"/>
        <v>0.35</v>
      </c>
      <c r="U372" s="42">
        <f t="shared" si="183"/>
        <v>1.2218598046094644</v>
      </c>
      <c r="V372" s="42">
        <f t="shared" si="183"/>
        <v>1.1982218468379673</v>
      </c>
      <c r="W372" s="43">
        <f t="shared" si="183"/>
        <v>3.6838522635519695</v>
      </c>
      <c r="X372" s="43">
        <f t="shared" si="183"/>
        <v>3.4385070704682885</v>
      </c>
      <c r="AD372"/>
      <c r="AG372" s="3">
        <f t="shared" si="171"/>
        <v>58.247895109351262</v>
      </c>
      <c r="AH372" s="36">
        <f t="shared" si="184"/>
        <v>2.1799100299692462</v>
      </c>
      <c r="AI372" s="36">
        <f t="shared" si="184"/>
        <v>3.689472503016622</v>
      </c>
      <c r="AJ372" s="36">
        <f t="shared" si="184"/>
        <v>3.4548486097046638</v>
      </c>
      <c r="AK372" s="36">
        <f t="shared" si="184"/>
        <v>3.5048486040262046</v>
      </c>
      <c r="AL372" s="36">
        <f t="shared" si="184"/>
        <v>2.9332104646355703</v>
      </c>
      <c r="AM372" s="37">
        <f t="shared" si="184"/>
        <v>3.6690568762505444</v>
      </c>
      <c r="AN372" s="38">
        <f t="shared" si="184"/>
        <v>3.4523798741431149</v>
      </c>
      <c r="AO372" s="39">
        <f t="shared" si="184"/>
        <v>1.1197912716347349</v>
      </c>
      <c r="AP372" s="39">
        <f t="shared" si="184"/>
        <v>1.1197912716347349</v>
      </c>
      <c r="AQ372" s="40">
        <f t="shared" si="184"/>
        <v>7.0742534686156731</v>
      </c>
      <c r="AR372" s="40">
        <f t="shared" si="184"/>
        <v>12.161422485138978</v>
      </c>
      <c r="AS372" s="40">
        <f t="shared" si="184"/>
        <v>24.404558048807708</v>
      </c>
      <c r="AT372" s="41">
        <f t="shared" si="184"/>
        <v>0.35</v>
      </c>
      <c r="AU372" s="41">
        <f t="shared" si="184"/>
        <v>0.35</v>
      </c>
      <c r="AV372" s="42">
        <f t="shared" si="184"/>
        <v>1.2218713727621839</v>
      </c>
      <c r="AW372" s="42">
        <f t="shared" si="184"/>
        <v>1.1983394287347866</v>
      </c>
      <c r="AX372" s="43">
        <f t="shared" si="184"/>
        <v>3.6839363328788259</v>
      </c>
      <c r="AY372" s="43">
        <f t="shared" si="184"/>
        <v>3.4395549704280235</v>
      </c>
    </row>
    <row r="373" spans="6:51" x14ac:dyDescent="0.25">
      <c r="F373" s="3">
        <v>59</v>
      </c>
      <c r="G373" s="36">
        <f t="shared" si="183"/>
        <v>2.1799100305967078</v>
      </c>
      <c r="H373" s="36">
        <f t="shared" si="183"/>
        <v>3.6894725036916718</v>
      </c>
      <c r="I373" s="36">
        <f t="shared" si="183"/>
        <v>3.4548486101908829</v>
      </c>
      <c r="J373" s="36">
        <f t="shared" si="183"/>
        <v>3.504848605170241</v>
      </c>
      <c r="K373" s="36">
        <f t="shared" si="183"/>
        <v>2.936542044648963</v>
      </c>
      <c r="L373" s="37">
        <f t="shared" si="183"/>
        <v>3.6690901500906046</v>
      </c>
      <c r="M373" s="38">
        <f t="shared" si="183"/>
        <v>3.4524826275394904</v>
      </c>
      <c r="N373" s="39">
        <f t="shared" si="183"/>
        <v>1.1197912716347349</v>
      </c>
      <c r="O373" s="39">
        <f t="shared" si="183"/>
        <v>1.1197912716347349</v>
      </c>
      <c r="P373" s="40">
        <f t="shared" si="183"/>
        <v>7.0742534686156731</v>
      </c>
      <c r="Q373" s="40">
        <f t="shared" si="183"/>
        <v>12.161422485138978</v>
      </c>
      <c r="R373" s="40">
        <f t="shared" si="183"/>
        <v>24.404558048807708</v>
      </c>
      <c r="S373" s="41">
        <f t="shared" si="183"/>
        <v>0.35</v>
      </c>
      <c r="T373" s="41">
        <f t="shared" si="183"/>
        <v>0.35</v>
      </c>
      <c r="U373" s="42">
        <f t="shared" si="183"/>
        <v>1.2219050273530314</v>
      </c>
      <c r="V373" s="42">
        <f t="shared" si="183"/>
        <v>1.1986890413562716</v>
      </c>
      <c r="W373" s="43">
        <f t="shared" si="183"/>
        <v>3.6841813197681459</v>
      </c>
      <c r="X373" s="43">
        <f t="shared" si="183"/>
        <v>3.442669094686087</v>
      </c>
      <c r="AD373"/>
      <c r="AG373" s="3">
        <f t="shared" si="171"/>
        <v>58.678087706000106</v>
      </c>
      <c r="AH373" s="36">
        <f t="shared" si="184"/>
        <v>2.1799100303387569</v>
      </c>
      <c r="AI373" s="36">
        <f t="shared" si="184"/>
        <v>3.6894725034161477</v>
      </c>
      <c r="AJ373" s="36">
        <f t="shared" si="184"/>
        <v>3.4548486099943458</v>
      </c>
      <c r="AK373" s="36">
        <f t="shared" si="184"/>
        <v>3.5048486047026524</v>
      </c>
      <c r="AL373" s="36">
        <f t="shared" si="184"/>
        <v>2.9351462057082753</v>
      </c>
      <c r="AM373" s="37">
        <f t="shared" si="184"/>
        <v>3.669076195538882</v>
      </c>
      <c r="AN373" s="38">
        <f t="shared" si="184"/>
        <v>3.4524396816548424</v>
      </c>
      <c r="AO373" s="39">
        <f t="shared" si="184"/>
        <v>1.1197912716347349</v>
      </c>
      <c r="AP373" s="39">
        <f t="shared" si="184"/>
        <v>1.1197912716347349</v>
      </c>
      <c r="AQ373" s="40">
        <f t="shared" si="184"/>
        <v>7.0742534686156731</v>
      </c>
      <c r="AR373" s="40">
        <f t="shared" si="184"/>
        <v>12.161422485138978</v>
      </c>
      <c r="AS373" s="40">
        <f t="shared" si="184"/>
        <v>24.404558048807708</v>
      </c>
      <c r="AT373" s="41">
        <f t="shared" si="184"/>
        <v>0.35</v>
      </c>
      <c r="AU373" s="41">
        <f t="shared" si="184"/>
        <v>0.35</v>
      </c>
      <c r="AV373" s="42">
        <f t="shared" si="184"/>
        <v>1.221890882529417</v>
      </c>
      <c r="AW373" s="42">
        <f t="shared" si="184"/>
        <v>1.198540700074562</v>
      </c>
      <c r="AX373" s="43">
        <f t="shared" si="184"/>
        <v>3.6840782773498173</v>
      </c>
      <c r="AY373" s="43">
        <f t="shared" si="184"/>
        <v>3.4413480652104189</v>
      </c>
    </row>
    <row r="374" spans="6:51" x14ac:dyDescent="0.25">
      <c r="F374" s="3">
        <v>60</v>
      </c>
      <c r="G374" s="36">
        <f t="shared" si="183"/>
        <v>2.1799100313088355</v>
      </c>
      <c r="H374" s="36">
        <f t="shared" si="183"/>
        <v>3.6894725044359378</v>
      </c>
      <c r="I374" s="36">
        <f t="shared" si="183"/>
        <v>3.4548486107078409</v>
      </c>
      <c r="J374" s="36">
        <f t="shared" ref="J374:X374" si="185">J$160+J302</f>
        <v>3.5048486064384057</v>
      </c>
      <c r="K374" s="36">
        <f t="shared" si="185"/>
        <v>2.9406093807652858</v>
      </c>
      <c r="L374" s="37">
        <f t="shared" si="185"/>
        <v>3.6691309200470772</v>
      </c>
      <c r="M374" s="38">
        <f t="shared" si="185"/>
        <v>3.4526068604599063</v>
      </c>
      <c r="N374" s="39">
        <f t="shared" si="185"/>
        <v>1.1197912716347349</v>
      </c>
      <c r="O374" s="39">
        <f t="shared" si="185"/>
        <v>1.1197912716347349</v>
      </c>
      <c r="P374" s="40">
        <f t="shared" si="185"/>
        <v>7.0742534686156731</v>
      </c>
      <c r="Q374" s="40">
        <f t="shared" si="185"/>
        <v>12.161422485138978</v>
      </c>
      <c r="R374" s="40">
        <f t="shared" si="185"/>
        <v>24.404558048807708</v>
      </c>
      <c r="S374" s="41">
        <f t="shared" si="185"/>
        <v>0.35</v>
      </c>
      <c r="T374" s="41">
        <f t="shared" si="185"/>
        <v>0.35</v>
      </c>
      <c r="U374" s="42">
        <f t="shared" si="185"/>
        <v>1.2219466226152613</v>
      </c>
      <c r="V374" s="42">
        <f t="shared" si="185"/>
        <v>1.199137798229539</v>
      </c>
      <c r="W374" s="43">
        <f t="shared" si="185"/>
        <v>3.684485010582228</v>
      </c>
      <c r="X374" s="43">
        <f t="shared" si="185"/>
        <v>3.4466628119082117</v>
      </c>
      <c r="AD374"/>
      <c r="AG374" s="3">
        <f t="shared" si="171"/>
        <v>59.074491354933706</v>
      </c>
      <c r="AH374" s="36">
        <f t="shared" si="184"/>
        <v>2.1799100306542707</v>
      </c>
      <c r="AI374" s="36">
        <f t="shared" si="184"/>
        <v>3.6894725037527523</v>
      </c>
      <c r="AJ374" s="36">
        <f t="shared" si="184"/>
        <v>3.4548486102340852</v>
      </c>
      <c r="AK374" s="36">
        <f t="shared" ref="AK374:AY374" si="186">AK$160+AK302</f>
        <v>3.5048486052740291</v>
      </c>
      <c r="AL374" s="36">
        <f t="shared" si="186"/>
        <v>2.9368588262998818</v>
      </c>
      <c r="AM374" s="37">
        <f t="shared" si="186"/>
        <v>3.6690933197375699</v>
      </c>
      <c r="AN374" s="38">
        <f t="shared" si="186"/>
        <v>3.4524923523935378</v>
      </c>
      <c r="AO374" s="39">
        <f t="shared" si="186"/>
        <v>1.1197912716347349</v>
      </c>
      <c r="AP374" s="39">
        <f t="shared" si="186"/>
        <v>1.1197912716347349</v>
      </c>
      <c r="AQ374" s="40">
        <f t="shared" si="186"/>
        <v>7.0742534686156731</v>
      </c>
      <c r="AR374" s="40">
        <f t="shared" si="186"/>
        <v>12.161422485138978</v>
      </c>
      <c r="AS374" s="40">
        <f t="shared" si="186"/>
        <v>24.404558048807708</v>
      </c>
      <c r="AT374" s="41">
        <f t="shared" si="186"/>
        <v>0.35</v>
      </c>
      <c r="AU374" s="41">
        <f t="shared" si="186"/>
        <v>0.35</v>
      </c>
      <c r="AV374" s="42">
        <f t="shared" si="186"/>
        <v>1.2219082465606899</v>
      </c>
      <c r="AW374" s="42">
        <f t="shared" si="186"/>
        <v>1.1987230946928324</v>
      </c>
      <c r="AX374" s="43">
        <f t="shared" si="186"/>
        <v>3.6842047869221686</v>
      </c>
      <c r="AY374" s="43">
        <f t="shared" si="186"/>
        <v>3.4429722897365282</v>
      </c>
    </row>
    <row r="375" spans="6:51" x14ac:dyDescent="0.25">
      <c r="F375" s="3">
        <v>61</v>
      </c>
      <c r="G375" s="36">
        <f t="shared" ref="G375:X384" si="187">G$160+G303</f>
        <v>2.1799100319065197</v>
      </c>
      <c r="H375" s="36">
        <f t="shared" si="187"/>
        <v>3.6894725050389039</v>
      </c>
      <c r="I375" s="36">
        <f t="shared" si="187"/>
        <v>3.4548486111106609</v>
      </c>
      <c r="J375" s="36">
        <f t="shared" si="187"/>
        <v>3.5048486074722458</v>
      </c>
      <c r="K375" s="36">
        <f t="shared" si="187"/>
        <v>2.9443044867907817</v>
      </c>
      <c r="L375" s="37">
        <f t="shared" si="187"/>
        <v>3.6691680873528045</v>
      </c>
      <c r="M375" s="38">
        <f t="shared" si="187"/>
        <v>3.4527184791548433</v>
      </c>
      <c r="N375" s="39">
        <f t="shared" si="187"/>
        <v>1.1197912716347349</v>
      </c>
      <c r="O375" s="39">
        <f t="shared" si="187"/>
        <v>1.1197912716347349</v>
      </c>
      <c r="P375" s="40">
        <f t="shared" si="187"/>
        <v>7.0742534686156731</v>
      </c>
      <c r="Q375" s="40">
        <f t="shared" si="187"/>
        <v>12.161422485138978</v>
      </c>
      <c r="R375" s="40">
        <f t="shared" si="187"/>
        <v>24.404558048807708</v>
      </c>
      <c r="S375" s="41">
        <f t="shared" si="187"/>
        <v>0.35</v>
      </c>
      <c r="T375" s="41">
        <f t="shared" si="187"/>
        <v>0.35</v>
      </c>
      <c r="U375" s="42">
        <f t="shared" si="187"/>
        <v>1.2219849232631017</v>
      </c>
      <c r="V375" s="42">
        <f t="shared" si="187"/>
        <v>1.199568965667023</v>
      </c>
      <c r="W375" s="43">
        <f t="shared" si="187"/>
        <v>3.6847656125790702</v>
      </c>
      <c r="X375" s="43">
        <f t="shared" si="187"/>
        <v>3.4504964220927188</v>
      </c>
      <c r="AD375"/>
      <c r="AG375" s="3">
        <f t="shared" si="171"/>
        <v>59.439759967438754</v>
      </c>
      <c r="AH375" s="36">
        <f t="shared" ref="AH375:AY384" si="188">AH$160+AH303</f>
        <v>2.1799100309255852</v>
      </c>
      <c r="AI375" s="36">
        <f t="shared" si="188"/>
        <v>3.6894725040385494</v>
      </c>
      <c r="AJ375" s="36">
        <f t="shared" si="188"/>
        <v>3.4548486104344152</v>
      </c>
      <c r="AK375" s="36">
        <f t="shared" si="188"/>
        <v>3.5048486057603117</v>
      </c>
      <c r="AL375" s="36">
        <f t="shared" si="188"/>
        <v>2.9383793202680311</v>
      </c>
      <c r="AM375" s="37">
        <f t="shared" si="188"/>
        <v>3.6691085470776583</v>
      </c>
      <c r="AN375" s="38">
        <f t="shared" si="188"/>
        <v>3.4525389162871067</v>
      </c>
      <c r="AO375" s="39">
        <f t="shared" si="188"/>
        <v>1.1197912716347349</v>
      </c>
      <c r="AP375" s="39">
        <f t="shared" si="188"/>
        <v>1.1197912716347349</v>
      </c>
      <c r="AQ375" s="40">
        <f t="shared" si="188"/>
        <v>7.0742534686156731</v>
      </c>
      <c r="AR375" s="40">
        <f t="shared" si="188"/>
        <v>12.161422485138978</v>
      </c>
      <c r="AS375" s="40">
        <f t="shared" si="188"/>
        <v>24.404558048807708</v>
      </c>
      <c r="AT375" s="41">
        <f t="shared" si="188"/>
        <v>0.35</v>
      </c>
      <c r="AU375" s="41">
        <f t="shared" si="188"/>
        <v>0.35</v>
      </c>
      <c r="AV375" s="42">
        <f t="shared" si="188"/>
        <v>1.2219237456364871</v>
      </c>
      <c r="AW375" s="42">
        <f t="shared" si="188"/>
        <v>1.1988886067411233</v>
      </c>
      <c r="AX375" s="43">
        <f t="shared" si="188"/>
        <v>3.6843178552971896</v>
      </c>
      <c r="AY375" s="43">
        <f t="shared" si="188"/>
        <v>3.4444456088122108</v>
      </c>
    </row>
    <row r="376" spans="6:51" x14ac:dyDescent="0.25">
      <c r="F376" s="3">
        <v>62</v>
      </c>
      <c r="G376" s="36">
        <f t="shared" si="187"/>
        <v>2.17991003241139</v>
      </c>
      <c r="H376" s="36">
        <f t="shared" si="187"/>
        <v>3.6894725055295927</v>
      </c>
      <c r="I376" s="36">
        <f t="shared" si="187"/>
        <v>3.4548486114269275</v>
      </c>
      <c r="J376" s="36">
        <f t="shared" si="187"/>
        <v>3.5048486083188743</v>
      </c>
      <c r="K376" s="36">
        <f t="shared" si="187"/>
        <v>2.9476670720113214</v>
      </c>
      <c r="L376" s="37">
        <f t="shared" si="187"/>
        <v>3.6692020023989214</v>
      </c>
      <c r="M376" s="38">
        <f t="shared" si="187"/>
        <v>3.452818946023962</v>
      </c>
      <c r="N376" s="39">
        <f t="shared" si="187"/>
        <v>1.1197912716347349</v>
      </c>
      <c r="O376" s="39">
        <f t="shared" si="187"/>
        <v>1.1197912716347349</v>
      </c>
      <c r="P376" s="40">
        <f t="shared" si="187"/>
        <v>7.0742534686156731</v>
      </c>
      <c r="Q376" s="40">
        <f t="shared" si="187"/>
        <v>12.161422485138978</v>
      </c>
      <c r="R376" s="40">
        <f t="shared" si="187"/>
        <v>24.404558048807708</v>
      </c>
      <c r="S376" s="41">
        <f t="shared" si="187"/>
        <v>0.35</v>
      </c>
      <c r="T376" s="41">
        <f t="shared" si="187"/>
        <v>0.35</v>
      </c>
      <c r="U376" s="42">
        <f t="shared" si="187"/>
        <v>1.2220202285170743</v>
      </c>
      <c r="V376" s="42">
        <f t="shared" si="187"/>
        <v>1.1999833484495808</v>
      </c>
      <c r="W376" s="43">
        <f t="shared" si="187"/>
        <v>3.685025173557134</v>
      </c>
      <c r="X376" s="43">
        <f t="shared" si="187"/>
        <v>3.4541776615536732</v>
      </c>
      <c r="AD376"/>
      <c r="AG376" s="3">
        <f t="shared" si="171"/>
        <v>59.776339006608282</v>
      </c>
      <c r="AH376" s="36">
        <f t="shared" si="188"/>
        <v>2.1799100311603699</v>
      </c>
      <c r="AI376" s="36">
        <f t="shared" si="188"/>
        <v>3.6894725042829175</v>
      </c>
      <c r="AJ376" s="36">
        <f t="shared" si="188"/>
        <v>3.4548486106032765</v>
      </c>
      <c r="AK376" s="36">
        <f t="shared" si="188"/>
        <v>3.5048486061770139</v>
      </c>
      <c r="AL376" s="36">
        <f t="shared" si="188"/>
        <v>2.9397335065510362</v>
      </c>
      <c r="AM376" s="37">
        <f t="shared" si="188"/>
        <v>3.6691221274143597</v>
      </c>
      <c r="AN376" s="38">
        <f t="shared" si="188"/>
        <v>3.4525802253743851</v>
      </c>
      <c r="AO376" s="39">
        <f t="shared" si="188"/>
        <v>1.1197912716347349</v>
      </c>
      <c r="AP376" s="39">
        <f t="shared" si="188"/>
        <v>1.1197912716347349</v>
      </c>
      <c r="AQ376" s="40">
        <f t="shared" si="188"/>
        <v>7.0742534686156731</v>
      </c>
      <c r="AR376" s="40">
        <f t="shared" si="188"/>
        <v>12.161422485138978</v>
      </c>
      <c r="AS376" s="40">
        <f t="shared" si="188"/>
        <v>24.404558048807708</v>
      </c>
      <c r="AT376" s="41">
        <f t="shared" si="188"/>
        <v>0.35</v>
      </c>
      <c r="AU376" s="41">
        <f t="shared" si="188"/>
        <v>0.35</v>
      </c>
      <c r="AV376" s="42">
        <f t="shared" si="188"/>
        <v>1.2219376166417957</v>
      </c>
      <c r="AW376" s="42">
        <f t="shared" si="188"/>
        <v>1.1990389852451036</v>
      </c>
      <c r="AX376" s="43">
        <f t="shared" si="188"/>
        <v>3.6844191681596996</v>
      </c>
      <c r="AY376" s="43">
        <f t="shared" si="188"/>
        <v>3.4457837562565516</v>
      </c>
    </row>
    <row r="377" spans="6:51" x14ac:dyDescent="0.25">
      <c r="F377" s="3">
        <v>63</v>
      </c>
      <c r="G377" s="36">
        <f t="shared" si="187"/>
        <v>2.1799100328404641</v>
      </c>
      <c r="H377" s="36">
        <f t="shared" si="187"/>
        <v>3.6894725059306697</v>
      </c>
      <c r="I377" s="36">
        <f t="shared" si="187"/>
        <v>3.45484861167707</v>
      </c>
      <c r="J377" s="36">
        <f t="shared" si="187"/>
        <v>3.5048486090152631</v>
      </c>
      <c r="K377" s="36">
        <f t="shared" si="187"/>
        <v>2.9507318930634896</v>
      </c>
      <c r="L377" s="37">
        <f t="shared" si="187"/>
        <v>3.6692329768611653</v>
      </c>
      <c r="M377" s="38">
        <f t="shared" si="187"/>
        <v>3.4529095367310707</v>
      </c>
      <c r="N377" s="39">
        <f t="shared" si="187"/>
        <v>1.1197912716347349</v>
      </c>
      <c r="O377" s="39">
        <f t="shared" si="187"/>
        <v>1.1197912716347349</v>
      </c>
      <c r="P377" s="40">
        <f t="shared" si="187"/>
        <v>7.0742534686156731</v>
      </c>
      <c r="Q377" s="40">
        <f t="shared" si="187"/>
        <v>12.161422485138978</v>
      </c>
      <c r="R377" s="40">
        <f t="shared" si="187"/>
        <v>24.404558048807708</v>
      </c>
      <c r="S377" s="41">
        <f t="shared" si="187"/>
        <v>0.35</v>
      </c>
      <c r="T377" s="41">
        <f t="shared" si="187"/>
        <v>0.35</v>
      </c>
      <c r="U377" s="42">
        <f t="shared" si="187"/>
        <v>1.2220528076062314</v>
      </c>
      <c r="V377" s="42">
        <f t="shared" si="187"/>
        <v>1.200381710233499</v>
      </c>
      <c r="W377" s="43">
        <f t="shared" si="187"/>
        <v>3.6852655376479593</v>
      </c>
      <c r="X377" s="43">
        <f t="shared" si="187"/>
        <v>3.4577138319183645</v>
      </c>
      <c r="AD377"/>
      <c r="AG377" s="3">
        <f t="shared" si="171"/>
        <v>60.086481859648281</v>
      </c>
      <c r="AH377" s="36">
        <f t="shared" si="188"/>
        <v>2.1799100313646989</v>
      </c>
      <c r="AI377" s="36">
        <f t="shared" si="188"/>
        <v>3.6894725044931995</v>
      </c>
      <c r="AJ377" s="36">
        <f t="shared" si="188"/>
        <v>3.4548486107467329</v>
      </c>
      <c r="AK377" s="36">
        <f t="shared" si="188"/>
        <v>3.5048486065363158</v>
      </c>
      <c r="AL377" s="36">
        <f t="shared" si="188"/>
        <v>2.9409430388862416</v>
      </c>
      <c r="AM377" s="37">
        <f t="shared" si="188"/>
        <v>3.6691342713551336</v>
      </c>
      <c r="AN377" s="38">
        <f t="shared" si="188"/>
        <v>3.452616989419369</v>
      </c>
      <c r="AO377" s="39">
        <f t="shared" si="188"/>
        <v>1.1197912716347349</v>
      </c>
      <c r="AP377" s="39">
        <f t="shared" si="188"/>
        <v>1.1197912716347349</v>
      </c>
      <c r="AQ377" s="40">
        <f t="shared" si="188"/>
        <v>7.0742534686156731</v>
      </c>
      <c r="AR377" s="40">
        <f t="shared" si="188"/>
        <v>12.161422485138978</v>
      </c>
      <c r="AS377" s="40">
        <f t="shared" si="188"/>
        <v>24.404558048807708</v>
      </c>
      <c r="AT377" s="41">
        <f t="shared" si="188"/>
        <v>0.35</v>
      </c>
      <c r="AU377" s="41">
        <f t="shared" si="188"/>
        <v>0.35</v>
      </c>
      <c r="AV377" s="42">
        <f t="shared" si="188"/>
        <v>1.2219500605685023</v>
      </c>
      <c r="AW377" s="42">
        <f t="shared" si="188"/>
        <v>1.1991757693946907</v>
      </c>
      <c r="AX377" s="43">
        <f t="shared" si="188"/>
        <v>3.6845101588196849</v>
      </c>
      <c r="AY377" s="43">
        <f t="shared" si="188"/>
        <v>3.4470005603320026</v>
      </c>
    </row>
    <row r="378" spans="6:51" x14ac:dyDescent="0.25">
      <c r="F378" s="3">
        <v>64</v>
      </c>
      <c r="G378" s="36">
        <f t="shared" si="187"/>
        <v>2.1799100332072268</v>
      </c>
      <c r="H378" s="36">
        <f t="shared" si="187"/>
        <v>3.6894725062599156</v>
      </c>
      <c r="I378" s="36">
        <f t="shared" si="187"/>
        <v>3.4548486118763293</v>
      </c>
      <c r="J378" s="36">
        <f t="shared" si="187"/>
        <v>3.5048486095905536</v>
      </c>
      <c r="K378" s="36">
        <f t="shared" si="187"/>
        <v>2.9535294605834341</v>
      </c>
      <c r="L378" s="37">
        <f t="shared" si="187"/>
        <v>3.6692612886221507</v>
      </c>
      <c r="M378" s="38">
        <f t="shared" si="187"/>
        <v>3.4529913658751759</v>
      </c>
      <c r="N378" s="39">
        <f t="shared" si="187"/>
        <v>1.1197912716347349</v>
      </c>
      <c r="O378" s="39">
        <f t="shared" si="187"/>
        <v>1.1197912716347349</v>
      </c>
      <c r="P378" s="40">
        <f t="shared" si="187"/>
        <v>7.0742534686156731</v>
      </c>
      <c r="Q378" s="40">
        <f t="shared" si="187"/>
        <v>12.161422485138978</v>
      </c>
      <c r="R378" s="40">
        <f t="shared" si="187"/>
        <v>24.404558048807708</v>
      </c>
      <c r="S378" s="41">
        <f t="shared" si="187"/>
        <v>0.35</v>
      </c>
      <c r="T378" s="41">
        <f t="shared" si="187"/>
        <v>0.35</v>
      </c>
      <c r="U378" s="42">
        <f t="shared" si="187"/>
        <v>1.222082903004249</v>
      </c>
      <c r="V378" s="42">
        <f t="shared" si="187"/>
        <v>1.2007647757427971</v>
      </c>
      <c r="W378" s="43">
        <f t="shared" si="187"/>
        <v>3.6854883674731158</v>
      </c>
      <c r="X378" s="43">
        <f t="shared" si="187"/>
        <v>3.4611118271909502</v>
      </c>
      <c r="AD378"/>
      <c r="AG378" s="3">
        <f t="shared" si="171"/>
        <v>60.372264924241762</v>
      </c>
      <c r="AH378" s="36">
        <f t="shared" si="188"/>
        <v>2.1799100315434332</v>
      </c>
      <c r="AI378" s="36">
        <f t="shared" si="188"/>
        <v>3.6894725046752015</v>
      </c>
      <c r="AJ378" s="36">
        <f t="shared" si="188"/>
        <v>3.4548486108694756</v>
      </c>
      <c r="AK378" s="36">
        <f t="shared" si="188"/>
        <v>3.5048486068478777</v>
      </c>
      <c r="AL378" s="36">
        <f t="shared" si="188"/>
        <v>2.9420261922197128</v>
      </c>
      <c r="AM378" s="37">
        <f t="shared" si="188"/>
        <v>3.6691451574409912</v>
      </c>
      <c r="AN378" s="38">
        <f t="shared" si="188"/>
        <v>3.4526498035117572</v>
      </c>
      <c r="AO378" s="39">
        <f t="shared" si="188"/>
        <v>1.1197912716347349</v>
      </c>
      <c r="AP378" s="39">
        <f t="shared" si="188"/>
        <v>1.1197912716347349</v>
      </c>
      <c r="AQ378" s="40">
        <f t="shared" si="188"/>
        <v>7.0742534686156731</v>
      </c>
      <c r="AR378" s="40">
        <f t="shared" si="188"/>
        <v>12.161422485138978</v>
      </c>
      <c r="AS378" s="40">
        <f t="shared" si="188"/>
        <v>24.404558048807708</v>
      </c>
      <c r="AT378" s="41">
        <f t="shared" si="188"/>
        <v>0.35</v>
      </c>
      <c r="AU378" s="41">
        <f t="shared" si="188"/>
        <v>0.35</v>
      </c>
      <c r="AV378" s="42">
        <f t="shared" si="188"/>
        <v>1.2219612488677687</v>
      </c>
      <c r="AW378" s="42">
        <f t="shared" si="188"/>
        <v>1.1993003179930901</v>
      </c>
      <c r="AX378" s="43">
        <f t="shared" si="188"/>
        <v>3.6845920524550468</v>
      </c>
      <c r="AY378" s="43">
        <f t="shared" si="188"/>
        <v>3.4481082144684367</v>
      </c>
    </row>
    <row r="379" spans="6:51" x14ac:dyDescent="0.25">
      <c r="F379" s="3">
        <v>65</v>
      </c>
      <c r="G379" s="36">
        <f t="shared" si="187"/>
        <v>2.1799100335224382</v>
      </c>
      <c r="H379" s="36">
        <f t="shared" si="187"/>
        <v>3.6894725065313363</v>
      </c>
      <c r="I379" s="36">
        <f t="shared" si="187"/>
        <v>3.4548486120361579</v>
      </c>
      <c r="J379" s="36">
        <f t="shared" si="187"/>
        <v>3.5048486100678162</v>
      </c>
      <c r="K379" s="36">
        <f t="shared" si="187"/>
        <v>2.9560866336842313</v>
      </c>
      <c r="L379" s="37">
        <f t="shared" si="187"/>
        <v>3.6692871859817346</v>
      </c>
      <c r="M379" s="38">
        <f t="shared" si="187"/>
        <v>3.45306540892265</v>
      </c>
      <c r="N379" s="39">
        <f t="shared" si="187"/>
        <v>1.1197912716347349</v>
      </c>
      <c r="O379" s="39">
        <f t="shared" si="187"/>
        <v>1.1197912716347349</v>
      </c>
      <c r="P379" s="40">
        <f t="shared" si="187"/>
        <v>7.0742534686156731</v>
      </c>
      <c r="Q379" s="40">
        <f t="shared" si="187"/>
        <v>12.161422485138978</v>
      </c>
      <c r="R379" s="40">
        <f t="shared" si="187"/>
        <v>24.404558048807708</v>
      </c>
      <c r="S379" s="41">
        <f t="shared" si="187"/>
        <v>0.35</v>
      </c>
      <c r="T379" s="41">
        <f t="shared" si="187"/>
        <v>0.35</v>
      </c>
      <c r="U379" s="42">
        <f t="shared" si="187"/>
        <v>1.2221107332964907</v>
      </c>
      <c r="V379" s="42">
        <f t="shared" si="187"/>
        <v>1.2011332328528677</v>
      </c>
      <c r="W379" s="43">
        <f t="shared" si="187"/>
        <v>3.6856951637090893</v>
      </c>
      <c r="X379" s="43">
        <f t="shared" si="187"/>
        <v>3.4643781590424987</v>
      </c>
      <c r="AD379"/>
      <c r="AG379" s="3">
        <f t="shared" ref="AG379:AG384" si="189">AE79</f>
        <v>60.635601509972815</v>
      </c>
      <c r="AH379" s="36">
        <f t="shared" si="188"/>
        <v>2.1799100317004996</v>
      </c>
      <c r="AI379" s="36">
        <f t="shared" si="188"/>
        <v>3.689472504833561</v>
      </c>
      <c r="AJ379" s="36">
        <f t="shared" si="188"/>
        <v>3.4548486109751719</v>
      </c>
      <c r="AK379" s="36">
        <f t="shared" si="188"/>
        <v>3.504848607119432</v>
      </c>
      <c r="AL379" s="36">
        <f t="shared" si="188"/>
        <v>2.942998480530977</v>
      </c>
      <c r="AM379" s="37">
        <f t="shared" si="188"/>
        <v>3.6691549378404291</v>
      </c>
      <c r="AN379" s="38">
        <f t="shared" si="188"/>
        <v>3.4526791696364278</v>
      </c>
      <c r="AO379" s="39">
        <f t="shared" si="188"/>
        <v>1.1197912716347349</v>
      </c>
      <c r="AP379" s="39">
        <f t="shared" si="188"/>
        <v>1.1197912716347349</v>
      </c>
      <c r="AQ379" s="40">
        <f t="shared" si="188"/>
        <v>7.0742534686156731</v>
      </c>
      <c r="AR379" s="40">
        <f t="shared" si="188"/>
        <v>12.161422485138978</v>
      </c>
      <c r="AS379" s="40">
        <f t="shared" si="188"/>
        <v>24.404558048807708</v>
      </c>
      <c r="AT379" s="41">
        <f t="shared" si="188"/>
        <v>0.35</v>
      </c>
      <c r="AU379" s="41">
        <f t="shared" si="188"/>
        <v>0.35</v>
      </c>
      <c r="AV379" s="42">
        <f t="shared" si="188"/>
        <v>1.2219713285281681</v>
      </c>
      <c r="AW379" s="42">
        <f t="shared" si="188"/>
        <v>1.1994138341475642</v>
      </c>
      <c r="AX379" s="43">
        <f t="shared" si="188"/>
        <v>3.6846659015404533</v>
      </c>
      <c r="AY379" s="43">
        <f t="shared" si="188"/>
        <v>3.4491175036045831</v>
      </c>
    </row>
    <row r="380" spans="6:51" x14ac:dyDescent="0.25">
      <c r="F380" s="3">
        <v>66</v>
      </c>
      <c r="G380" s="36">
        <f t="shared" si="187"/>
        <v>2.1799100337947408</v>
      </c>
      <c r="H380" s="36">
        <f t="shared" si="187"/>
        <v>3.689472506756013</v>
      </c>
      <c r="I380" s="36">
        <f t="shared" si="187"/>
        <v>3.45484861216522</v>
      </c>
      <c r="J380" s="36">
        <f t="shared" si="187"/>
        <v>3.5048486104653929</v>
      </c>
      <c r="K380" s="36">
        <f t="shared" si="187"/>
        <v>2.9584271216433393</v>
      </c>
      <c r="L380" s="37">
        <f t="shared" si="187"/>
        <v>3.6693108912698715</v>
      </c>
      <c r="M380" s="38">
        <f t="shared" si="187"/>
        <v>3.4531325209702004</v>
      </c>
      <c r="N380" s="39">
        <f t="shared" si="187"/>
        <v>1.1197912716347349</v>
      </c>
      <c r="O380" s="39">
        <f t="shared" si="187"/>
        <v>1.1197912716347349</v>
      </c>
      <c r="P380" s="40">
        <f t="shared" si="187"/>
        <v>7.0742534686156731</v>
      </c>
      <c r="Q380" s="40">
        <f t="shared" si="187"/>
        <v>12.161422485138978</v>
      </c>
      <c r="R380" s="40">
        <f t="shared" si="187"/>
        <v>24.404558048807708</v>
      </c>
      <c r="S380" s="41">
        <f t="shared" si="187"/>
        <v>0.35</v>
      </c>
      <c r="T380" s="41">
        <f t="shared" si="187"/>
        <v>0.35</v>
      </c>
      <c r="U380" s="42">
        <f t="shared" si="187"/>
        <v>1.2221364957218133</v>
      </c>
      <c r="V380" s="42">
        <f t="shared" si="187"/>
        <v>1.2014877345687323</v>
      </c>
      <c r="W380" s="43">
        <f t="shared" si="187"/>
        <v>3.6858872823819802</v>
      </c>
      <c r="X380" s="43">
        <f t="shared" si="187"/>
        <v>3.4675189804414313</v>
      </c>
      <c r="AD380"/>
      <c r="AG380" s="3">
        <f t="shared" si="189"/>
        <v>60.87825464788051</v>
      </c>
      <c r="AH380" s="36">
        <f t="shared" si="188"/>
        <v>2.1799100318391007</v>
      </c>
      <c r="AI380" s="36">
        <f t="shared" si="188"/>
        <v>3.6894725049720121</v>
      </c>
      <c r="AJ380" s="36">
        <f t="shared" si="188"/>
        <v>3.4548486110667218</v>
      </c>
      <c r="AK380" s="36">
        <f t="shared" si="188"/>
        <v>3.5048486073572254</v>
      </c>
      <c r="AL380" s="36">
        <f t="shared" si="188"/>
        <v>2.9438731461690582</v>
      </c>
      <c r="AM380" s="37">
        <f t="shared" si="188"/>
        <v>3.6691637428971653</v>
      </c>
      <c r="AN380" s="38">
        <f t="shared" si="188"/>
        <v>3.4527055136631883</v>
      </c>
      <c r="AO380" s="39">
        <f t="shared" si="188"/>
        <v>1.1197912716347349</v>
      </c>
      <c r="AP380" s="39">
        <f t="shared" si="188"/>
        <v>1.1197912716347349</v>
      </c>
      <c r="AQ380" s="40">
        <f t="shared" si="188"/>
        <v>7.0742534686156731</v>
      </c>
      <c r="AR380" s="40">
        <f t="shared" si="188"/>
        <v>12.161422485138978</v>
      </c>
      <c r="AS380" s="40">
        <f t="shared" si="188"/>
        <v>24.404558048807708</v>
      </c>
      <c r="AT380" s="41">
        <f t="shared" si="188"/>
        <v>0.35</v>
      </c>
      <c r="AU380" s="41">
        <f t="shared" si="188"/>
        <v>0.35</v>
      </c>
      <c r="AV380" s="42">
        <f t="shared" si="188"/>
        <v>1.2219804261623528</v>
      </c>
      <c r="AW380" s="42">
        <f t="shared" si="188"/>
        <v>1.19951738606459</v>
      </c>
      <c r="AX380" s="43">
        <f t="shared" si="188"/>
        <v>3.6847326144089934</v>
      </c>
      <c r="AY380" s="43">
        <f t="shared" si="188"/>
        <v>3.4500379943286013</v>
      </c>
    </row>
    <row r="381" spans="6:51" x14ac:dyDescent="0.25">
      <c r="F381" s="3">
        <v>67</v>
      </c>
      <c r="G381" s="36">
        <f t="shared" si="187"/>
        <v>2.1799100340311197</v>
      </c>
      <c r="H381" s="36">
        <f t="shared" si="187"/>
        <v>3.689472506942749</v>
      </c>
      <c r="I381" s="36">
        <f t="shared" si="187"/>
        <v>3.4548486122701165</v>
      </c>
      <c r="J381" s="36">
        <f t="shared" si="187"/>
        <v>3.5048486107979282</v>
      </c>
      <c r="K381" s="36">
        <f t="shared" si="187"/>
        <v>2.9605719085896824</v>
      </c>
      <c r="L381" s="37">
        <f t="shared" si="187"/>
        <v>3.6693326039563812</v>
      </c>
      <c r="M381" s="38">
        <f t="shared" si="187"/>
        <v>3.4531934528185158</v>
      </c>
      <c r="N381" s="39">
        <f t="shared" si="187"/>
        <v>1.1197912716347349</v>
      </c>
      <c r="O381" s="39">
        <f t="shared" si="187"/>
        <v>1.1197912716347349</v>
      </c>
      <c r="P381" s="40">
        <f t="shared" si="187"/>
        <v>7.0742534686156731</v>
      </c>
      <c r="Q381" s="40">
        <f t="shared" si="187"/>
        <v>12.161422485138978</v>
      </c>
      <c r="R381" s="40">
        <f t="shared" si="187"/>
        <v>24.404558048807708</v>
      </c>
      <c r="S381" s="41">
        <f t="shared" si="187"/>
        <v>0.35</v>
      </c>
      <c r="T381" s="41">
        <f t="shared" si="187"/>
        <v>0.35</v>
      </c>
      <c r="U381" s="42">
        <f t="shared" si="187"/>
        <v>1.2221603684275815</v>
      </c>
      <c r="V381" s="42">
        <f t="shared" si="187"/>
        <v>1.2018289009014897</v>
      </c>
      <c r="W381" s="43">
        <f t="shared" si="187"/>
        <v>3.68606595017192</v>
      </c>
      <c r="X381" s="43">
        <f t="shared" si="187"/>
        <v>3.4705401077322913</v>
      </c>
      <c r="AD381"/>
      <c r="AG381" s="3">
        <f t="shared" si="189"/>
        <v>61.101848893902165</v>
      </c>
      <c r="AH381" s="36">
        <f t="shared" si="188"/>
        <v>2.1799100319618665</v>
      </c>
      <c r="AI381" s="36">
        <f t="shared" si="188"/>
        <v>3.6894725050935895</v>
      </c>
      <c r="AJ381" s="36">
        <f t="shared" si="188"/>
        <v>3.4548486111464385</v>
      </c>
      <c r="AK381" s="36">
        <f t="shared" si="188"/>
        <v>3.5048486075663434</v>
      </c>
      <c r="AL381" s="36">
        <f t="shared" si="188"/>
        <v>2.944661550383473</v>
      </c>
      <c r="AM381" s="37">
        <f t="shared" si="188"/>
        <v>3.6691716847874756</v>
      </c>
      <c r="AN381" s="38">
        <f t="shared" si="188"/>
        <v>3.4527291988293758</v>
      </c>
      <c r="AO381" s="39">
        <f t="shared" si="188"/>
        <v>1.1197912716347349</v>
      </c>
      <c r="AP381" s="39">
        <f t="shared" si="188"/>
        <v>1.1197912716347349</v>
      </c>
      <c r="AQ381" s="40">
        <f t="shared" si="188"/>
        <v>7.0742534686156731</v>
      </c>
      <c r="AR381" s="40">
        <f t="shared" si="188"/>
        <v>12.161422485138978</v>
      </c>
      <c r="AS381" s="40">
        <f t="shared" si="188"/>
        <v>24.404558048807708</v>
      </c>
      <c r="AT381" s="41">
        <f t="shared" si="188"/>
        <v>0.35</v>
      </c>
      <c r="AU381" s="41">
        <f t="shared" si="188"/>
        <v>0.35</v>
      </c>
      <c r="AV381" s="42">
        <f t="shared" si="188"/>
        <v>1.2219886513167346</v>
      </c>
      <c r="AW381" s="42">
        <f t="shared" si="188"/>
        <v>1.1996119246403176</v>
      </c>
      <c r="AX381" s="43">
        <f t="shared" si="188"/>
        <v>3.6847929784246416</v>
      </c>
      <c r="AY381" s="43">
        <f t="shared" si="188"/>
        <v>3.4508781953394747</v>
      </c>
    </row>
    <row r="382" spans="6:51" x14ac:dyDescent="0.25">
      <c r="F382" s="3">
        <v>68</v>
      </c>
      <c r="G382" s="36">
        <f t="shared" si="187"/>
        <v>2.179910034237257</v>
      </c>
      <c r="H382" s="36">
        <f t="shared" si="187"/>
        <v>3.6894725070985652</v>
      </c>
      <c r="I382" s="36">
        <f t="shared" si="187"/>
        <v>3.4548486123559092</v>
      </c>
      <c r="J382" s="36">
        <f t="shared" si="187"/>
        <v>3.5048486110771608</v>
      </c>
      <c r="K382" s="36">
        <f t="shared" si="187"/>
        <v>2.962539614094549</v>
      </c>
      <c r="L382" s="37">
        <f t="shared" si="187"/>
        <v>3.6693525033357761</v>
      </c>
      <c r="M382" s="38">
        <f t="shared" si="187"/>
        <v>3.4532488647611386</v>
      </c>
      <c r="N382" s="39">
        <f t="shared" si="187"/>
        <v>1.1197912716347349</v>
      </c>
      <c r="O382" s="39">
        <f t="shared" si="187"/>
        <v>1.1197912716347349</v>
      </c>
      <c r="P382" s="40">
        <f t="shared" si="187"/>
        <v>7.0742534686156731</v>
      </c>
      <c r="Q382" s="40">
        <f t="shared" si="187"/>
        <v>12.161422485138978</v>
      </c>
      <c r="R382" s="40">
        <f t="shared" si="187"/>
        <v>24.404558048807708</v>
      </c>
      <c r="S382" s="41">
        <f t="shared" si="187"/>
        <v>0.35</v>
      </c>
      <c r="T382" s="41">
        <f t="shared" si="187"/>
        <v>0.35</v>
      </c>
      <c r="U382" s="42">
        <f t="shared" si="187"/>
        <v>1.2221825124716763</v>
      </c>
      <c r="V382" s="42">
        <f t="shared" si="187"/>
        <v>1.2021573206467473</v>
      </c>
      <c r="W382" s="43">
        <f t="shared" si="187"/>
        <v>3.6862322779708308</v>
      </c>
      <c r="X382" s="43">
        <f t="shared" si="187"/>
        <v>3.473447041264782</v>
      </c>
      <c r="AD382"/>
      <c r="AG382" s="3">
        <f t="shared" si="189"/>
        <v>61.307881205229648</v>
      </c>
      <c r="AH382" s="36">
        <f t="shared" si="188"/>
        <v>2.1799100320709783</v>
      </c>
      <c r="AI382" s="36">
        <f t="shared" si="188"/>
        <v>3.6894725052007775</v>
      </c>
      <c r="AJ382" s="36">
        <f t="shared" si="188"/>
        <v>3.4548486112161862</v>
      </c>
      <c r="AK382" s="36">
        <f t="shared" si="188"/>
        <v>3.5048486077509606</v>
      </c>
      <c r="AL382" s="36">
        <f t="shared" si="188"/>
        <v>2.9453734872391402</v>
      </c>
      <c r="AM382" s="37">
        <f t="shared" si="188"/>
        <v>3.6691788604805784</v>
      </c>
      <c r="AN382" s="38">
        <f t="shared" si="188"/>
        <v>3.4527505365151345</v>
      </c>
      <c r="AO382" s="39">
        <f t="shared" si="188"/>
        <v>1.1197912716347349</v>
      </c>
      <c r="AP382" s="39">
        <f t="shared" si="188"/>
        <v>1.1197912716347349</v>
      </c>
      <c r="AQ382" s="40">
        <f t="shared" si="188"/>
        <v>7.0742534686156731</v>
      </c>
      <c r="AR382" s="40">
        <f t="shared" si="188"/>
        <v>12.161422485138978</v>
      </c>
      <c r="AS382" s="40">
        <f t="shared" si="188"/>
        <v>24.404558048807708</v>
      </c>
      <c r="AT382" s="41">
        <f t="shared" si="188"/>
        <v>0.35</v>
      </c>
      <c r="AU382" s="41">
        <f t="shared" si="188"/>
        <v>0.35</v>
      </c>
      <c r="AV382" s="42">
        <f t="shared" si="188"/>
        <v>1.2219960991681236</v>
      </c>
      <c r="AW382" s="42">
        <f t="shared" si="188"/>
        <v>1.1996982984025129</v>
      </c>
      <c r="AX382" s="43">
        <f t="shared" si="188"/>
        <v>3.6848476788963977</v>
      </c>
      <c r="AY382" s="43">
        <f t="shared" si="188"/>
        <v>3.4516456934562738</v>
      </c>
    </row>
    <row r="383" spans="6:51" x14ac:dyDescent="0.25">
      <c r="F383" s="3">
        <v>69</v>
      </c>
      <c r="G383" s="36">
        <f t="shared" si="187"/>
        <v>2.1799100344177993</v>
      </c>
      <c r="H383" s="36">
        <f t="shared" si="187"/>
        <v>3.6894725072290848</v>
      </c>
      <c r="I383" s="36">
        <f t="shared" si="187"/>
        <v>3.4548486124265048</v>
      </c>
      <c r="J383" s="36">
        <f t="shared" si="187"/>
        <v>3.5048486113125392</v>
      </c>
      <c r="K383" s="36">
        <f t="shared" si="187"/>
        <v>2.9643468002454543</v>
      </c>
      <c r="L383" s="37">
        <f t="shared" si="187"/>
        <v>3.6693707508520688</v>
      </c>
      <c r="M383" s="38">
        <f t="shared" si="187"/>
        <v>3.4532993384299369</v>
      </c>
      <c r="N383" s="39">
        <f t="shared" si="187"/>
        <v>1.1197912716347349</v>
      </c>
      <c r="O383" s="39">
        <f t="shared" si="187"/>
        <v>1.1197912716347349</v>
      </c>
      <c r="P383" s="40">
        <f t="shared" si="187"/>
        <v>7.0742534686156731</v>
      </c>
      <c r="Q383" s="40">
        <f t="shared" si="187"/>
        <v>12.161422485138978</v>
      </c>
      <c r="R383" s="40">
        <f t="shared" si="187"/>
        <v>24.404558048807708</v>
      </c>
      <c r="S383" s="41">
        <f t="shared" si="187"/>
        <v>0.35</v>
      </c>
      <c r="T383" s="41">
        <f t="shared" si="187"/>
        <v>0.35</v>
      </c>
      <c r="U383" s="42">
        <f t="shared" si="187"/>
        <v>1.2222030736012015</v>
      </c>
      <c r="V383" s="42">
        <f t="shared" si="187"/>
        <v>1.2024735530689556</v>
      </c>
      <c r="W383" s="43">
        <f t="shared" si="187"/>
        <v>3.6863872729057685</v>
      </c>
      <c r="X383" s="43">
        <f t="shared" si="187"/>
        <v>3.4762449846690844</v>
      </c>
      <c r="AD383"/>
      <c r="AG383" s="3">
        <f t="shared" si="189"/>
        <v>61.497730962395757</v>
      </c>
      <c r="AH383" s="36">
        <f t="shared" si="188"/>
        <v>2.1799100321682547</v>
      </c>
      <c r="AI383" s="36">
        <f t="shared" si="188"/>
        <v>3.6894725052956252</v>
      </c>
      <c r="AJ383" s="36">
        <f t="shared" si="188"/>
        <v>3.4548486112774794</v>
      </c>
      <c r="AK383" s="36">
        <f t="shared" si="188"/>
        <v>3.5048486079145253</v>
      </c>
      <c r="AL383" s="36">
        <f t="shared" si="188"/>
        <v>2.9460174376531967</v>
      </c>
      <c r="AM383" s="37">
        <f t="shared" si="188"/>
        <v>3.6691853541496058</v>
      </c>
      <c r="AN383" s="38">
        <f t="shared" si="188"/>
        <v>3.452769794912891</v>
      </c>
      <c r="AO383" s="39">
        <f t="shared" si="188"/>
        <v>1.1197912716347349</v>
      </c>
      <c r="AP383" s="39">
        <f t="shared" si="188"/>
        <v>1.1197912716347349</v>
      </c>
      <c r="AQ383" s="40">
        <f t="shared" si="188"/>
        <v>7.0742534686156731</v>
      </c>
      <c r="AR383" s="40">
        <f t="shared" si="188"/>
        <v>12.161422485138978</v>
      </c>
      <c r="AS383" s="40">
        <f t="shared" si="188"/>
        <v>24.404558048807708</v>
      </c>
      <c r="AT383" s="41">
        <f t="shared" si="188"/>
        <v>0.35</v>
      </c>
      <c r="AU383" s="41">
        <f t="shared" si="188"/>
        <v>0.35</v>
      </c>
      <c r="AV383" s="42">
        <f t="shared" si="188"/>
        <v>1.2220028527335411</v>
      </c>
      <c r="AW383" s="42">
        <f t="shared" si="188"/>
        <v>1.1997772662538755</v>
      </c>
      <c r="AX383" s="43">
        <f t="shared" si="188"/>
        <v>3.6848973146057449</v>
      </c>
      <c r="AY383" s="43">
        <f t="shared" si="188"/>
        <v>3.4523472693866935</v>
      </c>
    </row>
    <row r="384" spans="6:51" x14ac:dyDescent="0.25">
      <c r="F384" s="3">
        <v>70</v>
      </c>
      <c r="G384" s="36">
        <f t="shared" si="187"/>
        <v>2.1799100345765705</v>
      </c>
      <c r="H384" s="36">
        <f t="shared" si="187"/>
        <v>3.689472507338829</v>
      </c>
      <c r="I384" s="36">
        <f t="shared" si="187"/>
        <v>3.4548486124849367</v>
      </c>
      <c r="J384" s="36">
        <f t="shared" si="187"/>
        <v>3.5048486115116981</v>
      </c>
      <c r="K384" s="36">
        <f t="shared" si="187"/>
        <v>2.9660082339027172</v>
      </c>
      <c r="L384" s="37">
        <f t="shared" si="187"/>
        <v>3.6693874921176253</v>
      </c>
      <c r="M384" s="38">
        <f t="shared" si="187"/>
        <v>3.4533453869854855</v>
      </c>
      <c r="N384" s="39">
        <f t="shared" si="187"/>
        <v>1.1197912716347349</v>
      </c>
      <c r="O384" s="39">
        <f t="shared" si="187"/>
        <v>1.1197912716347349</v>
      </c>
      <c r="P384" s="40">
        <f t="shared" si="187"/>
        <v>7.0742534686156731</v>
      </c>
      <c r="Q384" s="40">
        <f t="shared" si="187"/>
        <v>12.161422485138978</v>
      </c>
      <c r="R384" s="40">
        <f t="shared" si="187"/>
        <v>24.404558048807708</v>
      </c>
      <c r="S384" s="41">
        <f t="shared" si="187"/>
        <v>0.35</v>
      </c>
      <c r="T384" s="41">
        <f t="shared" si="187"/>
        <v>0.35</v>
      </c>
      <c r="U384" s="42">
        <f t="shared" si="187"/>
        <v>1.2222221838339802</v>
      </c>
      <c r="V384" s="42">
        <f t="shared" si="187"/>
        <v>1.202778129495641</v>
      </c>
      <c r="W384" s="43">
        <f t="shared" si="187"/>
        <v>3.6865318490129262</v>
      </c>
      <c r="X384" s="43">
        <f t="shared" si="187"/>
        <v>3.4789388628677096</v>
      </c>
      <c r="AD384"/>
      <c r="AG384" s="3">
        <f t="shared" si="189"/>
        <v>61.672669204188026</v>
      </c>
      <c r="AH384" s="36">
        <f t="shared" si="188"/>
        <v>2.179910032255223</v>
      </c>
      <c r="AI384" s="36">
        <f t="shared" si="188"/>
        <v>3.689472505379833</v>
      </c>
      <c r="AJ384" s="36">
        <f t="shared" si="188"/>
        <v>3.4548486113315571</v>
      </c>
      <c r="AK384" s="36">
        <f t="shared" si="188"/>
        <v>3.5048486080599091</v>
      </c>
      <c r="AL384" s="36">
        <f t="shared" si="188"/>
        <v>2.9466007762882604</v>
      </c>
      <c r="AM384" s="37">
        <f t="shared" si="188"/>
        <v>3.6691912391465529</v>
      </c>
      <c r="AN384" s="38">
        <f t="shared" si="188"/>
        <v>3.4527872060470921</v>
      </c>
      <c r="AO384" s="39">
        <f t="shared" si="188"/>
        <v>1.1197912716347349</v>
      </c>
      <c r="AP384" s="39">
        <f t="shared" si="188"/>
        <v>1.1197912716347349</v>
      </c>
      <c r="AQ384" s="40">
        <f t="shared" si="188"/>
        <v>7.0742534686156731</v>
      </c>
      <c r="AR384" s="40">
        <f t="shared" si="188"/>
        <v>12.161422485138978</v>
      </c>
      <c r="AS384" s="40">
        <f t="shared" si="188"/>
        <v>24.404558048807708</v>
      </c>
      <c r="AT384" s="41">
        <f t="shared" si="188"/>
        <v>0.35</v>
      </c>
      <c r="AU384" s="41">
        <f t="shared" si="188"/>
        <v>0.35</v>
      </c>
      <c r="AV384" s="42">
        <f t="shared" si="188"/>
        <v>1.2220089846910545</v>
      </c>
      <c r="AW384" s="42">
        <f t="shared" si="188"/>
        <v>1.1998495083823775</v>
      </c>
      <c r="AX384" s="43">
        <f t="shared" si="188"/>
        <v>3.6849424106239508</v>
      </c>
      <c r="AY384" s="43">
        <f t="shared" si="188"/>
        <v>3.4529889966650327</v>
      </c>
    </row>
    <row r="385" spans="3:52" x14ac:dyDescent="0.25">
      <c r="AD385"/>
    </row>
    <row r="386" spans="3:52" x14ac:dyDescent="0.25">
      <c r="C386" t="s">
        <v>31</v>
      </c>
      <c r="D386" s="3">
        <v>1</v>
      </c>
      <c r="E386" s="3" t="s">
        <v>90</v>
      </c>
      <c r="F386" s="3">
        <v>0</v>
      </c>
      <c r="G386" s="36">
        <f>300*G314*G86</f>
        <v>0</v>
      </c>
      <c r="H386" s="36">
        <f t="shared" ref="H386:X386" si="190">300*H314*H86</f>
        <v>0</v>
      </c>
      <c r="I386" s="36">
        <f t="shared" si="190"/>
        <v>0</v>
      </c>
      <c r="J386" s="36">
        <f t="shared" si="190"/>
        <v>0</v>
      </c>
      <c r="K386" s="36">
        <f t="shared" si="190"/>
        <v>0</v>
      </c>
      <c r="L386" s="37">
        <f t="shared" si="190"/>
        <v>0</v>
      </c>
      <c r="M386" s="38">
        <f t="shared" si="190"/>
        <v>0</v>
      </c>
      <c r="N386" s="39">
        <f t="shared" si="190"/>
        <v>0</v>
      </c>
      <c r="O386" s="39">
        <f t="shared" si="190"/>
        <v>0</v>
      </c>
      <c r="P386" s="40">
        <f t="shared" si="190"/>
        <v>0</v>
      </c>
      <c r="Q386" s="40">
        <f t="shared" si="190"/>
        <v>0</v>
      </c>
      <c r="R386" s="40">
        <f t="shared" si="190"/>
        <v>0</v>
      </c>
      <c r="S386" s="41">
        <f t="shared" si="190"/>
        <v>0</v>
      </c>
      <c r="T386" s="41">
        <f t="shared" si="190"/>
        <v>0</v>
      </c>
      <c r="U386" s="42">
        <f t="shared" si="190"/>
        <v>0</v>
      </c>
      <c r="V386" s="42">
        <f t="shared" si="190"/>
        <v>0</v>
      </c>
      <c r="W386" s="43">
        <f t="shared" si="190"/>
        <v>0</v>
      </c>
      <c r="X386" s="43">
        <f t="shared" si="190"/>
        <v>0</v>
      </c>
      <c r="Y386" t="e">
        <f>NA()</f>
        <v>#N/A</v>
      </c>
      <c r="AD386" t="s">
        <v>31</v>
      </c>
      <c r="AE386" s="3">
        <v>1</v>
      </c>
      <c r="AF386" s="3" t="s">
        <v>90</v>
      </c>
      <c r="AG386" s="3">
        <f>AE14</f>
        <v>5.3104168132392244</v>
      </c>
      <c r="AH386" s="36">
        <f>300*AH314*AH86</f>
        <v>151.01183099354481</v>
      </c>
      <c r="AI386" s="36">
        <f t="shared" ref="AI386:AY386" si="191">300*AI314*AI86</f>
        <v>6132.9555572595564</v>
      </c>
      <c r="AJ386" s="36">
        <f t="shared" si="191"/>
        <v>733.79317656945511</v>
      </c>
      <c r="AK386" s="36">
        <f t="shared" si="191"/>
        <v>5658.8169761616036</v>
      </c>
      <c r="AL386" s="36">
        <f t="shared" si="191"/>
        <v>162.29686542556738</v>
      </c>
      <c r="AM386" s="37">
        <f t="shared" si="191"/>
        <v>720.72031049642374</v>
      </c>
      <c r="AN386" s="38">
        <f t="shared" si="191"/>
        <v>863.8787193010271</v>
      </c>
      <c r="AO386" s="39">
        <f t="shared" si="191"/>
        <v>352.36437346805297</v>
      </c>
      <c r="AP386" s="39">
        <f t="shared" si="191"/>
        <v>70.472874693610592</v>
      </c>
      <c r="AQ386" s="40">
        <f t="shared" si="191"/>
        <v>15713.630022087653</v>
      </c>
      <c r="AR386" s="40">
        <f t="shared" si="191"/>
        <v>10448.550297799289</v>
      </c>
      <c r="AS386" s="40">
        <f t="shared" si="191"/>
        <v>19420.542613082391</v>
      </c>
      <c r="AT386" s="41">
        <f t="shared" si="191"/>
        <v>1.968293782053707</v>
      </c>
      <c r="AU386" s="41">
        <f t="shared" si="191"/>
        <v>1.776783934638579</v>
      </c>
      <c r="AV386" s="42">
        <f t="shared" si="191"/>
        <v>440.33798848539772</v>
      </c>
      <c r="AW386" s="42">
        <f t="shared" si="191"/>
        <v>158.31375377666652</v>
      </c>
      <c r="AX386" s="43">
        <f t="shared" si="191"/>
        <v>1542.6585559813689</v>
      </c>
      <c r="AY386" s="43">
        <f t="shared" si="191"/>
        <v>498.62220636705007</v>
      </c>
      <c r="AZ386" t="e">
        <f>NA()</f>
        <v>#N/A</v>
      </c>
    </row>
    <row r="387" spans="3:52" x14ac:dyDescent="0.25">
      <c r="D387" s="3">
        <v>2</v>
      </c>
      <c r="F387" s="3">
        <v>1</v>
      </c>
      <c r="G387" s="36">
        <f t="shared" ref="G387:X401" si="192">300*G315*G87</f>
        <v>0.15134559214817334</v>
      </c>
      <c r="H387" s="36">
        <f t="shared" si="192"/>
        <v>460.5657188010523</v>
      </c>
      <c r="I387" s="36">
        <f t="shared" si="192"/>
        <v>6.4856396445217985</v>
      </c>
      <c r="J387" s="36">
        <f t="shared" si="192"/>
        <v>380.84429810759627</v>
      </c>
      <c r="K387" s="36">
        <f t="shared" si="192"/>
        <v>0.36408066218825208</v>
      </c>
      <c r="L387" s="37">
        <f t="shared" si="192"/>
        <v>7.8992162611467833</v>
      </c>
      <c r="M387" s="38">
        <f t="shared" si="192"/>
        <v>34.86387922572186</v>
      </c>
      <c r="N387" s="39">
        <f t="shared" si="192"/>
        <v>26.369781215179501</v>
      </c>
      <c r="O387" s="39">
        <f t="shared" si="192"/>
        <v>5.2739562430358999</v>
      </c>
      <c r="P387" s="40">
        <f t="shared" si="192"/>
        <v>1946.1835503199909</v>
      </c>
      <c r="Q387" s="40">
        <f t="shared" si="192"/>
        <v>715.19929532826359</v>
      </c>
      <c r="R387" s="40">
        <f t="shared" si="192"/>
        <v>160.45161763271162</v>
      </c>
      <c r="S387" s="41">
        <f t="shared" si="192"/>
        <v>0.20838669655617881</v>
      </c>
      <c r="T387" s="41">
        <f t="shared" si="192"/>
        <v>0.11791877783874555</v>
      </c>
      <c r="U387" s="42">
        <f t="shared" si="192"/>
        <v>34.231756634833935</v>
      </c>
      <c r="V387" s="42">
        <f t="shared" si="192"/>
        <v>13.125998145541205</v>
      </c>
      <c r="W387" s="43">
        <f t="shared" si="192"/>
        <v>142.46732518263235</v>
      </c>
      <c r="X387" s="43">
        <f t="shared" si="192"/>
        <v>44.196824165119018</v>
      </c>
      <c r="Y387" t="e">
        <f>NA()</f>
        <v>#N/A</v>
      </c>
      <c r="AD387"/>
      <c r="AE387" s="3">
        <v>2</v>
      </c>
      <c r="AG387" s="3">
        <f t="shared" ref="AG387:AG450" si="193">AE15</f>
        <v>5.5848653782914033</v>
      </c>
      <c r="AH387" s="36">
        <f t="shared" ref="AH387:AY401" si="194">300*AH315*AH87</f>
        <v>182.43490719183185</v>
      </c>
      <c r="AI387" s="36">
        <f t="shared" si="194"/>
        <v>6622.2182590581897</v>
      </c>
      <c r="AJ387" s="36">
        <f t="shared" si="194"/>
        <v>838.70166944820971</v>
      </c>
      <c r="AK387" s="36">
        <f t="shared" si="194"/>
        <v>6150.2522298966323</v>
      </c>
      <c r="AL387" s="36">
        <f t="shared" si="194"/>
        <v>191.54913115235965</v>
      </c>
      <c r="AM387" s="37">
        <f t="shared" si="194"/>
        <v>813.11449340018703</v>
      </c>
      <c r="AN387" s="38">
        <f t="shared" si="194"/>
        <v>947.73355465445798</v>
      </c>
      <c r="AO387" s="39">
        <f t="shared" si="194"/>
        <v>380.05017911736843</v>
      </c>
      <c r="AP387" s="39">
        <f t="shared" si="194"/>
        <v>76.010035823473672</v>
      </c>
      <c r="AQ387" s="40">
        <f t="shared" si="194"/>
        <v>16691.173875106633</v>
      </c>
      <c r="AR387" s="40">
        <f t="shared" si="194"/>
        <v>11271.917685242923</v>
      </c>
      <c r="AS387" s="40">
        <f t="shared" si="194"/>
        <v>22063.115896711453</v>
      </c>
      <c r="AT387" s="41">
        <f t="shared" si="194"/>
        <v>2.0999742416582947</v>
      </c>
      <c r="AU387" s="41">
        <f t="shared" si="194"/>
        <v>1.9204555269332675</v>
      </c>
      <c r="AV387" s="42">
        <f t="shared" si="194"/>
        <v>474.3969184389066</v>
      </c>
      <c r="AW387" s="42">
        <f t="shared" si="194"/>
        <v>170.21360994614327</v>
      </c>
      <c r="AX387" s="43">
        <f t="shared" si="194"/>
        <v>1652.4617825739326</v>
      </c>
      <c r="AY387" s="43">
        <f t="shared" si="194"/>
        <v>534.64724145008176</v>
      </c>
      <c r="AZ387" t="e">
        <f>NA()</f>
        <v>#N/A</v>
      </c>
    </row>
    <row r="388" spans="3:52" x14ac:dyDescent="0.25">
      <c r="D388" s="3">
        <v>3</v>
      </c>
      <c r="F388" s="3">
        <v>2</v>
      </c>
      <c r="G388" s="36">
        <f t="shared" si="192"/>
        <v>2.9663041528972434</v>
      </c>
      <c r="H388" s="36">
        <f t="shared" si="192"/>
        <v>1320.2571616207924</v>
      </c>
      <c r="I388" s="36">
        <f t="shared" si="192"/>
        <v>48.578021122483591</v>
      </c>
      <c r="J388" s="36">
        <f t="shared" si="192"/>
        <v>1053.9469093246826</v>
      </c>
      <c r="K388" s="36">
        <f t="shared" si="192"/>
        <v>5.0796249962716455</v>
      </c>
      <c r="L388" s="37">
        <f t="shared" si="192"/>
        <v>56.182451039589296</v>
      </c>
      <c r="M388" s="38">
        <f t="shared" si="192"/>
        <v>135.29779374466543</v>
      </c>
      <c r="N388" s="39">
        <f t="shared" si="192"/>
        <v>78.47670570033732</v>
      </c>
      <c r="O388" s="39">
        <f t="shared" si="192"/>
        <v>15.695341140067468</v>
      </c>
      <c r="P388" s="40">
        <f t="shared" si="192"/>
        <v>4701.1162017352817</v>
      </c>
      <c r="Q388" s="40">
        <f t="shared" si="192"/>
        <v>2239.681800585779</v>
      </c>
      <c r="R388" s="40">
        <f t="shared" si="192"/>
        <v>1294.8777968829402</v>
      </c>
      <c r="S388" s="41">
        <f t="shared" si="192"/>
        <v>0.53822123482884021</v>
      </c>
      <c r="T388" s="41">
        <f t="shared" si="192"/>
        <v>0.37198613059379637</v>
      </c>
      <c r="U388" s="42">
        <f t="shared" si="192"/>
        <v>100.25416467044489</v>
      </c>
      <c r="V388" s="42">
        <f t="shared" si="192"/>
        <v>37.44323787393499</v>
      </c>
      <c r="W388" s="43">
        <f t="shared" si="192"/>
        <v>389.53986937184573</v>
      </c>
      <c r="X388" s="43">
        <f t="shared" si="192"/>
        <v>123.12156761535988</v>
      </c>
      <c r="Y388" t="e">
        <f>NA()</f>
        <v>#N/A</v>
      </c>
      <c r="AD388"/>
      <c r="AE388" s="3">
        <v>3</v>
      </c>
      <c r="AG388" s="3">
        <f t="shared" si="193"/>
        <v>5.8734977668565307</v>
      </c>
      <c r="AH388" s="36">
        <f t="shared" si="194"/>
        <v>219.9954358750395</v>
      </c>
      <c r="AI388" s="36">
        <f t="shared" si="194"/>
        <v>7146.413754195959</v>
      </c>
      <c r="AJ388" s="36">
        <f t="shared" si="194"/>
        <v>957.77821520007649</v>
      </c>
      <c r="AK388" s="36">
        <f t="shared" si="194"/>
        <v>6677.6994528715868</v>
      </c>
      <c r="AL388" s="36">
        <f t="shared" si="194"/>
        <v>225.68488440501574</v>
      </c>
      <c r="AM388" s="37">
        <f t="shared" si="194"/>
        <v>916.02405198970746</v>
      </c>
      <c r="AN388" s="38">
        <f t="shared" si="194"/>
        <v>1039.303820988418</v>
      </c>
      <c r="AO388" s="39">
        <f t="shared" si="194"/>
        <v>409.80806475610416</v>
      </c>
      <c r="AP388" s="39">
        <f t="shared" si="194"/>
        <v>81.961612951220843</v>
      </c>
      <c r="AQ388" s="40">
        <f t="shared" si="194"/>
        <v>17724.944920141192</v>
      </c>
      <c r="AR388" s="40">
        <f t="shared" si="194"/>
        <v>12154.271090401893</v>
      </c>
      <c r="AS388" s="40">
        <f t="shared" si="194"/>
        <v>25025.372708981271</v>
      </c>
      <c r="AT388" s="41">
        <f t="shared" si="194"/>
        <v>2.2398145173315895</v>
      </c>
      <c r="AU388" s="41">
        <f t="shared" si="194"/>
        <v>2.0749257687518092</v>
      </c>
      <c r="AV388" s="42">
        <f t="shared" si="194"/>
        <v>510.96087687256448</v>
      </c>
      <c r="AW388" s="42">
        <f t="shared" si="194"/>
        <v>182.96005005008456</v>
      </c>
      <c r="AX388" s="43">
        <f t="shared" si="194"/>
        <v>1769.5416766239387</v>
      </c>
      <c r="AY388" s="43">
        <f t="shared" si="194"/>
        <v>573.08859979976592</v>
      </c>
      <c r="AZ388" t="e">
        <f>NA()</f>
        <v>#N/A</v>
      </c>
    </row>
    <row r="389" spans="3:52" x14ac:dyDescent="0.25">
      <c r="D389" s="3">
        <v>4</v>
      </c>
      <c r="F389" s="3">
        <v>3</v>
      </c>
      <c r="G389" s="36">
        <f t="shared" si="192"/>
        <v>15.955948879894853</v>
      </c>
      <c r="H389" s="36">
        <f t="shared" si="192"/>
        <v>2506.8349602941162</v>
      </c>
      <c r="I389" s="36">
        <f t="shared" si="192"/>
        <v>153.57642864781377</v>
      </c>
      <c r="J389" s="36">
        <f t="shared" si="192"/>
        <v>2103.4568362749646</v>
      </c>
      <c r="K389" s="36">
        <f t="shared" si="192"/>
        <v>22.460184211383819</v>
      </c>
      <c r="L389" s="37">
        <f t="shared" si="192"/>
        <v>168.84767935729488</v>
      </c>
      <c r="M389" s="38">
        <f t="shared" si="192"/>
        <v>295.38985019437069</v>
      </c>
      <c r="N389" s="39">
        <f t="shared" si="192"/>
        <v>147.40227501440393</v>
      </c>
      <c r="O389" s="39">
        <f t="shared" si="192"/>
        <v>29.480455002880788</v>
      </c>
      <c r="P389" s="40">
        <f t="shared" si="192"/>
        <v>7813.3865524696985</v>
      </c>
      <c r="Q389" s="40">
        <f t="shared" si="192"/>
        <v>4301.9731630830165</v>
      </c>
      <c r="R389" s="40">
        <f t="shared" si="192"/>
        <v>4169.694912714016</v>
      </c>
      <c r="S389" s="41">
        <f t="shared" si="192"/>
        <v>0.92936458122253807</v>
      </c>
      <c r="T389" s="41">
        <f t="shared" si="192"/>
        <v>0.71969754733874447</v>
      </c>
      <c r="U389" s="42">
        <f t="shared" si="192"/>
        <v>186.58540387728169</v>
      </c>
      <c r="V389" s="42">
        <f t="shared" si="192"/>
        <v>68.60805731380394</v>
      </c>
      <c r="W389" s="43">
        <f t="shared" si="192"/>
        <v>695.49411168643246</v>
      </c>
      <c r="X389" s="43">
        <f t="shared" si="192"/>
        <v>222.00947233891677</v>
      </c>
      <c r="Y389" t="e">
        <f>NA()</f>
        <v>#N/A</v>
      </c>
      <c r="AD389"/>
      <c r="AE389" s="3">
        <v>4</v>
      </c>
      <c r="AG389" s="3">
        <f t="shared" si="193"/>
        <v>6.1770470155581005</v>
      </c>
      <c r="AH389" s="36">
        <f t="shared" si="194"/>
        <v>264.784831845756</v>
      </c>
      <c r="AI389" s="36">
        <f t="shared" si="194"/>
        <v>7707.328058279033</v>
      </c>
      <c r="AJ389" s="36">
        <f t="shared" si="194"/>
        <v>1092.7690613807874</v>
      </c>
      <c r="AK389" s="36">
        <f t="shared" si="194"/>
        <v>7242.7048551752096</v>
      </c>
      <c r="AL389" s="36">
        <f t="shared" si="194"/>
        <v>265.42651724337765</v>
      </c>
      <c r="AM389" s="37">
        <f t="shared" si="194"/>
        <v>1030.3994096326674</v>
      </c>
      <c r="AN389" s="38">
        <f t="shared" si="194"/>
        <v>1139.2341524095666</v>
      </c>
      <c r="AO389" s="39">
        <f t="shared" si="194"/>
        <v>441.77921997163219</v>
      </c>
      <c r="AP389" s="39">
        <f t="shared" si="194"/>
        <v>88.355843994326435</v>
      </c>
      <c r="AQ389" s="40">
        <f t="shared" si="194"/>
        <v>18817.638142111256</v>
      </c>
      <c r="AR389" s="40">
        <f t="shared" si="194"/>
        <v>13099.04069259226</v>
      </c>
      <c r="AS389" s="40">
        <f t="shared" si="194"/>
        <v>28338.276711992217</v>
      </c>
      <c r="AT389" s="41">
        <f t="shared" si="194"/>
        <v>2.3882406793309041</v>
      </c>
      <c r="AU389" s="41">
        <f t="shared" si="194"/>
        <v>2.2408941394200932</v>
      </c>
      <c r="AV389" s="42">
        <f t="shared" si="194"/>
        <v>550.19677982937344</v>
      </c>
      <c r="AW389" s="42">
        <f t="shared" si="194"/>
        <v>196.60698527536778</v>
      </c>
      <c r="AX389" s="43">
        <f t="shared" si="194"/>
        <v>1894.3132287364472</v>
      </c>
      <c r="AY389" s="43">
        <f t="shared" si="194"/>
        <v>614.08460699094337</v>
      </c>
      <c r="AZ389" t="e">
        <f>NA()</f>
        <v>#N/A</v>
      </c>
    </row>
    <row r="390" spans="3:52" x14ac:dyDescent="0.25">
      <c r="D390" s="3">
        <v>5</v>
      </c>
      <c r="F390" s="3">
        <v>4</v>
      </c>
      <c r="G390" s="36">
        <f t="shared" si="192"/>
        <v>50.597363720361436</v>
      </c>
      <c r="H390" s="36">
        <f t="shared" si="192"/>
        <v>3949.9592281330515</v>
      </c>
      <c r="I390" s="36">
        <f t="shared" si="192"/>
        <v>341.16587602367144</v>
      </c>
      <c r="J390" s="36">
        <f t="shared" si="192"/>
        <v>3489.5745407757008</v>
      </c>
      <c r="K390" s="36">
        <f t="shared" si="192"/>
        <v>62.099285586967056</v>
      </c>
      <c r="L390" s="37">
        <f t="shared" si="192"/>
        <v>356.9642969292143</v>
      </c>
      <c r="M390" s="38">
        <f t="shared" si="192"/>
        <v>509.63903243056478</v>
      </c>
      <c r="N390" s="39">
        <f t="shared" si="192"/>
        <v>229.32675869086822</v>
      </c>
      <c r="O390" s="39">
        <f t="shared" si="192"/>
        <v>45.865351738173644</v>
      </c>
      <c r="P390" s="40">
        <f t="shared" si="192"/>
        <v>11143.480063497549</v>
      </c>
      <c r="Q390" s="40">
        <f t="shared" si="192"/>
        <v>6765.6217366047158</v>
      </c>
      <c r="R390" s="40">
        <f t="shared" si="192"/>
        <v>9227.5224375143971</v>
      </c>
      <c r="S390" s="41">
        <f t="shared" si="192"/>
        <v>1.3609637096979841</v>
      </c>
      <c r="T390" s="41">
        <f t="shared" si="192"/>
        <v>1.1399592722580063</v>
      </c>
      <c r="U390" s="42">
        <f t="shared" si="192"/>
        <v>288.41450032885052</v>
      </c>
      <c r="V390" s="42">
        <f t="shared" si="192"/>
        <v>104.86670580730882</v>
      </c>
      <c r="W390" s="43">
        <f t="shared" si="192"/>
        <v>1042.6646770799582</v>
      </c>
      <c r="X390" s="43">
        <f t="shared" si="192"/>
        <v>335.01114157990992</v>
      </c>
      <c r="Y390" t="e">
        <f>NA()</f>
        <v>#N/A</v>
      </c>
      <c r="AD390"/>
      <c r="AE390" s="3">
        <v>5</v>
      </c>
      <c r="AG390" s="3">
        <f t="shared" si="193"/>
        <v>6.4962840452114623</v>
      </c>
      <c r="AH390" s="36">
        <f t="shared" si="194"/>
        <v>318.06067073260209</v>
      </c>
      <c r="AI390" s="36">
        <f t="shared" si="194"/>
        <v>8306.764602032652</v>
      </c>
      <c r="AJ390" s="36">
        <f t="shared" si="194"/>
        <v>1245.6025185470401</v>
      </c>
      <c r="AK390" s="36">
        <f t="shared" si="194"/>
        <v>7846.7770334213801</v>
      </c>
      <c r="AL390" s="36">
        <f t="shared" si="194"/>
        <v>311.58170182534968</v>
      </c>
      <c r="AM390" s="37">
        <f t="shared" si="194"/>
        <v>1157.2319577480769</v>
      </c>
      <c r="AN390" s="38">
        <f t="shared" si="194"/>
        <v>1248.2130261789534</v>
      </c>
      <c r="AO390" s="39">
        <f t="shared" si="194"/>
        <v>476.11257927982638</v>
      </c>
      <c r="AP390" s="39">
        <f t="shared" si="194"/>
        <v>95.22251585596527</v>
      </c>
      <c r="AQ390" s="40">
        <f t="shared" si="194"/>
        <v>19972.013163962671</v>
      </c>
      <c r="AR390" s="40">
        <f t="shared" si="194"/>
        <v>14109.747627260307</v>
      </c>
      <c r="AS390" s="40">
        <f t="shared" si="194"/>
        <v>32034.329520633059</v>
      </c>
      <c r="AT390" s="41">
        <f t="shared" si="194"/>
        <v>2.5456911597965877</v>
      </c>
      <c r="AU390" s="41">
        <f t="shared" si="194"/>
        <v>2.4190899687396894</v>
      </c>
      <c r="AV390" s="42">
        <f t="shared" si="194"/>
        <v>592.28034044877552</v>
      </c>
      <c r="AW390" s="42">
        <f t="shared" si="194"/>
        <v>211.21092504498699</v>
      </c>
      <c r="AX390" s="43">
        <f t="shared" si="194"/>
        <v>2027.2068450784545</v>
      </c>
      <c r="AY390" s="43">
        <f t="shared" si="194"/>
        <v>657.77847631810869</v>
      </c>
      <c r="AZ390" t="e">
        <f>NA()</f>
        <v>#N/A</v>
      </c>
    </row>
    <row r="391" spans="3:52" x14ac:dyDescent="0.25">
      <c r="D391" s="3">
        <v>6</v>
      </c>
      <c r="F391" s="3">
        <v>5</v>
      </c>
      <c r="G391" s="36">
        <f t="shared" si="192"/>
        <v>120.19531141922467</v>
      </c>
      <c r="H391" s="36">
        <f t="shared" si="192"/>
        <v>5591.4945349985646</v>
      </c>
      <c r="I391" s="36">
        <f t="shared" si="192"/>
        <v>624.79009203567534</v>
      </c>
      <c r="J391" s="36">
        <f t="shared" si="192"/>
        <v>5116.4284640329934</v>
      </c>
      <c r="K391" s="36">
        <f t="shared" si="192"/>
        <v>132.84509609530411</v>
      </c>
      <c r="L391" s="37">
        <f t="shared" si="192"/>
        <v>622.81574954204871</v>
      </c>
      <c r="M391" s="38">
        <f t="shared" si="192"/>
        <v>772.92905381402329</v>
      </c>
      <c r="N391" s="39">
        <f t="shared" si="192"/>
        <v>321.80328640780715</v>
      </c>
      <c r="O391" s="39">
        <f t="shared" si="192"/>
        <v>64.36065728156143</v>
      </c>
      <c r="P391" s="40">
        <f t="shared" si="192"/>
        <v>14615.258493167808</v>
      </c>
      <c r="Q391" s="40">
        <f t="shared" si="192"/>
        <v>9537.1090424168306</v>
      </c>
      <c r="R391" s="40">
        <f t="shared" si="192"/>
        <v>16640.467753236044</v>
      </c>
      <c r="S391" s="41">
        <f t="shared" si="192"/>
        <v>1.8210229254256587</v>
      </c>
      <c r="T391" s="41">
        <f t="shared" si="192"/>
        <v>1.6182853839295654</v>
      </c>
      <c r="U391" s="42">
        <f t="shared" si="192"/>
        <v>402.69261158259212</v>
      </c>
      <c r="V391" s="42">
        <f t="shared" si="192"/>
        <v>145.12875890738729</v>
      </c>
      <c r="W391" s="43">
        <f t="shared" si="192"/>
        <v>1420.3986276592952</v>
      </c>
      <c r="X391" s="43">
        <f t="shared" si="192"/>
        <v>458.54507814709149</v>
      </c>
      <c r="Y391" t="e">
        <f>NA()</f>
        <v>#N/A</v>
      </c>
      <c r="AD391"/>
      <c r="AE391" s="3">
        <v>6</v>
      </c>
      <c r="AG391" s="3">
        <f t="shared" si="193"/>
        <v>6.8320196187232742</v>
      </c>
      <c r="AH391" s="36">
        <f t="shared" si="194"/>
        <v>381.26488148440097</v>
      </c>
      <c r="AI391" s="36">
        <f t="shared" si="194"/>
        <v>8946.5439264255383</v>
      </c>
      <c r="AJ391" s="36">
        <f t="shared" si="194"/>
        <v>1418.4013737892176</v>
      </c>
      <c r="AK391" s="36">
        <f t="shared" si="194"/>
        <v>8491.3896419424473</v>
      </c>
      <c r="AL391" s="36">
        <f t="shared" si="194"/>
        <v>365.04850385226899</v>
      </c>
      <c r="AM391" s="37">
        <f t="shared" si="194"/>
        <v>1834.3288000234611</v>
      </c>
      <c r="AN391" s="38">
        <f t="shared" si="194"/>
        <v>1366.9741735765638</v>
      </c>
      <c r="AO391" s="39">
        <f t="shared" si="194"/>
        <v>512.96498546345993</v>
      </c>
      <c r="AP391" s="39">
        <f t="shared" si="194"/>
        <v>102.59299709269199</v>
      </c>
      <c r="AQ391" s="40">
        <f t="shared" si="194"/>
        <v>21190.887230726188</v>
      </c>
      <c r="AR391" s="40">
        <f t="shared" si="194"/>
        <v>15189.990000895148</v>
      </c>
      <c r="AS391" s="40">
        <f t="shared" si="194"/>
        <v>36147.355056605644</v>
      </c>
      <c r="AT391" s="41">
        <f t="shared" si="194"/>
        <v>2.7126157680152692</v>
      </c>
      <c r="AU391" s="41">
        <f t="shared" si="194"/>
        <v>2.6102714485696756</v>
      </c>
      <c r="AV391" s="42">
        <f t="shared" si="194"/>
        <v>637.39620996965152</v>
      </c>
      <c r="AW391" s="42">
        <f t="shared" si="194"/>
        <v>226.83098728880623</v>
      </c>
      <c r="AX391" s="43">
        <f t="shared" si="194"/>
        <v>2168.9273869098101</v>
      </c>
      <c r="AY391" s="43">
        <f t="shared" si="194"/>
        <v>704.3180687154686</v>
      </c>
      <c r="AZ391" t="e">
        <f>NA()</f>
        <v>#N/A</v>
      </c>
    </row>
    <row r="392" spans="3:52" x14ac:dyDescent="0.25">
      <c r="D392" s="3">
        <v>7</v>
      </c>
      <c r="F392" s="3">
        <v>6</v>
      </c>
      <c r="G392" s="36">
        <f t="shared" si="192"/>
        <v>237.98526214775075</v>
      </c>
      <c r="H392" s="36">
        <f t="shared" si="192"/>
        <v>7379.0309591329669</v>
      </c>
      <c r="I392" s="36">
        <f t="shared" si="192"/>
        <v>1012.8144498878577</v>
      </c>
      <c r="J392" s="36">
        <f t="shared" si="192"/>
        <v>6911.9601236822045</v>
      </c>
      <c r="K392" s="36">
        <f t="shared" si="192"/>
        <v>241.76219245848091</v>
      </c>
      <c r="L392" s="37">
        <f t="shared" si="192"/>
        <v>962.93595396861315</v>
      </c>
      <c r="M392" s="38">
        <f t="shared" si="192"/>
        <v>1080.5038119068324</v>
      </c>
      <c r="N392" s="39">
        <f t="shared" si="192"/>
        <v>423.04964631596465</v>
      </c>
      <c r="O392" s="39">
        <f t="shared" si="192"/>
        <v>84.609929263192925</v>
      </c>
      <c r="P392" s="40">
        <f t="shared" si="192"/>
        <v>18179.679370165901</v>
      </c>
      <c r="Q392" s="40">
        <f t="shared" si="192"/>
        <v>12545.981053675725</v>
      </c>
      <c r="R392" s="40">
        <f t="shared" si="192"/>
        <v>26381.711547114661</v>
      </c>
      <c r="S392" s="41">
        <f t="shared" si="192"/>
        <v>2.3015088055960082</v>
      </c>
      <c r="T392" s="41">
        <f t="shared" si="192"/>
        <v>2.1436665748321149</v>
      </c>
      <c r="U392" s="42">
        <f t="shared" si="192"/>
        <v>527.21710980121179</v>
      </c>
      <c r="V392" s="42">
        <f t="shared" si="192"/>
        <v>188.61802961674312</v>
      </c>
      <c r="W392" s="43">
        <f t="shared" si="192"/>
        <v>1821.3424602670868</v>
      </c>
      <c r="X392" s="43">
        <f t="shared" si="192"/>
        <v>590.10525407296564</v>
      </c>
      <c r="Y392" t="e">
        <f>NA()</f>
        <v>#N/A</v>
      </c>
      <c r="AD392"/>
      <c r="AE392" s="3">
        <v>7</v>
      </c>
      <c r="AG392" s="3">
        <f t="shared" si="193"/>
        <v>7.185106400177478</v>
      </c>
      <c r="AH392" s="36">
        <f t="shared" si="194"/>
        <v>460.99131138101103</v>
      </c>
      <c r="AI392" s="36">
        <f t="shared" si="194"/>
        <v>9628.5053038762617</v>
      </c>
      <c r="AJ392" s="36">
        <f t="shared" si="194"/>
        <v>1613.4947791890793</v>
      </c>
      <c r="AK392" s="36">
        <f t="shared" si="194"/>
        <v>9177.9883558335805</v>
      </c>
      <c r="AL392" s="36">
        <f t="shared" si="194"/>
        <v>426.8195838399235</v>
      </c>
      <c r="AM392" s="37">
        <f t="shared" si="194"/>
        <v>2766.0560146010703</v>
      </c>
      <c r="AN392" s="38">
        <f t="shared" si="194"/>
        <v>1496.2977594380802</v>
      </c>
      <c r="AO392" s="39">
        <f t="shared" si="194"/>
        <v>552.50131428264604</v>
      </c>
      <c r="AP392" s="39">
        <f t="shared" si="194"/>
        <v>110.5002628565292</v>
      </c>
      <c r="AQ392" s="40">
        <f t="shared" si="194"/>
        <v>22477.126806535754</v>
      </c>
      <c r="AR392" s="40">
        <f t="shared" si="194"/>
        <v>16343.425977582026</v>
      </c>
      <c r="AS392" s="40">
        <f t="shared" si="194"/>
        <v>40712.213597461705</v>
      </c>
      <c r="AT392" s="41">
        <f t="shared" si="194"/>
        <v>2.8894744762284246</v>
      </c>
      <c r="AU392" s="41">
        <f t="shared" si="194"/>
        <v>2.8152242155502933</v>
      </c>
      <c r="AV392" s="42">
        <f t="shared" si="194"/>
        <v>685.73806850018934</v>
      </c>
      <c r="AW392" s="42">
        <f t="shared" si="194"/>
        <v>243.52888939809517</v>
      </c>
      <c r="AX392" s="43">
        <f t="shared" si="194"/>
        <v>2344.5558901528611</v>
      </c>
      <c r="AY392" s="43">
        <f t="shared" si="194"/>
        <v>753.85558073454445</v>
      </c>
      <c r="AZ392" t="e">
        <f>NA()</f>
        <v>#N/A</v>
      </c>
    </row>
    <row r="393" spans="3:52" x14ac:dyDescent="0.25">
      <c r="D393" s="3">
        <v>8</v>
      </c>
      <c r="F393" s="3">
        <v>7</v>
      </c>
      <c r="G393" s="36">
        <f t="shared" si="192"/>
        <v>415.75580537083766</v>
      </c>
      <c r="H393" s="36">
        <f t="shared" si="192"/>
        <v>9269.8940441026498</v>
      </c>
      <c r="I393" s="36">
        <f t="shared" si="192"/>
        <v>1509.508460191915</v>
      </c>
      <c r="J393" s="36">
        <f t="shared" si="192"/>
        <v>8817.0254591072444</v>
      </c>
      <c r="K393" s="36">
        <f t="shared" si="192"/>
        <v>393.72279893078843</v>
      </c>
      <c r="L393" s="37">
        <f t="shared" si="192"/>
        <v>2262.6967756595859</v>
      </c>
      <c r="M393" s="38">
        <f t="shared" si="192"/>
        <v>1427.9443490983217</v>
      </c>
      <c r="N393" s="39">
        <f t="shared" si="192"/>
        <v>531.67740507459382</v>
      </c>
      <c r="O393" s="39">
        <f t="shared" si="192"/>
        <v>106.33548101491878</v>
      </c>
      <c r="P393" s="40">
        <f t="shared" si="192"/>
        <v>21802.31346893595</v>
      </c>
      <c r="Q393" s="40">
        <f t="shared" si="192"/>
        <v>15736.623500318716</v>
      </c>
      <c r="R393" s="40">
        <f t="shared" si="192"/>
        <v>38289.197006028444</v>
      </c>
      <c r="S393" s="41">
        <f t="shared" si="192"/>
        <v>2.7965992481992923</v>
      </c>
      <c r="T393" s="41">
        <f t="shared" si="192"/>
        <v>2.7072975264239014</v>
      </c>
      <c r="U393" s="42">
        <f t="shared" si="192"/>
        <v>660.28373240255053</v>
      </c>
      <c r="V393" s="42">
        <f t="shared" si="192"/>
        <v>234.74152504973696</v>
      </c>
      <c r="W393" s="43">
        <f t="shared" si="192"/>
        <v>2251.9522231335927</v>
      </c>
      <c r="X393" s="43">
        <f t="shared" si="192"/>
        <v>727.81316080271233</v>
      </c>
      <c r="Y393" t="e">
        <f>NA()</f>
        <v>#N/A</v>
      </c>
      <c r="AD393"/>
      <c r="AE393" s="3">
        <v>8</v>
      </c>
      <c r="AG393" s="3">
        <f t="shared" si="193"/>
        <v>7.5564411203372481</v>
      </c>
      <c r="AH393" s="36">
        <f t="shared" si="194"/>
        <v>563.07905470000856</v>
      </c>
      <c r="AI393" s="36">
        <f t="shared" si="194"/>
        <v>10354.510312592551</v>
      </c>
      <c r="AJ393" s="36">
        <f t="shared" si="194"/>
        <v>1833.42924238418</v>
      </c>
      <c r="AK393" s="36">
        <f t="shared" si="194"/>
        <v>9908.002111401951</v>
      </c>
      <c r="AL393" s="36">
        <f t="shared" si="194"/>
        <v>497.98511803733038</v>
      </c>
      <c r="AM393" s="37">
        <f t="shared" si="194"/>
        <v>3870.5995213958058</v>
      </c>
      <c r="AN393" s="38">
        <f t="shared" si="194"/>
        <v>1637.0112708019478</v>
      </c>
      <c r="AO393" s="39">
        <f t="shared" si="194"/>
        <v>594.8945527117869</v>
      </c>
      <c r="AP393" s="39">
        <f t="shared" si="194"/>
        <v>118.97891054235738</v>
      </c>
      <c r="AQ393" s="40">
        <f t="shared" si="194"/>
        <v>23833.637651412984</v>
      </c>
      <c r="AR393" s="40">
        <f t="shared" si="194"/>
        <v>17573.753663879863</v>
      </c>
      <c r="AS393" s="40">
        <f t="shared" si="194"/>
        <v>45764.43807246162</v>
      </c>
      <c r="AT393" s="41">
        <f t="shared" si="194"/>
        <v>3.0767359519844799</v>
      </c>
      <c r="AU393" s="41">
        <f t="shared" si="194"/>
        <v>3.0347594483144009</v>
      </c>
      <c r="AV393" s="42">
        <f t="shared" si="194"/>
        <v>737.50865615791975</v>
      </c>
      <c r="AW393" s="42">
        <f t="shared" si="194"/>
        <v>261.36891674653486</v>
      </c>
      <c r="AX393" s="43">
        <f t="shared" si="194"/>
        <v>2533.6952631698564</v>
      </c>
      <c r="AY393" s="43">
        <f t="shared" si="194"/>
        <v>806.54715258268743</v>
      </c>
      <c r="AZ393" t="e">
        <f>NA()</f>
        <v>#N/A</v>
      </c>
    </row>
    <row r="394" spans="3:52" x14ac:dyDescent="0.25">
      <c r="D394" s="3">
        <v>9</v>
      </c>
      <c r="F394" s="3">
        <v>8</v>
      </c>
      <c r="G394" s="36">
        <f t="shared" si="192"/>
        <v>705.95407740518306</v>
      </c>
      <c r="H394" s="36">
        <f t="shared" si="192"/>
        <v>11231.87317746157</v>
      </c>
      <c r="I394" s="36">
        <f t="shared" si="192"/>
        <v>2115.8734568960235</v>
      </c>
      <c r="J394" s="36">
        <f t="shared" si="192"/>
        <v>10788.561583147224</v>
      </c>
      <c r="K394" s="36">
        <f t="shared" si="192"/>
        <v>591.38231485865447</v>
      </c>
      <c r="L394" s="37">
        <f t="shared" si="192"/>
        <v>5342.6725985815174</v>
      </c>
      <c r="M394" s="38">
        <f t="shared" si="192"/>
        <v>1811.1472284399474</v>
      </c>
      <c r="N394" s="39">
        <f t="shared" si="192"/>
        <v>646.559429892053</v>
      </c>
      <c r="O394" s="39">
        <f t="shared" si="192"/>
        <v>129.3118859784106</v>
      </c>
      <c r="P394" s="40">
        <f t="shared" si="192"/>
        <v>25457.69361676494</v>
      </c>
      <c r="Q394" s="40">
        <f t="shared" si="192"/>
        <v>19063.942812144232</v>
      </c>
      <c r="R394" s="40">
        <f t="shared" si="192"/>
        <v>52116.674188035351</v>
      </c>
      <c r="S394" s="41">
        <f t="shared" si="192"/>
        <v>3.3018674076149641</v>
      </c>
      <c r="T394" s="41">
        <f t="shared" si="192"/>
        <v>3.3019207534593509</v>
      </c>
      <c r="U394" s="42">
        <f t="shared" si="192"/>
        <v>800.51729408153653</v>
      </c>
      <c r="V394" s="42">
        <f t="shared" si="192"/>
        <v>283.02619072641249</v>
      </c>
      <c r="W394" s="43">
        <f t="shared" si="192"/>
        <v>2765.1579766083851</v>
      </c>
      <c r="X394" s="43">
        <f t="shared" si="192"/>
        <v>870.20094075884481</v>
      </c>
      <c r="Y394" t="e">
        <f>NA()</f>
        <v>#N/A</v>
      </c>
      <c r="AD394"/>
      <c r="AE394" s="3">
        <v>9</v>
      </c>
      <c r="AG394" s="3">
        <f t="shared" si="193"/>
        <v>7.9469668540626248</v>
      </c>
      <c r="AH394" s="36">
        <f t="shared" si="194"/>
        <v>687.60305184631795</v>
      </c>
      <c r="AI394" s="36">
        <f t="shared" si="194"/>
        <v>11126.448193118171</v>
      </c>
      <c r="AJ394" s="36">
        <f t="shared" si="194"/>
        <v>2080.9782760769608</v>
      </c>
      <c r="AK394" s="36">
        <f t="shared" si="194"/>
        <v>10682.858231301792</v>
      </c>
      <c r="AL394" s="36">
        <f t="shared" si="194"/>
        <v>579.73401658925434</v>
      </c>
      <c r="AM394" s="37">
        <f t="shared" si="194"/>
        <v>5158.5765444432091</v>
      </c>
      <c r="AN394" s="38">
        <f t="shared" si="194"/>
        <v>1789.990047686616</v>
      </c>
      <c r="AO394" s="39">
        <f t="shared" si="194"/>
        <v>640.32582199688227</v>
      </c>
      <c r="AP394" s="39">
        <f t="shared" si="194"/>
        <v>128.06516439937644</v>
      </c>
      <c r="AQ394" s="40">
        <f t="shared" si="194"/>
        <v>25263.353240644614</v>
      </c>
      <c r="AR394" s="40">
        <f t="shared" si="194"/>
        <v>18884.687522152755</v>
      </c>
      <c r="AS394" s="40">
        <f t="shared" si="194"/>
        <v>51339.786065856635</v>
      </c>
      <c r="AT394" s="41">
        <f t="shared" si="194"/>
        <v>3.2748758121467061</v>
      </c>
      <c r="AU394" s="41">
        <f t="shared" si="194"/>
        <v>3.2697114193568591</v>
      </c>
      <c r="AV394" s="42">
        <f t="shared" si="194"/>
        <v>792.91973421617865</v>
      </c>
      <c r="AW394" s="42">
        <f t="shared" si="194"/>
        <v>280.41786538214666</v>
      </c>
      <c r="AX394" s="43">
        <f t="shared" si="194"/>
        <v>2737.1819486808349</v>
      </c>
      <c r="AY394" s="43">
        <f t="shared" si="194"/>
        <v>862.5523879337876</v>
      </c>
      <c r="AZ394" t="e">
        <f>NA()</f>
        <v>#N/A</v>
      </c>
    </row>
    <row r="395" spans="3:52" x14ac:dyDescent="0.25">
      <c r="D395" s="3">
        <v>10</v>
      </c>
      <c r="F395" s="3">
        <v>9</v>
      </c>
      <c r="G395" s="36">
        <f t="shared" si="192"/>
        <v>1122.585155933378</v>
      </c>
      <c r="H395" s="36">
        <f t="shared" si="192"/>
        <v>13241.830490140363</v>
      </c>
      <c r="I395" s="36">
        <f t="shared" si="192"/>
        <v>2830.3376384322669</v>
      </c>
      <c r="J395" s="36">
        <f t="shared" si="192"/>
        <v>12797.704281325266</v>
      </c>
      <c r="K395" s="36">
        <f t="shared" si="192"/>
        <v>835.37381557987862</v>
      </c>
      <c r="L395" s="37">
        <f t="shared" si="192"/>
        <v>9150.9744402157485</v>
      </c>
      <c r="M395" s="38">
        <f t="shared" si="192"/>
        <v>2226.3042393852024</v>
      </c>
      <c r="N395" s="39">
        <f t="shared" si="192"/>
        <v>766.75520057773304</v>
      </c>
      <c r="O395" s="39">
        <f t="shared" si="192"/>
        <v>153.35104011554662</v>
      </c>
      <c r="P395" s="40">
        <f t="shared" si="192"/>
        <v>29126.323133290356</v>
      </c>
      <c r="Q395" s="40">
        <f t="shared" si="192"/>
        <v>22490.762846290967</v>
      </c>
      <c r="R395" s="40">
        <f t="shared" si="192"/>
        <v>67572.444960755005</v>
      </c>
      <c r="S395" s="41">
        <f t="shared" si="192"/>
        <v>3.8138391256080557</v>
      </c>
      <c r="T395" s="41">
        <f t="shared" si="192"/>
        <v>3.9214380326730951</v>
      </c>
      <c r="U395" s="42">
        <f t="shared" si="192"/>
        <v>946.77661060044545</v>
      </c>
      <c r="V395" s="42">
        <f t="shared" si="192"/>
        <v>333.08361285622112</v>
      </c>
      <c r="W395" s="43">
        <f t="shared" si="192"/>
        <v>3306.5720171098465</v>
      </c>
      <c r="X395" s="43">
        <f t="shared" si="192"/>
        <v>1016.0898962498369</v>
      </c>
      <c r="Y395" t="e">
        <f>NA()</f>
        <v>#N/A</v>
      </c>
      <c r="AD395"/>
      <c r="AE395" s="3">
        <v>10</v>
      </c>
      <c r="AG395" s="3">
        <f t="shared" si="193"/>
        <v>8.3576754154277619</v>
      </c>
      <c r="AH395" s="36">
        <f t="shared" si="194"/>
        <v>839.20990355664719</v>
      </c>
      <c r="AI395" s="36">
        <f t="shared" si="194"/>
        <v>11946.24258661175</v>
      </c>
      <c r="AJ395" s="36">
        <f t="shared" si="194"/>
        <v>2359.150188057828</v>
      </c>
      <c r="AK395" s="36">
        <f t="shared" si="194"/>
        <v>11504.000620174331</v>
      </c>
      <c r="AL395" s="36">
        <f t="shared" si="194"/>
        <v>673.35296574821314</v>
      </c>
      <c r="AM395" s="37">
        <f t="shared" si="194"/>
        <v>6636.130217975392</v>
      </c>
      <c r="AN395" s="38">
        <f t="shared" si="194"/>
        <v>1956.1573813188527</v>
      </c>
      <c r="AO395" s="39">
        <f t="shared" si="194"/>
        <v>688.98433593109417</v>
      </c>
      <c r="AP395" s="39">
        <f t="shared" si="194"/>
        <v>137.79686718621883</v>
      </c>
      <c r="AQ395" s="40">
        <f t="shared" si="194"/>
        <v>26769.221387059377</v>
      </c>
      <c r="AR395" s="40">
        <f t="shared" si="194"/>
        <v>20279.931052680589</v>
      </c>
      <c r="AS395" s="40">
        <f t="shared" si="194"/>
        <v>57473.702409064834</v>
      </c>
      <c r="AT395" s="41">
        <f t="shared" si="194"/>
        <v>3.4843745730339064</v>
      </c>
      <c r="AU395" s="41">
        <f t="shared" si="194"/>
        <v>3.5209344390796877</v>
      </c>
      <c r="AV395" s="42">
        <f t="shared" si="194"/>
        <v>852.19196489748731</v>
      </c>
      <c r="AW395" s="42">
        <f t="shared" si="194"/>
        <v>300.74495521593866</v>
      </c>
      <c r="AX395" s="43">
        <f t="shared" si="194"/>
        <v>2955.8653777310292</v>
      </c>
      <c r="AY395" s="43">
        <f t="shared" si="194"/>
        <v>922.03377702074749</v>
      </c>
      <c r="AZ395" t="e">
        <f>NA()</f>
        <v>#N/A</v>
      </c>
    </row>
    <row r="396" spans="3:52" x14ac:dyDescent="0.25">
      <c r="D396" s="3">
        <v>11</v>
      </c>
      <c r="F396" s="3">
        <v>10</v>
      </c>
      <c r="G396" s="36">
        <f t="shared" si="192"/>
        <v>1686.4816105501202</v>
      </c>
      <c r="H396" s="36">
        <f t="shared" si="192"/>
        <v>15283.54744625246</v>
      </c>
      <c r="I396" s="36">
        <f t="shared" si="192"/>
        <v>3829.3565184307681</v>
      </c>
      <c r="J396" s="36">
        <f t="shared" si="192"/>
        <v>14826.169823486814</v>
      </c>
      <c r="K396" s="36">
        <f t="shared" si="192"/>
        <v>1124.6124495095955</v>
      </c>
      <c r="L396" s="37">
        <f t="shared" si="192"/>
        <v>13383.140425098083</v>
      </c>
      <c r="M396" s="38">
        <f t="shared" si="192"/>
        <v>2669.8833532254025</v>
      </c>
      <c r="N396" s="39">
        <f t="shared" si="192"/>
        <v>891.46451112868112</v>
      </c>
      <c r="O396" s="39">
        <f t="shared" si="192"/>
        <v>178.29290222573621</v>
      </c>
      <c r="P396" s="40">
        <f t="shared" si="192"/>
        <v>32792.919486222454</v>
      </c>
      <c r="Q396" s="40">
        <f t="shared" si="192"/>
        <v>25986.106287177659</v>
      </c>
      <c r="R396" s="40">
        <f t="shared" si="192"/>
        <v>84347.587394425616</v>
      </c>
      <c r="S396" s="41">
        <f t="shared" si="192"/>
        <v>4.3297275384746081</v>
      </c>
      <c r="T396" s="41">
        <f t="shared" si="192"/>
        <v>4.560658020622026</v>
      </c>
      <c r="U396" s="42">
        <f t="shared" si="192"/>
        <v>1098.0957489425482</v>
      </c>
      <c r="V396" s="42">
        <f t="shared" si="192"/>
        <v>384.58832466302192</v>
      </c>
      <c r="W396" s="43">
        <f t="shared" si="192"/>
        <v>3870.6722270074547</v>
      </c>
      <c r="X396" s="43">
        <f t="shared" si="192"/>
        <v>1164.515506121664</v>
      </c>
      <c r="Y396" t="e">
        <f>NA()</f>
        <v>#N/A</v>
      </c>
      <c r="AD396"/>
      <c r="AE396" s="3">
        <v>11</v>
      </c>
      <c r="AG396" s="3">
        <f t="shared" si="193"/>
        <v>8.7896098766206254</v>
      </c>
      <c r="AH396" s="36">
        <f t="shared" si="194"/>
        <v>1023.2778733146459</v>
      </c>
      <c r="AI396" s="36">
        <f t="shared" si="194"/>
        <v>12815.859010477026</v>
      </c>
      <c r="AJ396" s="36">
        <f t="shared" si="194"/>
        <v>2671.1934145813407</v>
      </c>
      <c r="AK396" s="36">
        <f t="shared" si="194"/>
        <v>12372.909788042187</v>
      </c>
      <c r="AL396" s="36">
        <f t="shared" si="194"/>
        <v>780.22277754199149</v>
      </c>
      <c r="AM396" s="37">
        <f t="shared" si="194"/>
        <v>8303.871661649724</v>
      </c>
      <c r="AN396" s="38">
        <f t="shared" si="194"/>
        <v>2136.4840972824786</v>
      </c>
      <c r="AO396" s="39">
        <f t="shared" si="194"/>
        <v>741.06728382533311</v>
      </c>
      <c r="AP396" s="39">
        <f t="shared" si="194"/>
        <v>148.21345676506664</v>
      </c>
      <c r="AQ396" s="40">
        <f t="shared" si="194"/>
        <v>28354.188925829952</v>
      </c>
      <c r="AR396" s="40">
        <f t="shared" si="194"/>
        <v>21763.145503186781</v>
      </c>
      <c r="AS396" s="40">
        <f t="shared" si="194"/>
        <v>64200.689248479015</v>
      </c>
      <c r="AT396" s="41">
        <f t="shared" si="194"/>
        <v>3.7057152708583678</v>
      </c>
      <c r="AU396" s="41">
        <f t="shared" si="194"/>
        <v>3.7892991275943784</v>
      </c>
      <c r="AV396" s="42">
        <f t="shared" si="194"/>
        <v>915.55469744373806</v>
      </c>
      <c r="AW396" s="42">
        <f t="shared" si="194"/>
        <v>322.42170975970788</v>
      </c>
      <c r="AX396" s="43">
        <f t="shared" si="194"/>
        <v>3190.6016637949774</v>
      </c>
      <c r="AY396" s="43">
        <f t="shared" si="194"/>
        <v>985.15601443248863</v>
      </c>
      <c r="AZ396" t="e">
        <f>NA()</f>
        <v>#N/A</v>
      </c>
    </row>
    <row r="397" spans="3:52" x14ac:dyDescent="0.25">
      <c r="D397" s="3">
        <v>12</v>
      </c>
      <c r="F397" s="3">
        <v>11</v>
      </c>
      <c r="G397" s="36">
        <f t="shared" si="192"/>
        <v>2408.665612331893</v>
      </c>
      <c r="H397" s="36">
        <f t="shared" si="192"/>
        <v>17345.643876103939</v>
      </c>
      <c r="I397" s="36">
        <f t="shared" si="192"/>
        <v>5333.790943303371</v>
      </c>
      <c r="J397" s="36">
        <f t="shared" si="192"/>
        <v>16862.71167509949</v>
      </c>
      <c r="K397" s="36">
        <f t="shared" si="192"/>
        <v>1456.6398594250199</v>
      </c>
      <c r="L397" s="37">
        <f t="shared" si="192"/>
        <v>17740.188022337625</v>
      </c>
      <c r="M397" s="38">
        <f t="shared" si="192"/>
        <v>3138.6108528040049</v>
      </c>
      <c r="N397" s="39">
        <f t="shared" si="192"/>
        <v>1019.9967359905181</v>
      </c>
      <c r="O397" s="39">
        <f t="shared" si="192"/>
        <v>203.99934719810366</v>
      </c>
      <c r="P397" s="40">
        <f t="shared" si="192"/>
        <v>36445.30369138172</v>
      </c>
      <c r="Q397" s="40">
        <f t="shared" si="192"/>
        <v>29523.984743243822</v>
      </c>
      <c r="R397" s="40">
        <f t="shared" si="192"/>
        <v>102135.69928811245</v>
      </c>
      <c r="S397" s="41">
        <f t="shared" si="192"/>
        <v>4.8472620239073985</v>
      </c>
      <c r="T397" s="41">
        <f t="shared" si="192"/>
        <v>5.2151211088887317</v>
      </c>
      <c r="U397" s="42">
        <f t="shared" si="192"/>
        <v>1253.645135622633</v>
      </c>
      <c r="V397" s="42">
        <f t="shared" si="192"/>
        <v>437.26351326429142</v>
      </c>
      <c r="W397" s="43">
        <f t="shared" si="192"/>
        <v>4452.4491385648689</v>
      </c>
      <c r="X397" s="43">
        <f t="shared" si="192"/>
        <v>1314.6778200261419</v>
      </c>
      <c r="Y397" t="e">
        <f>NA()</f>
        <v>#N/A</v>
      </c>
      <c r="AD397"/>
      <c r="AE397" s="3">
        <v>12</v>
      </c>
      <c r="AG397" s="3">
        <f t="shared" si="193"/>
        <v>9.2438672170224123</v>
      </c>
      <c r="AH397" s="36">
        <f t="shared" si="194"/>
        <v>1245.9067951476704</v>
      </c>
      <c r="AI397" s="36">
        <f t="shared" si="194"/>
        <v>13737.312192015755</v>
      </c>
      <c r="AJ397" s="36">
        <f t="shared" si="194"/>
        <v>3020.5987198326352</v>
      </c>
      <c r="AK397" s="36">
        <f t="shared" si="194"/>
        <v>13291.123068600502</v>
      </c>
      <c r="AL397" s="36">
        <f t="shared" si="194"/>
        <v>901.81149913064678</v>
      </c>
      <c r="AM397" s="37">
        <f t="shared" si="194"/>
        <v>10156.098513296327</v>
      </c>
      <c r="AN397" s="38">
        <f t="shared" si="194"/>
        <v>2331.9875332215565</v>
      </c>
      <c r="AO397" s="39">
        <f t="shared" si="194"/>
        <v>796.77962671768955</v>
      </c>
      <c r="AP397" s="39">
        <f t="shared" si="194"/>
        <v>159.35592534353793</v>
      </c>
      <c r="AQ397" s="40">
        <f t="shared" si="194"/>
        <v>30021.18432301619</v>
      </c>
      <c r="AR397" s="40">
        <f t="shared" si="194"/>
        <v>23337.914392324303</v>
      </c>
      <c r="AS397" s="40">
        <f t="shared" si="194"/>
        <v>71553.583124787183</v>
      </c>
      <c r="AT397" s="41">
        <f t="shared" si="194"/>
        <v>3.939380726716553</v>
      </c>
      <c r="AU397" s="41">
        <f t="shared" si="194"/>
        <v>4.0756879488656041</v>
      </c>
      <c r="AV397" s="42">
        <f t="shared" si="194"/>
        <v>983.24564708534422</v>
      </c>
      <c r="AW397" s="42">
        <f t="shared" si="194"/>
        <v>345.52179820441188</v>
      </c>
      <c r="AX397" s="43">
        <f t="shared" si="194"/>
        <v>3442.2465076950543</v>
      </c>
      <c r="AY397" s="43">
        <f t="shared" si="194"/>
        <v>1052.0852030940171</v>
      </c>
      <c r="AZ397" t="e">
        <f>NA()</f>
        <v>#N/A</v>
      </c>
    </row>
    <row r="398" spans="3:52" x14ac:dyDescent="0.25">
      <c r="D398" s="3">
        <v>13</v>
      </c>
      <c r="F398" s="3">
        <v>12</v>
      </c>
      <c r="G398" s="36">
        <f t="shared" si="192"/>
        <v>3288.0725476548355</v>
      </c>
      <c r="H398" s="36">
        <f t="shared" si="192"/>
        <v>19419.92223158354</v>
      </c>
      <c r="I398" s="36">
        <f t="shared" si="192"/>
        <v>7043.3766858803592</v>
      </c>
      <c r="J398" s="36">
        <f t="shared" si="192"/>
        <v>18900.359855280385</v>
      </c>
      <c r="K398" s="36">
        <f t="shared" si="192"/>
        <v>1827.9657470379971</v>
      </c>
      <c r="L398" s="37">
        <f t="shared" si="192"/>
        <v>21987.642906968591</v>
      </c>
      <c r="M398" s="38">
        <f t="shared" si="192"/>
        <v>3629.4545655991374</v>
      </c>
      <c r="N398" s="39">
        <f t="shared" si="192"/>
        <v>1151.7493408160444</v>
      </c>
      <c r="O398" s="39">
        <f t="shared" si="192"/>
        <v>230.3498681632089</v>
      </c>
      <c r="P398" s="40">
        <f t="shared" si="192"/>
        <v>40073.657576704252</v>
      </c>
      <c r="Q398" s="40">
        <f t="shared" si="192"/>
        <v>33082.505674321859</v>
      </c>
      <c r="R398" s="40">
        <f t="shared" si="192"/>
        <v>120646.05042707216</v>
      </c>
      <c r="S398" s="41">
        <f t="shared" si="192"/>
        <v>5.364571781697629</v>
      </c>
      <c r="T398" s="41">
        <f t="shared" si="192"/>
        <v>5.8809717001308623</v>
      </c>
      <c r="U398" s="42">
        <f t="shared" si="192"/>
        <v>1412.7044307039926</v>
      </c>
      <c r="V398" s="42">
        <f t="shared" si="192"/>
        <v>490.87109317624049</v>
      </c>
      <c r="W398" s="43">
        <f t="shared" si="192"/>
        <v>5047.4470088957123</v>
      </c>
      <c r="X398" s="43">
        <f t="shared" si="192"/>
        <v>1465.9068827168994</v>
      </c>
      <c r="Y398" t="e">
        <f>NA()</f>
        <v>#N/A</v>
      </c>
      <c r="AD398"/>
      <c r="AE398" s="3">
        <v>13</v>
      </c>
      <c r="AG398" s="3">
        <f t="shared" si="193"/>
        <v>9.7216011091944612</v>
      </c>
      <c r="AH398" s="36">
        <f t="shared" si="194"/>
        <v>1513.847435039303</v>
      </c>
      <c r="AI398" s="36">
        <f t="shared" si="194"/>
        <v>14712.672182387079</v>
      </c>
      <c r="AJ398" s="36">
        <f t="shared" si="194"/>
        <v>3452.8790567636956</v>
      </c>
      <c r="AK398" s="36">
        <f t="shared" si="194"/>
        <v>14260.253098623105</v>
      </c>
      <c r="AL398" s="36">
        <f t="shared" si="194"/>
        <v>1039.6637208196009</v>
      </c>
      <c r="AM398" s="37">
        <f t="shared" si="194"/>
        <v>12180.428265186347</v>
      </c>
      <c r="AN398" s="38">
        <f t="shared" si="194"/>
        <v>2543.7298131276502</v>
      </c>
      <c r="AO398" s="39">
        <f t="shared" si="194"/>
        <v>856.3337944379515</v>
      </c>
      <c r="AP398" s="39">
        <f t="shared" si="194"/>
        <v>171.2667588875903</v>
      </c>
      <c r="AQ398" s="40">
        <f t="shared" si="194"/>
        <v>31773.098073412686</v>
      </c>
      <c r="AR398" s="40">
        <f t="shared" si="194"/>
        <v>25007.703672705116</v>
      </c>
      <c r="AS398" s="40">
        <f t="shared" si="194"/>
        <v>79562.741931000317</v>
      </c>
      <c r="AT398" s="41">
        <f t="shared" si="194"/>
        <v>4.185850430974428</v>
      </c>
      <c r="AU398" s="41">
        <f t="shared" si="194"/>
        <v>4.3809899419765745</v>
      </c>
      <c r="AV398" s="42">
        <f t="shared" si="194"/>
        <v>1055.5104525489062</v>
      </c>
      <c r="AW398" s="42">
        <f t="shared" si="194"/>
        <v>370.12083539033881</v>
      </c>
      <c r="AX398" s="43">
        <f t="shared" si="194"/>
        <v>3711.6473871478061</v>
      </c>
      <c r="AY398" s="43">
        <f t="shared" si="194"/>
        <v>1122.9879361367214</v>
      </c>
      <c r="AZ398" t="e">
        <f>NA()</f>
        <v>#N/A</v>
      </c>
    </row>
    <row r="399" spans="3:52" x14ac:dyDescent="0.25">
      <c r="D399" s="3">
        <v>14</v>
      </c>
      <c r="F399" s="3">
        <v>13</v>
      </c>
      <c r="G399" s="36">
        <f t="shared" si="192"/>
        <v>4312.9442583527016</v>
      </c>
      <c r="H399" s="36">
        <f t="shared" si="192"/>
        <v>21500.196797531898</v>
      </c>
      <c r="I399" s="36">
        <f t="shared" si="192"/>
        <v>8912.9871714732417</v>
      </c>
      <c r="J399" s="36">
        <f t="shared" si="192"/>
        <v>20934.542418235138</v>
      </c>
      <c r="K399" s="36">
        <f t="shared" si="192"/>
        <v>2234.381991091524</v>
      </c>
      <c r="L399" s="37">
        <f t="shared" si="192"/>
        <v>25974.368524493562</v>
      </c>
      <c r="M399" s="38">
        <f t="shared" si="192"/>
        <v>4139.6081335028948</v>
      </c>
      <c r="N399" s="39">
        <f t="shared" si="192"/>
        <v>1286.1922311857786</v>
      </c>
      <c r="O399" s="39">
        <f t="shared" si="192"/>
        <v>257.2384462371557</v>
      </c>
      <c r="P399" s="40">
        <f t="shared" si="192"/>
        <v>43670.004814814718</v>
      </c>
      <c r="Q399" s="40">
        <f t="shared" si="192"/>
        <v>36643.189110363652</v>
      </c>
      <c r="R399" s="40">
        <f t="shared" si="192"/>
        <v>139611.75279186358</v>
      </c>
      <c r="S399" s="41">
        <f t="shared" si="192"/>
        <v>5.8801031519582567</v>
      </c>
      <c r="T399" s="41">
        <f t="shared" si="192"/>
        <v>6.5548614309011386</v>
      </c>
      <c r="U399" s="42">
        <f t="shared" si="192"/>
        <v>1574.6428162449145</v>
      </c>
      <c r="V399" s="42">
        <f t="shared" si="192"/>
        <v>545.20452167972246</v>
      </c>
      <c r="W399" s="43">
        <f t="shared" si="192"/>
        <v>5651.7676861463015</v>
      </c>
      <c r="X399" s="43">
        <f t="shared" si="192"/>
        <v>1617.6376359220969</v>
      </c>
      <c r="Y399" t="e">
        <f>NA()</f>
        <v>#N/A</v>
      </c>
      <c r="AD399"/>
      <c r="AE399" s="3">
        <v>14</v>
      </c>
      <c r="AG399" s="3">
        <f t="shared" si="193"/>
        <v>10.224024848848265</v>
      </c>
      <c r="AH399" s="36">
        <f t="shared" si="194"/>
        <v>1834.35672932273</v>
      </c>
      <c r="AI399" s="36">
        <f t="shared" si="194"/>
        <v>15744.068040165281</v>
      </c>
      <c r="AJ399" s="36">
        <f t="shared" si="194"/>
        <v>4146.2790616414622</v>
      </c>
      <c r="AK399" s="36">
        <f t="shared" si="194"/>
        <v>15282.002462384546</v>
      </c>
      <c r="AL399" s="36">
        <f t="shared" si="194"/>
        <v>1195.3855327174078</v>
      </c>
      <c r="AM399" s="37">
        <f t="shared" si="194"/>
        <v>14357.952908828946</v>
      </c>
      <c r="AN399" s="38">
        <f t="shared" si="194"/>
        <v>2772.8153131349859</v>
      </c>
      <c r="AO399" s="39">
        <f t="shared" si="194"/>
        <v>919.94927024264382</v>
      </c>
      <c r="AP399" s="39">
        <f t="shared" si="194"/>
        <v>183.98985404852877</v>
      </c>
      <c r="AQ399" s="40">
        <f t="shared" si="194"/>
        <v>33612.760760901379</v>
      </c>
      <c r="AR399" s="40">
        <f t="shared" si="194"/>
        <v>26775.817410836171</v>
      </c>
      <c r="AS399" s="40">
        <f t="shared" si="194"/>
        <v>88255.148637481543</v>
      </c>
      <c r="AT399" s="41">
        <f t="shared" si="194"/>
        <v>4.4455970230725681</v>
      </c>
      <c r="AU399" s="41">
        <f t="shared" si="194"/>
        <v>4.7060945859709804</v>
      </c>
      <c r="AV399" s="42">
        <f t="shared" si="194"/>
        <v>1132.6020968128282</v>
      </c>
      <c r="AW399" s="42">
        <f t="shared" si="194"/>
        <v>396.29613501115898</v>
      </c>
      <c r="AX399" s="43">
        <f t="shared" si="194"/>
        <v>3999.6351390665181</v>
      </c>
      <c r="AY399" s="43">
        <f t="shared" si="194"/>
        <v>1198.0302488008424</v>
      </c>
      <c r="AZ399" t="e">
        <f>NA()</f>
        <v>#N/A</v>
      </c>
    </row>
    <row r="400" spans="3:52" x14ac:dyDescent="0.25">
      <c r="D400" s="3">
        <v>15</v>
      </c>
      <c r="F400" s="3">
        <v>14</v>
      </c>
      <c r="G400" s="36">
        <f t="shared" si="192"/>
        <v>5464.745473193263</v>
      </c>
      <c r="H400" s="36">
        <f t="shared" si="192"/>
        <v>23581.533960513018</v>
      </c>
      <c r="I400" s="36">
        <f t="shared" si="192"/>
        <v>10901.788871274215</v>
      </c>
      <c r="J400" s="36">
        <f t="shared" si="192"/>
        <v>22961.933320442236</v>
      </c>
      <c r="K400" s="36">
        <f t="shared" si="192"/>
        <v>2671.2368723042177</v>
      </c>
      <c r="L400" s="37">
        <f t="shared" si="192"/>
        <v>29624.24062283889</v>
      </c>
      <c r="M400" s="38">
        <f t="shared" si="192"/>
        <v>4667.2449598164094</v>
      </c>
      <c r="N400" s="39">
        <f t="shared" si="192"/>
        <v>1422.8559719359057</v>
      </c>
      <c r="O400" s="39">
        <f t="shared" si="192"/>
        <v>284.57119438718115</v>
      </c>
      <c r="P400" s="40">
        <f t="shared" si="192"/>
        <v>47227.835321763887</v>
      </c>
      <c r="Q400" s="40">
        <f t="shared" si="192"/>
        <v>40190.430169981759</v>
      </c>
      <c r="R400" s="40">
        <f t="shared" si="192"/>
        <v>158794.25874206179</v>
      </c>
      <c r="S400" s="41">
        <f t="shared" si="192"/>
        <v>6.3925588536095335</v>
      </c>
      <c r="T400" s="41">
        <f t="shared" si="192"/>
        <v>7.2338735945290322</v>
      </c>
      <c r="U400" s="42">
        <f t="shared" si="192"/>
        <v>1738.9041914207719</v>
      </c>
      <c r="V400" s="42">
        <f t="shared" si="192"/>
        <v>600.08342291775602</v>
      </c>
      <c r="W400" s="43">
        <f t="shared" si="192"/>
        <v>6262.0483604076835</v>
      </c>
      <c r="X400" s="43">
        <f t="shared" si="192"/>
        <v>1769.3911008017758</v>
      </c>
      <c r="Y400" t="e">
        <f>NA()</f>
        <v>#N/A</v>
      </c>
      <c r="AD400"/>
      <c r="AE400" s="3">
        <v>15</v>
      </c>
      <c r="AG400" s="3">
        <f t="shared" si="193"/>
        <v>10.752414436239738</v>
      </c>
      <c r="AH400" s="36">
        <f t="shared" si="194"/>
        <v>2214.9740107409057</v>
      </c>
      <c r="AI400" s="36">
        <f t="shared" si="194"/>
        <v>16833.687832132502</v>
      </c>
      <c r="AJ400" s="36">
        <f t="shared" si="194"/>
        <v>4940.4642614102395</v>
      </c>
      <c r="AK400" s="36">
        <f t="shared" si="194"/>
        <v>16358.172421483328</v>
      </c>
      <c r="AL400" s="36">
        <f t="shared" si="194"/>
        <v>1370.6246221833433</v>
      </c>
      <c r="AM400" s="37">
        <f t="shared" si="194"/>
        <v>16663.964462438031</v>
      </c>
      <c r="AN400" s="38">
        <f t="shared" si="194"/>
        <v>3020.3872074653186</v>
      </c>
      <c r="AO400" s="39">
        <f t="shared" si="194"/>
        <v>987.85204888838905</v>
      </c>
      <c r="AP400" s="39">
        <f t="shared" si="194"/>
        <v>197.57040977767781</v>
      </c>
      <c r="AQ400" s="40">
        <f t="shared" si="194"/>
        <v>35542.918666024991</v>
      </c>
      <c r="AR400" s="40">
        <f t="shared" si="194"/>
        <v>28645.348927417839</v>
      </c>
      <c r="AS400" s="40">
        <f t="shared" si="194"/>
        <v>97653.443349722991</v>
      </c>
      <c r="AT400" s="41">
        <f t="shared" si="194"/>
        <v>4.7190823446679371</v>
      </c>
      <c r="AU400" s="41">
        <f t="shared" si="194"/>
        <v>5.0518847381951071</v>
      </c>
      <c r="AV400" s="42">
        <f t="shared" si="194"/>
        <v>1214.7801749757041</v>
      </c>
      <c r="AW400" s="42">
        <f t="shared" si="194"/>
        <v>424.12641122776608</v>
      </c>
      <c r="AX400" s="43">
        <f t="shared" si="194"/>
        <v>4307.0150770221762</v>
      </c>
      <c r="AY400" s="43">
        <f t="shared" si="194"/>
        <v>1277.3764331883472</v>
      </c>
      <c r="AZ400" t="e">
        <f>NA()</f>
        <v>#N/A</v>
      </c>
    </row>
    <row r="401" spans="4:52" x14ac:dyDescent="0.25">
      <c r="D401" s="3">
        <v>16</v>
      </c>
      <c r="F401" s="3">
        <v>15</v>
      </c>
      <c r="G401" s="36">
        <f t="shared" si="192"/>
        <v>6722.6530291624404</v>
      </c>
      <c r="H401" s="36">
        <f t="shared" si="192"/>
        <v>25659.792585454925</v>
      </c>
      <c r="I401" s="36">
        <f t="shared" si="192"/>
        <v>12977.469145920124</v>
      </c>
      <c r="J401" s="36">
        <f t="shared" ref="J401:X401" si="195">300*J329*J101</f>
        <v>24979.811487761421</v>
      </c>
      <c r="K401" s="36">
        <f t="shared" si="195"/>
        <v>3133.6647981131355</v>
      </c>
      <c r="L401" s="37">
        <f t="shared" si="195"/>
        <v>32916.247516784286</v>
      </c>
      <c r="M401" s="38">
        <f t="shared" si="195"/>
        <v>5323.9086755006902</v>
      </c>
      <c r="N401" s="39">
        <f t="shared" si="195"/>
        <v>1561.3226765782404</v>
      </c>
      <c r="O401" s="39">
        <f t="shared" si="195"/>
        <v>312.264535315648</v>
      </c>
      <c r="P401" s="40">
        <f t="shared" si="195"/>
        <v>50741.825464111163</v>
      </c>
      <c r="Q401" s="40">
        <f t="shared" si="195"/>
        <v>43711.066939271012</v>
      </c>
      <c r="R401" s="40">
        <f t="shared" si="195"/>
        <v>177985.22295425975</v>
      </c>
      <c r="S401" s="41">
        <f t="shared" si="195"/>
        <v>6.900852066164461</v>
      </c>
      <c r="T401" s="41">
        <f t="shared" si="195"/>
        <v>7.9154626726332342</v>
      </c>
      <c r="U401" s="42">
        <f t="shared" si="195"/>
        <v>1904.9957468204295</v>
      </c>
      <c r="V401" s="42">
        <f t="shared" si="195"/>
        <v>655.34945408791964</v>
      </c>
      <c r="W401" s="43">
        <f t="shared" si="195"/>
        <v>6875.4228776703139</v>
      </c>
      <c r="X401" s="43">
        <f t="shared" si="195"/>
        <v>1920.7598937413406</v>
      </c>
      <c r="Y401" t="e">
        <f>NA()</f>
        <v>#N/A</v>
      </c>
      <c r="AD401"/>
      <c r="AE401" s="3">
        <v>16</v>
      </c>
      <c r="AG401" s="3">
        <f t="shared" si="193"/>
        <v>11.308111816813577</v>
      </c>
      <c r="AH401" s="36">
        <f t="shared" si="194"/>
        <v>2663.2279766744341</v>
      </c>
      <c r="AI401" s="36">
        <f t="shared" si="194"/>
        <v>17983.773767022194</v>
      </c>
      <c r="AJ401" s="36">
        <f t="shared" si="194"/>
        <v>5840.778663246283</v>
      </c>
      <c r="AK401" s="36">
        <f t="shared" ref="AK401:AY401" si="196">300*AK329*AK101</f>
        <v>17490.663868466454</v>
      </c>
      <c r="AL401" s="36">
        <f t="shared" si="196"/>
        <v>1567.04508442521</v>
      </c>
      <c r="AM401" s="37">
        <f t="shared" si="196"/>
        <v>19069.225613135848</v>
      </c>
      <c r="AN401" s="38">
        <f t="shared" si="196"/>
        <v>3287.622978095184</v>
      </c>
      <c r="AO401" s="39">
        <f t="shared" si="196"/>
        <v>1060.27395324858</v>
      </c>
      <c r="AP401" s="39">
        <f t="shared" si="196"/>
        <v>212.05479064971601</v>
      </c>
      <c r="AQ401" s="40">
        <f t="shared" si="196"/>
        <v>37566.206821521315</v>
      </c>
      <c r="AR401" s="40">
        <f t="shared" si="196"/>
        <v>30619.127423376325</v>
      </c>
      <c r="AS401" s="40">
        <f t="shared" si="196"/>
        <v>107774.90051350571</v>
      </c>
      <c r="AT401" s="41">
        <f t="shared" si="196"/>
        <v>5.0067530467497443</v>
      </c>
      <c r="AU401" s="41">
        <f t="shared" si="196"/>
        <v>5.4192285916682241</v>
      </c>
      <c r="AV401" s="42">
        <f t="shared" si="196"/>
        <v>1302.3099923824966</v>
      </c>
      <c r="AW401" s="42">
        <f t="shared" si="196"/>
        <v>453.69142375855279</v>
      </c>
      <c r="AX401" s="43">
        <f t="shared" si="196"/>
        <v>4634.5578182278814</v>
      </c>
      <c r="AY401" s="43">
        <f t="shared" si="196"/>
        <v>1361.1877096394055</v>
      </c>
      <c r="AZ401" t="e">
        <f>NA()</f>
        <v>#N/A</v>
      </c>
    </row>
    <row r="402" spans="4:52" x14ac:dyDescent="0.25">
      <c r="D402" s="3">
        <v>17</v>
      </c>
      <c r="F402" s="3">
        <v>16</v>
      </c>
      <c r="G402" s="36">
        <f t="shared" ref="G402:X416" si="197">300*G330*G102</f>
        <v>8066.960431194082</v>
      </c>
      <c r="H402" s="36">
        <f t="shared" si="197"/>
        <v>27731.362532521351</v>
      </c>
      <c r="I402" s="36">
        <f t="shared" si="197"/>
        <v>15117.010115435573</v>
      </c>
      <c r="J402" s="36">
        <f t="shared" si="197"/>
        <v>26985.742261208998</v>
      </c>
      <c r="K402" s="36">
        <f t="shared" si="197"/>
        <v>3616.7717825996197</v>
      </c>
      <c r="L402" s="37">
        <f t="shared" si="197"/>
        <v>35863.766071331025</v>
      </c>
      <c r="M402" s="38">
        <f t="shared" si="197"/>
        <v>6002.7762146031182</v>
      </c>
      <c r="N402" s="39">
        <f t="shared" si="197"/>
        <v>1701.2188004650407</v>
      </c>
      <c r="O402" s="39">
        <f t="shared" si="197"/>
        <v>340.24376009300812</v>
      </c>
      <c r="P402" s="40">
        <f t="shared" si="197"/>
        <v>54207.624570885098</v>
      </c>
      <c r="Q402" s="40">
        <f t="shared" si="197"/>
        <v>47194.026961308111</v>
      </c>
      <c r="R402" s="40">
        <f t="shared" si="197"/>
        <v>197006.52932304444</v>
      </c>
      <c r="S402" s="41">
        <f t="shared" si="197"/>
        <v>7.4040709133834941</v>
      </c>
      <c r="T402" s="41">
        <f t="shared" si="197"/>
        <v>8.5974049928212679</v>
      </c>
      <c r="U402" s="42">
        <f t="shared" si="197"/>
        <v>2072.4789444045364</v>
      </c>
      <c r="V402" s="42">
        <f t="shared" si="197"/>
        <v>710.86305358361483</v>
      </c>
      <c r="W402" s="43">
        <f t="shared" si="197"/>
        <v>7489.4741755492587</v>
      </c>
      <c r="X402" s="43">
        <f t="shared" si="197"/>
        <v>2071.3968335573882</v>
      </c>
      <c r="Y402" t="e">
        <f>NA()</f>
        <v>#N/A</v>
      </c>
      <c r="AD402"/>
      <c r="AE402" s="3">
        <v>17</v>
      </c>
      <c r="AG402" s="3">
        <f t="shared" si="193"/>
        <v>11.892528289327906</v>
      </c>
      <c r="AH402" s="36">
        <f t="shared" ref="AH402:AY416" si="198">300*AH330*AH102</f>
        <v>3186.303268272382</v>
      </c>
      <c r="AI402" s="36">
        <f t="shared" si="198"/>
        <v>19196.611462180474</v>
      </c>
      <c r="AJ402" s="36">
        <f t="shared" si="198"/>
        <v>6851.1844981558734</v>
      </c>
      <c r="AK402" s="36">
        <f t="shared" si="198"/>
        <v>18681.469060516589</v>
      </c>
      <c r="AL402" s="36">
        <f t="shared" si="198"/>
        <v>1786.2966433497722</v>
      </c>
      <c r="AM402" s="37">
        <f t="shared" si="198"/>
        <v>21541.678571992132</v>
      </c>
      <c r="AN402" s="38">
        <f t="shared" si="198"/>
        <v>3575.7287683179193</v>
      </c>
      <c r="AO402" s="39">
        <f t="shared" si="198"/>
        <v>1137.4517939382974</v>
      </c>
      <c r="AP402" s="39">
        <f t="shared" si="198"/>
        <v>227.49035878765949</v>
      </c>
      <c r="AQ402" s="40">
        <f t="shared" si="198"/>
        <v>39685.119437762238</v>
      </c>
      <c r="AR402" s="40">
        <f t="shared" si="198"/>
        <v>32699.660216081938</v>
      </c>
      <c r="AS402" s="40">
        <f t="shared" si="198"/>
        <v>118630.37375633603</v>
      </c>
      <c r="AT402" s="41">
        <f t="shared" si="198"/>
        <v>5.3090357350442456</v>
      </c>
      <c r="AU402" s="41">
        <f t="shared" si="198"/>
        <v>5.8089706051142382</v>
      </c>
      <c r="AV402" s="42">
        <f t="shared" si="198"/>
        <v>1395.461475604814</v>
      </c>
      <c r="AW402" s="42">
        <f t="shared" si="198"/>
        <v>485.07156147631883</v>
      </c>
      <c r="AX402" s="43">
        <f t="shared" si="198"/>
        <v>4982.9900214539957</v>
      </c>
      <c r="AY402" s="43">
        <f t="shared" si="198"/>
        <v>1449.6207497774938</v>
      </c>
      <c r="AZ402" t="e">
        <f>NA()</f>
        <v>#N/A</v>
      </c>
    </row>
    <row r="403" spans="4:52" x14ac:dyDescent="0.25">
      <c r="D403" s="3">
        <v>18</v>
      </c>
      <c r="F403" s="3">
        <v>17</v>
      </c>
      <c r="G403" s="36">
        <f t="shared" si="197"/>
        <v>9480.7379800466533</v>
      </c>
      <c r="H403" s="36">
        <f t="shared" si="197"/>
        <v>29793.023801947016</v>
      </c>
      <c r="I403" s="36">
        <f t="shared" si="197"/>
        <v>17305.239365617028</v>
      </c>
      <c r="J403" s="36">
        <f t="shared" si="197"/>
        <v>28977.443498315039</v>
      </c>
      <c r="K403" s="36">
        <f t="shared" si="197"/>
        <v>4115.7797698832728</v>
      </c>
      <c r="L403" s="37">
        <f t="shared" si="197"/>
        <v>38498.041845099076</v>
      </c>
      <c r="M403" s="38">
        <f t="shared" si="197"/>
        <v>6699.26547438947</v>
      </c>
      <c r="N403" s="39">
        <f t="shared" si="197"/>
        <v>1842.2093297380457</v>
      </c>
      <c r="O403" s="39">
        <f t="shared" si="197"/>
        <v>368.44186594760919</v>
      </c>
      <c r="P403" s="40">
        <f t="shared" si="197"/>
        <v>57621.688705343469</v>
      </c>
      <c r="Q403" s="40">
        <f t="shared" si="197"/>
        <v>50630.033952232508</v>
      </c>
      <c r="R403" s="40">
        <f t="shared" si="197"/>
        <v>215709.09113299413</v>
      </c>
      <c r="S403" s="41">
        <f t="shared" si="197"/>
        <v>7.9014504502787126</v>
      </c>
      <c r="T403" s="41">
        <f t="shared" si="197"/>
        <v>9.2777578086648109</v>
      </c>
      <c r="U403" s="42">
        <f t="shared" si="197"/>
        <v>2243.7622917882204</v>
      </c>
      <c r="V403" s="42">
        <f t="shared" si="197"/>
        <v>766.50083329358392</v>
      </c>
      <c r="W403" s="43">
        <f t="shared" si="197"/>
        <v>8102.183321431592</v>
      </c>
      <c r="X403" s="43">
        <f t="shared" si="197"/>
        <v>2229.7482873158124</v>
      </c>
      <c r="Y403" t="e">
        <f>NA()</f>
        <v>#N/A</v>
      </c>
      <c r="AD403"/>
      <c r="AE403" s="3">
        <v>18</v>
      </c>
      <c r="AG403" s="3">
        <f t="shared" si="193"/>
        <v>12.507148090114805</v>
      </c>
      <c r="AH403" s="36">
        <f t="shared" si="198"/>
        <v>3790.7147306788756</v>
      </c>
      <c r="AI403" s="36">
        <f t="shared" si="198"/>
        <v>20474.512634856987</v>
      </c>
      <c r="AJ403" s="36">
        <f t="shared" si="198"/>
        <v>7974.2802217616836</v>
      </c>
      <c r="AK403" s="36">
        <f t="shared" si="198"/>
        <v>19932.653277198464</v>
      </c>
      <c r="AL403" s="36">
        <f t="shared" si="198"/>
        <v>2029.9781543579388</v>
      </c>
      <c r="AM403" s="37">
        <f t="shared" si="198"/>
        <v>24048.414536131218</v>
      </c>
      <c r="AN403" s="38">
        <f t="shared" si="198"/>
        <v>3885.9324591670938</v>
      </c>
      <c r="AO403" s="39">
        <f t="shared" si="198"/>
        <v>1219.6263559392614</v>
      </c>
      <c r="AP403" s="39">
        <f t="shared" si="198"/>
        <v>243.92527118785227</v>
      </c>
      <c r="AQ403" s="40">
        <f t="shared" si="198"/>
        <v>41901.977647124688</v>
      </c>
      <c r="AR403" s="40">
        <f t="shared" si="198"/>
        <v>34889.070827532705</v>
      </c>
      <c r="AS403" s="40">
        <f t="shared" si="198"/>
        <v>130223.23673881851</v>
      </c>
      <c r="AT403" s="41">
        <f t="shared" si="198"/>
        <v>5.6263316427909471</v>
      </c>
      <c r="AU403" s="41">
        <f t="shared" si="198"/>
        <v>6.2219213702709499</v>
      </c>
      <c r="AV403" s="42">
        <f t="shared" si="198"/>
        <v>1494.5078785472963</v>
      </c>
      <c r="AW403" s="42">
        <f t="shared" si="198"/>
        <v>518.34735959643751</v>
      </c>
      <c r="AX403" s="43">
        <f t="shared" si="198"/>
        <v>5352.9852566087948</v>
      </c>
      <c r="AY403" s="43">
        <f t="shared" si="198"/>
        <v>1542.8260478947959</v>
      </c>
      <c r="AZ403" t="e">
        <f>NA()</f>
        <v>#N/A</v>
      </c>
    </row>
    <row r="404" spans="4:52" x14ac:dyDescent="0.25">
      <c r="D404" s="3">
        <v>19</v>
      </c>
      <c r="F404" s="3">
        <v>18</v>
      </c>
      <c r="G404" s="36">
        <f t="shared" si="197"/>
        <v>10950.007635299035</v>
      </c>
      <c r="H404" s="36">
        <f t="shared" si="197"/>
        <v>31841.87374209187</v>
      </c>
      <c r="I404" s="36">
        <f t="shared" si="197"/>
        <v>19532.477918294717</v>
      </c>
      <c r="J404" s="36">
        <f t="shared" si="197"/>
        <v>30952.74688881966</v>
      </c>
      <c r="K404" s="36">
        <f t="shared" si="197"/>
        <v>4626.1343647765598</v>
      </c>
      <c r="L404" s="37">
        <f t="shared" si="197"/>
        <v>40856.995706120331</v>
      </c>
      <c r="M404" s="38">
        <f t="shared" si="197"/>
        <v>7409.217756606271</v>
      </c>
      <c r="N404" s="39">
        <f t="shared" si="197"/>
        <v>1983.9930184351786</v>
      </c>
      <c r="O404" s="39">
        <f t="shared" si="197"/>
        <v>396.79860368703567</v>
      </c>
      <c r="P404" s="40">
        <f t="shared" si="197"/>
        <v>60981.148981388644</v>
      </c>
      <c r="Q404" s="40">
        <f t="shared" si="197"/>
        <v>54011.361691687096</v>
      </c>
      <c r="R404" s="40">
        <f t="shared" si="197"/>
        <v>233970.87822636083</v>
      </c>
      <c r="S404" s="41">
        <f t="shared" si="197"/>
        <v>8.3923501980939079</v>
      </c>
      <c r="T404" s="41">
        <f t="shared" si="197"/>
        <v>9.9548249060287084</v>
      </c>
      <c r="U404" s="42">
        <f t="shared" si="197"/>
        <v>2419.4803348817568</v>
      </c>
      <c r="V404" s="42">
        <f t="shared" si="197"/>
        <v>822.1534528964894</v>
      </c>
      <c r="W404" s="43">
        <f t="shared" si="197"/>
        <v>8711.8788757067414</v>
      </c>
      <c r="X404" s="43">
        <f t="shared" si="197"/>
        <v>2403.6166642410976</v>
      </c>
      <c r="Y404" t="e">
        <f>NA()</f>
        <v>#N/A</v>
      </c>
      <c r="AD404"/>
      <c r="AE404" s="3">
        <v>19</v>
      </c>
      <c r="AG404" s="3">
        <f t="shared" si="193"/>
        <v>13.1535321625796</v>
      </c>
      <c r="AH404" s="36">
        <f t="shared" si="198"/>
        <v>4482.0495379292079</v>
      </c>
      <c r="AI404" s="36">
        <f t="shared" si="198"/>
        <v>21819.7908843072</v>
      </c>
      <c r="AJ404" s="36">
        <f t="shared" si="198"/>
        <v>9211.5036858852636</v>
      </c>
      <c r="AK404" s="36">
        <f t="shared" si="198"/>
        <v>21246.326246319881</v>
      </c>
      <c r="AL404" s="36">
        <f t="shared" si="198"/>
        <v>2299.5954885501528</v>
      </c>
      <c r="AM404" s="37">
        <f t="shared" si="198"/>
        <v>26557.681706206313</v>
      </c>
      <c r="AN404" s="38">
        <f t="shared" si="198"/>
        <v>4219.4753492515792</v>
      </c>
      <c r="AO404" s="39">
        <f t="shared" si="198"/>
        <v>1307.0411959616176</v>
      </c>
      <c r="AP404" s="39">
        <f t="shared" si="198"/>
        <v>261.40823919232355</v>
      </c>
      <c r="AQ404" s="40">
        <f t="shared" si="198"/>
        <v>44218.894549996425</v>
      </c>
      <c r="AR404" s="40">
        <f t="shared" si="198"/>
        <v>37189.033302546071</v>
      </c>
      <c r="AS404" s="40">
        <f t="shared" si="198"/>
        <v>142548.35419712405</v>
      </c>
      <c r="AT404" s="41">
        <f t="shared" si="198"/>
        <v>5.9590108259661489</v>
      </c>
      <c r="AU404" s="41">
        <f t="shared" si="198"/>
        <v>6.6588463953370631</v>
      </c>
      <c r="AV404" s="42">
        <f t="shared" si="198"/>
        <v>1599.7242659134538</v>
      </c>
      <c r="AW404" s="42">
        <f t="shared" si="198"/>
        <v>553.59894570630024</v>
      </c>
      <c r="AX404" s="43">
        <f t="shared" si="198"/>
        <v>5745.1552355777649</v>
      </c>
      <c r="AY404" s="43">
        <f t="shared" si="198"/>
        <v>1640.9461393674314</v>
      </c>
      <c r="AZ404" t="e">
        <f>NA()</f>
        <v>#N/A</v>
      </c>
    </row>
    <row r="405" spans="4:52" x14ac:dyDescent="0.25">
      <c r="D405" s="3">
        <v>20</v>
      </c>
      <c r="F405" s="3">
        <v>19</v>
      </c>
      <c r="G405" s="36">
        <f t="shared" si="197"/>
        <v>12463.108536078245</v>
      </c>
      <c r="H405" s="36">
        <f t="shared" si="197"/>
        <v>33875.289607629595</v>
      </c>
      <c r="I405" s="36">
        <f t="shared" si="197"/>
        <v>21792.243601291135</v>
      </c>
      <c r="J405" s="36">
        <f t="shared" si="197"/>
        <v>32909.601566341349</v>
      </c>
      <c r="K405" s="36">
        <f t="shared" si="197"/>
        <v>5143.5811251142559</v>
      </c>
      <c r="L405" s="37">
        <f t="shared" si="197"/>
        <v>42978.594451304081</v>
      </c>
      <c r="M405" s="38">
        <f t="shared" si="197"/>
        <v>8128.9274800728926</v>
      </c>
      <c r="N405" s="39">
        <f t="shared" si="197"/>
        <v>2126.2984292205028</v>
      </c>
      <c r="O405" s="39">
        <f t="shared" si="197"/>
        <v>425.2596858441006</v>
      </c>
      <c r="P405" s="40">
        <f t="shared" si="197"/>
        <v>64283.705686314745</v>
      </c>
      <c r="Q405" s="40">
        <f t="shared" si="197"/>
        <v>57331.625558552565</v>
      </c>
      <c r="R405" s="40">
        <f t="shared" si="197"/>
        <v>251694.50335336791</v>
      </c>
      <c r="S405" s="41">
        <f t="shared" si="197"/>
        <v>8.8762358700006398</v>
      </c>
      <c r="T405" s="41">
        <f t="shared" si="197"/>
        <v>10.627127368913392</v>
      </c>
      <c r="U405" s="42">
        <f t="shared" si="197"/>
        <v>2595.7380345656261</v>
      </c>
      <c r="V405" s="42">
        <f t="shared" si="197"/>
        <v>877.72386244252937</v>
      </c>
      <c r="W405" s="43">
        <f t="shared" si="197"/>
        <v>9317.1889306360754</v>
      </c>
      <c r="X405" s="43">
        <f t="shared" si="197"/>
        <v>2577.8023423184436</v>
      </c>
      <c r="Y405" t="e">
        <f>NA()</f>
        <v>#N/A</v>
      </c>
      <c r="AD405"/>
      <c r="AE405" s="3">
        <v>20</v>
      </c>
      <c r="AG405" s="3">
        <f t="shared" si="193"/>
        <v>13.833322121512344</v>
      </c>
      <c r="AH405" s="36">
        <f t="shared" si="198"/>
        <v>5264.83423844358</v>
      </c>
      <c r="AI405" s="36">
        <f t="shared" si="198"/>
        <v>23234.730649161374</v>
      </c>
      <c r="AJ405" s="36">
        <f t="shared" si="198"/>
        <v>10563.51152970678</v>
      </c>
      <c r="AK405" s="36">
        <f t="shared" si="198"/>
        <v>22624.603915318879</v>
      </c>
      <c r="AL405" s="36">
        <f t="shared" si="198"/>
        <v>2596.5141791647197</v>
      </c>
      <c r="AM405" s="37">
        <f t="shared" si="198"/>
        <v>29040.702526602952</v>
      </c>
      <c r="AN405" s="38">
        <f t="shared" si="198"/>
        <v>4577.6023235860539</v>
      </c>
      <c r="AO405" s="39">
        <f t="shared" si="198"/>
        <v>1399.9412343010508</v>
      </c>
      <c r="AP405" s="39">
        <f t="shared" si="198"/>
        <v>279.98824686021021</v>
      </c>
      <c r="AQ405" s="40">
        <f t="shared" si="198"/>
        <v>46637.737586093506</v>
      </c>
      <c r="AR405" s="40">
        <f t="shared" si="198"/>
        <v>39600.703290362246</v>
      </c>
      <c r="AS405" s="40">
        <f t="shared" si="198"/>
        <v>155591.12272820709</v>
      </c>
      <c r="AT405" s="41">
        <f t="shared" si="198"/>
        <v>6.3074058833831419</v>
      </c>
      <c r="AU405" s="41">
        <f t="shared" si="198"/>
        <v>7.1204538012930643</v>
      </c>
      <c r="AV405" s="42">
        <f t="shared" si="198"/>
        <v>1711.3857565801875</v>
      </c>
      <c r="AW405" s="42">
        <f t="shared" si="198"/>
        <v>590.90541018459339</v>
      </c>
      <c r="AX405" s="43">
        <f t="shared" si="198"/>
        <v>6160.0416298685914</v>
      </c>
      <c r="AY405" s="43">
        <f t="shared" si="198"/>
        <v>1744.1136672325401</v>
      </c>
      <c r="AZ405" t="e">
        <f>NA()</f>
        <v>#N/A</v>
      </c>
    </row>
    <row r="406" spans="4:52" x14ac:dyDescent="0.25">
      <c r="D406" s="3">
        <v>21</v>
      </c>
      <c r="F406" s="3">
        <v>20</v>
      </c>
      <c r="G406" s="36">
        <f t="shared" si="197"/>
        <v>14009.879053956558</v>
      </c>
      <c r="H406" s="36">
        <f t="shared" si="197"/>
        <v>35890.907614342148</v>
      </c>
      <c r="I406" s="36">
        <f t="shared" si="197"/>
        <v>24079.49640897636</v>
      </c>
      <c r="J406" s="36">
        <f t="shared" si="197"/>
        <v>34846.091473775487</v>
      </c>
      <c r="K406" s="36">
        <f t="shared" si="197"/>
        <v>5664.2156044846142</v>
      </c>
      <c r="L406" s="37">
        <f t="shared" si="197"/>
        <v>44897.476982652181</v>
      </c>
      <c r="M406" s="38">
        <f t="shared" si="197"/>
        <v>8855.1423480418307</v>
      </c>
      <c r="N406" s="39">
        <f t="shared" si="197"/>
        <v>2268.8806015540536</v>
      </c>
      <c r="O406" s="39">
        <f t="shared" si="197"/>
        <v>453.77612031081071</v>
      </c>
      <c r="P406" s="40">
        <f t="shared" si="197"/>
        <v>67527.542051650074</v>
      </c>
      <c r="Q406" s="40">
        <f t="shared" si="197"/>
        <v>60585.604584868284</v>
      </c>
      <c r="R406" s="40">
        <f t="shared" si="197"/>
        <v>268804.60580845631</v>
      </c>
      <c r="S406" s="41">
        <f t="shared" si="197"/>
        <v>9.3526643217711172</v>
      </c>
      <c r="T406" s="41">
        <f t="shared" si="197"/>
        <v>11.293378495235705</v>
      </c>
      <c r="U406" s="42">
        <f t="shared" si="197"/>
        <v>2772.1810339560407</v>
      </c>
      <c r="V406" s="42">
        <f t="shared" si="197"/>
        <v>933.12583153676712</v>
      </c>
      <c r="W406" s="43">
        <f t="shared" si="197"/>
        <v>9916.9971631058397</v>
      </c>
      <c r="X406" s="43">
        <f t="shared" si="197"/>
        <v>2751.8895447434707</v>
      </c>
      <c r="Y406" t="e">
        <f>NA()</f>
        <v>#N/A</v>
      </c>
      <c r="AD406"/>
      <c r="AE406" s="3">
        <v>21</v>
      </c>
      <c r="AG406" s="3">
        <f t="shared" si="193"/>
        <v>14.548244422279508</v>
      </c>
      <c r="AH406" s="36">
        <f t="shared" si="198"/>
        <v>6142.5599566501778</v>
      </c>
      <c r="AI406" s="36">
        <f t="shared" si="198"/>
        <v>24721.549838489831</v>
      </c>
      <c r="AJ406" s="36">
        <f t="shared" si="198"/>
        <v>12030.687079976407</v>
      </c>
      <c r="AK406" s="36">
        <f t="shared" si="198"/>
        <v>24069.561822910247</v>
      </c>
      <c r="AL406" s="36">
        <f t="shared" si="198"/>
        <v>2921.9075424738126</v>
      </c>
      <c r="AM406" s="37">
        <f t="shared" si="198"/>
        <v>31473.103197916909</v>
      </c>
      <c r="AN406" s="38">
        <f t="shared" si="198"/>
        <v>5024.2188522329261</v>
      </c>
      <c r="AO406" s="39">
        <f t="shared" si="198"/>
        <v>1498.571125313606</v>
      </c>
      <c r="AP406" s="39">
        <f t="shared" si="198"/>
        <v>299.7142250627212</v>
      </c>
      <c r="AQ406" s="40">
        <f t="shared" si="198"/>
        <v>49160.088303714067</v>
      </c>
      <c r="AR406" s="40">
        <f t="shared" si="198"/>
        <v>42124.646596984785</v>
      </c>
      <c r="AS406" s="40">
        <f t="shared" si="198"/>
        <v>169326.62537897073</v>
      </c>
      <c r="AT406" s="41">
        <f t="shared" si="198"/>
        <v>6.6718052129382661</v>
      </c>
      <c r="AU406" s="41">
        <f t="shared" si="198"/>
        <v>7.6073809496818532</v>
      </c>
      <c r="AV406" s="42">
        <f t="shared" si="198"/>
        <v>1829.7655101770299</v>
      </c>
      <c r="AW406" s="42">
        <f t="shared" si="198"/>
        <v>630.34409701452739</v>
      </c>
      <c r="AX406" s="43">
        <f t="shared" si="198"/>
        <v>6598.1086818556132</v>
      </c>
      <c r="AY406" s="43">
        <f t="shared" si="198"/>
        <v>1852.4493009539799</v>
      </c>
      <c r="AZ406" t="e">
        <f>NA()</f>
        <v>#N/A</v>
      </c>
    </row>
    <row r="407" spans="4:52" x14ac:dyDescent="0.25">
      <c r="D407" s="3">
        <v>22</v>
      </c>
      <c r="F407" s="3">
        <v>21</v>
      </c>
      <c r="G407" s="36">
        <f t="shared" si="197"/>
        <v>15581.017360339267</v>
      </c>
      <c r="H407" s="36">
        <f t="shared" si="197"/>
        <v>37886.608475253968</v>
      </c>
      <c r="I407" s="36">
        <f t="shared" si="197"/>
        <v>26389.538925371871</v>
      </c>
      <c r="J407" s="36">
        <f t="shared" si="197"/>
        <v>36760.45277541643</v>
      </c>
      <c r="K407" s="36">
        <f t="shared" si="197"/>
        <v>6184.512037502207</v>
      </c>
      <c r="L407" s="37">
        <f t="shared" si="197"/>
        <v>46643.629642793152</v>
      </c>
      <c r="M407" s="38">
        <f t="shared" si="197"/>
        <v>9585.0429840909892</v>
      </c>
      <c r="N407" s="39">
        <f t="shared" si="197"/>
        <v>2411.5182176640783</v>
      </c>
      <c r="O407" s="39">
        <f t="shared" si="197"/>
        <v>482.30364353281573</v>
      </c>
      <c r="P407" s="40">
        <f t="shared" si="197"/>
        <v>70711.253235326018</v>
      </c>
      <c r="Q407" s="40">
        <f t="shared" si="197"/>
        <v>63769.088583906319</v>
      </c>
      <c r="R407" s="40">
        <f t="shared" si="197"/>
        <v>285245.19862603483</v>
      </c>
      <c r="S407" s="41">
        <f t="shared" si="197"/>
        <v>9.8212710251567561</v>
      </c>
      <c r="T407" s="41">
        <f t="shared" si="197"/>
        <v>11.952462100800163</v>
      </c>
      <c r="U407" s="42">
        <f t="shared" si="197"/>
        <v>2948.4943036879222</v>
      </c>
      <c r="V407" s="42">
        <f t="shared" si="197"/>
        <v>988.28270518151612</v>
      </c>
      <c r="W407" s="43">
        <f t="shared" si="197"/>
        <v>10510.403527360048</v>
      </c>
      <c r="X407" s="43">
        <f t="shared" si="197"/>
        <v>2925.5040447981241</v>
      </c>
      <c r="Y407" t="e">
        <f>NA()</f>
        <v>#N/A</v>
      </c>
      <c r="AD407"/>
      <c r="AE407" s="3">
        <v>22</v>
      </c>
      <c r="AG407" s="3">
        <f t="shared" si="193"/>
        <v>15.300114745484414</v>
      </c>
      <c r="AH407" s="36">
        <f t="shared" si="198"/>
        <v>7117.8561381300424</v>
      </c>
      <c r="AI407" s="36">
        <f t="shared" si="198"/>
        <v>26282.356994863669</v>
      </c>
      <c r="AJ407" s="36">
        <f t="shared" si="198"/>
        <v>13613.692864793788</v>
      </c>
      <c r="AK407" s="36">
        <f t="shared" si="198"/>
        <v>25583.181861986312</v>
      </c>
      <c r="AL407" s="36">
        <f t="shared" si="198"/>
        <v>3276.701358365995</v>
      </c>
      <c r="AM407" s="37">
        <f t="shared" si="198"/>
        <v>33835.82357204763</v>
      </c>
      <c r="AN407" s="38">
        <f t="shared" si="198"/>
        <v>5525.53111963826</v>
      </c>
      <c r="AO407" s="39">
        <f t="shared" si="198"/>
        <v>1603.1733914097788</v>
      </c>
      <c r="AP407" s="39">
        <f t="shared" si="198"/>
        <v>320.63467828195581</v>
      </c>
      <c r="AQ407" s="40">
        <f t="shared" si="198"/>
        <v>51787.199657084493</v>
      </c>
      <c r="AR407" s="40">
        <f t="shared" si="198"/>
        <v>44760.766106662428</v>
      </c>
      <c r="AS407" s="40">
        <f t="shared" si="198"/>
        <v>183718.94727707616</v>
      </c>
      <c r="AT407" s="41">
        <f t="shared" si="198"/>
        <v>7.0524458257121507</v>
      </c>
      <c r="AU407" s="41">
        <f t="shared" si="198"/>
        <v>8.1201800465502139</v>
      </c>
      <c r="AV407" s="42">
        <f t="shared" si="198"/>
        <v>1955.132441427882</v>
      </c>
      <c r="AW407" s="42">
        <f t="shared" si="198"/>
        <v>671.98981163322526</v>
      </c>
      <c r="AX407" s="43">
        <f t="shared" si="198"/>
        <v>7059.7367821148291</v>
      </c>
      <c r="AY407" s="43">
        <f t="shared" si="198"/>
        <v>1966.0595147708468</v>
      </c>
      <c r="AZ407" t="e">
        <f>NA()</f>
        <v>#N/A</v>
      </c>
    </row>
    <row r="408" spans="4:52" x14ac:dyDescent="0.25">
      <c r="D408" s="3">
        <v>23</v>
      </c>
      <c r="F408" s="3">
        <v>22</v>
      </c>
      <c r="G408" s="36">
        <f t="shared" si="197"/>
        <v>17167.726919554843</v>
      </c>
      <c r="H408" s="36">
        <f t="shared" si="197"/>
        <v>39860.504628984309</v>
      </c>
      <c r="I408" s="36">
        <f t="shared" si="197"/>
        <v>28717.472995115622</v>
      </c>
      <c r="J408" s="36">
        <f t="shared" si="197"/>
        <v>38651.085912939052</v>
      </c>
      <c r="K408" s="36">
        <f t="shared" si="197"/>
        <v>6701.3350842429845</v>
      </c>
      <c r="L408" s="37">
        <f t="shared" si="197"/>
        <v>48242.215576392191</v>
      </c>
      <c r="M408" s="38">
        <f t="shared" si="197"/>
        <v>10316.209639047855</v>
      </c>
      <c r="N408" s="39">
        <f t="shared" si="197"/>
        <v>2554.0111691364923</v>
      </c>
      <c r="O408" s="39">
        <f t="shared" si="197"/>
        <v>510.80223382729849</v>
      </c>
      <c r="P408" s="40">
        <f t="shared" si="197"/>
        <v>73833.787255646879</v>
      </c>
      <c r="Q408" s="40">
        <f t="shared" si="197"/>
        <v>66878.746116625829</v>
      </c>
      <c r="R408" s="40">
        <f t="shared" si="197"/>
        <v>300977.0914986367</v>
      </c>
      <c r="S408" s="41">
        <f t="shared" si="197"/>
        <v>10.281759543363119</v>
      </c>
      <c r="T408" s="41">
        <f t="shared" si="197"/>
        <v>12.603413625763848</v>
      </c>
      <c r="U408" s="42">
        <f t="shared" si="197"/>
        <v>3124.3982831285275</v>
      </c>
      <c r="V408" s="42">
        <f t="shared" si="197"/>
        <v>1043.1263414533164</v>
      </c>
      <c r="W408" s="43">
        <f t="shared" si="197"/>
        <v>11096.68973620701</v>
      </c>
      <c r="X408" s="43">
        <f t="shared" si="197"/>
        <v>3098.3105953592003</v>
      </c>
      <c r="Y408" t="e">
        <f>NA()</f>
        <v>#N/A</v>
      </c>
      <c r="AD408"/>
      <c r="AE408" s="3">
        <v>23</v>
      </c>
      <c r="AG408" s="3">
        <f t="shared" si="193"/>
        <v>16.090842608232069</v>
      </c>
      <c r="AH408" s="36">
        <f t="shared" si="198"/>
        <v>8192.7527415761306</v>
      </c>
      <c r="AI408" s="36">
        <f t="shared" si="198"/>
        <v>27919.104110643395</v>
      </c>
      <c r="AJ408" s="36">
        <f t="shared" si="198"/>
        <v>15313.961265847985</v>
      </c>
      <c r="AK408" s="36">
        <f t="shared" si="198"/>
        <v>27167.294554523622</v>
      </c>
      <c r="AL408" s="36">
        <f t="shared" si="198"/>
        <v>3661.5165963006816</v>
      </c>
      <c r="AM408" s="37">
        <f t="shared" si="198"/>
        <v>36115.458691933331</v>
      </c>
      <c r="AN408" s="38">
        <f t="shared" si="198"/>
        <v>6065.3850437719539</v>
      </c>
      <c r="AO408" s="39">
        <f t="shared" si="198"/>
        <v>1713.9863067432916</v>
      </c>
      <c r="AP408" s="39">
        <f t="shared" si="198"/>
        <v>342.79726134865837</v>
      </c>
      <c r="AQ408" s="40">
        <f t="shared" si="198"/>
        <v>54519.951028575982</v>
      </c>
      <c r="AR408" s="40">
        <f t="shared" si="198"/>
        <v>47508.228176688128</v>
      </c>
      <c r="AS408" s="40">
        <f t="shared" si="198"/>
        <v>198720.70088957928</v>
      </c>
      <c r="AT408" s="41">
        <f t="shared" si="198"/>
        <v>7.4495057517670116</v>
      </c>
      <c r="AU408" s="41">
        <f t="shared" si="198"/>
        <v>8.6593027978437647</v>
      </c>
      <c r="AV408" s="42">
        <f t="shared" si="198"/>
        <v>2087.7486486796274</v>
      </c>
      <c r="AW408" s="42">
        <f t="shared" si="198"/>
        <v>715.91394330653316</v>
      </c>
      <c r="AX408" s="43">
        <f t="shared" si="198"/>
        <v>7545.2171358924088</v>
      </c>
      <c r="AY408" s="43">
        <f t="shared" si="198"/>
        <v>2085.0342368723946</v>
      </c>
      <c r="AZ408" t="e">
        <f>NA()</f>
        <v>#N/A</v>
      </c>
    </row>
    <row r="409" spans="4:52" x14ac:dyDescent="0.25">
      <c r="D409" s="3">
        <v>24</v>
      </c>
      <c r="F409" s="3">
        <v>23</v>
      </c>
      <c r="G409" s="36">
        <f t="shared" si="197"/>
        <v>18761.602137801226</v>
      </c>
      <c r="H409" s="36">
        <f t="shared" si="197"/>
        <v>41810.927238961252</v>
      </c>
      <c r="I409" s="36">
        <f t="shared" si="197"/>
        <v>31058.039059289054</v>
      </c>
      <c r="J409" s="36">
        <f t="shared" si="197"/>
        <v>40516.561135465963</v>
      </c>
      <c r="K409" s="36">
        <f t="shared" si="197"/>
        <v>7211.9384961231672</v>
      </c>
      <c r="L409" s="37">
        <f t="shared" si="197"/>
        <v>49713.973410870873</v>
      </c>
      <c r="M409" s="38">
        <f t="shared" si="197"/>
        <v>11046.581971221894</v>
      </c>
      <c r="N409" s="39">
        <f t="shared" si="197"/>
        <v>2696.1784500404619</v>
      </c>
      <c r="O409" s="39">
        <f t="shared" si="197"/>
        <v>539.23569000809243</v>
      </c>
      <c r="P409" s="40">
        <f t="shared" si="197"/>
        <v>76894.395440397988</v>
      </c>
      <c r="Q409" s="40">
        <f t="shared" si="197"/>
        <v>69912.009947033424</v>
      </c>
      <c r="R409" s="40">
        <f t="shared" si="197"/>
        <v>315975.46138104174</v>
      </c>
      <c r="S409" s="41">
        <f t="shared" si="197"/>
        <v>10.733892616002219</v>
      </c>
      <c r="T409" s="41">
        <f t="shared" si="197"/>
        <v>13.245403585640465</v>
      </c>
      <c r="U409" s="42">
        <f t="shared" si="197"/>
        <v>3299.6452990514217</v>
      </c>
      <c r="V409" s="42">
        <f t="shared" si="197"/>
        <v>1097.596196926492</v>
      </c>
      <c r="W409" s="43">
        <f t="shared" si="197"/>
        <v>11675.289376525963</v>
      </c>
      <c r="X409" s="43">
        <f t="shared" si="197"/>
        <v>3270.0103212177964</v>
      </c>
      <c r="Y409" t="e">
        <f>NA()</f>
        <v>#N/A</v>
      </c>
      <c r="AD409"/>
      <c r="AE409" s="3">
        <v>24</v>
      </c>
      <c r="AG409" s="3">
        <f t="shared" si="193"/>
        <v>16.922436213709528</v>
      </c>
      <c r="AH409" s="36">
        <f t="shared" si="198"/>
        <v>9368.931714142589</v>
      </c>
      <c r="AI409" s="36">
        <f t="shared" si="198"/>
        <v>29633.536356965851</v>
      </c>
      <c r="AJ409" s="36">
        <f t="shared" si="198"/>
        <v>17134.017243155242</v>
      </c>
      <c r="AK409" s="36">
        <f t="shared" si="198"/>
        <v>28823.519049221097</v>
      </c>
      <c r="AL409" s="36">
        <f t="shared" si="198"/>
        <v>4076.6120798847819</v>
      </c>
      <c r="AM409" s="37">
        <f t="shared" si="198"/>
        <v>38304.066513655285</v>
      </c>
      <c r="AN409" s="38">
        <f t="shared" si="198"/>
        <v>6644.7108334536988</v>
      </c>
      <c r="AO409" s="39">
        <f t="shared" si="198"/>
        <v>1831.2415186236994</v>
      </c>
      <c r="AP409" s="39">
        <f t="shared" si="198"/>
        <v>366.24830372473991</v>
      </c>
      <c r="AQ409" s="40">
        <f t="shared" si="198"/>
        <v>57358.801248635733</v>
      </c>
      <c r="AR409" s="40">
        <f t="shared" si="198"/>
        <v>50365.389826447485</v>
      </c>
      <c r="AS409" s="40">
        <f t="shared" si="198"/>
        <v>214272.80853327879</v>
      </c>
      <c r="AT409" s="41">
        <f t="shared" si="198"/>
        <v>7.8630960853643188</v>
      </c>
      <c r="AU409" s="41">
        <f t="shared" si="198"/>
        <v>9.2250842267162501</v>
      </c>
      <c r="AV409" s="42">
        <f t="shared" si="198"/>
        <v>2230.1666922592158</v>
      </c>
      <c r="AW409" s="42">
        <f t="shared" si="198"/>
        <v>762.18350060131331</v>
      </c>
      <c r="AX409" s="43">
        <f t="shared" si="198"/>
        <v>8054.7475790211838</v>
      </c>
      <c r="AY409" s="43">
        <f t="shared" si="198"/>
        <v>2216.2886610093169</v>
      </c>
      <c r="AZ409" t="e">
        <f>NA()</f>
        <v>#N/A</v>
      </c>
    </row>
    <row r="410" spans="4:52" x14ac:dyDescent="0.25">
      <c r="D410" s="3">
        <v>25</v>
      </c>
      <c r="F410" s="3">
        <v>24</v>
      </c>
      <c r="G410" s="36">
        <f t="shared" si="197"/>
        <v>20354.659342703955</v>
      </c>
      <c r="H410" s="36">
        <f t="shared" si="197"/>
        <v>43736.412481757201</v>
      </c>
      <c r="I410" s="36">
        <f t="shared" si="197"/>
        <v>33405.672737772184</v>
      </c>
      <c r="J410" s="36">
        <f t="shared" si="197"/>
        <v>42355.61822082931</v>
      </c>
      <c r="K410" s="36">
        <f t="shared" si="197"/>
        <v>7713.9539962115496</v>
      </c>
      <c r="L410" s="37">
        <f t="shared" si="197"/>
        <v>51075.838726054026</v>
      </c>
      <c r="M410" s="38">
        <f t="shared" si="197"/>
        <v>11774.416356762627</v>
      </c>
      <c r="N410" s="39">
        <f t="shared" si="197"/>
        <v>2837.85631926835</v>
      </c>
      <c r="O410" s="39">
        <f t="shared" si="197"/>
        <v>567.57126385367008</v>
      </c>
      <c r="P410" s="40">
        <f t="shared" si="197"/>
        <v>79892.590540930774</v>
      </c>
      <c r="Q410" s="40">
        <f t="shared" si="197"/>
        <v>72866.97729976855</v>
      </c>
      <c r="R410" s="40">
        <f t="shared" si="197"/>
        <v>330227.61333670688</v>
      </c>
      <c r="S410" s="41">
        <f t="shared" si="197"/>
        <v>11.17748455283505</v>
      </c>
      <c r="T410" s="41">
        <f t="shared" si="197"/>
        <v>13.877723003359693</v>
      </c>
      <c r="U410" s="42">
        <f t="shared" si="197"/>
        <v>3474.0162731883074</v>
      </c>
      <c r="V410" s="42">
        <f t="shared" si="197"/>
        <v>1151.6385335253644</v>
      </c>
      <c r="W410" s="43">
        <f t="shared" si="197"/>
        <v>12245.762327801767</v>
      </c>
      <c r="X410" s="43">
        <f t="shared" si="197"/>
        <v>3440.3381212421059</v>
      </c>
      <c r="Y410" t="e">
        <f>NA()</f>
        <v>#N/A</v>
      </c>
      <c r="AD410"/>
      <c r="AE410" s="3">
        <v>25</v>
      </c>
      <c r="AG410" s="3">
        <f t="shared" si="193"/>
        <v>17.797007551398305</v>
      </c>
      <c r="AH410" s="36">
        <f t="shared" si="198"/>
        <v>10647.859952873661</v>
      </c>
      <c r="AI410" s="36">
        <f t="shared" si="198"/>
        <v>31427.139991352549</v>
      </c>
      <c r="AJ410" s="36">
        <f t="shared" si="198"/>
        <v>19077.554106355736</v>
      </c>
      <c r="AK410" s="36">
        <f t="shared" si="198"/>
        <v>30553.202908457763</v>
      </c>
      <c r="AL410" s="36">
        <f t="shared" si="198"/>
        <v>4521.8293714471938</v>
      </c>
      <c r="AM410" s="37">
        <f t="shared" si="198"/>
        <v>40398.543443033748</v>
      </c>
      <c r="AN410" s="38">
        <f t="shared" si="198"/>
        <v>7264.1999691804049</v>
      </c>
      <c r="AO410" s="39">
        <f t="shared" si="198"/>
        <v>1955.1613972051396</v>
      </c>
      <c r="AP410" s="39">
        <f t="shared" si="198"/>
        <v>391.03227944102792</v>
      </c>
      <c r="AQ410" s="40">
        <f t="shared" si="198"/>
        <v>60303.739971936382</v>
      </c>
      <c r="AR410" s="40">
        <f t="shared" si="198"/>
        <v>53329.728264254503</v>
      </c>
      <c r="AS410" s="40">
        <f t="shared" si="198"/>
        <v>230304.58606089893</v>
      </c>
      <c r="AT410" s="41">
        <f t="shared" si="198"/>
        <v>8.2932527329803474</v>
      </c>
      <c r="AU410" s="41">
        <f t="shared" si="198"/>
        <v>9.8177258029114007</v>
      </c>
      <c r="AV410" s="42">
        <f t="shared" si="198"/>
        <v>2383.7550009851539</v>
      </c>
      <c r="AW410" s="42">
        <f t="shared" si="198"/>
        <v>810.86005987214128</v>
      </c>
      <c r="AX410" s="43">
        <f t="shared" si="198"/>
        <v>8588.4295309995687</v>
      </c>
      <c r="AY410" s="43">
        <f t="shared" si="198"/>
        <v>2368.2827710858878</v>
      </c>
      <c r="AZ410" t="e">
        <f>NA()</f>
        <v>#N/A</v>
      </c>
    </row>
    <row r="411" spans="4:52" x14ac:dyDescent="0.25">
      <c r="D411" s="3">
        <v>26</v>
      </c>
      <c r="F411" s="3">
        <v>25</v>
      </c>
      <c r="G411" s="36">
        <f t="shared" si="197"/>
        <v>21939.427538312033</v>
      </c>
      <c r="H411" s="36">
        <f t="shared" si="197"/>
        <v>45635.68727538392</v>
      </c>
      <c r="I411" s="36">
        <f t="shared" si="197"/>
        <v>35754.655902364451</v>
      </c>
      <c r="J411" s="36">
        <f t="shared" si="197"/>
        <v>44167.161743371624</v>
      </c>
      <c r="K411" s="36">
        <f t="shared" si="197"/>
        <v>8205.3731215602893</v>
      </c>
      <c r="L411" s="37">
        <f t="shared" si="197"/>
        <v>52341.601445295979</v>
      </c>
      <c r="M411" s="38">
        <f t="shared" si="197"/>
        <v>12498.243830800742</v>
      </c>
      <c r="N411" s="39">
        <f t="shared" si="197"/>
        <v>2978.8966871313214</v>
      </c>
      <c r="O411" s="39">
        <f t="shared" si="197"/>
        <v>595.77933742626431</v>
      </c>
      <c r="P411" s="40">
        <f t="shared" si="197"/>
        <v>82828.111086502337</v>
      </c>
      <c r="Q411" s="40">
        <f t="shared" si="197"/>
        <v>75742.322737551323</v>
      </c>
      <c r="R411" s="40">
        <f t="shared" si="197"/>
        <v>343730.95305745228</v>
      </c>
      <c r="S411" s="41">
        <f t="shared" si="197"/>
        <v>11.612394702806192</v>
      </c>
      <c r="T411" s="41">
        <f t="shared" si="197"/>
        <v>14.499770529972873</v>
      </c>
      <c r="U411" s="42">
        <f t="shared" si="197"/>
        <v>3647.3177202692095</v>
      </c>
      <c r="V411" s="42">
        <f t="shared" si="197"/>
        <v>1205.2057262068827</v>
      </c>
      <c r="W411" s="43">
        <f t="shared" si="197"/>
        <v>12807.773062253878</v>
      </c>
      <c r="X411" s="43">
        <f t="shared" si="197"/>
        <v>3609.0601187182751</v>
      </c>
      <c r="Y411" t="e">
        <f>NA()</f>
        <v>#N/A</v>
      </c>
      <c r="AD411"/>
      <c r="AE411" s="3">
        <v>26</v>
      </c>
      <c r="AG411" s="3">
        <f t="shared" si="193"/>
        <v>18.716777760871693</v>
      </c>
      <c r="AH411" s="36">
        <f t="shared" si="198"/>
        <v>12030.72631323625</v>
      </c>
      <c r="AI411" s="36">
        <f t="shared" si="198"/>
        <v>33301.089599720639</v>
      </c>
      <c r="AJ411" s="36">
        <f t="shared" si="198"/>
        <v>21149.232147358747</v>
      </c>
      <c r="AK411" s="36">
        <f t="shared" si="198"/>
        <v>32357.363416557233</v>
      </c>
      <c r="AL411" s="36">
        <f t="shared" si="198"/>
        <v>4996.5424945681816</v>
      </c>
      <c r="AM411" s="37">
        <f t="shared" si="198"/>
        <v>42399.709669806412</v>
      </c>
      <c r="AN411" s="38">
        <f t="shared" si="198"/>
        <v>7924.2964813297958</v>
      </c>
      <c r="AO411" s="39">
        <f t="shared" si="198"/>
        <v>2085.9561072875608</v>
      </c>
      <c r="AP411" s="39">
        <f t="shared" si="198"/>
        <v>417.1912214575122</v>
      </c>
      <c r="AQ411" s="40">
        <f t="shared" si="198"/>
        <v>63354.237863376169</v>
      </c>
      <c r="AR411" s="40">
        <f t="shared" si="198"/>
        <v>56397.774517255464</v>
      </c>
      <c r="AS411" s="40">
        <f t="shared" si="198"/>
        <v>246734.16489020511</v>
      </c>
      <c r="AT411" s="41">
        <f t="shared" si="198"/>
        <v>8.7399279448820266</v>
      </c>
      <c r="AU411" s="41">
        <f t="shared" si="198"/>
        <v>10.437278078363875</v>
      </c>
      <c r="AV411" s="42">
        <f t="shared" si="198"/>
        <v>2545.784507304867</v>
      </c>
      <c r="AW411" s="42">
        <f t="shared" si="198"/>
        <v>861.99862831069493</v>
      </c>
      <c r="AX411" s="43">
        <f t="shared" si="198"/>
        <v>9146.2659953467119</v>
      </c>
      <c r="AY411" s="43">
        <f t="shared" si="198"/>
        <v>2528.4618241123067</v>
      </c>
      <c r="AZ411" t="e">
        <f>NA()</f>
        <v>#N/A</v>
      </c>
    </row>
    <row r="412" spans="4:52" x14ac:dyDescent="0.25">
      <c r="D412" s="3">
        <v>27</v>
      </c>
      <c r="F412" s="3">
        <v>26</v>
      </c>
      <c r="G412" s="36">
        <f t="shared" si="197"/>
        <v>23509.043169322238</v>
      </c>
      <c r="H412" s="36">
        <f t="shared" si="197"/>
        <v>47507.654808092258</v>
      </c>
      <c r="I412" s="36">
        <f t="shared" si="197"/>
        <v>38099.286220574999</v>
      </c>
      <c r="J412" s="36">
        <f t="shared" si="197"/>
        <v>45950.253280630983</v>
      </c>
      <c r="K412" s="36">
        <f t="shared" si="197"/>
        <v>8684.524275454065</v>
      </c>
      <c r="L412" s="37">
        <f t="shared" si="197"/>
        <v>53522.509874881005</v>
      </c>
      <c r="M412" s="38">
        <f t="shared" si="197"/>
        <v>13216.830650010055</v>
      </c>
      <c r="N412" s="39">
        <f t="shared" si="197"/>
        <v>3119.1656905121072</v>
      </c>
      <c r="O412" s="39">
        <f t="shared" si="197"/>
        <v>623.83313810242146</v>
      </c>
      <c r="P412" s="40">
        <f t="shared" si="197"/>
        <v>85700.89086769287</v>
      </c>
      <c r="Q412" s="40">
        <f t="shared" si="197"/>
        <v>78537.221865911459</v>
      </c>
      <c r="R412" s="40">
        <f t="shared" si="197"/>
        <v>356491.17765072006</v>
      </c>
      <c r="S412" s="41">
        <f t="shared" si="197"/>
        <v>12.038521814754549</v>
      </c>
      <c r="T412" s="41">
        <f t="shared" si="197"/>
        <v>15.11104101590826</v>
      </c>
      <c r="U412" s="42">
        <f t="shared" si="197"/>
        <v>3819.3790301626259</v>
      </c>
      <c r="V412" s="42">
        <f t="shared" si="197"/>
        <v>1258.2556551510704</v>
      </c>
      <c r="W412" s="43">
        <f t="shared" si="197"/>
        <v>13361.072372872382</v>
      </c>
      <c r="X412" s="43">
        <f t="shared" si="197"/>
        <v>3775.9711897571533</v>
      </c>
      <c r="Y412" t="e">
        <f>NA()</f>
        <v>#N/A</v>
      </c>
      <c r="AD412"/>
      <c r="AE412" s="3">
        <v>27</v>
      </c>
      <c r="AG412" s="3">
        <f t="shared" si="193"/>
        <v>19.684082772799449</v>
      </c>
      <c r="AH412" s="36">
        <f t="shared" si="198"/>
        <v>13518.165806916184</v>
      </c>
      <c r="AI412" s="36">
        <f t="shared" si="198"/>
        <v>35256.195636339529</v>
      </c>
      <c r="AJ412" s="36">
        <f t="shared" si="198"/>
        <v>23354.227690866257</v>
      </c>
      <c r="AK412" s="36">
        <f t="shared" si="198"/>
        <v>34236.631689097179</v>
      </c>
      <c r="AL412" s="36">
        <f t="shared" si="198"/>
        <v>5499.6153613354109</v>
      </c>
      <c r="AM412" s="37">
        <f t="shared" si="198"/>
        <v>44311.256935308273</v>
      </c>
      <c r="AN412" s="38">
        <f t="shared" si="198"/>
        <v>8625.1949772793159</v>
      </c>
      <c r="AO412" s="39">
        <f t="shared" si="198"/>
        <v>2223.8204002026459</v>
      </c>
      <c r="AP412" s="39">
        <f t="shared" si="198"/>
        <v>444.76408004052917</v>
      </c>
      <c r="AQ412" s="40">
        <f t="shared" si="198"/>
        <v>66509.196151691154</v>
      </c>
      <c r="AR412" s="40">
        <f t="shared" si="198"/>
        <v>59565.053142157092</v>
      </c>
      <c r="AS412" s="40">
        <f t="shared" si="198"/>
        <v>263469.27957007749</v>
      </c>
      <c r="AT412" s="41">
        <f t="shared" si="198"/>
        <v>9.2029817300353773</v>
      </c>
      <c r="AU412" s="41">
        <f t="shared" si="198"/>
        <v>11.083623070975928</v>
      </c>
      <c r="AV412" s="42">
        <f t="shared" si="198"/>
        <v>2716.4394796102538</v>
      </c>
      <c r="AW412" s="42">
        <f t="shared" si="198"/>
        <v>915.64642504553422</v>
      </c>
      <c r="AX412" s="43">
        <f t="shared" si="198"/>
        <v>9728.1604408071144</v>
      </c>
      <c r="AY412" s="43">
        <f t="shared" si="198"/>
        <v>2696.9265414553875</v>
      </c>
      <c r="AZ412" t="e">
        <f>NA()</f>
        <v>#N/A</v>
      </c>
    </row>
    <row r="413" spans="4:52" x14ac:dyDescent="0.25">
      <c r="D413" s="3">
        <v>28</v>
      </c>
      <c r="F413" s="3">
        <v>27</v>
      </c>
      <c r="G413" s="36">
        <f t="shared" si="197"/>
        <v>25057.321402001016</v>
      </c>
      <c r="H413" s="36">
        <f t="shared" si="197"/>
        <v>49351.380237559424</v>
      </c>
      <c r="I413" s="36">
        <f t="shared" si="197"/>
        <v>40434.02620766341</v>
      </c>
      <c r="J413" s="36">
        <f t="shared" si="197"/>
        <v>47704.101742702762</v>
      </c>
      <c r="K413" s="36">
        <f t="shared" si="197"/>
        <v>9150.0467940202489</v>
      </c>
      <c r="L413" s="37">
        <f t="shared" si="197"/>
        <v>54627.787279817669</v>
      </c>
      <c r="M413" s="38">
        <f t="shared" si="197"/>
        <v>13929.14260990704</v>
      </c>
      <c r="N413" s="39">
        <f t="shared" si="197"/>
        <v>3258.5424279092549</v>
      </c>
      <c r="O413" s="39">
        <f t="shared" si="197"/>
        <v>651.70848558185105</v>
      </c>
      <c r="P413" s="40">
        <f t="shared" si="197"/>
        <v>88511.032672161207</v>
      </c>
      <c r="Q413" s="40">
        <f t="shared" si="197"/>
        <v>81251.284378167242</v>
      </c>
      <c r="R413" s="40">
        <f t="shared" si="197"/>
        <v>368520.68117599812</v>
      </c>
      <c r="S413" s="41">
        <f t="shared" si="197"/>
        <v>12.45579914375025</v>
      </c>
      <c r="T413" s="41">
        <f t="shared" si="197"/>
        <v>15.711115336777103</v>
      </c>
      <c r="U413" s="42">
        <f t="shared" si="197"/>
        <v>3990.0500217249555</v>
      </c>
      <c r="V413" s="42">
        <f t="shared" si="197"/>
        <v>1310.7511693779447</v>
      </c>
      <c r="W413" s="43">
        <f t="shared" si="197"/>
        <v>13905.482080220607</v>
      </c>
      <c r="X413" s="43">
        <f t="shared" si="197"/>
        <v>3940.8925920024017</v>
      </c>
      <c r="Y413" t="e">
        <f>NA()</f>
        <v>#N/A</v>
      </c>
      <c r="AD413"/>
      <c r="AE413" s="3">
        <v>28</v>
      </c>
      <c r="AG413" s="3">
        <f t="shared" si="193"/>
        <v>20.701379241486222</v>
      </c>
      <c r="AH413" s="36">
        <f t="shared" si="198"/>
        <v>15109.821198105976</v>
      </c>
      <c r="AI413" s="36">
        <f t="shared" si="198"/>
        <v>37292.852997717091</v>
      </c>
      <c r="AJ413" s="36">
        <f t="shared" si="198"/>
        <v>25697.609881600518</v>
      </c>
      <c r="AK413" s="36">
        <f t="shared" si="198"/>
        <v>36191.200380310351</v>
      </c>
      <c r="AL413" s="36">
        <f t="shared" si="198"/>
        <v>6029.3698941329885</v>
      </c>
      <c r="AM413" s="37">
        <f t="shared" si="198"/>
        <v>46138.696346380661</v>
      </c>
      <c r="AN413" s="38">
        <f t="shared" si="198"/>
        <v>9366.8445325827724</v>
      </c>
      <c r="AO413" s="39">
        <f t="shared" si="198"/>
        <v>2368.9301288306001</v>
      </c>
      <c r="AP413" s="39">
        <f t="shared" si="198"/>
        <v>473.78602576612002</v>
      </c>
      <c r="AQ413" s="40">
        <f t="shared" si="198"/>
        <v>69766.896220685492</v>
      </c>
      <c r="AR413" s="40">
        <f t="shared" si="198"/>
        <v>62826.0301875968</v>
      </c>
      <c r="AS413" s="40">
        <f t="shared" si="198"/>
        <v>280408.43494282215</v>
      </c>
      <c r="AT413" s="41">
        <f t="shared" si="198"/>
        <v>9.6821732745611193</v>
      </c>
      <c r="AU413" s="41">
        <f t="shared" si="198"/>
        <v>11.756456689408775</v>
      </c>
      <c r="AV413" s="42">
        <f t="shared" si="198"/>
        <v>2895.8743359654131</v>
      </c>
      <c r="AW413" s="42">
        <f t="shared" si="198"/>
        <v>971.84158604384618</v>
      </c>
      <c r="AX413" s="43">
        <f t="shared" si="198"/>
        <v>10333.916328282372</v>
      </c>
      <c r="AY413" s="43">
        <f t="shared" si="198"/>
        <v>2873.7292892369837</v>
      </c>
      <c r="AZ413" t="e">
        <f>NA()</f>
        <v>#N/A</v>
      </c>
    </row>
    <row r="414" spans="4:52" x14ac:dyDescent="0.25">
      <c r="D414" s="3">
        <v>29</v>
      </c>
      <c r="F414" s="3">
        <v>28</v>
      </c>
      <c r="G414" s="36">
        <f t="shared" si="197"/>
        <v>26578.795587188255</v>
      </c>
      <c r="H414" s="36">
        <f t="shared" si="197"/>
        <v>51166.076859922883</v>
      </c>
      <c r="I414" s="36">
        <f t="shared" si="197"/>
        <v>42753.617136402172</v>
      </c>
      <c r="J414" s="36">
        <f t="shared" si="197"/>
        <v>49428.052734263452</v>
      </c>
      <c r="K414" s="36">
        <f t="shared" si="197"/>
        <v>9600.8634475912513</v>
      </c>
      <c r="L414" s="37">
        <f t="shared" si="197"/>
        <v>55665.0555653802</v>
      </c>
      <c r="M414" s="38">
        <f t="shared" si="197"/>
        <v>14634.313623211821</v>
      </c>
      <c r="N414" s="39">
        <f t="shared" si="197"/>
        <v>3396.9178311164974</v>
      </c>
      <c r="O414" s="39">
        <f t="shared" si="197"/>
        <v>679.38356622329968</v>
      </c>
      <c r="P414" s="40">
        <f t="shared" si="197"/>
        <v>91258.785573614558</v>
      </c>
      <c r="Q414" s="40">
        <f t="shared" si="197"/>
        <v>83884.495196224365</v>
      </c>
      <c r="R414" s="40">
        <f t="shared" si="197"/>
        <v>379837.16480624099</v>
      </c>
      <c r="S414" s="41">
        <f t="shared" si="197"/>
        <v>12.864190185669626</v>
      </c>
      <c r="T414" s="41">
        <f t="shared" si="197"/>
        <v>16.299651310786846</v>
      </c>
      <c r="U414" s="42">
        <f t="shared" si="197"/>
        <v>4159.1987518413798</v>
      </c>
      <c r="V414" s="42">
        <f t="shared" si="197"/>
        <v>1362.6596111982708</v>
      </c>
      <c r="W414" s="43">
        <f t="shared" si="197"/>
        <v>14440.882295307596</v>
      </c>
      <c r="X414" s="43">
        <f t="shared" si="197"/>
        <v>4103.6697092481591</v>
      </c>
      <c r="Y414" t="e">
        <f>NA()</f>
        <v>#N/A</v>
      </c>
      <c r="AD414"/>
      <c r="AE414" s="3">
        <v>29</v>
      </c>
      <c r="AG414" s="3">
        <f t="shared" si="193"/>
        <v>21.771250784010444</v>
      </c>
      <c r="AH414" s="36">
        <f t="shared" si="198"/>
        <v>16803.838786462613</v>
      </c>
      <c r="AI414" s="36">
        <f t="shared" si="198"/>
        <v>39410.991153125258</v>
      </c>
      <c r="AJ414" s="36">
        <f t="shared" si="198"/>
        <v>28183.649844344782</v>
      </c>
      <c r="AK414" s="36">
        <f t="shared" si="198"/>
        <v>38220.775356891449</v>
      </c>
      <c r="AL414" s="36">
        <f t="shared" si="198"/>
        <v>6583.5677924301854</v>
      </c>
      <c r="AM414" s="37">
        <f t="shared" si="198"/>
        <v>47888.411689465793</v>
      </c>
      <c r="AN414" s="38">
        <f t="shared" si="198"/>
        <v>10148.956841651701</v>
      </c>
      <c r="AO414" s="39">
        <f t="shared" si="198"/>
        <v>2521.4384948832408</v>
      </c>
      <c r="AP414" s="39">
        <f t="shared" si="198"/>
        <v>504.28769897664824</v>
      </c>
      <c r="AQ414" s="40">
        <f t="shared" si="198"/>
        <v>73124.950027044179</v>
      </c>
      <c r="AR414" s="40">
        <f t="shared" si="198"/>
        <v>66174.071740782951</v>
      </c>
      <c r="AS414" s="40">
        <f t="shared" si="198"/>
        <v>297442.45097703807</v>
      </c>
      <c r="AT414" s="41">
        <f t="shared" si="198"/>
        <v>10.177152505533263</v>
      </c>
      <c r="AU414" s="41">
        <f t="shared" si="198"/>
        <v>12.455271544611554</v>
      </c>
      <c r="AV414" s="42">
        <f t="shared" si="198"/>
        <v>3084.2098690687558</v>
      </c>
      <c r="AW414" s="42">
        <f t="shared" si="198"/>
        <v>1030.6118011647682</v>
      </c>
      <c r="AX414" s="43">
        <f t="shared" si="198"/>
        <v>10963.236994400953</v>
      </c>
      <c r="AY414" s="43">
        <f t="shared" si="198"/>
        <v>3058.8686274954566</v>
      </c>
      <c r="AZ414" t="e">
        <f>NA()</f>
        <v>#N/A</v>
      </c>
    </row>
    <row r="415" spans="4:52" x14ac:dyDescent="0.25">
      <c r="D415" s="3">
        <v>30</v>
      </c>
      <c r="F415" s="3">
        <v>29</v>
      </c>
      <c r="G415" s="36">
        <f t="shared" si="197"/>
        <v>28068.726801849214</v>
      </c>
      <c r="H415" s="36">
        <f t="shared" si="197"/>
        <v>52951.092958293673</v>
      </c>
      <c r="I415" s="36">
        <f t="shared" si="197"/>
        <v>45053.156699483581</v>
      </c>
      <c r="J415" s="36">
        <f t="shared" si="197"/>
        <v>51121.577601753059</v>
      </c>
      <c r="K415" s="36">
        <f t="shared" si="197"/>
        <v>10036.15247118805</v>
      </c>
      <c r="L415" s="37">
        <f t="shared" si="197"/>
        <v>56640.673912263628</v>
      </c>
      <c r="M415" s="38">
        <f t="shared" si="197"/>
        <v>15331.618632836506</v>
      </c>
      <c r="N415" s="39">
        <f t="shared" si="197"/>
        <v>3534.1936544901801</v>
      </c>
      <c r="O415" s="39">
        <f t="shared" si="197"/>
        <v>706.83873089803603</v>
      </c>
      <c r="P415" s="40">
        <f t="shared" si="197"/>
        <v>93944.525211063199</v>
      </c>
      <c r="Q415" s="40">
        <f t="shared" si="197"/>
        <v>86437.162657645458</v>
      </c>
      <c r="R415" s="40">
        <f t="shared" si="197"/>
        <v>390462.43745332747</v>
      </c>
      <c r="S415" s="41">
        <f t="shared" si="197"/>
        <v>13.263684944751457</v>
      </c>
      <c r="T415" s="41">
        <f t="shared" si="197"/>
        <v>16.876375571085426</v>
      </c>
      <c r="U415" s="42">
        <f t="shared" si="197"/>
        <v>4326.7095606233852</v>
      </c>
      <c r="V415" s="42">
        <f t="shared" si="197"/>
        <v>1413.9523928390147</v>
      </c>
      <c r="W415" s="43">
        <f t="shared" si="197"/>
        <v>14967.200853959997</v>
      </c>
      <c r="X415" s="43">
        <f t="shared" si="197"/>
        <v>4264.1699220219871</v>
      </c>
      <c r="Y415" t="e">
        <f>NA()</f>
        <v>#N/A</v>
      </c>
      <c r="AD415"/>
      <c r="AE415" s="3">
        <v>30</v>
      </c>
      <c r="AG415" s="3">
        <f t="shared" si="193"/>
        <v>22.896414541809357</v>
      </c>
      <c r="AH415" s="36">
        <f t="shared" si="198"/>
        <v>18596.405274542525</v>
      </c>
      <c r="AI415" s="36">
        <f t="shared" si="198"/>
        <v>41610.026198297252</v>
      </c>
      <c r="AJ415" s="36">
        <f t="shared" si="198"/>
        <v>30815.165453457095</v>
      </c>
      <c r="AK415" s="36">
        <f t="shared" si="198"/>
        <v>40324.531397787672</v>
      </c>
      <c r="AL415" s="36">
        <f t="shared" si="198"/>
        <v>7159.4086621176793</v>
      </c>
      <c r="AM415" s="37">
        <f t="shared" si="198"/>
        <v>49566.884344110229</v>
      </c>
      <c r="AN415" s="38">
        <f t="shared" si="198"/>
        <v>10971.016434408681</v>
      </c>
      <c r="AO415" s="39">
        <f t="shared" si="198"/>
        <v>2681.4720447556842</v>
      </c>
      <c r="AP415" s="39">
        <f t="shared" si="198"/>
        <v>536.29440895113692</v>
      </c>
      <c r="AQ415" s="40">
        <f t="shared" si="198"/>
        <v>76580.252257388071</v>
      </c>
      <c r="AR415" s="40">
        <f t="shared" si="198"/>
        <v>69601.415508206614</v>
      </c>
      <c r="AS415" s="40">
        <f t="shared" si="198"/>
        <v>314456.36510679411</v>
      </c>
      <c r="AT415" s="41">
        <f t="shared" si="198"/>
        <v>10.687451964226877</v>
      </c>
      <c r="AU415" s="41">
        <f t="shared" si="198"/>
        <v>13.179340547262241</v>
      </c>
      <c r="AV415" s="42">
        <f t="shared" si="198"/>
        <v>3281.5294046112235</v>
      </c>
      <c r="AW415" s="42">
        <f t="shared" si="198"/>
        <v>1091.9728946464149</v>
      </c>
      <c r="AX415" s="43">
        <f t="shared" si="198"/>
        <v>11615.725569651513</v>
      </c>
      <c r="AY415" s="43">
        <f t="shared" si="198"/>
        <v>3252.2841556260278</v>
      </c>
      <c r="AZ415" t="e">
        <f>NA()</f>
        <v>#N/A</v>
      </c>
    </row>
    <row r="416" spans="4:52" x14ac:dyDescent="0.25">
      <c r="D416" s="3">
        <v>31</v>
      </c>
      <c r="F416" s="3">
        <v>30</v>
      </c>
      <c r="G416" s="36">
        <f t="shared" si="197"/>
        <v>29523.089455348145</v>
      </c>
      <c r="H416" s="36">
        <f t="shared" si="197"/>
        <v>54705.899457982334</v>
      </c>
      <c r="I416" s="36">
        <f t="shared" si="197"/>
        <v>47328.145492250784</v>
      </c>
      <c r="J416" s="36">
        <f t="shared" ref="J416:X416" si="199">300*J344*J116</f>
        <v>52784.262606721131</v>
      </c>
      <c r="K416" s="36">
        <f t="shared" si="199"/>
        <v>10455.319946470032</v>
      </c>
      <c r="L416" s="37">
        <f t="shared" si="199"/>
        <v>57560.005104848453</v>
      </c>
      <c r="M416" s="38">
        <f t="shared" si="199"/>
        <v>16020.450654669941</v>
      </c>
      <c r="N416" s="39">
        <f t="shared" si="199"/>
        <v>3670.2815660685128</v>
      </c>
      <c r="O416" s="39">
        <f t="shared" si="199"/>
        <v>734.05631321370265</v>
      </c>
      <c r="P416" s="40">
        <f t="shared" si="199"/>
        <v>96568.736601037148</v>
      </c>
      <c r="Q416" s="40">
        <f t="shared" si="199"/>
        <v>88909.872857641385</v>
      </c>
      <c r="R416" s="40">
        <f t="shared" si="199"/>
        <v>400421.39051196747</v>
      </c>
      <c r="S416" s="41">
        <f t="shared" si="199"/>
        <v>13.654296656155406</v>
      </c>
      <c r="T416" s="41">
        <f t="shared" si="199"/>
        <v>17.441076277462585</v>
      </c>
      <c r="U416" s="42">
        <f t="shared" si="199"/>
        <v>4492.4813325096284</v>
      </c>
      <c r="V416" s="42">
        <f t="shared" si="199"/>
        <v>1464.6046181028089</v>
      </c>
      <c r="W416" s="43">
        <f t="shared" si="199"/>
        <v>15484.404581157596</v>
      </c>
      <c r="X416" s="43">
        <f t="shared" si="199"/>
        <v>4422.2806096618133</v>
      </c>
      <c r="Y416" t="e">
        <f>NA()</f>
        <v>#N/A</v>
      </c>
      <c r="AD416"/>
      <c r="AE416" s="3">
        <v>31</v>
      </c>
      <c r="AG416" s="3">
        <f t="shared" si="193"/>
        <v>24.079728081374313</v>
      </c>
      <c r="AH416" s="36">
        <f t="shared" si="198"/>
        <v>20481.408659359469</v>
      </c>
      <c r="AI416" s="36">
        <f t="shared" si="198"/>
        <v>43888.815128226321</v>
      </c>
      <c r="AJ416" s="36">
        <f t="shared" si="198"/>
        <v>33592.978975607009</v>
      </c>
      <c r="AK416" s="36">
        <f t="shared" ref="AK416:AY416" si="200">300*AK344*AK116</f>
        <v>42501.071828100954</v>
      </c>
      <c r="AL416" s="36">
        <f t="shared" si="200"/>
        <v>7753.5467770809419</v>
      </c>
      <c r="AM416" s="37">
        <f t="shared" si="200"/>
        <v>51180.118010508369</v>
      </c>
      <c r="AN416" s="38">
        <f t="shared" si="200"/>
        <v>11832.29041053151</v>
      </c>
      <c r="AO416" s="39">
        <f t="shared" si="200"/>
        <v>2849.1264385334575</v>
      </c>
      <c r="AP416" s="39">
        <f t="shared" si="200"/>
        <v>569.82528770669148</v>
      </c>
      <c r="AQ416" s="40">
        <f t="shared" si="200"/>
        <v>80128.935262988278</v>
      </c>
      <c r="AR416" s="40">
        <f t="shared" si="200"/>
        <v>73099.157938142787</v>
      </c>
      <c r="AS416" s="40">
        <f t="shared" si="200"/>
        <v>331331.65230743936</v>
      </c>
      <c r="AT416" s="41">
        <f t="shared" si="200"/>
        <v>11.212479175416339</v>
      </c>
      <c r="AU416" s="41">
        <f t="shared" si="200"/>
        <v>13.927701742485004</v>
      </c>
      <c r="AV416" s="42">
        <f t="shared" si="200"/>
        <v>3487.8748923391172</v>
      </c>
      <c r="AW416" s="42">
        <f t="shared" si="200"/>
        <v>1155.9273635640616</v>
      </c>
      <c r="AX416" s="43">
        <f t="shared" si="200"/>
        <v>12290.884601877475</v>
      </c>
      <c r="AY416" s="43">
        <f t="shared" si="200"/>
        <v>3453.8517966934255</v>
      </c>
      <c r="AZ416" t="e">
        <f>NA()</f>
        <v>#N/A</v>
      </c>
    </row>
    <row r="417" spans="4:52" x14ac:dyDescent="0.25">
      <c r="D417" s="3">
        <v>32</v>
      </c>
      <c r="F417" s="3">
        <v>31</v>
      </c>
      <c r="G417" s="36">
        <f t="shared" ref="G417:X431" si="201">300*G345*G117</f>
        <v>30938.539647030793</v>
      </c>
      <c r="H417" s="36">
        <f t="shared" si="201"/>
        <v>56430.078450049215</v>
      </c>
      <c r="I417" s="36">
        <f t="shared" si="201"/>
        <v>49574.50923748374</v>
      </c>
      <c r="J417" s="36">
        <f t="shared" si="201"/>
        <v>54415.798505500519</v>
      </c>
      <c r="K417" s="36">
        <f t="shared" si="201"/>
        <v>10857.973134063584</v>
      </c>
      <c r="L417" s="37">
        <f t="shared" si="201"/>
        <v>58427.622956313418</v>
      </c>
      <c r="M417" s="38">
        <f t="shared" si="201"/>
        <v>16700.301583495195</v>
      </c>
      <c r="N417" s="39">
        <f t="shared" si="201"/>
        <v>3805.1023274363824</v>
      </c>
      <c r="O417" s="39">
        <f t="shared" si="201"/>
        <v>761.02046548727662</v>
      </c>
      <c r="P417" s="40">
        <f t="shared" si="201"/>
        <v>99131.999108166667</v>
      </c>
      <c r="Q417" s="40">
        <f t="shared" si="201"/>
        <v>91303.449384302556</v>
      </c>
      <c r="R417" s="40">
        <f t="shared" si="201"/>
        <v>409741.12950094027</v>
      </c>
      <c r="S417" s="41">
        <f t="shared" si="201"/>
        <v>14.036058899169596</v>
      </c>
      <c r="T417" s="41">
        <f t="shared" si="201"/>
        <v>17.993596568959429</v>
      </c>
      <c r="U417" s="42">
        <f t="shared" si="201"/>
        <v>4656.4259527913709</v>
      </c>
      <c r="V417" s="42">
        <f t="shared" si="201"/>
        <v>1514.5947431252562</v>
      </c>
      <c r="W417" s="43">
        <f t="shared" si="201"/>
        <v>15992.492087424633</v>
      </c>
      <c r="X417" s="43">
        <f t="shared" si="201"/>
        <v>4577.9072858149102</v>
      </c>
      <c r="Y417" t="e">
        <f>NA()</f>
        <v>#N/A</v>
      </c>
      <c r="AD417"/>
      <c r="AE417" s="3">
        <v>32</v>
      </c>
      <c r="AG417" s="3">
        <f t="shared" si="193"/>
        <v>25.324196651582223</v>
      </c>
      <c r="AH417" s="36">
        <f t="shared" ref="AH417:AY431" si="202">300*AH345*AH117</f>
        <v>22450.264898730969</v>
      </c>
      <c r="AI417" s="36">
        <f t="shared" si="202"/>
        <v>46245.61265027288</v>
      </c>
      <c r="AJ417" s="36">
        <f t="shared" si="202"/>
        <v>36515.526368670464</v>
      </c>
      <c r="AK417" s="36">
        <f t="shared" si="202"/>
        <v>44748.392006386661</v>
      </c>
      <c r="AL417" s="36">
        <f t="shared" si="202"/>
        <v>8362.1280729015689</v>
      </c>
      <c r="AM417" s="37">
        <f t="shared" si="202"/>
        <v>52733.260871321319</v>
      </c>
      <c r="AN417" s="38">
        <f t="shared" si="202"/>
        <v>12731.835102968776</v>
      </c>
      <c r="AO417" s="39">
        <f t="shared" si="202"/>
        <v>3024.4620261549589</v>
      </c>
      <c r="AP417" s="39">
        <f t="shared" si="202"/>
        <v>604.89240523099181</v>
      </c>
      <c r="AQ417" s="40">
        <f t="shared" si="202"/>
        <v>83766.327934970221</v>
      </c>
      <c r="AR417" s="40">
        <f t="shared" si="202"/>
        <v>76657.259375928683</v>
      </c>
      <c r="AS417" s="40">
        <f t="shared" si="202"/>
        <v>347948.70331838785</v>
      </c>
      <c r="AT417" s="41">
        <f t="shared" si="202"/>
        <v>11.751509721317776</v>
      </c>
      <c r="AU417" s="41">
        <f t="shared" si="202"/>
        <v>14.69914488189511</v>
      </c>
      <c r="AV417" s="42">
        <f t="shared" si="202"/>
        <v>3703.2429276059638</v>
      </c>
      <c r="AW417" s="42">
        <f t="shared" si="202"/>
        <v>1222.4628923487123</v>
      </c>
      <c r="AX417" s="43">
        <f t="shared" si="202"/>
        <v>12988.115077503813</v>
      </c>
      <c r="AY417" s="43">
        <f t="shared" si="202"/>
        <v>3663.3796654247867</v>
      </c>
      <c r="AZ417" t="e">
        <f>NA()</f>
        <v>#N/A</v>
      </c>
    </row>
    <row r="418" spans="4:52" x14ac:dyDescent="0.25">
      <c r="D418" s="3">
        <v>33</v>
      </c>
      <c r="F418" s="3">
        <v>32</v>
      </c>
      <c r="G418" s="36">
        <f t="shared" si="201"/>
        <v>32312.37216448085</v>
      </c>
      <c r="H418" s="36">
        <f t="shared" si="201"/>
        <v>58123.312596980526</v>
      </c>
      <c r="I418" s="36">
        <f t="shared" si="201"/>
        <v>51788.603373810176</v>
      </c>
      <c r="J418" s="36">
        <f t="shared" si="201"/>
        <v>56015.970699332684</v>
      </c>
      <c r="K418" s="36">
        <f t="shared" si="201"/>
        <v>11243.895174397341</v>
      </c>
      <c r="L418" s="37">
        <f t="shared" si="201"/>
        <v>59247.473001618993</v>
      </c>
      <c r="M418" s="38">
        <f t="shared" si="201"/>
        <v>17370.746317358615</v>
      </c>
      <c r="N418" s="39">
        <f t="shared" si="201"/>
        <v>3938.5850513380192</v>
      </c>
      <c r="O418" s="39">
        <f t="shared" si="201"/>
        <v>787.71701026760377</v>
      </c>
      <c r="P418" s="40">
        <f t="shared" si="201"/>
        <v>101634.97326495335</v>
      </c>
      <c r="Q418" s="40">
        <f t="shared" si="201"/>
        <v>93618.917792597145</v>
      </c>
      <c r="R418" s="40">
        <f t="shared" si="201"/>
        <v>418450.24540652754</v>
      </c>
      <c r="S418" s="41">
        <f t="shared" si="201"/>
        <v>14.409023047562314</v>
      </c>
      <c r="T418" s="41">
        <f t="shared" si="201"/>
        <v>18.533828672965004</v>
      </c>
      <c r="U418" s="42">
        <f t="shared" si="201"/>
        <v>4818.4669395796418</v>
      </c>
      <c r="V418" s="42">
        <f t="shared" si="201"/>
        <v>1563.9042712582352</v>
      </c>
      <c r="W418" s="43">
        <f t="shared" si="201"/>
        <v>16491.487840994887</v>
      </c>
      <c r="X418" s="43">
        <f t="shared" si="201"/>
        <v>4730.9718664928614</v>
      </c>
      <c r="Y418" t="e">
        <f>NA()</f>
        <v>#N/A</v>
      </c>
      <c r="AD418"/>
      <c r="AE418" s="3">
        <v>33</v>
      </c>
      <c r="AG418" s="3">
        <f t="shared" si="193"/>
        <v>26.632980816094239</v>
      </c>
      <c r="AH418" s="36">
        <f t="shared" si="202"/>
        <v>24491.91349383313</v>
      </c>
      <c r="AI418" s="36">
        <f t="shared" si="202"/>
        <v>48678.030972418055</v>
      </c>
      <c r="AJ418" s="36">
        <f t="shared" si="202"/>
        <v>39578.620244572761</v>
      </c>
      <c r="AK418" s="36">
        <f t="shared" si="202"/>
        <v>47063.846735497318</v>
      </c>
      <c r="AL418" s="36">
        <f t="shared" si="202"/>
        <v>8980.8480921877599</v>
      </c>
      <c r="AM418" s="37">
        <f t="shared" si="202"/>
        <v>54230.402108096474</v>
      </c>
      <c r="AN418" s="38">
        <f t="shared" si="202"/>
        <v>13668.497397402769</v>
      </c>
      <c r="AO418" s="39">
        <f t="shared" si="202"/>
        <v>3207.4992752418493</v>
      </c>
      <c r="AP418" s="39">
        <f t="shared" si="202"/>
        <v>641.4998550483698</v>
      </c>
      <c r="AQ418" s="40">
        <f t="shared" si="202"/>
        <v>87486.919801663607</v>
      </c>
      <c r="AR418" s="40">
        <f t="shared" si="202"/>
        <v>80264.569636125525</v>
      </c>
      <c r="AS418" s="40">
        <f t="shared" si="202"/>
        <v>364189.48274829041</v>
      </c>
      <c r="AT418" s="41">
        <f t="shared" si="202"/>
        <v>12.303681249412945</v>
      </c>
      <c r="AU418" s="41">
        <f t="shared" si="202"/>
        <v>15.492200275548184</v>
      </c>
      <c r="AV418" s="42">
        <f t="shared" si="202"/>
        <v>3927.5807036854221</v>
      </c>
      <c r="AW418" s="42">
        <f t="shared" si="202"/>
        <v>1291.5508652590647</v>
      </c>
      <c r="AX418" s="43">
        <f t="shared" si="202"/>
        <v>13706.71458347975</v>
      </c>
      <c r="AY418" s="43">
        <f t="shared" si="202"/>
        <v>3880.6046621743549</v>
      </c>
      <c r="AZ418" t="e">
        <f>NA()</f>
        <v>#N/A</v>
      </c>
    </row>
    <row r="419" spans="4:52" x14ac:dyDescent="0.25">
      <c r="D419" s="3">
        <v>34</v>
      </c>
      <c r="F419" s="3">
        <v>33</v>
      </c>
      <c r="G419" s="36">
        <f t="shared" si="201"/>
        <v>33642.470770667052</v>
      </c>
      <c r="H419" s="36">
        <f t="shared" si="201"/>
        <v>59785.37540189275</v>
      </c>
      <c r="I419" s="36">
        <f t="shared" si="201"/>
        <v>53967.205486068437</v>
      </c>
      <c r="J419" s="36">
        <f t="shared" si="201"/>
        <v>57584.650038766755</v>
      </c>
      <c r="K419" s="36">
        <f t="shared" si="201"/>
        <v>12614.474792853116</v>
      </c>
      <c r="L419" s="37">
        <f t="shared" si="201"/>
        <v>60022.996731135565</v>
      </c>
      <c r="M419" s="38">
        <f t="shared" si="201"/>
        <v>18031.429734872461</v>
      </c>
      <c r="N419" s="39">
        <f t="shared" si="201"/>
        <v>4070.6665277448419</v>
      </c>
      <c r="O419" s="39">
        <f t="shared" si="201"/>
        <v>814.13330554896834</v>
      </c>
      <c r="P419" s="40">
        <f t="shared" si="201"/>
        <v>104078.38918375316</v>
      </c>
      <c r="Q419" s="40">
        <f t="shared" si="201"/>
        <v>95857.474252010652</v>
      </c>
      <c r="R419" s="40">
        <f t="shared" si="201"/>
        <v>426578.20915764698</v>
      </c>
      <c r="S419" s="41">
        <f t="shared" si="201"/>
        <v>14.773256012284577</v>
      </c>
      <c r="T419" s="41">
        <f t="shared" si="201"/>
        <v>19.061708597967908</v>
      </c>
      <c r="U419" s="42">
        <f t="shared" si="201"/>
        <v>4978.5382322204969</v>
      </c>
      <c r="V419" s="42">
        <f t="shared" si="201"/>
        <v>1612.5174778861706</v>
      </c>
      <c r="W419" s="43">
        <f t="shared" si="201"/>
        <v>16981.437297664404</v>
      </c>
      <c r="X419" s="43">
        <f t="shared" si="201"/>
        <v>4881.4110677069002</v>
      </c>
      <c r="Y419" t="e">
        <f>NA()</f>
        <v>#N/A</v>
      </c>
      <c r="AD419"/>
      <c r="AE419" s="3">
        <v>34</v>
      </c>
      <c r="AG419" s="3">
        <f t="shared" si="193"/>
        <v>28.009404480205966</v>
      </c>
      <c r="AH419" s="36">
        <f t="shared" si="202"/>
        <v>26592.961401442764</v>
      </c>
      <c r="AI419" s="36">
        <f t="shared" si="202"/>
        <v>51183.003182027001</v>
      </c>
      <c r="AJ419" s="36">
        <f t="shared" si="202"/>
        <v>42775.343886657531</v>
      </c>
      <c r="AK419" s="36">
        <f t="shared" si="202"/>
        <v>49444.121915517142</v>
      </c>
      <c r="AL419" s="36">
        <f t="shared" si="202"/>
        <v>9605.0305425789447</v>
      </c>
      <c r="AM419" s="37">
        <f t="shared" si="202"/>
        <v>55674.508806580961</v>
      </c>
      <c r="AN419" s="38">
        <f t="shared" si="202"/>
        <v>14640.909091185113</v>
      </c>
      <c r="AO419" s="39">
        <f t="shared" si="202"/>
        <v>3398.2141066453278</v>
      </c>
      <c r="AP419" s="39">
        <f t="shared" si="202"/>
        <v>679.64282132906555</v>
      </c>
      <c r="AQ419" s="40">
        <f t="shared" si="202"/>
        <v>91284.331737901652</v>
      </c>
      <c r="AR419" s="40">
        <f t="shared" si="202"/>
        <v>83908.876163890323</v>
      </c>
      <c r="AS419" s="40">
        <f t="shared" si="202"/>
        <v>379940.27274272527</v>
      </c>
      <c r="AT419" s="41">
        <f t="shared" si="202"/>
        <v>12.867988661683114</v>
      </c>
      <c r="AU419" s="41">
        <f t="shared" si="202"/>
        <v>16.3051304996897</v>
      </c>
      <c r="AV419" s="42">
        <f t="shared" si="202"/>
        <v>4160.7819027006653</v>
      </c>
      <c r="AW419" s="42">
        <f t="shared" si="202"/>
        <v>1363.1449026904602</v>
      </c>
      <c r="AX419" s="43">
        <f t="shared" si="202"/>
        <v>14445.874430218733</v>
      </c>
      <c r="AY419" s="43">
        <f t="shared" si="202"/>
        <v>4105.1899276845588</v>
      </c>
      <c r="AZ419" t="e">
        <f>NA()</f>
        <v>#N/A</v>
      </c>
    </row>
    <row r="420" spans="4:52" x14ac:dyDescent="0.25">
      <c r="D420" s="3">
        <v>35</v>
      </c>
      <c r="F420" s="3">
        <v>34</v>
      </c>
      <c r="G420" s="36">
        <f t="shared" si="201"/>
        <v>34927.255228047135</v>
      </c>
      <c r="H420" s="36">
        <f t="shared" si="201"/>
        <v>61416.122302313554</v>
      </c>
      <c r="I420" s="36">
        <f t="shared" si="201"/>
        <v>56107.499758395177</v>
      </c>
      <c r="J420" s="36">
        <f t="shared" si="201"/>
        <v>59121.78431266288</v>
      </c>
      <c r="K420" s="36">
        <f t="shared" si="201"/>
        <v>13889.441933413469</v>
      </c>
      <c r="L420" s="37">
        <f t="shared" si="201"/>
        <v>60757.227677758958</v>
      </c>
      <c r="M420" s="38">
        <f t="shared" si="201"/>
        <v>18682.056075685079</v>
      </c>
      <c r="N420" s="39">
        <f t="shared" si="201"/>
        <v>4201.2906104753765</v>
      </c>
      <c r="O420" s="39">
        <f t="shared" si="201"/>
        <v>840.25812209507535</v>
      </c>
      <c r="P420" s="40">
        <f t="shared" si="201"/>
        <v>106463.03634598316</v>
      </c>
      <c r="Q420" s="40">
        <f t="shared" si="201"/>
        <v>98020.4578777032</v>
      </c>
      <c r="R420" s="40">
        <f t="shared" si="201"/>
        <v>434154.87366321264</v>
      </c>
      <c r="S420" s="41">
        <f t="shared" si="201"/>
        <v>15.12883823878366</v>
      </c>
      <c r="T420" s="41">
        <f t="shared" si="201"/>
        <v>19.577211346782963</v>
      </c>
      <c r="U420" s="42">
        <f t="shared" si="201"/>
        <v>5136.5831184640037</v>
      </c>
      <c r="V420" s="42">
        <f t="shared" si="201"/>
        <v>1660.4211616161656</v>
      </c>
      <c r="W420" s="43">
        <f t="shared" si="201"/>
        <v>17462.40290435719</v>
      </c>
      <c r="X420" s="43">
        <f t="shared" si="201"/>
        <v>5029.1749281665889</v>
      </c>
      <c r="Y420" t="e">
        <f>NA()</f>
        <v>#N/A</v>
      </c>
      <c r="AD420"/>
      <c r="AE420" s="3">
        <v>35</v>
      </c>
      <c r="AG420" s="3">
        <f t="shared" si="193"/>
        <v>29.456963332534478</v>
      </c>
      <c r="AH420" s="36">
        <f t="shared" si="202"/>
        <v>28737.947228235262</v>
      </c>
      <c r="AI420" s="36">
        <f t="shared" si="202"/>
        <v>53756.75104846574</v>
      </c>
      <c r="AJ420" s="36">
        <f t="shared" si="202"/>
        <v>46096.044779274976</v>
      </c>
      <c r="AK420" s="36">
        <f t="shared" si="202"/>
        <v>51885.21105281826</v>
      </c>
      <c r="AL420" s="36">
        <f t="shared" si="202"/>
        <v>10229.724946595257</v>
      </c>
      <c r="AM420" s="37">
        <f t="shared" si="202"/>
        <v>57067.466416877978</v>
      </c>
      <c r="AN420" s="38">
        <f t="shared" si="202"/>
        <v>15647.473604968376</v>
      </c>
      <c r="AO420" s="39">
        <f t="shared" si="202"/>
        <v>3596.5332061766962</v>
      </c>
      <c r="AP420" s="39">
        <f t="shared" si="202"/>
        <v>719.30664123533927</v>
      </c>
      <c r="AQ420" s="40">
        <f t="shared" si="202"/>
        <v>95151.294767569882</v>
      </c>
      <c r="AR420" s="40">
        <f t="shared" si="202"/>
        <v>87576.976628266057</v>
      </c>
      <c r="AS420" s="40">
        <f t="shared" si="202"/>
        <v>395094.39592591266</v>
      </c>
      <c r="AT420" s="41">
        <f t="shared" si="202"/>
        <v>13.443280747556708</v>
      </c>
      <c r="AU420" s="41">
        <f t="shared" si="202"/>
        <v>17.135925556930296</v>
      </c>
      <c r="AV420" s="42">
        <f t="shared" si="202"/>
        <v>4402.6825463788027</v>
      </c>
      <c r="AW420" s="42">
        <f t="shared" si="202"/>
        <v>1437.1794512923864</v>
      </c>
      <c r="AX420" s="43">
        <f t="shared" si="202"/>
        <v>15204.675654877738</v>
      </c>
      <c r="AY420" s="43">
        <f t="shared" si="202"/>
        <v>4336.7232810883288</v>
      </c>
      <c r="AZ420" t="e">
        <f>NA()</f>
        <v>#N/A</v>
      </c>
    </row>
    <row r="421" spans="4:52" x14ac:dyDescent="0.25">
      <c r="D421" s="3">
        <v>36</v>
      </c>
      <c r="F421" s="3">
        <v>35</v>
      </c>
      <c r="G421" s="36">
        <f t="shared" si="201"/>
        <v>36165.627517813395</v>
      </c>
      <c r="H421" s="36">
        <f t="shared" si="201"/>
        <v>63015.482538046788</v>
      </c>
      <c r="I421" s="36">
        <f t="shared" si="201"/>
        <v>58207.056481622058</v>
      </c>
      <c r="J421" s="36">
        <f t="shared" si="201"/>
        <v>60627.390417909715</v>
      </c>
      <c r="K421" s="36">
        <f t="shared" si="201"/>
        <v>15038.453507490174</v>
      </c>
      <c r="L421" s="37">
        <f t="shared" si="201"/>
        <v>61452.865911062952</v>
      </c>
      <c r="M421" s="38">
        <f t="shared" si="201"/>
        <v>19322.380311482051</v>
      </c>
      <c r="N421" s="39">
        <f t="shared" si="201"/>
        <v>4330.4076576054958</v>
      </c>
      <c r="O421" s="39">
        <f t="shared" si="201"/>
        <v>866.08153152109935</v>
      </c>
      <c r="P421" s="40">
        <f t="shared" si="201"/>
        <v>108789.75458759366</v>
      </c>
      <c r="Q421" s="40">
        <f t="shared" si="201"/>
        <v>100109.32631843626</v>
      </c>
      <c r="R421" s="40">
        <f t="shared" si="201"/>
        <v>441210.06905864296</v>
      </c>
      <c r="S421" s="41">
        <f t="shared" si="201"/>
        <v>15.475861926941905</v>
      </c>
      <c r="T421" s="41">
        <f t="shared" si="201"/>
        <v>20.080346595169939</v>
      </c>
      <c r="U421" s="42">
        <f t="shared" si="201"/>
        <v>5292.5532841619579</v>
      </c>
      <c r="V421" s="42">
        <f t="shared" si="201"/>
        <v>1707.6044188029059</v>
      </c>
      <c r="W421" s="43">
        <f t="shared" si="201"/>
        <v>17934.460822296514</v>
      </c>
      <c r="X421" s="43">
        <f t="shared" si="201"/>
        <v>5174.2254514472324</v>
      </c>
      <c r="Y421" t="e">
        <f>NA()</f>
        <v>#N/A</v>
      </c>
      <c r="AD421"/>
      <c r="AE421" s="3">
        <v>36</v>
      </c>
      <c r="AG421" s="3">
        <f t="shared" si="193"/>
        <v>30.979333722981732</v>
      </c>
      <c r="AH421" s="36">
        <f t="shared" si="202"/>
        <v>30909.700440496057</v>
      </c>
      <c r="AI421" s="36">
        <f t="shared" si="202"/>
        <v>56394.758307155695</v>
      </c>
      <c r="AJ421" s="36">
        <f t="shared" si="202"/>
        <v>49528.399997054257</v>
      </c>
      <c r="AK421" s="36">
        <f t="shared" si="202"/>
        <v>54382.39753334946</v>
      </c>
      <c r="AL421" s="36">
        <f t="shared" si="202"/>
        <v>10849.820632511424</v>
      </c>
      <c r="AM421" s="37">
        <f t="shared" si="202"/>
        <v>58410.18856667784</v>
      </c>
      <c r="AN421" s="38">
        <f t="shared" si="202"/>
        <v>16686.345446431827</v>
      </c>
      <c r="AO421" s="39">
        <f t="shared" si="202"/>
        <v>3802.3293940893827</v>
      </c>
      <c r="AP421" s="39">
        <f t="shared" si="202"/>
        <v>760.46587881787661</v>
      </c>
      <c r="AQ421" s="40">
        <f t="shared" si="202"/>
        <v>99079.63850874413</v>
      </c>
      <c r="AR421" s="40">
        <f t="shared" si="202"/>
        <v>91254.777332772006</v>
      </c>
      <c r="AS421" s="40">
        <f t="shared" si="202"/>
        <v>409554.80476231768</v>
      </c>
      <c r="AT421" s="41">
        <f t="shared" si="202"/>
        <v>14.028258532826918</v>
      </c>
      <c r="AU421" s="41">
        <f t="shared" si="202"/>
        <v>17.982302089993372</v>
      </c>
      <c r="AV421" s="42">
        <f t="shared" si="202"/>
        <v>4653.0568470637618</v>
      </c>
      <c r="AW421" s="42">
        <f t="shared" si="202"/>
        <v>1513.5684619358447</v>
      </c>
      <c r="AX421" s="43">
        <f t="shared" si="202"/>
        <v>15982.083938116726</v>
      </c>
      <c r="AY421" s="43">
        <f t="shared" si="202"/>
        <v>4574.7167466103883</v>
      </c>
      <c r="AZ421" t="e">
        <f>NA()</f>
        <v>#N/A</v>
      </c>
    </row>
    <row r="422" spans="4:52" x14ac:dyDescent="0.25">
      <c r="D422" s="3">
        <v>37</v>
      </c>
      <c r="F422" s="3">
        <v>36</v>
      </c>
      <c r="G422" s="36">
        <f t="shared" si="201"/>
        <v>37356.918954713947</v>
      </c>
      <c r="H422" s="36">
        <f t="shared" si="201"/>
        <v>64583.451737219468</v>
      </c>
      <c r="I422" s="36">
        <f t="shared" si="201"/>
        <v>60263.808738780383</v>
      </c>
      <c r="J422" s="36">
        <f t="shared" si="201"/>
        <v>62101.547185158452</v>
      </c>
      <c r="K422" s="36">
        <f t="shared" si="201"/>
        <v>16077.105145550408</v>
      </c>
      <c r="L422" s="37">
        <f t="shared" si="201"/>
        <v>62112.33601968224</v>
      </c>
      <c r="M422" s="38">
        <f t="shared" si="201"/>
        <v>19952.20114263221</v>
      </c>
      <c r="N422" s="39">
        <f t="shared" si="201"/>
        <v>4457.9740198508453</v>
      </c>
      <c r="O422" s="39">
        <f t="shared" si="201"/>
        <v>891.59480397016921</v>
      </c>
      <c r="P422" s="40">
        <f t="shared" si="201"/>
        <v>111059.42612763519</v>
      </c>
      <c r="Q422" s="40">
        <f t="shared" si="201"/>
        <v>102125.63422839258</v>
      </c>
      <c r="R422" s="40">
        <f t="shared" si="201"/>
        <v>447773.27812578634</v>
      </c>
      <c r="S422" s="41">
        <f t="shared" si="201"/>
        <v>15.814429446382471</v>
      </c>
      <c r="T422" s="41">
        <f t="shared" si="201"/>
        <v>20.571154787601515</v>
      </c>
      <c r="U422" s="42">
        <f t="shared" si="201"/>
        <v>5446.4079708031522</v>
      </c>
      <c r="V422" s="42">
        <f t="shared" si="201"/>
        <v>1754.0584387987278</v>
      </c>
      <c r="W422" s="43">
        <f t="shared" si="201"/>
        <v>18397.698241434697</v>
      </c>
      <c r="X422" s="43">
        <f t="shared" si="201"/>
        <v>5316.5353613256902</v>
      </c>
      <c r="Y422" t="e">
        <f>NA()</f>
        <v>#N/A</v>
      </c>
      <c r="AD422"/>
      <c r="AE422" s="3">
        <v>37</v>
      </c>
      <c r="AG422" s="3">
        <f t="shared" si="193"/>
        <v>32.580381999521578</v>
      </c>
      <c r="AH422" s="36">
        <f t="shared" si="202"/>
        <v>33089.775841694413</v>
      </c>
      <c r="AI422" s="36">
        <f t="shared" si="202"/>
        <v>59091.750685171217</v>
      </c>
      <c r="AJ422" s="36">
        <f t="shared" si="202"/>
        <v>53057.536325804838</v>
      </c>
      <c r="AK422" s="36">
        <f t="shared" si="202"/>
        <v>56930.243821528748</v>
      </c>
      <c r="AL422" s="36">
        <f t="shared" si="202"/>
        <v>12037.699313996283</v>
      </c>
      <c r="AM422" s="37">
        <f t="shared" si="202"/>
        <v>59702.767684916078</v>
      </c>
      <c r="AN422" s="38">
        <f t="shared" si="202"/>
        <v>17755.403923376438</v>
      </c>
      <c r="AO422" s="39">
        <f t="shared" si="202"/>
        <v>4015.4171473676656</v>
      </c>
      <c r="AP422" s="39">
        <f t="shared" si="202"/>
        <v>803.0834294735331</v>
      </c>
      <c r="AQ422" s="40">
        <f t="shared" si="202"/>
        <v>103060.29084777899</v>
      </c>
      <c r="AR422" s="40">
        <f t="shared" si="202"/>
        <v>94927.418238204133</v>
      </c>
      <c r="AS422" s="40">
        <f t="shared" si="202"/>
        <v>423236.42433690926</v>
      </c>
      <c r="AT422" s="41">
        <f t="shared" si="202"/>
        <v>14.621475620495332</v>
      </c>
      <c r="AU422" s="41">
        <f t="shared" si="202"/>
        <v>18.841707234766716</v>
      </c>
      <c r="AV422" s="42">
        <f t="shared" si="202"/>
        <v>4911.6131239390161</v>
      </c>
      <c r="AW422" s="42">
        <f t="shared" si="202"/>
        <v>1592.2041934789304</v>
      </c>
      <c r="AX422" s="43">
        <f t="shared" si="202"/>
        <v>16776.943587612794</v>
      </c>
      <c r="AY422" s="43">
        <f t="shared" si="202"/>
        <v>4818.607253383484</v>
      </c>
      <c r="AZ422" t="e">
        <f>NA()</f>
        <v>#N/A</v>
      </c>
    </row>
    <row r="423" spans="4:52" x14ac:dyDescent="0.25">
      <c r="D423" s="3">
        <v>38</v>
      </c>
      <c r="F423" s="3">
        <v>37</v>
      </c>
      <c r="G423" s="36">
        <f t="shared" si="201"/>
        <v>38500.839339044258</v>
      </c>
      <c r="H423" s="36">
        <f t="shared" si="201"/>
        <v>66120.085163267824</v>
      </c>
      <c r="I423" s="36">
        <f t="shared" si="201"/>
        <v>62276.027720919941</v>
      </c>
      <c r="J423" s="36">
        <f t="shared" si="201"/>
        <v>63544.388824140755</v>
      </c>
      <c r="K423" s="36">
        <f t="shared" si="201"/>
        <v>17018.770545417967</v>
      </c>
      <c r="L423" s="37">
        <f t="shared" si="201"/>
        <v>62737.832479881581</v>
      </c>
      <c r="M423" s="38">
        <f t="shared" si="201"/>
        <v>20571.355306725432</v>
      </c>
      <c r="N423" s="39">
        <f t="shared" si="201"/>
        <v>4583.9515718889415</v>
      </c>
      <c r="O423" s="39">
        <f t="shared" si="201"/>
        <v>916.79031437778838</v>
      </c>
      <c r="P423" s="40">
        <f t="shared" si="201"/>
        <v>113272.96850958467</v>
      </c>
      <c r="Q423" s="40">
        <f t="shared" si="201"/>
        <v>104071.01429605827</v>
      </c>
      <c r="R423" s="40">
        <f t="shared" si="201"/>
        <v>453873.38018918695</v>
      </c>
      <c r="S423" s="41">
        <f t="shared" si="201"/>
        <v>16.144651923793724</v>
      </c>
      <c r="T423" s="41">
        <f t="shared" si="201"/>
        <v>21.049703607751759</v>
      </c>
      <c r="U423" s="42">
        <f t="shared" si="201"/>
        <v>5598.1132277196411</v>
      </c>
      <c r="V423" s="42">
        <f t="shared" si="201"/>
        <v>1799.7763176763553</v>
      </c>
      <c r="W423" s="43">
        <f t="shared" si="201"/>
        <v>18852.211179754366</v>
      </c>
      <c r="X423" s="43">
        <f t="shared" si="201"/>
        <v>5456.0869635725567</v>
      </c>
      <c r="Y423" t="e">
        <f>NA()</f>
        <v>#N/A</v>
      </c>
      <c r="AD423"/>
      <c r="AE423" s="3">
        <v>38</v>
      </c>
      <c r="AG423" s="3">
        <f t="shared" si="193"/>
        <v>34.264174327522724</v>
      </c>
      <c r="AH423" s="36">
        <f t="shared" si="202"/>
        <v>35258.946937894973</v>
      </c>
      <c r="AI423" s="36">
        <f t="shared" si="202"/>
        <v>61841.684087428868</v>
      </c>
      <c r="AJ423" s="36">
        <f t="shared" si="202"/>
        <v>56666.199059351813</v>
      </c>
      <c r="AK423" s="36">
        <f t="shared" si="202"/>
        <v>59522.588931492697</v>
      </c>
      <c r="AL423" s="36">
        <f t="shared" si="202"/>
        <v>14204.541993282268</v>
      </c>
      <c r="AM423" s="37">
        <f t="shared" si="202"/>
        <v>60944.644593887693</v>
      </c>
      <c r="AN423" s="38">
        <f t="shared" si="202"/>
        <v>18852.223565434306</v>
      </c>
      <c r="AO423" s="39">
        <f t="shared" si="202"/>
        <v>4235.5483833763974</v>
      </c>
      <c r="AP423" s="39">
        <f t="shared" si="202"/>
        <v>847.10967667527939</v>
      </c>
      <c r="AQ423" s="40">
        <f t="shared" si="202"/>
        <v>107083.29042653892</v>
      </c>
      <c r="AR423" s="40">
        <f t="shared" si="202"/>
        <v>98579.424669426095</v>
      </c>
      <c r="AS423" s="40">
        <f t="shared" si="202"/>
        <v>436068.14240082621</v>
      </c>
      <c r="AT423" s="41">
        <f t="shared" si="202"/>
        <v>15.221340795432573</v>
      </c>
      <c r="AU423" s="41">
        <f t="shared" si="202"/>
        <v>19.711327659395732</v>
      </c>
      <c r="AV423" s="42">
        <f t="shared" si="202"/>
        <v>5177.989877940011</v>
      </c>
      <c r="AW423" s="42">
        <f t="shared" si="202"/>
        <v>1672.9561838496138</v>
      </c>
      <c r="AX423" s="43">
        <f t="shared" si="202"/>
        <v>17587.970859203651</v>
      </c>
      <c r="AY423" s="43">
        <f t="shared" si="202"/>
        <v>5067.7585684616588</v>
      </c>
      <c r="AZ423" t="e">
        <f>NA()</f>
        <v>#N/A</v>
      </c>
    </row>
    <row r="424" spans="4:52" x14ac:dyDescent="0.25">
      <c r="D424" s="3">
        <v>39</v>
      </c>
      <c r="F424" s="3">
        <v>38</v>
      </c>
      <c r="G424" s="36">
        <f t="shared" si="201"/>
        <v>39597.428882345725</v>
      </c>
      <c r="H424" s="36">
        <f t="shared" si="201"/>
        <v>67625.491566850687</v>
      </c>
      <c r="I424" s="36">
        <f t="shared" si="201"/>
        <v>64242.297648431813</v>
      </c>
      <c r="J424" s="36">
        <f t="shared" si="201"/>
        <v>64956.09894638195</v>
      </c>
      <c r="K424" s="36">
        <f t="shared" si="201"/>
        <v>17874.9068389391</v>
      </c>
      <c r="L424" s="37">
        <f t="shared" si="201"/>
        <v>63331.355381052592</v>
      </c>
      <c r="M424" s="38">
        <f t="shared" si="201"/>
        <v>21179.712935172625</v>
      </c>
      <c r="N424" s="39">
        <f t="shared" si="201"/>
        <v>4708.30728224636</v>
      </c>
      <c r="O424" s="39">
        <f t="shared" si="201"/>
        <v>941.66145644927201</v>
      </c>
      <c r="P424" s="40">
        <f t="shared" si="201"/>
        <v>115431.32834398058</v>
      </c>
      <c r="Q424" s="40">
        <f t="shared" si="201"/>
        <v>105947.16054288765</v>
      </c>
      <c r="R424" s="40">
        <f t="shared" si="201"/>
        <v>459538.45309796924</v>
      </c>
      <c r="S424" s="41">
        <f t="shared" si="201"/>
        <v>16.466647982177651</v>
      </c>
      <c r="T424" s="41">
        <f t="shared" si="201"/>
        <v>21.516084786248218</v>
      </c>
      <c r="U424" s="42">
        <f t="shared" si="201"/>
        <v>5747.641247261633</v>
      </c>
      <c r="V424" s="42">
        <f t="shared" si="201"/>
        <v>1844.7528884705491</v>
      </c>
      <c r="W424" s="43">
        <f t="shared" si="201"/>
        <v>19298.102679601579</v>
      </c>
      <c r="X424" s="43">
        <f t="shared" si="201"/>
        <v>5592.8711073050081</v>
      </c>
      <c r="Y424" t="e">
        <f>NA()</f>
        <v>#N/A</v>
      </c>
      <c r="AD424"/>
      <c r="AE424" s="3">
        <v>39</v>
      </c>
      <c r="AG424" s="3">
        <f t="shared" si="193"/>
        <v>36.034987016545941</v>
      </c>
      <c r="AH424" s="36">
        <f t="shared" si="202"/>
        <v>37397.741665753223</v>
      </c>
      <c r="AI424" s="36">
        <f t="shared" si="202"/>
        <v>64637.742462846349</v>
      </c>
      <c r="AJ424" s="36">
        <f t="shared" si="202"/>
        <v>60334.971176381885</v>
      </c>
      <c r="AK424" s="36">
        <f t="shared" si="202"/>
        <v>62152.555619969433</v>
      </c>
      <c r="AL424" s="36">
        <f t="shared" si="202"/>
        <v>16111.616610350264</v>
      </c>
      <c r="AM424" s="37">
        <f t="shared" si="202"/>
        <v>62134.781631584614</v>
      </c>
      <c r="AN424" s="38">
        <f t="shared" si="202"/>
        <v>19974.044415588811</v>
      </c>
      <c r="AO424" s="39">
        <f t="shared" si="202"/>
        <v>4462.4086264592606</v>
      </c>
      <c r="AP424" s="39">
        <f t="shared" si="202"/>
        <v>892.48172529185206</v>
      </c>
      <c r="AQ424" s="40">
        <f t="shared" si="202"/>
        <v>111137.81347708595</v>
      </c>
      <c r="AR424" s="40">
        <f t="shared" si="202"/>
        <v>102194.88492996874</v>
      </c>
      <c r="AS424" s="40">
        <f t="shared" si="202"/>
        <v>447994.35440219246</v>
      </c>
      <c r="AT424" s="41">
        <f t="shared" si="202"/>
        <v>15.826123151377095</v>
      </c>
      <c r="AU424" s="41">
        <f t="shared" si="202"/>
        <v>20.588104270252671</v>
      </c>
      <c r="AV424" s="42">
        <f t="shared" si="202"/>
        <v>5451.7521494538278</v>
      </c>
      <c r="AW424" s="42">
        <f t="shared" si="202"/>
        <v>1755.6704329958211</v>
      </c>
      <c r="AX424" s="43">
        <f t="shared" si="202"/>
        <v>18413.746993207376</v>
      </c>
      <c r="AY424" s="43">
        <f t="shared" si="202"/>
        <v>5321.4644963946794</v>
      </c>
      <c r="AZ424" t="e">
        <f>NA()</f>
        <v>#N/A</v>
      </c>
    </row>
    <row r="425" spans="4:52" x14ac:dyDescent="0.25">
      <c r="D425" s="3">
        <v>40</v>
      </c>
      <c r="F425" s="3">
        <v>39</v>
      </c>
      <c r="G425" s="36">
        <f t="shared" si="201"/>
        <v>40647.013351706388</v>
      </c>
      <c r="H425" s="36">
        <f t="shared" si="201"/>
        <v>69099.82758942798</v>
      </c>
      <c r="I425" s="36">
        <f t="shared" si="201"/>
        <v>66161.490942770717</v>
      </c>
      <c r="J425" s="36">
        <f t="shared" si="201"/>
        <v>66336.905121190634</v>
      </c>
      <c r="K425" s="36">
        <f t="shared" si="201"/>
        <v>18655.334023360781</v>
      </c>
      <c r="L425" s="37">
        <f t="shared" si="201"/>
        <v>63894.738763953246</v>
      </c>
      <c r="M425" s="38">
        <f t="shared" si="201"/>
        <v>21777.17374007633</v>
      </c>
      <c r="N425" s="39">
        <f t="shared" si="201"/>
        <v>4831.0128179307349</v>
      </c>
      <c r="O425" s="39">
        <f t="shared" si="201"/>
        <v>966.20256358614711</v>
      </c>
      <c r="P425" s="40">
        <f t="shared" si="201"/>
        <v>117535.47575663084</v>
      </c>
      <c r="Q425" s="40">
        <f t="shared" si="201"/>
        <v>107755.81363859821</v>
      </c>
      <c r="R425" s="40">
        <f t="shared" si="201"/>
        <v>464795.6241421107</v>
      </c>
      <c r="S425" s="41">
        <f t="shared" si="201"/>
        <v>16.780542614651267</v>
      </c>
      <c r="T425" s="41">
        <f t="shared" si="201"/>
        <v>21.970411212504814</v>
      </c>
      <c r="U425" s="42">
        <f t="shared" si="201"/>
        <v>5894.9697726105487</v>
      </c>
      <c r="V425" s="42">
        <f t="shared" si="201"/>
        <v>1888.9845662363452</v>
      </c>
      <c r="W425" s="43">
        <f t="shared" si="201"/>
        <v>19735.481328759481</v>
      </c>
      <c r="X425" s="43">
        <f t="shared" si="201"/>
        <v>5726.8862389949163</v>
      </c>
      <c r="Y425" t="e">
        <f>NA()</f>
        <v>#N/A</v>
      </c>
      <c r="AD425"/>
      <c r="AE425" s="3">
        <v>40</v>
      </c>
      <c r="AG425" s="3">
        <f t="shared" si="193"/>
        <v>37.897317380842225</v>
      </c>
      <c r="AH425" s="36">
        <f t="shared" si="202"/>
        <v>39487.00130522321</v>
      </c>
      <c r="AI425" s="36">
        <f t="shared" si="202"/>
        <v>67472.346902412944</v>
      </c>
      <c r="AJ425" s="36">
        <f t="shared" si="202"/>
        <v>64042.54780422624</v>
      </c>
      <c r="AK425" s="36">
        <f t="shared" si="202"/>
        <v>64812.568764136988</v>
      </c>
      <c r="AL425" s="36">
        <f t="shared" si="202"/>
        <v>17790.638741931867</v>
      </c>
      <c r="AM425" s="37">
        <f t="shared" si="202"/>
        <v>63271.829242185719</v>
      </c>
      <c r="AN425" s="38">
        <f t="shared" si="202"/>
        <v>21117.745714911824</v>
      </c>
      <c r="AO425" s="39">
        <f t="shared" si="202"/>
        <v>4695.6136910621362</v>
      </c>
      <c r="AP425" s="39">
        <f t="shared" si="202"/>
        <v>939.12273821242729</v>
      </c>
      <c r="AQ425" s="40">
        <f t="shared" si="202"/>
        <v>115212.21643196668</v>
      </c>
      <c r="AR425" s="40">
        <f t="shared" si="202"/>
        <v>105757.65209192317</v>
      </c>
      <c r="AS425" s="40">
        <f t="shared" si="202"/>
        <v>458975.99154525448</v>
      </c>
      <c r="AT425" s="41">
        <f t="shared" si="202"/>
        <v>16.433959974621761</v>
      </c>
      <c r="AU425" s="41">
        <f t="shared" si="202"/>
        <v>21.468752970066166</v>
      </c>
      <c r="AV425" s="42">
        <f t="shared" si="202"/>
        <v>5732.3883132098335</v>
      </c>
      <c r="AW425" s="42">
        <f t="shared" si="202"/>
        <v>1840.168844514478</v>
      </c>
      <c r="AX425" s="43">
        <f t="shared" si="202"/>
        <v>19252.711432141372</v>
      </c>
      <c r="AY425" s="43">
        <f t="shared" si="202"/>
        <v>5578.9533506057433</v>
      </c>
      <c r="AZ425" t="e">
        <f>NA()</f>
        <v>#N/A</v>
      </c>
    </row>
    <row r="426" spans="4:52" x14ac:dyDescent="0.25">
      <c r="D426" s="3">
        <v>41</v>
      </c>
      <c r="F426" s="3">
        <v>40</v>
      </c>
      <c r="G426" s="36">
        <f t="shared" si="201"/>
        <v>41650.162668007688</v>
      </c>
      <c r="H426" s="36">
        <f t="shared" si="201"/>
        <v>70543.29266880067</v>
      </c>
      <c r="I426" s="36">
        <f t="shared" si="201"/>
        <v>68032.744068132728</v>
      </c>
      <c r="J426" s="36">
        <f t="shared" si="201"/>
        <v>67687.073921234347</v>
      </c>
      <c r="K426" s="36">
        <f t="shared" si="201"/>
        <v>19368.482808232333</v>
      </c>
      <c r="L426" s="37">
        <f t="shared" si="201"/>
        <v>64429.673281972289</v>
      </c>
      <c r="M426" s="38">
        <f t="shared" si="201"/>
        <v>22363.663854392365</v>
      </c>
      <c r="N426" s="39">
        <f t="shared" si="201"/>
        <v>4952.0441804568236</v>
      </c>
      <c r="O426" s="39">
        <f t="shared" si="201"/>
        <v>990.40883609136461</v>
      </c>
      <c r="P426" s="40">
        <f t="shared" si="201"/>
        <v>119586.3994598</v>
      </c>
      <c r="Q426" s="40">
        <f t="shared" si="201"/>
        <v>109498.74800951252</v>
      </c>
      <c r="R426" s="40">
        <f t="shared" si="201"/>
        <v>469670.96190385602</v>
      </c>
      <c r="S426" s="41">
        <f t="shared" si="201"/>
        <v>17.086466177722496</v>
      </c>
      <c r="T426" s="41">
        <f t="shared" si="201"/>
        <v>22.412814321146204</v>
      </c>
      <c r="U426" s="42">
        <f t="shared" si="201"/>
        <v>6040.0815691611242</v>
      </c>
      <c r="V426" s="42">
        <f t="shared" si="201"/>
        <v>1932.4692064342423</v>
      </c>
      <c r="W426" s="43">
        <f t="shared" si="201"/>
        <v>20164.460046926095</v>
      </c>
      <c r="X426" s="43">
        <f t="shared" si="201"/>
        <v>5858.1375423468189</v>
      </c>
      <c r="Y426" t="e">
        <f>NA()</f>
        <v>#N/A</v>
      </c>
      <c r="AD426"/>
      <c r="AE426" s="3">
        <v>41</v>
      </c>
      <c r="AG426" s="3">
        <f t="shared" si="193"/>
        <v>39.855895161134171</v>
      </c>
      <c r="AH426" s="36">
        <f t="shared" si="202"/>
        <v>41508.440037906941</v>
      </c>
      <c r="AI426" s="36">
        <f t="shared" si="202"/>
        <v>70337.177480875063</v>
      </c>
      <c r="AJ426" s="36">
        <f t="shared" si="202"/>
        <v>67766.070119831595</v>
      </c>
      <c r="AK426" s="36">
        <f t="shared" si="202"/>
        <v>67494.386313891984</v>
      </c>
      <c r="AL426" s="36">
        <f t="shared" si="202"/>
        <v>19269.575187909129</v>
      </c>
      <c r="AM426" s="37">
        <f t="shared" si="202"/>
        <v>64354.280059122262</v>
      </c>
      <c r="AN426" s="38">
        <f t="shared" si="202"/>
        <v>22279.826501724972</v>
      </c>
      <c r="AO426" s="39">
        <f t="shared" si="202"/>
        <v>4934.7070252231988</v>
      </c>
      <c r="AP426" s="39">
        <f t="shared" si="202"/>
        <v>986.94140504463974</v>
      </c>
      <c r="AQ426" s="40">
        <f t="shared" si="202"/>
        <v>119294.09556759827</v>
      </c>
      <c r="AR426" s="40">
        <f t="shared" si="202"/>
        <v>109251.56718999629</v>
      </c>
      <c r="AS426" s="40">
        <f t="shared" si="202"/>
        <v>468990.98552136176</v>
      </c>
      <c r="AT426" s="41">
        <f t="shared" si="202"/>
        <v>17.04286758240475</v>
      </c>
      <c r="AU426" s="41">
        <f t="shared" si="202"/>
        <v>22.349791726475356</v>
      </c>
      <c r="AV426" s="42">
        <f t="shared" si="202"/>
        <v>6019.3074921039297</v>
      </c>
      <c r="AW426" s="42">
        <f t="shared" si="202"/>
        <v>1926.2489740101203</v>
      </c>
      <c r="AX426" s="43">
        <f t="shared" si="202"/>
        <v>20103.155751616356</v>
      </c>
      <c r="AY426" s="43">
        <f t="shared" si="202"/>
        <v>5839.3936732606899</v>
      </c>
      <c r="AZ426" t="e">
        <f>NA()</f>
        <v>#N/A</v>
      </c>
    </row>
    <row r="427" spans="4:52" x14ac:dyDescent="0.25">
      <c r="D427" s="3">
        <v>42</v>
      </c>
      <c r="F427" s="3">
        <v>41</v>
      </c>
      <c r="G427" s="36">
        <f t="shared" si="201"/>
        <v>42607.653043205552</v>
      </c>
      <c r="H427" s="36">
        <f t="shared" si="201"/>
        <v>71956.124400809204</v>
      </c>
      <c r="I427" s="36">
        <f t="shared" si="201"/>
        <v>69855.434309950535</v>
      </c>
      <c r="J427" s="36">
        <f t="shared" si="201"/>
        <v>69006.906415827907</v>
      </c>
      <c r="K427" s="36">
        <f t="shared" si="201"/>
        <v>20021.609810037808</v>
      </c>
      <c r="L427" s="37">
        <f t="shared" si="201"/>
        <v>64937.724482125224</v>
      </c>
      <c r="M427" s="38">
        <f t="shared" si="201"/>
        <v>22939.133183531751</v>
      </c>
      <c r="N427" s="39">
        <f t="shared" si="201"/>
        <v>5071.381370315713</v>
      </c>
      <c r="O427" s="39">
        <f t="shared" si="201"/>
        <v>1014.2762740631428</v>
      </c>
      <c r="P427" s="40">
        <f t="shared" si="201"/>
        <v>121585.10237483891</v>
      </c>
      <c r="Q427" s="40">
        <f t="shared" si="201"/>
        <v>111177.76054208052</v>
      </c>
      <c r="R427" s="40">
        <f t="shared" si="201"/>
        <v>474189.40209878836</v>
      </c>
      <c r="S427" s="41">
        <f t="shared" si="201"/>
        <v>17.384553490901219</v>
      </c>
      <c r="T427" s="41">
        <f t="shared" si="201"/>
        <v>22.843441726740409</v>
      </c>
      <c r="U427" s="42">
        <f t="shared" si="201"/>
        <v>6182.9639515460794</v>
      </c>
      <c r="V427" s="42">
        <f t="shared" si="201"/>
        <v>1975.2059753336566</v>
      </c>
      <c r="W427" s="43">
        <f t="shared" si="201"/>
        <v>20585.155088999651</v>
      </c>
      <c r="X427" s="43">
        <f t="shared" si="201"/>
        <v>5986.6361574740895</v>
      </c>
      <c r="Y427" t="e">
        <f>NA()</f>
        <v>#N/A</v>
      </c>
      <c r="AD427"/>
      <c r="AE427" s="3">
        <v>42</v>
      </c>
      <c r="AG427" s="3">
        <f t="shared" si="193"/>
        <v>41.722042020690559</v>
      </c>
      <c r="AH427" s="36">
        <f t="shared" si="202"/>
        <v>43271.144499313465</v>
      </c>
      <c r="AI427" s="36">
        <f t="shared" si="202"/>
        <v>72957.355683220958</v>
      </c>
      <c r="AJ427" s="36">
        <f t="shared" si="202"/>
        <v>71141.066177793211</v>
      </c>
      <c r="AK427" s="36">
        <f t="shared" si="202"/>
        <v>69941.206955349189</v>
      </c>
      <c r="AL427" s="36">
        <f t="shared" si="202"/>
        <v>20459.448839662982</v>
      </c>
      <c r="AM427" s="37">
        <f t="shared" si="202"/>
        <v>65288.670504187401</v>
      </c>
      <c r="AN427" s="38">
        <f t="shared" si="202"/>
        <v>23347.777769543467</v>
      </c>
      <c r="AO427" s="39">
        <f t="shared" si="202"/>
        <v>5156.4852435508901</v>
      </c>
      <c r="AP427" s="39">
        <f t="shared" si="202"/>
        <v>1031.2970487101782</v>
      </c>
      <c r="AQ427" s="40">
        <f t="shared" si="202"/>
        <v>122996.35581003294</v>
      </c>
      <c r="AR427" s="40">
        <f t="shared" si="202"/>
        <v>112351.35883447445</v>
      </c>
      <c r="AS427" s="40">
        <f t="shared" si="202"/>
        <v>477243.47291457001</v>
      </c>
      <c r="AT427" s="41">
        <f t="shared" si="202"/>
        <v>17.594991304279354</v>
      </c>
      <c r="AU427" s="41">
        <f t="shared" si="202"/>
        <v>23.147142627665698</v>
      </c>
      <c r="AV427" s="42">
        <f t="shared" si="202"/>
        <v>6284.7400445319354</v>
      </c>
      <c r="AW427" s="42">
        <f t="shared" si="202"/>
        <v>2005.5989303416106</v>
      </c>
      <c r="AX427" s="43">
        <f t="shared" si="202"/>
        <v>20883.831600247315</v>
      </c>
      <c r="AY427" s="43">
        <f t="shared" si="202"/>
        <v>6077.7152873198547</v>
      </c>
      <c r="AZ427" t="e">
        <f>NA()</f>
        <v>#N/A</v>
      </c>
    </row>
    <row r="428" spans="4:52" x14ac:dyDescent="0.25">
      <c r="D428" s="3">
        <v>43</v>
      </c>
      <c r="F428" s="3">
        <v>42</v>
      </c>
      <c r="G428" s="36">
        <f t="shared" si="201"/>
        <v>43520.432634610115</v>
      </c>
      <c r="H428" s="36">
        <f t="shared" si="201"/>
        <v>73338.594315337352</v>
      </c>
      <c r="I428" s="36">
        <f t="shared" si="201"/>
        <v>71629.157653666567</v>
      </c>
      <c r="J428" s="36">
        <f t="shared" si="201"/>
        <v>70296.734072620602</v>
      </c>
      <c r="K428" s="36">
        <f t="shared" si="201"/>
        <v>20620.981620496324</v>
      </c>
      <c r="L428" s="37">
        <f t="shared" si="201"/>
        <v>65420.347690127681</v>
      </c>
      <c r="M428" s="38">
        <f t="shared" si="201"/>
        <v>23503.553156096237</v>
      </c>
      <c r="N428" s="39">
        <f t="shared" si="201"/>
        <v>5189.0080772783931</v>
      </c>
      <c r="O428" s="39">
        <f t="shared" si="201"/>
        <v>1037.8016154556788</v>
      </c>
      <c r="P428" s="40">
        <f t="shared" si="201"/>
        <v>123532.5977440596</v>
      </c>
      <c r="Q428" s="40">
        <f t="shared" si="201"/>
        <v>112794.66070615665</v>
      </c>
      <c r="R428" s="40">
        <f t="shared" si="201"/>
        <v>478374.70141286019</v>
      </c>
      <c r="S428" s="41">
        <f t="shared" si="201"/>
        <v>17.674943031155081</v>
      </c>
      <c r="T428" s="41">
        <f t="shared" si="201"/>
        <v>23.262455083352286</v>
      </c>
      <c r="U428" s="42">
        <f t="shared" si="201"/>
        <v>6323.6083593998983</v>
      </c>
      <c r="V428" s="42">
        <f t="shared" si="201"/>
        <v>2017.1952312805793</v>
      </c>
      <c r="W428" s="43">
        <f t="shared" si="201"/>
        <v>20997.685225442372</v>
      </c>
      <c r="X428" s="43">
        <f t="shared" si="201"/>
        <v>6112.3984730811471</v>
      </c>
      <c r="Y428" t="e">
        <f>NA()</f>
        <v>#N/A</v>
      </c>
      <c r="AD428"/>
      <c r="AE428" s="3">
        <v>43</v>
      </c>
      <c r="AG428" s="3">
        <f t="shared" si="193"/>
        <v>43.450237396356343</v>
      </c>
      <c r="AH428" s="36">
        <f t="shared" si="202"/>
        <v>44766.993798465483</v>
      </c>
      <c r="AI428" s="36">
        <f t="shared" si="202"/>
        <v>75290.182157222123</v>
      </c>
      <c r="AJ428" s="36">
        <f t="shared" si="202"/>
        <v>74114.097461463884</v>
      </c>
      <c r="AK428" s="36">
        <f t="shared" si="202"/>
        <v>72114.717635008346</v>
      </c>
      <c r="AL428" s="36">
        <f t="shared" si="202"/>
        <v>21405.641075992953</v>
      </c>
      <c r="AM428" s="37">
        <f t="shared" si="202"/>
        <v>66077.840788066314</v>
      </c>
      <c r="AN428" s="38">
        <f t="shared" si="202"/>
        <v>24302.450364281227</v>
      </c>
      <c r="AO428" s="39">
        <f t="shared" si="202"/>
        <v>5356.5300436464377</v>
      </c>
      <c r="AP428" s="39">
        <f t="shared" si="202"/>
        <v>1071.3060087292877</v>
      </c>
      <c r="AQ428" s="40">
        <f t="shared" si="202"/>
        <v>126268.03264599651</v>
      </c>
      <c r="AR428" s="40">
        <f t="shared" si="202"/>
        <v>115032.89881470142</v>
      </c>
      <c r="AS428" s="40">
        <f t="shared" si="202"/>
        <v>483898.29211644299</v>
      </c>
      <c r="AT428" s="41">
        <f t="shared" si="202"/>
        <v>18.082689570254153</v>
      </c>
      <c r="AU428" s="41">
        <f t="shared" si="202"/>
        <v>23.849846561239584</v>
      </c>
      <c r="AV428" s="42">
        <f t="shared" si="202"/>
        <v>6523.5908483063813</v>
      </c>
      <c r="AW428" s="42">
        <f t="shared" si="202"/>
        <v>2076.7646786433611</v>
      </c>
      <c r="AX428" s="43">
        <f t="shared" si="202"/>
        <v>21581.691922137859</v>
      </c>
      <c r="AY428" s="43">
        <f t="shared" si="202"/>
        <v>6289.9659109947279</v>
      </c>
      <c r="AZ428" t="e">
        <f>NA()</f>
        <v>#N/A</v>
      </c>
    </row>
    <row r="429" spans="4:52" x14ac:dyDescent="0.25">
      <c r="D429" s="3">
        <v>44</v>
      </c>
      <c r="F429" s="3">
        <v>43</v>
      </c>
      <c r="G429" s="36">
        <f t="shared" si="201"/>
        <v>44389.590618726616</v>
      </c>
      <c r="H429" s="36">
        <f t="shared" si="201"/>
        <v>74691.0040285914</v>
      </c>
      <c r="I429" s="36">
        <f t="shared" si="201"/>
        <v>73353.707856952184</v>
      </c>
      <c r="J429" s="36">
        <f t="shared" si="201"/>
        <v>71556.915031272045</v>
      </c>
      <c r="K429" s="36">
        <f t="shared" si="201"/>
        <v>21172.030591552266</v>
      </c>
      <c r="L429" s="37">
        <f t="shared" si="201"/>
        <v>65878.900248391263</v>
      </c>
      <c r="M429" s="38">
        <f t="shared" si="201"/>
        <v>24056.914785820456</v>
      </c>
      <c r="N429" s="39">
        <f t="shared" si="201"/>
        <v>5304.9113942189606</v>
      </c>
      <c r="O429" s="39">
        <f t="shared" si="201"/>
        <v>1060.9822788437923</v>
      </c>
      <c r="P429" s="40">
        <f t="shared" si="201"/>
        <v>125429.90567759177</v>
      </c>
      <c r="Q429" s="40">
        <f t="shared" si="201"/>
        <v>114351.26194225518</v>
      </c>
      <c r="R429" s="40">
        <f t="shared" si="201"/>
        <v>482249.41419251746</v>
      </c>
      <c r="S429" s="41">
        <f t="shared" si="201"/>
        <v>17.957776212127548</v>
      </c>
      <c r="T429" s="41">
        <f t="shared" si="201"/>
        <v>23.670028147877673</v>
      </c>
      <c r="U429" s="42">
        <f t="shared" si="201"/>
        <v>6462.0099758653787</v>
      </c>
      <c r="V429" s="42">
        <f t="shared" si="201"/>
        <v>2058.438415808158</v>
      </c>
      <c r="W429" s="43">
        <f t="shared" si="201"/>
        <v>21402.171067288782</v>
      </c>
      <c r="X429" s="43">
        <f t="shared" si="201"/>
        <v>6235.4454856818757</v>
      </c>
      <c r="Y429" t="e">
        <f>NA()</f>
        <v>#N/A</v>
      </c>
      <c r="AD429"/>
      <c r="AE429" s="3">
        <v>44</v>
      </c>
      <c r="AG429" s="3">
        <f t="shared" si="193"/>
        <v>45.042693794538543</v>
      </c>
      <c r="AH429" s="36">
        <f t="shared" si="202"/>
        <v>46034.586397353887</v>
      </c>
      <c r="AI429" s="36">
        <f t="shared" si="202"/>
        <v>77361.54640466813</v>
      </c>
      <c r="AJ429" s="36">
        <f t="shared" si="202"/>
        <v>76723.679335615467</v>
      </c>
      <c r="AK429" s="36">
        <f t="shared" si="202"/>
        <v>74040.566755448352</v>
      </c>
      <c r="AL429" s="36">
        <f t="shared" si="202"/>
        <v>22166.64091725355</v>
      </c>
      <c r="AM429" s="37">
        <f t="shared" si="202"/>
        <v>66746.009606485968</v>
      </c>
      <c r="AN429" s="38">
        <f t="shared" si="202"/>
        <v>25152.952901546814</v>
      </c>
      <c r="AO429" s="39">
        <f t="shared" si="202"/>
        <v>5536.2729418167455</v>
      </c>
      <c r="AP429" s="39">
        <f t="shared" si="202"/>
        <v>1107.2545883633491</v>
      </c>
      <c r="AQ429" s="40">
        <f t="shared" si="202"/>
        <v>129153.84909355504</v>
      </c>
      <c r="AR429" s="40">
        <f t="shared" si="202"/>
        <v>117351.10245695594</v>
      </c>
      <c r="AS429" s="40">
        <f t="shared" si="202"/>
        <v>489287.1628124998</v>
      </c>
      <c r="AT429" s="41">
        <f t="shared" si="202"/>
        <v>18.51263897720748</v>
      </c>
      <c r="AU429" s="41">
        <f t="shared" si="202"/>
        <v>24.467803296938747</v>
      </c>
      <c r="AV429" s="42">
        <f t="shared" si="202"/>
        <v>6737.7497313148406</v>
      </c>
      <c r="AW429" s="42">
        <f t="shared" si="202"/>
        <v>2140.3782137715389</v>
      </c>
      <c r="AX429" s="43">
        <f t="shared" si="202"/>
        <v>22203.924328440611</v>
      </c>
      <c r="AY429" s="43">
        <f t="shared" si="202"/>
        <v>6478.4632749072134</v>
      </c>
      <c r="AZ429" t="e">
        <f>NA()</f>
        <v>#N/A</v>
      </c>
    </row>
    <row r="430" spans="4:52" x14ac:dyDescent="0.25">
      <c r="D430" s="3">
        <v>45</v>
      </c>
      <c r="F430" s="3">
        <v>44</v>
      </c>
      <c r="G430" s="36">
        <f t="shared" si="201"/>
        <v>45216.329535408688</v>
      </c>
      <c r="H430" s="36">
        <f t="shared" si="201"/>
        <v>76013.681737220046</v>
      </c>
      <c r="I430" s="36">
        <f t="shared" si="201"/>
        <v>75029.056760438296</v>
      </c>
      <c r="J430" s="36">
        <f t="shared" si="201"/>
        <v>72787.830715692486</v>
      </c>
      <c r="K430" s="36">
        <f t="shared" si="201"/>
        <v>21679.485707124499</v>
      </c>
      <c r="L430" s="37">
        <f t="shared" si="201"/>
        <v>66314.651678284266</v>
      </c>
      <c r="M430" s="38">
        <f t="shared" si="201"/>
        <v>24599.226976588474</v>
      </c>
      <c r="N430" s="39">
        <f t="shared" si="201"/>
        <v>5419.0815523968286</v>
      </c>
      <c r="O430" s="39">
        <f t="shared" si="201"/>
        <v>1083.8163104793659</v>
      </c>
      <c r="P430" s="40">
        <f t="shared" si="201"/>
        <v>127278.05008772247</v>
      </c>
      <c r="Q430" s="40">
        <f t="shared" si="201"/>
        <v>115849.37417425281</v>
      </c>
      <c r="R430" s="40">
        <f t="shared" si="201"/>
        <v>485834.88759906183</v>
      </c>
      <c r="S430" s="41">
        <f t="shared" si="201"/>
        <v>18.233196739243617</v>
      </c>
      <c r="T430" s="41">
        <f t="shared" si="201"/>
        <v>24.066345028268554</v>
      </c>
      <c r="U430" s="42">
        <f t="shared" si="201"/>
        <v>6598.1673836448681</v>
      </c>
      <c r="V430" s="42">
        <f t="shared" si="201"/>
        <v>2098.937953683449</v>
      </c>
      <c r="W430" s="43">
        <f t="shared" si="201"/>
        <v>21798.734509350939</v>
      </c>
      <c r="X430" s="43">
        <f t="shared" si="201"/>
        <v>6355.8022202325246</v>
      </c>
      <c r="Y430" t="e">
        <f>NA()</f>
        <v>#N/A</v>
      </c>
      <c r="AD430"/>
      <c r="AE430" s="3">
        <v>45</v>
      </c>
      <c r="AG430" s="3">
        <f t="shared" si="193"/>
        <v>46.510072666059088</v>
      </c>
      <c r="AH430" s="36">
        <f t="shared" si="202"/>
        <v>47113.351893566323</v>
      </c>
      <c r="AI430" s="36">
        <f t="shared" si="202"/>
        <v>79205.10035270454</v>
      </c>
      <c r="AJ430" s="36">
        <f t="shared" si="202"/>
        <v>79018.782120736607</v>
      </c>
      <c r="AK430" s="36">
        <f t="shared" si="202"/>
        <v>75751.299856830083</v>
      </c>
      <c r="AL430" s="36">
        <f t="shared" si="202"/>
        <v>22787.339575635728</v>
      </c>
      <c r="AM430" s="37">
        <f t="shared" si="202"/>
        <v>67315.678218200119</v>
      </c>
      <c r="AN430" s="38">
        <f t="shared" si="202"/>
        <v>25911.998990476801</v>
      </c>
      <c r="AO430" s="39">
        <f t="shared" si="202"/>
        <v>5697.9829934334748</v>
      </c>
      <c r="AP430" s="39">
        <f t="shared" si="202"/>
        <v>1139.5965986866952</v>
      </c>
      <c r="AQ430" s="40">
        <f t="shared" si="202"/>
        <v>131707.23267642199</v>
      </c>
      <c r="AR430" s="40">
        <f t="shared" si="202"/>
        <v>119363.96506155361</v>
      </c>
      <c r="AS430" s="40">
        <f t="shared" si="202"/>
        <v>493691.02352240321</v>
      </c>
      <c r="AT430" s="41">
        <f t="shared" si="202"/>
        <v>18.892833498086393</v>
      </c>
      <c r="AU430" s="41">
        <f t="shared" si="202"/>
        <v>25.012838042591575</v>
      </c>
      <c r="AV430" s="42">
        <f t="shared" si="202"/>
        <v>6930.06404974626</v>
      </c>
      <c r="AW430" s="42">
        <f t="shared" si="202"/>
        <v>2198.4840618577691</v>
      </c>
      <c r="AX430" s="43">
        <f t="shared" si="202"/>
        <v>22760.051017047052</v>
      </c>
      <c r="AY430" s="43">
        <f t="shared" si="202"/>
        <v>6646.2513930994583</v>
      </c>
      <c r="AZ430" t="e">
        <f>NA()</f>
        <v>#N/A</v>
      </c>
    </row>
    <row r="431" spans="4:52" x14ac:dyDescent="0.25">
      <c r="D431" s="3">
        <v>46</v>
      </c>
      <c r="F431" s="3">
        <v>45</v>
      </c>
      <c r="G431" s="36">
        <f t="shared" si="201"/>
        <v>46001.940718955411</v>
      </c>
      <c r="H431" s="36">
        <f t="shared" si="201"/>
        <v>77306.979023163876</v>
      </c>
      <c r="I431" s="36">
        <f t="shared" si="201"/>
        <v>76655.335848857023</v>
      </c>
      <c r="J431" s="36">
        <f t="shared" ref="J431:X431" si="203">300*J359*J131</f>
        <v>73989.882754346007</v>
      </c>
      <c r="K431" s="36">
        <f t="shared" si="203"/>
        <v>22147.481972525035</v>
      </c>
      <c r="L431" s="37">
        <f t="shared" si="203"/>
        <v>66728.792204097219</v>
      </c>
      <c r="M431" s="38">
        <f t="shared" si="203"/>
        <v>25130.515018239395</v>
      </c>
      <c r="N431" s="39">
        <f t="shared" si="203"/>
        <v>5531.5116763573733</v>
      </c>
      <c r="O431" s="39">
        <f t="shared" si="203"/>
        <v>1106.3023352714749</v>
      </c>
      <c r="P431" s="40">
        <f t="shared" si="203"/>
        <v>129078.05596901152</v>
      </c>
      <c r="Q431" s="40">
        <f t="shared" si="203"/>
        <v>117290.79732419185</v>
      </c>
      <c r="R431" s="40">
        <f t="shared" si="203"/>
        <v>489151.2715016618</v>
      </c>
      <c r="S431" s="41">
        <f t="shared" si="203"/>
        <v>18.501350032868555</v>
      </c>
      <c r="T431" s="41">
        <f t="shared" si="203"/>
        <v>24.451598599656233</v>
      </c>
      <c r="U431" s="42">
        <f t="shared" si="203"/>
        <v>6732.0822540958743</v>
      </c>
      <c r="V431" s="42">
        <f t="shared" si="203"/>
        <v>2138.6971610827563</v>
      </c>
      <c r="W431" s="43">
        <f t="shared" si="203"/>
        <v>22187.498270071395</v>
      </c>
      <c r="X431" s="43">
        <f t="shared" si="203"/>
        <v>6473.4972069176783</v>
      </c>
      <c r="Y431" t="e">
        <f>NA()</f>
        <v>#N/A</v>
      </c>
      <c r="AD431"/>
      <c r="AE431" s="3">
        <v>46</v>
      </c>
      <c r="AG431" s="3">
        <f t="shared" si="193"/>
        <v>47.862198071214792</v>
      </c>
      <c r="AH431" s="36">
        <f t="shared" si="202"/>
        <v>48035.552483731502</v>
      </c>
      <c r="AI431" s="36">
        <f t="shared" si="202"/>
        <v>80849.66636676545</v>
      </c>
      <c r="AJ431" s="36">
        <f t="shared" si="202"/>
        <v>81041.82122351756</v>
      </c>
      <c r="AK431" s="36">
        <f t="shared" ref="AK431:AY431" si="204">300*AK359*AK131</f>
        <v>77274.673039969304</v>
      </c>
      <c r="AL431" s="36">
        <f t="shared" si="204"/>
        <v>23299.685428259469</v>
      </c>
      <c r="AM431" s="37">
        <f t="shared" si="204"/>
        <v>67804.44241256894</v>
      </c>
      <c r="AN431" s="38">
        <f t="shared" si="204"/>
        <v>26590.65203449547</v>
      </c>
      <c r="AO431" s="39">
        <f t="shared" si="204"/>
        <v>5843.6638566340853</v>
      </c>
      <c r="AP431" s="39">
        <f t="shared" si="204"/>
        <v>1168.7327713268173</v>
      </c>
      <c r="AQ431" s="40">
        <f t="shared" si="204"/>
        <v>133973.11292968172</v>
      </c>
      <c r="AR431" s="40">
        <f t="shared" si="204"/>
        <v>121119.00083890883</v>
      </c>
      <c r="AS431" s="40">
        <f t="shared" si="204"/>
        <v>497321.33225187298</v>
      </c>
      <c r="AT431" s="41">
        <f t="shared" si="204"/>
        <v>19.230006722592428</v>
      </c>
      <c r="AU431" s="41">
        <f t="shared" si="204"/>
        <v>25.494939512424658</v>
      </c>
      <c r="AV431" s="42">
        <f t="shared" si="204"/>
        <v>7103.0287999309103</v>
      </c>
      <c r="AW431" s="42">
        <f t="shared" si="204"/>
        <v>2251.5301970990831</v>
      </c>
      <c r="AX431" s="43">
        <f t="shared" si="204"/>
        <v>23258.210476702621</v>
      </c>
      <c r="AY431" s="43">
        <f t="shared" si="204"/>
        <v>6795.9449391928665</v>
      </c>
      <c r="AZ431" t="e">
        <f>NA()</f>
        <v>#N/A</v>
      </c>
    </row>
    <row r="432" spans="4:52" x14ac:dyDescent="0.25">
      <c r="D432" s="3">
        <v>47</v>
      </c>
      <c r="F432" s="3">
        <v>46</v>
      </c>
      <c r="G432" s="36">
        <f t="shared" ref="G432:X446" si="205">300*G360*G132</f>
        <v>46747.782611993207</v>
      </c>
      <c r="H432" s="36">
        <f t="shared" si="205"/>
        <v>78571.267941154132</v>
      </c>
      <c r="I432" s="36">
        <f t="shared" si="205"/>
        <v>78232.819051491373</v>
      </c>
      <c r="J432" s="36">
        <f t="shared" si="205"/>
        <v>75163.490180886467</v>
      </c>
      <c r="K432" s="36">
        <f t="shared" si="205"/>
        <v>22579.651556704557</v>
      </c>
      <c r="L432" s="37">
        <f t="shared" si="205"/>
        <v>67122.439974972323</v>
      </c>
      <c r="M432" s="38">
        <f t="shared" si="205"/>
        <v>25650.819233400951</v>
      </c>
      <c r="N432" s="39">
        <f t="shared" si="205"/>
        <v>5642.1975568023508</v>
      </c>
      <c r="O432" s="39">
        <f t="shared" si="205"/>
        <v>1128.4395113604703</v>
      </c>
      <c r="P432" s="40">
        <f t="shared" si="205"/>
        <v>130830.94698745786</v>
      </c>
      <c r="Q432" s="40">
        <f t="shared" si="205"/>
        <v>118677.31571923163</v>
      </c>
      <c r="R432" s="40">
        <f t="shared" si="205"/>
        <v>492217.5399630933</v>
      </c>
      <c r="S432" s="41">
        <f t="shared" si="205"/>
        <v>18.762382712584472</v>
      </c>
      <c r="T432" s="41">
        <f t="shared" si="205"/>
        <v>24.825989073056515</v>
      </c>
      <c r="U432" s="42">
        <f t="shared" si="205"/>
        <v>6863.7590654776686</v>
      </c>
      <c r="V432" s="42">
        <f t="shared" si="205"/>
        <v>2178.1213861260817</v>
      </c>
      <c r="W432" s="43">
        <f t="shared" si="205"/>
        <v>22568.585510477667</v>
      </c>
      <c r="X432" s="43">
        <f t="shared" si="205"/>
        <v>6588.5620091903547</v>
      </c>
      <c r="Y432" t="e">
        <f>NA()</f>
        <v>#N/A</v>
      </c>
      <c r="AD432"/>
      <c r="AE432" s="3">
        <v>47</v>
      </c>
      <c r="AG432" s="3">
        <f t="shared" si="193"/>
        <v>49.108122451584919</v>
      </c>
      <c r="AH432" s="36">
        <f t="shared" ref="AH432:AY446" si="206">300*AH360*AH132</f>
        <v>48827.504726786698</v>
      </c>
      <c r="AI432" s="36">
        <f t="shared" si="206"/>
        <v>82319.958888363923</v>
      </c>
      <c r="AJ432" s="36">
        <f t="shared" si="206"/>
        <v>82829.278406045749</v>
      </c>
      <c r="AK432" s="36">
        <f t="shared" si="206"/>
        <v>78634.393488221802</v>
      </c>
      <c r="AL432" s="36">
        <f t="shared" si="206"/>
        <v>23726.982815503183</v>
      </c>
      <c r="AM432" s="37">
        <f t="shared" si="206"/>
        <v>68226.211624210759</v>
      </c>
      <c r="AN432" s="38">
        <f t="shared" si="206"/>
        <v>27198.524278618737</v>
      </c>
      <c r="AO432" s="39">
        <f t="shared" si="206"/>
        <v>5975.0807518563142</v>
      </c>
      <c r="AP432" s="39">
        <f t="shared" si="206"/>
        <v>1195.0161503712627</v>
      </c>
      <c r="AQ432" s="40">
        <f t="shared" si="206"/>
        <v>135989.41014969346</v>
      </c>
      <c r="AR432" s="40">
        <f t="shared" si="206"/>
        <v>122655.28793801743</v>
      </c>
      <c r="AS432" s="40">
        <f t="shared" si="206"/>
        <v>500338.58463767177</v>
      </c>
      <c r="AT432" s="41">
        <f t="shared" si="206"/>
        <v>19.52984756897845</v>
      </c>
      <c r="AU432" s="41">
        <f t="shared" si="206"/>
        <v>25.922556224299612</v>
      </c>
      <c r="AV432" s="42">
        <f t="shared" si="206"/>
        <v>7258.8277579457272</v>
      </c>
      <c r="AW432" s="42">
        <f t="shared" si="206"/>
        <v>2299.2191392822488</v>
      </c>
      <c r="AX432" s="43">
        <f t="shared" si="206"/>
        <v>23705.381451946421</v>
      </c>
      <c r="AY432" s="43">
        <f t="shared" si="206"/>
        <v>6929.7894626714115</v>
      </c>
      <c r="AZ432" t="e">
        <f>NA()</f>
        <v>#N/A</v>
      </c>
    </row>
    <row r="433" spans="4:52" x14ac:dyDescent="0.25">
      <c r="D433" s="3">
        <v>48</v>
      </c>
      <c r="F433" s="3">
        <v>47</v>
      </c>
      <c r="G433" s="36">
        <f t="shared" si="205"/>
        <v>47455.261747226978</v>
      </c>
      <c r="H433" s="36">
        <f t="shared" si="205"/>
        <v>79806.938363526409</v>
      </c>
      <c r="I433" s="36">
        <f t="shared" si="205"/>
        <v>79761.90675483529</v>
      </c>
      <c r="J433" s="36">
        <f t="shared" si="205"/>
        <v>76309.086889972023</v>
      </c>
      <c r="K433" s="36">
        <f t="shared" si="205"/>
        <v>22979.199601790471</v>
      </c>
      <c r="L433" s="37">
        <f t="shared" si="205"/>
        <v>67496.647244415726</v>
      </c>
      <c r="M433" s="38">
        <f t="shared" si="205"/>
        <v>26160.193745371882</v>
      </c>
      <c r="N433" s="39">
        <f t="shared" si="205"/>
        <v>5751.1374399488177</v>
      </c>
      <c r="O433" s="39">
        <f t="shared" si="205"/>
        <v>1150.2274879897636</v>
      </c>
      <c r="P433" s="40">
        <f t="shared" si="205"/>
        <v>132537.7433462897</v>
      </c>
      <c r="Q433" s="40">
        <f t="shared" si="205"/>
        <v>120010.69329264046</v>
      </c>
      <c r="R433" s="40">
        <f t="shared" si="205"/>
        <v>495051.52167600428</v>
      </c>
      <c r="S433" s="41">
        <f t="shared" si="205"/>
        <v>19.016442136429813</v>
      </c>
      <c r="T433" s="41">
        <f t="shared" si="205"/>
        <v>25.189722702829904</v>
      </c>
      <c r="U433" s="42">
        <f t="shared" si="205"/>
        <v>6993.2048469809833</v>
      </c>
      <c r="V433" s="42">
        <f t="shared" si="205"/>
        <v>2217.8608274940625</v>
      </c>
      <c r="W433" s="43">
        <f t="shared" si="205"/>
        <v>22942.119517955354</v>
      </c>
      <c r="X433" s="43">
        <f t="shared" si="205"/>
        <v>6701.0307985244499</v>
      </c>
      <c r="Y433" t="e">
        <f>NA()</f>
        <v>#N/A</v>
      </c>
      <c r="AD433"/>
      <c r="AE433" s="3">
        <v>48</v>
      </c>
      <c r="AG433" s="3">
        <f t="shared" si="193"/>
        <v>50.256187235873128</v>
      </c>
      <c r="AH433" s="36">
        <f t="shared" si="206"/>
        <v>49510.668524474815</v>
      </c>
      <c r="AI433" s="36">
        <f t="shared" si="206"/>
        <v>83637.208773402948</v>
      </c>
      <c r="AJ433" s="36">
        <f t="shared" si="206"/>
        <v>84412.413097332668</v>
      </c>
      <c r="AK433" s="36">
        <f t="shared" si="206"/>
        <v>79850.753313051275</v>
      </c>
      <c r="AL433" s="36">
        <f t="shared" si="206"/>
        <v>24086.587641824968</v>
      </c>
      <c r="AM433" s="37">
        <f t="shared" si="206"/>
        <v>68592.0880215738</v>
      </c>
      <c r="AN433" s="38">
        <f t="shared" si="206"/>
        <v>27743.96421883766</v>
      </c>
      <c r="AO433" s="39">
        <f t="shared" si="206"/>
        <v>6093.7873492725157</v>
      </c>
      <c r="AP433" s="39">
        <f t="shared" si="206"/>
        <v>1218.7574698545031</v>
      </c>
      <c r="AQ433" s="40">
        <f t="shared" si="206"/>
        <v>137788.25092296084</v>
      </c>
      <c r="AR433" s="40">
        <f t="shared" si="206"/>
        <v>124005.10454957592</v>
      </c>
      <c r="AS433" s="40">
        <f t="shared" si="206"/>
        <v>502865.65156102338</v>
      </c>
      <c r="AT433" s="41">
        <f t="shared" si="206"/>
        <v>19.797178410465634</v>
      </c>
      <c r="AU433" s="41">
        <f t="shared" si="206"/>
        <v>26.302849108597378</v>
      </c>
      <c r="AV433" s="42">
        <f t="shared" si="206"/>
        <v>7399.3722538975244</v>
      </c>
      <c r="AW433" s="42">
        <f t="shared" si="206"/>
        <v>2342.1605489663766</v>
      </c>
      <c r="AX433" s="43">
        <f t="shared" si="206"/>
        <v>24107.56868017478</v>
      </c>
      <c r="AY433" s="43">
        <f t="shared" si="206"/>
        <v>7049.7154793112622</v>
      </c>
      <c r="AZ433" t="e">
        <f>NA()</f>
        <v>#N/A</v>
      </c>
    </row>
    <row r="434" spans="4:52" x14ac:dyDescent="0.25">
      <c r="D434" s="3">
        <v>49</v>
      </c>
      <c r="F434" s="3">
        <v>48</v>
      </c>
      <c r="G434" s="36">
        <f t="shared" si="205"/>
        <v>48125.816178899098</v>
      </c>
      <c r="H434" s="36">
        <f t="shared" si="205"/>
        <v>81014.395559486293</v>
      </c>
      <c r="I434" s="36">
        <f t="shared" si="205"/>
        <v>81243.110989302208</v>
      </c>
      <c r="J434" s="36">
        <f t="shared" si="205"/>
        <v>77427.119325470267</v>
      </c>
      <c r="K434" s="36">
        <f t="shared" si="205"/>
        <v>23348.967248474659</v>
      </c>
      <c r="L434" s="37">
        <f t="shared" si="205"/>
        <v>67852.405708795806</v>
      </c>
      <c r="M434" s="38">
        <f t="shared" si="205"/>
        <v>26658.7053446276</v>
      </c>
      <c r="N434" s="39">
        <f t="shared" si="205"/>
        <v>5858.3318320423323</v>
      </c>
      <c r="O434" s="39">
        <f t="shared" si="205"/>
        <v>1171.6663664084663</v>
      </c>
      <c r="P434" s="40">
        <f t="shared" si="205"/>
        <v>134199.45989967242</v>
      </c>
      <c r="Q434" s="40">
        <f t="shared" si="205"/>
        <v>121292.66949121399</v>
      </c>
      <c r="R434" s="40">
        <f t="shared" si="205"/>
        <v>497669.93714291055</v>
      </c>
      <c r="S434" s="41">
        <f t="shared" si="205"/>
        <v>19.263675989626169</v>
      </c>
      <c r="T434" s="41">
        <f t="shared" si="205"/>
        <v>25.543010620393726</v>
      </c>
      <c r="U434" s="42">
        <f t="shared" si="205"/>
        <v>7120.4289456265169</v>
      </c>
      <c r="V434" s="42">
        <f t="shared" si="205"/>
        <v>2256.8606814140417</v>
      </c>
      <c r="W434" s="43">
        <f t="shared" si="205"/>
        <v>23308.223443215993</v>
      </c>
      <c r="X434" s="43">
        <f t="shared" si="205"/>
        <v>6810.9399716842299</v>
      </c>
      <c r="Y434" t="e">
        <f>NA()</f>
        <v>#N/A</v>
      </c>
      <c r="AD434"/>
      <c r="AE434" s="3">
        <v>49</v>
      </c>
      <c r="AG434" s="3">
        <f t="shared" si="193"/>
        <v>51.314078685538149</v>
      </c>
      <c r="AH434" s="36">
        <f t="shared" si="206"/>
        <v>50102.569498994439</v>
      </c>
      <c r="AI434" s="36">
        <f t="shared" si="206"/>
        <v>84819.695911501942</v>
      </c>
      <c r="AJ434" s="36">
        <f t="shared" si="206"/>
        <v>85817.965885093072</v>
      </c>
      <c r="AK434" s="36">
        <f t="shared" si="206"/>
        <v>80941.165653427117</v>
      </c>
      <c r="AL434" s="36">
        <f t="shared" si="206"/>
        <v>24391.656386727918</v>
      </c>
      <c r="AM434" s="37">
        <f t="shared" si="206"/>
        <v>68911.011285040833</v>
      </c>
      <c r="AN434" s="38">
        <f t="shared" si="206"/>
        <v>28234.226380230415</v>
      </c>
      <c r="AO434" s="39">
        <f t="shared" si="206"/>
        <v>6201.1510876980756</v>
      </c>
      <c r="AP434" s="39">
        <f t="shared" si="206"/>
        <v>1240.2302175396153</v>
      </c>
      <c r="AQ434" s="40">
        <f t="shared" si="206"/>
        <v>139396.95937241521</v>
      </c>
      <c r="AR434" s="40">
        <f t="shared" si="206"/>
        <v>125195.23329214082</v>
      </c>
      <c r="AS434" s="40">
        <f t="shared" si="206"/>
        <v>504997.41845259513</v>
      </c>
      <c r="AT434" s="41">
        <f t="shared" si="206"/>
        <v>20.036101534958924</v>
      </c>
      <c r="AU434" s="41">
        <f t="shared" si="206"/>
        <v>26.641903785183207</v>
      </c>
      <c r="AV434" s="42">
        <f t="shared" si="206"/>
        <v>7526.3363697751929</v>
      </c>
      <c r="AW434" s="42">
        <f t="shared" si="206"/>
        <v>2380.8867200423224</v>
      </c>
      <c r="AX434" s="43">
        <f t="shared" si="206"/>
        <v>24469.956661185555</v>
      </c>
      <c r="AY434" s="43">
        <f t="shared" si="206"/>
        <v>7157.3856435372691</v>
      </c>
      <c r="AZ434" t="e">
        <f>NA()</f>
        <v>#N/A</v>
      </c>
    </row>
    <row r="435" spans="4:52" x14ac:dyDescent="0.25">
      <c r="D435" s="3">
        <v>50</v>
      </c>
      <c r="F435" s="3">
        <v>49</v>
      </c>
      <c r="G435" s="36">
        <f t="shared" si="205"/>
        <v>48760.901148101846</v>
      </c>
      <c r="H435" s="36">
        <f t="shared" si="205"/>
        <v>82194.057988182321</v>
      </c>
      <c r="I435" s="36">
        <f t="shared" si="205"/>
        <v>82677.041744279195</v>
      </c>
      <c r="J435" s="36">
        <f t="shared" si="205"/>
        <v>78518.044380419582</v>
      </c>
      <c r="K435" s="36">
        <f t="shared" si="205"/>
        <v>23691.484060627539</v>
      </c>
      <c r="L435" s="37">
        <f t="shared" si="205"/>
        <v>68190.651161859278</v>
      </c>
      <c r="M435" s="38">
        <f t="shared" si="205"/>
        <v>27146.432437292271</v>
      </c>
      <c r="N435" s="39">
        <f t="shared" si="205"/>
        <v>5963.7833178194742</v>
      </c>
      <c r="O435" s="39">
        <f t="shared" si="205"/>
        <v>1192.7566635638948</v>
      </c>
      <c r="P435" s="40">
        <f t="shared" si="205"/>
        <v>135817.10448886416</v>
      </c>
      <c r="Q435" s="40">
        <f t="shared" si="205"/>
        <v>122524.95581082064</v>
      </c>
      <c r="R435" s="40">
        <f t="shared" si="205"/>
        <v>500088.44076771312</v>
      </c>
      <c r="S435" s="41">
        <f t="shared" si="205"/>
        <v>19.504231917910548</v>
      </c>
      <c r="T435" s="41">
        <f t="shared" si="205"/>
        <v>25.886067782864675</v>
      </c>
      <c r="U435" s="42">
        <f t="shared" si="205"/>
        <v>7245.4428135082253</v>
      </c>
      <c r="V435" s="42">
        <f t="shared" si="205"/>
        <v>2295.1256417466379</v>
      </c>
      <c r="W435" s="43">
        <f t="shared" si="205"/>
        <v>23667.020080998704</v>
      </c>
      <c r="X435" s="43">
        <f t="shared" si="205"/>
        <v>6918.327806647585</v>
      </c>
      <c r="Y435" t="e">
        <f>NA()</f>
        <v>#N/A</v>
      </c>
      <c r="AD435"/>
      <c r="AE435" s="3">
        <v>50</v>
      </c>
      <c r="AG435" s="3">
        <f t="shared" si="193"/>
        <v>52.288879354098157</v>
      </c>
      <c r="AH435" s="36">
        <f t="shared" si="206"/>
        <v>50617.558651378655</v>
      </c>
      <c r="AI435" s="36">
        <f t="shared" si="206"/>
        <v>85883.199829976758</v>
      </c>
      <c r="AJ435" s="36">
        <f t="shared" si="206"/>
        <v>87068.807647537484</v>
      </c>
      <c r="AK435" s="36">
        <f t="shared" si="206"/>
        <v>81920.614973817792</v>
      </c>
      <c r="AL435" s="36">
        <f t="shared" si="206"/>
        <v>24652.315443200929</v>
      </c>
      <c r="AM435" s="37">
        <f t="shared" si="206"/>
        <v>69190.238250304959</v>
      </c>
      <c r="AN435" s="38">
        <f t="shared" si="206"/>
        <v>28675.621620682356</v>
      </c>
      <c r="AO435" s="39">
        <f t="shared" si="206"/>
        <v>6298.3762468620143</v>
      </c>
      <c r="AP435" s="39">
        <f t="shared" si="206"/>
        <v>1259.6752493724027</v>
      </c>
      <c r="AQ435" s="40">
        <f t="shared" si="206"/>
        <v>140838.86588967196</v>
      </c>
      <c r="AR435" s="40">
        <f t="shared" si="206"/>
        <v>126248.0003584144</v>
      </c>
      <c r="AS435" s="40">
        <f t="shared" si="206"/>
        <v>506807.7894440798</v>
      </c>
      <c r="AT435" s="41">
        <f t="shared" si="206"/>
        <v>20.25011936529652</v>
      </c>
      <c r="AU435" s="41">
        <f t="shared" si="206"/>
        <v>26.944907461938218</v>
      </c>
      <c r="AV435" s="42">
        <f t="shared" si="206"/>
        <v>7641.1881918706094</v>
      </c>
      <c r="AW435" s="42">
        <f t="shared" si="206"/>
        <v>2415.8629451947013</v>
      </c>
      <c r="AX435" s="43">
        <f t="shared" si="206"/>
        <v>24797.03701167872</v>
      </c>
      <c r="AY435" s="43">
        <f t="shared" si="206"/>
        <v>7254.2351891170283</v>
      </c>
      <c r="AZ435" t="e">
        <f>NA()</f>
        <v>#N/A</v>
      </c>
    </row>
    <row r="436" spans="4:52" x14ac:dyDescent="0.25">
      <c r="D436" s="3">
        <v>51</v>
      </c>
      <c r="F436" s="3">
        <v>50</v>
      </c>
      <c r="G436" s="36">
        <f t="shared" si="205"/>
        <v>49361.976772419192</v>
      </c>
      <c r="H436" s="36">
        <f t="shared" si="205"/>
        <v>83346.355286929684</v>
      </c>
      <c r="I436" s="36">
        <f t="shared" si="205"/>
        <v>84064.394360857317</v>
      </c>
      <c r="J436" s="36">
        <f t="shared" si="205"/>
        <v>79582.327490061478</v>
      </c>
      <c r="K436" s="36">
        <f t="shared" si="205"/>
        <v>24009.011692581069</v>
      </c>
      <c r="L436" s="37">
        <f t="shared" si="205"/>
        <v>68512.267588359289</v>
      </c>
      <c r="M436" s="38">
        <f t="shared" si="205"/>
        <v>27623.464063276489</v>
      </c>
      <c r="N436" s="39">
        <f t="shared" si="205"/>
        <v>6067.4963918289586</v>
      </c>
      <c r="O436" s="39">
        <f t="shared" si="205"/>
        <v>1213.4992783657917</v>
      </c>
      <c r="P436" s="40">
        <f t="shared" si="205"/>
        <v>137391.67647816794</v>
      </c>
      <c r="Q436" s="40">
        <f t="shared" si="205"/>
        <v>123709.23289005336</v>
      </c>
      <c r="R436" s="40">
        <f t="shared" si="205"/>
        <v>502321.66634733311</v>
      </c>
      <c r="S436" s="41">
        <f t="shared" si="205"/>
        <v>19.738257201111033</v>
      </c>
      <c r="T436" s="41">
        <f t="shared" si="205"/>
        <v>26.219112026366712</v>
      </c>
      <c r="U436" s="42">
        <f t="shared" si="205"/>
        <v>7368.2598131926388</v>
      </c>
      <c r="V436" s="42">
        <f t="shared" si="205"/>
        <v>2332.661107546418</v>
      </c>
      <c r="W436" s="43">
        <f t="shared" si="205"/>
        <v>24018.631686803237</v>
      </c>
      <c r="X436" s="43">
        <f t="shared" si="205"/>
        <v>7023.2341536349359</v>
      </c>
      <c r="Y436" t="e">
        <f>NA()</f>
        <v>#N/A</v>
      </c>
      <c r="AD436"/>
      <c r="AE436" s="3">
        <v>51</v>
      </c>
      <c r="AG436" s="3">
        <f t="shared" si="193"/>
        <v>53.187115504627528</v>
      </c>
      <c r="AH436" s="36">
        <f t="shared" si="206"/>
        <v>51067.428113372189</v>
      </c>
      <c r="AI436" s="36">
        <f t="shared" si="206"/>
        <v>86841.379105156215</v>
      </c>
      <c r="AJ436" s="36">
        <f t="shared" si="206"/>
        <v>88184.515935487056</v>
      </c>
      <c r="AK436" s="36">
        <f t="shared" si="206"/>
        <v>82802.033876403744</v>
      </c>
      <c r="AL436" s="36">
        <f t="shared" si="206"/>
        <v>24876.463495055152</v>
      </c>
      <c r="AM436" s="37">
        <f t="shared" si="206"/>
        <v>69435.704057802592</v>
      </c>
      <c r="AN436" s="38">
        <f t="shared" si="206"/>
        <v>29073.648277993037</v>
      </c>
      <c r="AO436" s="39">
        <f t="shared" si="206"/>
        <v>6386.5245537802075</v>
      </c>
      <c r="AP436" s="39">
        <f t="shared" si="206"/>
        <v>1277.3049107560414</v>
      </c>
      <c r="AQ436" s="40">
        <f t="shared" si="206"/>
        <v>142133.96800427497</v>
      </c>
      <c r="AR436" s="40">
        <f t="shared" si="206"/>
        <v>127182.10420125899</v>
      </c>
      <c r="AS436" s="40">
        <f t="shared" si="206"/>
        <v>508354.8102555825</v>
      </c>
      <c r="AT436" s="41">
        <f t="shared" si="206"/>
        <v>20.442233143116514</v>
      </c>
      <c r="AU436" s="41">
        <f t="shared" si="206"/>
        <v>27.216295676091207</v>
      </c>
      <c r="AV436" s="42">
        <f t="shared" si="206"/>
        <v>7745.2171847886011</v>
      </c>
      <c r="AW436" s="42">
        <f t="shared" si="206"/>
        <v>2447.4965932311675</v>
      </c>
      <c r="AX436" s="43">
        <f t="shared" si="206"/>
        <v>25092.714112789788</v>
      </c>
      <c r="AY436" s="43">
        <f t="shared" si="206"/>
        <v>7341.5062528341205</v>
      </c>
      <c r="AZ436" t="e">
        <f>NA()</f>
        <v>#N/A</v>
      </c>
    </row>
    <row r="437" spans="4:52" x14ac:dyDescent="0.25">
      <c r="D437" s="3">
        <v>52</v>
      </c>
      <c r="F437" s="3">
        <v>51</v>
      </c>
      <c r="G437" s="36">
        <f t="shared" si="205"/>
        <v>49930.497559533032</v>
      </c>
      <c r="H437" s="36">
        <f t="shared" si="205"/>
        <v>84471.726437705525</v>
      </c>
      <c r="I437" s="36">
        <f t="shared" si="205"/>
        <v>85405.937948508741</v>
      </c>
      <c r="J437" s="36">
        <f t="shared" si="205"/>
        <v>80620.440901017311</v>
      </c>
      <c r="K437" s="36">
        <f t="shared" si="205"/>
        <v>24303.580339149397</v>
      </c>
      <c r="L437" s="37">
        <f t="shared" si="205"/>
        <v>68818.090793826806</v>
      </c>
      <c r="M437" s="38">
        <f t="shared" si="205"/>
        <v>28089.89897503081</v>
      </c>
      <c r="N437" s="39">
        <f t="shared" si="205"/>
        <v>6169.4773016216895</v>
      </c>
      <c r="O437" s="39">
        <f t="shared" si="205"/>
        <v>1233.8954603243378</v>
      </c>
      <c r="P437" s="40">
        <f t="shared" si="205"/>
        <v>138924.16547049402</v>
      </c>
      <c r="Q437" s="40">
        <f t="shared" si="205"/>
        <v>124847.1480993408</v>
      </c>
      <c r="R437" s="40">
        <f t="shared" si="205"/>
        <v>504383.27472560556</v>
      </c>
      <c r="S437" s="41">
        <f t="shared" si="205"/>
        <v>19.965898463061087</v>
      </c>
      <c r="T437" s="41">
        <f t="shared" si="205"/>
        <v>26.542363214685693</v>
      </c>
      <c r="U437" s="42">
        <f t="shared" si="205"/>
        <v>7488.8950393729501</v>
      </c>
      <c r="V437" s="42">
        <f t="shared" si="205"/>
        <v>2369.4731123029628</v>
      </c>
      <c r="W437" s="43">
        <f t="shared" si="205"/>
        <v>24363.179823380844</v>
      </c>
      <c r="X437" s="43">
        <f t="shared" si="205"/>
        <v>7125.7001579925254</v>
      </c>
      <c r="Y437" t="e">
        <f>NA()</f>
        <v>#N/A</v>
      </c>
      <c r="AD437"/>
      <c r="AE437" s="3">
        <v>52</v>
      </c>
      <c r="AG437" s="3">
        <f t="shared" si="193"/>
        <v>54.014800802904645</v>
      </c>
      <c r="AH437" s="36">
        <f t="shared" si="206"/>
        <v>51461.905838678431</v>
      </c>
      <c r="AI437" s="36">
        <f t="shared" si="206"/>
        <v>87706.090061844137</v>
      </c>
      <c r="AJ437" s="36">
        <f t="shared" si="206"/>
        <v>89181.8751183235</v>
      </c>
      <c r="AK437" s="36">
        <f t="shared" si="206"/>
        <v>83596.617895974239</v>
      </c>
      <c r="AL437" s="36">
        <f t="shared" si="206"/>
        <v>25070.33461668939</v>
      </c>
      <c r="AM437" s="37">
        <f t="shared" si="206"/>
        <v>69652.296998970618</v>
      </c>
      <c r="AN437" s="38">
        <f t="shared" si="206"/>
        <v>29433.105538472897</v>
      </c>
      <c r="AO437" s="39">
        <f t="shared" si="206"/>
        <v>6466.5333530519183</v>
      </c>
      <c r="AP437" s="39">
        <f t="shared" si="206"/>
        <v>1293.3066706103837</v>
      </c>
      <c r="AQ437" s="40">
        <f t="shared" si="206"/>
        <v>143299.47167705357</v>
      </c>
      <c r="AR437" s="40">
        <f t="shared" si="206"/>
        <v>128013.27782697398</v>
      </c>
      <c r="AS437" s="40">
        <f t="shared" si="206"/>
        <v>509684.44229192933</v>
      </c>
      <c r="AT437" s="41">
        <f t="shared" si="206"/>
        <v>20.615024028208389</v>
      </c>
      <c r="AU437" s="41">
        <f t="shared" si="206"/>
        <v>27.459873760279645</v>
      </c>
      <c r="AV437" s="42">
        <f t="shared" si="206"/>
        <v>7839.5579651872094</v>
      </c>
      <c r="AW437" s="42">
        <f t="shared" si="206"/>
        <v>2476.1449809836972</v>
      </c>
      <c r="AX437" s="43">
        <f t="shared" si="206"/>
        <v>25360.392955244282</v>
      </c>
      <c r="AY437" s="43">
        <f t="shared" si="206"/>
        <v>7420.2768410011513</v>
      </c>
      <c r="AZ437" t="e">
        <f>NA()</f>
        <v>#N/A</v>
      </c>
    </row>
    <row r="438" spans="4:52" x14ac:dyDescent="0.25">
      <c r="D438" s="3">
        <v>53</v>
      </c>
      <c r="F438" s="3">
        <v>52</v>
      </c>
      <c r="G438" s="36">
        <f t="shared" si="205"/>
        <v>50467.903555479686</v>
      </c>
      <c r="H438" s="36">
        <f t="shared" si="205"/>
        <v>85570.618096630074</v>
      </c>
      <c r="I438" s="36">
        <f t="shared" si="205"/>
        <v>86702.504770351195</v>
      </c>
      <c r="J438" s="36">
        <f t="shared" si="205"/>
        <v>81632.86210126683</v>
      </c>
      <c r="K438" s="36">
        <f t="shared" si="205"/>
        <v>24577.019245126245</v>
      </c>
      <c r="L438" s="37">
        <f t="shared" si="205"/>
        <v>69108.911647420231</v>
      </c>
      <c r="M438" s="38">
        <f t="shared" si="205"/>
        <v>28545.844770262003</v>
      </c>
      <c r="N438" s="39">
        <f t="shared" si="205"/>
        <v>6269.7339019099891</v>
      </c>
      <c r="O438" s="39">
        <f t="shared" si="205"/>
        <v>1253.9467803819978</v>
      </c>
      <c r="P438" s="40">
        <f t="shared" si="205"/>
        <v>140415.55018450864</v>
      </c>
      <c r="Q438" s="40">
        <f t="shared" si="205"/>
        <v>125940.31356944233</v>
      </c>
      <c r="R438" s="40">
        <f t="shared" si="205"/>
        <v>506286.00260386762</v>
      </c>
      <c r="S438" s="41">
        <f t="shared" si="205"/>
        <v>20.187301414350316</v>
      </c>
      <c r="T438" s="41">
        <f t="shared" si="205"/>
        <v>26.856042474802827</v>
      </c>
      <c r="U438" s="42">
        <f t="shared" si="205"/>
        <v>7607.3651551228795</v>
      </c>
      <c r="V438" s="42">
        <f t="shared" si="205"/>
        <v>2405.5682586300604</v>
      </c>
      <c r="W438" s="43">
        <f t="shared" si="205"/>
        <v>24700.785231869573</v>
      </c>
      <c r="X438" s="43">
        <f t="shared" si="205"/>
        <v>7225.7680119564893</v>
      </c>
      <c r="Y438" t="e">
        <f>NA()</f>
        <v>#N/A</v>
      </c>
      <c r="AD438"/>
      <c r="AE438" s="3">
        <v>53</v>
      </c>
      <c r="AG438" s="3">
        <f t="shared" si="193"/>
        <v>54.777476578735246</v>
      </c>
      <c r="AH438" s="36">
        <f t="shared" si="206"/>
        <v>51809.05124910202</v>
      </c>
      <c r="AI438" s="36">
        <f t="shared" si="206"/>
        <v>88487.654256781956</v>
      </c>
      <c r="AJ438" s="36">
        <f t="shared" si="206"/>
        <v>90075.304230248687</v>
      </c>
      <c r="AK438" s="36">
        <f t="shared" si="206"/>
        <v>84314.088419930224</v>
      </c>
      <c r="AL438" s="36">
        <f t="shared" si="206"/>
        <v>25238.901233853245</v>
      </c>
      <c r="AM438" s="37">
        <f t="shared" si="206"/>
        <v>69844.069699033134</v>
      </c>
      <c r="AN438" s="38">
        <f t="shared" si="206"/>
        <v>29758.19085232155</v>
      </c>
      <c r="AO438" s="39">
        <f t="shared" si="206"/>
        <v>6539.2314978891927</v>
      </c>
      <c r="AP438" s="39">
        <f t="shared" si="206"/>
        <v>1307.8462995778386</v>
      </c>
      <c r="AQ438" s="40">
        <f t="shared" si="206"/>
        <v>144350.23589889432</v>
      </c>
      <c r="AR438" s="40">
        <f t="shared" si="206"/>
        <v>128754.81966889818</v>
      </c>
      <c r="AS438" s="40">
        <f t="shared" si="206"/>
        <v>510833.36420046398</v>
      </c>
      <c r="AT438" s="41">
        <f t="shared" si="206"/>
        <v>20.770719875294549</v>
      </c>
      <c r="AU438" s="41">
        <f t="shared" si="206"/>
        <v>27.678917338557852</v>
      </c>
      <c r="AV438" s="42">
        <f t="shared" si="206"/>
        <v>7925.2108406258531</v>
      </c>
      <c r="AW438" s="42">
        <f t="shared" si="206"/>
        <v>2502.1221585157959</v>
      </c>
      <c r="AX438" s="43">
        <f t="shared" si="206"/>
        <v>25603.052384070688</v>
      </c>
      <c r="AY438" s="43">
        <f t="shared" si="206"/>
        <v>7491.485203876884</v>
      </c>
      <c r="AZ438" t="e">
        <f>NA()</f>
        <v>#N/A</v>
      </c>
    </row>
    <row r="439" spans="4:52" x14ac:dyDescent="0.25">
      <c r="D439" s="3">
        <v>54</v>
      </c>
      <c r="F439" s="3">
        <v>53</v>
      </c>
      <c r="G439" s="36">
        <f t="shared" si="205"/>
        <v>50975.612950461182</v>
      </c>
      <c r="H439" s="36">
        <f t="shared" si="205"/>
        <v>86643.483072571413</v>
      </c>
      <c r="I439" s="36">
        <f t="shared" si="205"/>
        <v>87954.980541099256</v>
      </c>
      <c r="J439" s="36">
        <f t="shared" si="205"/>
        <v>82620.07239700947</v>
      </c>
      <c r="K439" s="36">
        <f t="shared" si="205"/>
        <v>24830.982326784699</v>
      </c>
      <c r="L439" s="37">
        <f t="shared" si="205"/>
        <v>69385.478999226907</v>
      </c>
      <c r="M439" s="38">
        <f t="shared" si="205"/>
        <v>28991.417073701457</v>
      </c>
      <c r="N439" s="39">
        <f t="shared" si="205"/>
        <v>6368.2755188762021</v>
      </c>
      <c r="O439" s="39">
        <f t="shared" si="205"/>
        <v>1273.6551037752404</v>
      </c>
      <c r="P439" s="40">
        <f t="shared" si="205"/>
        <v>141866.79747724536</v>
      </c>
      <c r="Q439" s="40">
        <f t="shared" si="205"/>
        <v>126990.30460911935</v>
      </c>
      <c r="R439" s="40">
        <f t="shared" si="205"/>
        <v>508041.71169910888</v>
      </c>
      <c r="S439" s="41">
        <f t="shared" si="205"/>
        <v>20.40261062476554</v>
      </c>
      <c r="T439" s="41">
        <f t="shared" si="205"/>
        <v>27.160371511603316</v>
      </c>
      <c r="U439" s="42">
        <f t="shared" si="205"/>
        <v>7723.6882413062121</v>
      </c>
      <c r="V439" s="42">
        <f t="shared" si="205"/>
        <v>2440.9536579995142</v>
      </c>
      <c r="W439" s="43">
        <f t="shared" si="205"/>
        <v>25031.56772340247</v>
      </c>
      <c r="X439" s="43">
        <f t="shared" si="205"/>
        <v>7323.4807325827414</v>
      </c>
      <c r="Y439" t="e">
        <f>NA()</f>
        <v>#N/A</v>
      </c>
      <c r="AD439"/>
      <c r="AE439" s="3">
        <v>54</v>
      </c>
      <c r="AG439" s="3">
        <f t="shared" si="193"/>
        <v>55.4802489249997</v>
      </c>
      <c r="AH439" s="36">
        <f t="shared" si="206"/>
        <v>52115.571140606211</v>
      </c>
      <c r="AI439" s="36">
        <f t="shared" si="206"/>
        <v>89195.083039404853</v>
      </c>
      <c r="AJ439" s="36">
        <f t="shared" si="206"/>
        <v>90877.219726322277</v>
      </c>
      <c r="AK439" s="36">
        <f t="shared" si="206"/>
        <v>84962.912443372814</v>
      </c>
      <c r="AL439" s="36">
        <f t="shared" si="206"/>
        <v>25386.167434542225</v>
      </c>
      <c r="AM439" s="37">
        <f t="shared" si="206"/>
        <v>70014.402809457781</v>
      </c>
      <c r="AN439" s="38">
        <f t="shared" si="206"/>
        <v>30052.583331300186</v>
      </c>
      <c r="AO439" s="39">
        <f t="shared" si="206"/>
        <v>6605.3531753094958</v>
      </c>
      <c r="AP439" s="39">
        <f t="shared" si="206"/>
        <v>1321.0706350618991</v>
      </c>
      <c r="AQ439" s="40">
        <f t="shared" si="206"/>
        <v>145299.13901192995</v>
      </c>
      <c r="AR439" s="40">
        <f t="shared" si="206"/>
        <v>129418.02059129036</v>
      </c>
      <c r="AS439" s="40">
        <f t="shared" si="206"/>
        <v>511831.06758869899</v>
      </c>
      <c r="AT439" s="41">
        <f t="shared" si="206"/>
        <v>20.911250352615266</v>
      </c>
      <c r="AU439" s="41">
        <f t="shared" si="206"/>
        <v>27.876255527019325</v>
      </c>
      <c r="AV439" s="42">
        <f t="shared" si="206"/>
        <v>8003.0594991972939</v>
      </c>
      <c r="AW439" s="42">
        <f t="shared" si="206"/>
        <v>2525.7047365862627</v>
      </c>
      <c r="AX439" s="43">
        <f t="shared" si="206"/>
        <v>25823.306354194057</v>
      </c>
      <c r="AY439" s="43">
        <f t="shared" si="206"/>
        <v>7555.9503241586081</v>
      </c>
      <c r="AZ439" t="e">
        <f>NA()</f>
        <v>#N/A</v>
      </c>
    </row>
    <row r="440" spans="4:52" x14ac:dyDescent="0.25">
      <c r="D440" s="3">
        <v>55</v>
      </c>
      <c r="F440" s="3">
        <v>54</v>
      </c>
      <c r="G440" s="36">
        <f t="shared" si="205"/>
        <v>51455.015977939693</v>
      </c>
      <c r="H440" s="36">
        <f t="shared" si="205"/>
        <v>87690.77894228854</v>
      </c>
      <c r="I440" s="36">
        <f t="shared" si="205"/>
        <v>89164.295582082472</v>
      </c>
      <c r="J440" s="36">
        <f t="shared" si="205"/>
        <v>83582.55562376944</v>
      </c>
      <c r="K440" s="36">
        <f t="shared" si="205"/>
        <v>25066.969769611969</v>
      </c>
      <c r="L440" s="37">
        <f t="shared" si="205"/>
        <v>69648.502321283406</v>
      </c>
      <c r="M440" s="38">
        <f t="shared" si="205"/>
        <v>29426.738764262394</v>
      </c>
      <c r="N440" s="39">
        <f t="shared" si="205"/>
        <v>6465.1128238824704</v>
      </c>
      <c r="O440" s="39">
        <f t="shared" si="205"/>
        <v>1293.0225647764942</v>
      </c>
      <c r="P440" s="40">
        <f t="shared" si="205"/>
        <v>143278.86149773066</v>
      </c>
      <c r="Q440" s="40">
        <f t="shared" si="205"/>
        <v>127998.65846701758</v>
      </c>
      <c r="R440" s="40">
        <f t="shared" si="205"/>
        <v>509661.43760595447</v>
      </c>
      <c r="S440" s="41">
        <f t="shared" si="205"/>
        <v>20.611969322591058</v>
      </c>
      <c r="T440" s="41">
        <f t="shared" si="205"/>
        <v>27.455571994746848</v>
      </c>
      <c r="U440" s="42">
        <f t="shared" si="205"/>
        <v>7837.8836578786786</v>
      </c>
      <c r="V440" s="42">
        <f t="shared" si="205"/>
        <v>2475.6368751457608</v>
      </c>
      <c r="W440" s="43">
        <f t="shared" si="205"/>
        <v>25355.646087782454</v>
      </c>
      <c r="X440" s="43">
        <f t="shared" si="205"/>
        <v>7418.8819633672638</v>
      </c>
      <c r="Y440" t="e">
        <f>NA()</f>
        <v>#N/A</v>
      </c>
      <c r="AD440"/>
      <c r="AE440" s="3">
        <v>55</v>
      </c>
      <c r="AG440" s="3">
        <f t="shared" si="193"/>
        <v>56.127822882801333</v>
      </c>
      <c r="AH440" s="36">
        <f t="shared" si="206"/>
        <v>52387.071979410182</v>
      </c>
      <c r="AI440" s="36">
        <f t="shared" si="206"/>
        <v>89836.266276060836</v>
      </c>
      <c r="AJ440" s="36">
        <f t="shared" si="206"/>
        <v>91598.341391003691</v>
      </c>
      <c r="AK440" s="36">
        <f t="shared" si="206"/>
        <v>85550.486507664682</v>
      </c>
      <c r="AL440" s="36">
        <f t="shared" si="206"/>
        <v>25515.385683300276</v>
      </c>
      <c r="AM440" s="37">
        <f t="shared" si="206"/>
        <v>70166.132918757401</v>
      </c>
      <c r="AN440" s="38">
        <f t="shared" si="206"/>
        <v>30319.5149963968</v>
      </c>
      <c r="AO440" s="39">
        <f t="shared" si="206"/>
        <v>6665.5498957915306</v>
      </c>
      <c r="AP440" s="39">
        <f t="shared" si="206"/>
        <v>1333.109979158306</v>
      </c>
      <c r="AQ440" s="40">
        <f t="shared" si="206"/>
        <v>146157.38154314112</v>
      </c>
      <c r="AR440" s="40">
        <f t="shared" si="206"/>
        <v>130012.50864711391</v>
      </c>
      <c r="AS440" s="40">
        <f t="shared" si="206"/>
        <v>512701.43685453321</v>
      </c>
      <c r="AT440" s="41">
        <f t="shared" si="206"/>
        <v>21.038292565542339</v>
      </c>
      <c r="AU440" s="41">
        <f t="shared" si="206"/>
        <v>28.054339915115055</v>
      </c>
      <c r="AV440" s="42">
        <f t="shared" si="206"/>
        <v>8073.8862212308304</v>
      </c>
      <c r="AW440" s="42">
        <f t="shared" si="206"/>
        <v>2547.1368819978702</v>
      </c>
      <c r="AX440" s="43">
        <f t="shared" si="206"/>
        <v>26023.455321804569</v>
      </c>
      <c r="AY440" s="43">
        <f t="shared" si="206"/>
        <v>7614.3891423747236</v>
      </c>
      <c r="AZ440" t="e">
        <f>NA()</f>
        <v>#N/A</v>
      </c>
    </row>
    <row r="441" spans="4:52" x14ac:dyDescent="0.25">
      <c r="D441" s="3">
        <v>56</v>
      </c>
      <c r="F441" s="3">
        <v>55</v>
      </c>
      <c r="G441" s="36">
        <f t="shared" si="205"/>
        <v>51907.469955747969</v>
      </c>
      <c r="H441" s="36">
        <f t="shared" si="205"/>
        <v>88712.966790673338</v>
      </c>
      <c r="I441" s="36">
        <f t="shared" si="205"/>
        <v>90331.416778619096</v>
      </c>
      <c r="J441" s="36">
        <f t="shared" si="205"/>
        <v>84520.796980257728</v>
      </c>
      <c r="K441" s="36">
        <f t="shared" si="205"/>
        <v>25286.346309973182</v>
      </c>
      <c r="L441" s="37">
        <f t="shared" si="205"/>
        <v>69898.654112122356</v>
      </c>
      <c r="M441" s="38">
        <f t="shared" si="205"/>
        <v>29851.939244800451</v>
      </c>
      <c r="N441" s="39">
        <f t="shared" si="205"/>
        <v>6560.2577158973445</v>
      </c>
      <c r="O441" s="39">
        <f t="shared" si="205"/>
        <v>1312.051543179469</v>
      </c>
      <c r="P441" s="40">
        <f t="shared" si="205"/>
        <v>144652.68295865683</v>
      </c>
      <c r="Q441" s="40">
        <f t="shared" si="205"/>
        <v>128966.87339748528</v>
      </c>
      <c r="R441" s="40">
        <f t="shared" si="205"/>
        <v>511155.43785743898</v>
      </c>
      <c r="S441" s="41">
        <f t="shared" si="205"/>
        <v>20.815519218217055</v>
      </c>
      <c r="T441" s="41">
        <f t="shared" si="205"/>
        <v>27.741865011308629</v>
      </c>
      <c r="U441" s="42">
        <f t="shared" si="205"/>
        <v>7949.9719159733049</v>
      </c>
      <c r="V441" s="42">
        <f t="shared" si="205"/>
        <v>2509.6258767950503</v>
      </c>
      <c r="W441" s="43">
        <f t="shared" si="205"/>
        <v>25673.138016437417</v>
      </c>
      <c r="X441" s="43">
        <f t="shared" si="205"/>
        <v>7512.0157973026162</v>
      </c>
      <c r="Y441" t="e">
        <f>NA()</f>
        <v>#N/A</v>
      </c>
      <c r="AD441"/>
      <c r="AE441" s="3">
        <v>56</v>
      </c>
      <c r="AG441" s="3">
        <f t="shared" si="193"/>
        <v>56.724533941584319</v>
      </c>
      <c r="AH441" s="36">
        <f t="shared" si="206"/>
        <v>52628.261703131589</v>
      </c>
      <c r="AI441" s="36">
        <f t="shared" si="206"/>
        <v>90418.13121087529</v>
      </c>
      <c r="AJ441" s="36">
        <f t="shared" si="206"/>
        <v>92247.949521163187</v>
      </c>
      <c r="AK441" s="36">
        <f t="shared" si="206"/>
        <v>86083.290954580851</v>
      </c>
      <c r="AL441" s="36">
        <f t="shared" si="206"/>
        <v>25629.219078756883</v>
      </c>
      <c r="AM441" s="37">
        <f t="shared" si="206"/>
        <v>70301.653257596132</v>
      </c>
      <c r="AN441" s="38">
        <f t="shared" si="206"/>
        <v>30561.831588936308</v>
      </c>
      <c r="AO441" s="39">
        <f t="shared" si="206"/>
        <v>6720.4008729249217</v>
      </c>
      <c r="AP441" s="39">
        <f t="shared" si="206"/>
        <v>1344.0801745849842</v>
      </c>
      <c r="AQ441" s="40">
        <f t="shared" si="206"/>
        <v>146934.73742163152</v>
      </c>
      <c r="AR441" s="40">
        <f t="shared" si="206"/>
        <v>130546.52854184122</v>
      </c>
      <c r="AS441" s="40">
        <f t="shared" si="206"/>
        <v>513463.94921225047</v>
      </c>
      <c r="AT441" s="41">
        <f t="shared" si="206"/>
        <v>21.153308936050124</v>
      </c>
      <c r="AU441" s="41">
        <f t="shared" si="206"/>
        <v>28.215301872260749</v>
      </c>
      <c r="AV441" s="42">
        <f t="shared" si="206"/>
        <v>8138.3849534928731</v>
      </c>
      <c r="AW441" s="42">
        <f t="shared" si="206"/>
        <v>2566.6345965889991</v>
      </c>
      <c r="AX441" s="43">
        <f t="shared" si="206"/>
        <v>26205.5295000718</v>
      </c>
      <c r="AY441" s="43">
        <f t="shared" si="206"/>
        <v>7667.4310542438498</v>
      </c>
      <c r="AZ441" t="e">
        <f>NA()</f>
        <v>#N/A</v>
      </c>
    </row>
    <row r="442" spans="4:52" x14ac:dyDescent="0.25">
      <c r="D442" s="3">
        <v>57</v>
      </c>
      <c r="F442" s="3">
        <v>56</v>
      </c>
      <c r="G442" s="36">
        <f t="shared" si="205"/>
        <v>52334.295330815112</v>
      </c>
      <c r="H442" s="36">
        <f t="shared" si="205"/>
        <v>89710.510065677881</v>
      </c>
      <c r="I442" s="36">
        <f t="shared" si="205"/>
        <v>91457.340286415973</v>
      </c>
      <c r="J442" s="36">
        <f t="shared" si="205"/>
        <v>85435.281974539117</v>
      </c>
      <c r="K442" s="36">
        <f t="shared" si="205"/>
        <v>25490.356779216716</v>
      </c>
      <c r="L442" s="37">
        <f t="shared" si="205"/>
        <v>70136.572097224882</v>
      </c>
      <c r="M442" s="38">
        <f t="shared" si="205"/>
        <v>30267.153752295024</v>
      </c>
      <c r="N442" s="39">
        <f t="shared" si="205"/>
        <v>6653.7232120125127</v>
      </c>
      <c r="O442" s="39">
        <f t="shared" si="205"/>
        <v>1330.7446424025024</v>
      </c>
      <c r="P442" s="40">
        <f t="shared" si="205"/>
        <v>145989.18851444576</v>
      </c>
      <c r="Q442" s="40">
        <f t="shared" si="205"/>
        <v>129896.40799425183</v>
      </c>
      <c r="R442" s="40">
        <f t="shared" si="205"/>
        <v>512533.23879527213</v>
      </c>
      <c r="S442" s="41">
        <f t="shared" si="205"/>
        <v>21.013400349753915</v>
      </c>
      <c r="T442" s="41">
        <f t="shared" si="205"/>
        <v>28.019470578362927</v>
      </c>
      <c r="U442" s="42">
        <f t="shared" si="205"/>
        <v>8059.974559793287</v>
      </c>
      <c r="V442" s="42">
        <f t="shared" si="205"/>
        <v>2542.9289843985648</v>
      </c>
      <c r="W442" s="43">
        <f t="shared" si="205"/>
        <v>25984.160037374149</v>
      </c>
      <c r="X442" s="43">
        <f t="shared" si="205"/>
        <v>7602.9266193200938</v>
      </c>
      <c r="Y442" t="e">
        <f>NA()</f>
        <v>#N/A</v>
      </c>
      <c r="AD442"/>
      <c r="AE442" s="3">
        <v>57</v>
      </c>
      <c r="AG442" s="3">
        <f t="shared" si="193"/>
        <v>57.274377065113654</v>
      </c>
      <c r="AH442" s="36">
        <f t="shared" si="206"/>
        <v>52843.111521335326</v>
      </c>
      <c r="AI442" s="36">
        <f t="shared" si="206"/>
        <v>90946.776455745465</v>
      </c>
      <c r="AJ442" s="36">
        <f t="shared" si="206"/>
        <v>92834.100839360326</v>
      </c>
      <c r="AK442" s="36">
        <f t="shared" si="206"/>
        <v>86567.019578912426</v>
      </c>
      <c r="AL442" s="36">
        <f t="shared" si="206"/>
        <v>25729.864287927376</v>
      </c>
      <c r="AM442" s="37">
        <f t="shared" si="206"/>
        <v>70422.993545225167</v>
      </c>
      <c r="AN442" s="38">
        <f t="shared" si="206"/>
        <v>30782.04447007753</v>
      </c>
      <c r="AO442" s="39">
        <f t="shared" si="206"/>
        <v>6770.4220028294494</v>
      </c>
      <c r="AP442" s="39">
        <f t="shared" si="206"/>
        <v>1354.0844005658898</v>
      </c>
      <c r="AQ442" s="40">
        <f t="shared" si="206"/>
        <v>147639.76311466459</v>
      </c>
      <c r="AR442" s="40">
        <f t="shared" si="206"/>
        <v>131027.16909919729</v>
      </c>
      <c r="AS442" s="40">
        <f t="shared" si="206"/>
        <v>514134.59303707618</v>
      </c>
      <c r="AT442" s="41">
        <f t="shared" si="206"/>
        <v>21.257578753352252</v>
      </c>
      <c r="AU442" s="41">
        <f t="shared" si="206"/>
        <v>28.361000269534365</v>
      </c>
      <c r="AV442" s="42">
        <f t="shared" si="206"/>
        <v>8197.1725491326615</v>
      </c>
      <c r="AW442" s="42">
        <f t="shared" si="206"/>
        <v>2584.3893831277014</v>
      </c>
      <c r="AX442" s="43">
        <f t="shared" si="206"/>
        <v>26371.325386642657</v>
      </c>
      <c r="AY442" s="43">
        <f t="shared" si="206"/>
        <v>7715.6301324071937</v>
      </c>
      <c r="AZ442" t="e">
        <f>NA()</f>
        <v>#N/A</v>
      </c>
    </row>
    <row r="443" spans="4:52" x14ac:dyDescent="0.25">
      <c r="D443" s="3">
        <v>58</v>
      </c>
      <c r="F443" s="3">
        <v>57</v>
      </c>
      <c r="G443" s="36">
        <f t="shared" si="205"/>
        <v>52736.772601599929</v>
      </c>
      <c r="H443" s="36">
        <f t="shared" si="205"/>
        <v>90683.873538440763</v>
      </c>
      <c r="I443" s="36">
        <f t="shared" si="205"/>
        <v>92543.084935395324</v>
      </c>
      <c r="J443" s="36">
        <f t="shared" si="205"/>
        <v>86326.495472986397</v>
      </c>
      <c r="K443" s="36">
        <f t="shared" si="205"/>
        <v>25680.139382715184</v>
      </c>
      <c r="L443" s="37">
        <f t="shared" si="205"/>
        <v>70362.861251898838</v>
      </c>
      <c r="M443" s="38">
        <f t="shared" si="205"/>
        <v>30672.522706674248</v>
      </c>
      <c r="N443" s="39">
        <f t="shared" si="205"/>
        <v>6745.523345474563</v>
      </c>
      <c r="O443" s="39">
        <f t="shared" si="205"/>
        <v>1349.1046690949127</v>
      </c>
      <c r="P443" s="40">
        <f t="shared" si="205"/>
        <v>147289.2902352121</v>
      </c>
      <c r="Q443" s="40">
        <f t="shared" si="205"/>
        <v>130788.68075965354</v>
      </c>
      <c r="R443" s="40">
        <f t="shared" si="205"/>
        <v>513803.68095643172</v>
      </c>
      <c r="S443" s="41">
        <f t="shared" si="205"/>
        <v>21.205750948572501</v>
      </c>
      <c r="T443" s="41">
        <f t="shared" si="205"/>
        <v>28.288607210190886</v>
      </c>
      <c r="U443" s="42">
        <f t="shared" si="205"/>
        <v>8167.9140574502198</v>
      </c>
      <c r="V443" s="42">
        <f t="shared" si="205"/>
        <v>2575.5548305726347</v>
      </c>
      <c r="W443" s="43">
        <f t="shared" si="205"/>
        <v>26288.827460258286</v>
      </c>
      <c r="X443" s="43">
        <f t="shared" si="205"/>
        <v>7691.658966253889</v>
      </c>
      <c r="Y443" t="e">
        <f>NA()</f>
        <v>#N/A</v>
      </c>
      <c r="AD443"/>
      <c r="AE443" s="3">
        <v>58</v>
      </c>
      <c r="AG443" s="3">
        <f t="shared" si="193"/>
        <v>57.78103343764532</v>
      </c>
      <c r="AH443" s="36">
        <f t="shared" si="206"/>
        <v>53034.986034838417</v>
      </c>
      <c r="AI443" s="36">
        <f t="shared" si="206"/>
        <v>91427.585260604435</v>
      </c>
      <c r="AJ443" s="36">
        <f t="shared" si="206"/>
        <v>93363.809715380514</v>
      </c>
      <c r="AK443" s="36">
        <f t="shared" si="206"/>
        <v>87006.688876049506</v>
      </c>
      <c r="AL443" s="36">
        <f t="shared" si="206"/>
        <v>25819.145689394085</v>
      </c>
      <c r="AM443" s="37">
        <f t="shared" si="206"/>
        <v>70531.883719072808</v>
      </c>
      <c r="AN443" s="38">
        <f t="shared" si="206"/>
        <v>30982.374939752441</v>
      </c>
      <c r="AO443" s="39">
        <f t="shared" si="206"/>
        <v>6816.0736325659345</v>
      </c>
      <c r="AP443" s="39">
        <f t="shared" si="206"/>
        <v>1363.2147265131871</v>
      </c>
      <c r="AQ443" s="40">
        <f t="shared" si="206"/>
        <v>148279.97235269338</v>
      </c>
      <c r="AR443" s="40">
        <f t="shared" si="206"/>
        <v>131460.54917352609</v>
      </c>
      <c r="AS443" s="40">
        <f t="shared" si="206"/>
        <v>514726.57576373534</v>
      </c>
      <c r="AT443" s="41">
        <f t="shared" si="206"/>
        <v>21.352224539873269</v>
      </c>
      <c r="AU443" s="41">
        <f t="shared" si="206"/>
        <v>28.493061325591707</v>
      </c>
      <c r="AV443" s="42">
        <f t="shared" si="206"/>
        <v>8250.7984386339103</v>
      </c>
      <c r="AW443" s="42">
        <f t="shared" si="206"/>
        <v>2600.5713883758431</v>
      </c>
      <c r="AX443" s="43">
        <f t="shared" si="206"/>
        <v>26522.436710787668</v>
      </c>
      <c r="AY443" s="43">
        <f t="shared" si="206"/>
        <v>7759.4754513170674</v>
      </c>
      <c r="AZ443" t="e">
        <f>NA()</f>
        <v>#N/A</v>
      </c>
    </row>
    <row r="444" spans="4:52" x14ac:dyDescent="0.25">
      <c r="D444" s="3">
        <v>59</v>
      </c>
      <c r="F444" s="3">
        <v>58</v>
      </c>
      <c r="G444" s="36">
        <f t="shared" si="205"/>
        <v>53116.140004283545</v>
      </c>
      <c r="H444" s="36">
        <f t="shared" si="205"/>
        <v>91633.522359955707</v>
      </c>
      <c r="I444" s="36">
        <f t="shared" si="205"/>
        <v>93589.686281335235</v>
      </c>
      <c r="J444" s="36">
        <f t="shared" si="205"/>
        <v>87194.920843343323</v>
      </c>
      <c r="K444" s="36">
        <f t="shared" si="205"/>
        <v>25856.737099670219</v>
      </c>
      <c r="L444" s="37">
        <f t="shared" si="205"/>
        <v>70578.095668454276</v>
      </c>
      <c r="M444" s="38">
        <f t="shared" si="205"/>
        <v>31068.191096767368</v>
      </c>
      <c r="N444" s="39">
        <f t="shared" si="205"/>
        <v>6835.6730707033448</v>
      </c>
      <c r="O444" s="39">
        <f t="shared" si="205"/>
        <v>1367.1346141406686</v>
      </c>
      <c r="P444" s="40">
        <f t="shared" si="205"/>
        <v>148553.8851671697</v>
      </c>
      <c r="Q444" s="40">
        <f t="shared" si="205"/>
        <v>131645.06988046743</v>
      </c>
      <c r="R444" s="40">
        <f t="shared" si="205"/>
        <v>514974.96276233345</v>
      </c>
      <c r="S444" s="41">
        <f t="shared" si="205"/>
        <v>21.392707322888572</v>
      </c>
      <c r="T444" s="41">
        <f t="shared" si="205"/>
        <v>28.549491535256553</v>
      </c>
      <c r="U444" s="42">
        <f t="shared" si="205"/>
        <v>8273.813699983375</v>
      </c>
      <c r="V444" s="42">
        <f t="shared" si="205"/>
        <v>2607.5123189712017</v>
      </c>
      <c r="W444" s="43">
        <f t="shared" si="205"/>
        <v>26587.25433008053</v>
      </c>
      <c r="X444" s="43">
        <f t="shared" si="205"/>
        <v>7778.257402634752</v>
      </c>
      <c r="Y444" t="e">
        <f>NA()</f>
        <v>#N/A</v>
      </c>
      <c r="AD444"/>
      <c r="AE444" s="3">
        <v>59</v>
      </c>
      <c r="AG444" s="3">
        <f t="shared" si="193"/>
        <v>58.247895109351262</v>
      </c>
      <c r="AH444" s="36">
        <f t="shared" si="206"/>
        <v>53206.748235046172</v>
      </c>
      <c r="AI444" s="36">
        <f t="shared" si="206"/>
        <v>91865.321505195679</v>
      </c>
      <c r="AJ444" s="36">
        <f t="shared" si="206"/>
        <v>93843.200361075273</v>
      </c>
      <c r="AK444" s="36">
        <f t="shared" si="206"/>
        <v>87406.730342121504</v>
      </c>
      <c r="AL444" s="36">
        <f t="shared" si="206"/>
        <v>25898.58817339551</v>
      </c>
      <c r="AM444" s="37">
        <f t="shared" si="206"/>
        <v>70629.805120790072</v>
      </c>
      <c r="AN444" s="38">
        <f t="shared" si="206"/>
        <v>31164.792121999984</v>
      </c>
      <c r="AO444" s="39">
        <f t="shared" si="206"/>
        <v>6857.7672849192313</v>
      </c>
      <c r="AP444" s="39">
        <f t="shared" si="206"/>
        <v>1371.5534569838464</v>
      </c>
      <c r="AQ444" s="40">
        <f t="shared" si="206"/>
        <v>148861.98262631084</v>
      </c>
      <c r="AR444" s="40">
        <f t="shared" si="206"/>
        <v>131851.97023282811</v>
      </c>
      <c r="AS444" s="40">
        <f t="shared" si="206"/>
        <v>515250.87341759814</v>
      </c>
      <c r="AT444" s="41">
        <f t="shared" si="206"/>
        <v>21.438234158437165</v>
      </c>
      <c r="AU444" s="41">
        <f t="shared" si="206"/>
        <v>28.612911971610377</v>
      </c>
      <c r="AV444" s="42">
        <f t="shared" si="206"/>
        <v>8299.7529610720267</v>
      </c>
      <c r="AW444" s="42">
        <f t="shared" si="206"/>
        <v>2615.3321012097426</v>
      </c>
      <c r="AX444" s="43">
        <f t="shared" si="206"/>
        <v>26660.280738363377</v>
      </c>
      <c r="AY444" s="43">
        <f t="shared" si="206"/>
        <v>7799.3998305417708</v>
      </c>
      <c r="AZ444" t="e">
        <f>NA()</f>
        <v>#N/A</v>
      </c>
    </row>
    <row r="445" spans="4:52" x14ac:dyDescent="0.25">
      <c r="D445" s="3">
        <v>60</v>
      </c>
      <c r="F445" s="3">
        <v>59</v>
      </c>
      <c r="G445" s="36">
        <f t="shared" si="205"/>
        <v>53473.591860081862</v>
      </c>
      <c r="H445" s="36">
        <f t="shared" si="205"/>
        <v>92559.921206377883</v>
      </c>
      <c r="I445" s="36">
        <f t="shared" si="205"/>
        <v>94598.191257871586</v>
      </c>
      <c r="J445" s="36">
        <f t="shared" si="205"/>
        <v>88041.039183979054</v>
      </c>
      <c r="K445" s="36">
        <f t="shared" si="205"/>
        <v>26021.107518865869</v>
      </c>
      <c r="L445" s="37">
        <f t="shared" si="205"/>
        <v>70782.820285846537</v>
      </c>
      <c r="M445" s="38">
        <f t="shared" si="205"/>
        <v>31454.3079020312</v>
      </c>
      <c r="N445" s="39">
        <f t="shared" si="205"/>
        <v>6924.1881748107235</v>
      </c>
      <c r="O445" s="39">
        <f t="shared" si="205"/>
        <v>1384.8376349621446</v>
      </c>
      <c r="P445" s="40">
        <f t="shared" si="205"/>
        <v>149783.85497094877</v>
      </c>
      <c r="Q445" s="40">
        <f t="shared" si="205"/>
        <v>132466.91318444168</v>
      </c>
      <c r="R445" s="40">
        <f t="shared" si="205"/>
        <v>516054.68236206123</v>
      </c>
      <c r="S445" s="41">
        <f t="shared" si="205"/>
        <v>21.574403757687399</v>
      </c>
      <c r="T445" s="41">
        <f t="shared" si="205"/>
        <v>28.802337958514943</v>
      </c>
      <c r="U445" s="42">
        <f t="shared" si="205"/>
        <v>8377.6975078802825</v>
      </c>
      <c r="V445" s="42">
        <f t="shared" si="205"/>
        <v>2638.8105873361451</v>
      </c>
      <c r="W445" s="43">
        <f t="shared" si="205"/>
        <v>26879.553388139757</v>
      </c>
      <c r="X445" s="43">
        <f t="shared" si="205"/>
        <v>7862.7664107771752</v>
      </c>
      <c r="Y445" t="e">
        <f>NA()</f>
        <v>#N/A</v>
      </c>
      <c r="AD445"/>
      <c r="AE445" s="3">
        <v>60</v>
      </c>
      <c r="AG445" s="3">
        <f t="shared" si="193"/>
        <v>58.678087706000106</v>
      </c>
      <c r="AH445" s="36">
        <f t="shared" si="206"/>
        <v>53360.844545699729</v>
      </c>
      <c r="AI445" s="36">
        <f t="shared" si="206"/>
        <v>92264.211260901444</v>
      </c>
      <c r="AJ445" s="36">
        <f t="shared" si="206"/>
        <v>94277.63480302252</v>
      </c>
      <c r="AK445" s="36">
        <f t="shared" si="206"/>
        <v>87771.068673282658</v>
      </c>
      <c r="AL445" s="36">
        <f t="shared" si="206"/>
        <v>25969.473941792214</v>
      </c>
      <c r="AM445" s="37">
        <f t="shared" si="206"/>
        <v>70718.031853098815</v>
      </c>
      <c r="AN445" s="38">
        <f t="shared" si="206"/>
        <v>31331.045396478738</v>
      </c>
      <c r="AO445" s="39">
        <f t="shared" si="206"/>
        <v>6895.8714857159066</v>
      </c>
      <c r="AP445" s="39">
        <f t="shared" si="206"/>
        <v>1379.1742971431813</v>
      </c>
      <c r="AQ445" s="40">
        <f t="shared" si="206"/>
        <v>149391.63845146404</v>
      </c>
      <c r="AR445" s="40">
        <f t="shared" si="206"/>
        <v>132206.0421065425</v>
      </c>
      <c r="AS445" s="40">
        <f t="shared" si="206"/>
        <v>515716.66012097127</v>
      </c>
      <c r="AT445" s="41">
        <f t="shared" si="206"/>
        <v>21.516479411124635</v>
      </c>
      <c r="AU445" s="41">
        <f t="shared" si="206"/>
        <v>28.721807872739721</v>
      </c>
      <c r="AV445" s="42">
        <f t="shared" si="206"/>
        <v>8344.4745523458114</v>
      </c>
      <c r="AW445" s="42">
        <f t="shared" si="206"/>
        <v>2628.8066724271116</v>
      </c>
      <c r="AX445" s="43">
        <f t="shared" si="206"/>
        <v>26786.120703248391</v>
      </c>
      <c r="AY445" s="43">
        <f t="shared" si="206"/>
        <v>7835.7872579871464</v>
      </c>
      <c r="AZ445" t="e">
        <f>NA()</f>
        <v>#N/A</v>
      </c>
    </row>
    <row r="446" spans="4:52" x14ac:dyDescent="0.25">
      <c r="D446" s="3">
        <v>61</v>
      </c>
      <c r="F446" s="3">
        <v>60</v>
      </c>
      <c r="G446" s="36">
        <f t="shared" si="205"/>
        <v>53810.277491634683</v>
      </c>
      <c r="H446" s="36">
        <f t="shared" si="205"/>
        <v>93463.533505741085</v>
      </c>
      <c r="I446" s="36">
        <f t="shared" si="205"/>
        <v>95569.653383683442</v>
      </c>
      <c r="J446" s="36">
        <f t="shared" ref="J446:X446" si="207">300*J374*J146</f>
        <v>88865.328632100252</v>
      </c>
      <c r="K446" s="36">
        <f t="shared" si="207"/>
        <v>26174.131368082217</v>
      </c>
      <c r="L446" s="37">
        <f t="shared" si="207"/>
        <v>70977.552496988457</v>
      </c>
      <c r="M446" s="38">
        <f t="shared" si="207"/>
        <v>31831.025548789581</v>
      </c>
      <c r="N446" s="39">
        <f t="shared" si="207"/>
        <v>7011.0851951716186</v>
      </c>
      <c r="O446" s="39">
        <f t="shared" si="207"/>
        <v>1402.2170390343238</v>
      </c>
      <c r="P446" s="40">
        <f t="shared" si="207"/>
        <v>150980.06563011545</v>
      </c>
      <c r="Q446" s="40">
        <f t="shared" si="207"/>
        <v>133255.50825432889</v>
      </c>
      <c r="R446" s="40">
        <f t="shared" si="207"/>
        <v>517049.87753434386</v>
      </c>
      <c r="S446" s="41">
        <f t="shared" si="207"/>
        <v>21.750972429443689</v>
      </c>
      <c r="T446" s="41">
        <f t="shared" si="207"/>
        <v>29.047358364997507</v>
      </c>
      <c r="U446" s="42">
        <f t="shared" si="207"/>
        <v>8479.5901444915198</v>
      </c>
      <c r="V446" s="42">
        <f t="shared" si="207"/>
        <v>2669.458973490011</v>
      </c>
      <c r="W446" s="43">
        <f t="shared" si="207"/>
        <v>27165.836039293554</v>
      </c>
      <c r="X446" s="43">
        <f t="shared" si="207"/>
        <v>7945.2302937668974</v>
      </c>
      <c r="Y446" t="e">
        <f>NA()</f>
        <v>#N/A</v>
      </c>
      <c r="AD446"/>
      <c r="AE446" s="3">
        <v>61</v>
      </c>
      <c r="AG446" s="3">
        <f t="shared" si="193"/>
        <v>59.074491354933706</v>
      </c>
      <c r="AH446" s="36">
        <f t="shared" si="206"/>
        <v>53499.373966676321</v>
      </c>
      <c r="AI446" s="36">
        <f t="shared" si="206"/>
        <v>92628.012279627641</v>
      </c>
      <c r="AJ446" s="36">
        <f t="shared" si="206"/>
        <v>94671.820667487744</v>
      </c>
      <c r="AK446" s="36">
        <f t="shared" ref="AK446:AY446" si="208">300*AK374*AK146</f>
        <v>88103.188208114632</v>
      </c>
      <c r="AL446" s="36">
        <f t="shared" si="208"/>
        <v>26032.887190445334</v>
      </c>
      <c r="AM446" s="37">
        <f t="shared" si="208"/>
        <v>70797.664384749834</v>
      </c>
      <c r="AN446" s="38">
        <f t="shared" si="208"/>
        <v>31482.692208279394</v>
      </c>
      <c r="AO446" s="39">
        <f t="shared" si="208"/>
        <v>6930.7168202090852</v>
      </c>
      <c r="AP446" s="39">
        <f t="shared" si="208"/>
        <v>1386.143364041817</v>
      </c>
      <c r="AQ446" s="40">
        <f t="shared" si="208"/>
        <v>149874.11545147627</v>
      </c>
      <c r="AR446" s="40">
        <f t="shared" si="208"/>
        <v>132526.7870425749</v>
      </c>
      <c r="AS446" s="40">
        <f t="shared" si="208"/>
        <v>516131.64600255329</v>
      </c>
      <c r="AT446" s="41">
        <f t="shared" si="208"/>
        <v>21.587731739317793</v>
      </c>
      <c r="AU446" s="41">
        <f t="shared" si="208"/>
        <v>28.820857033938147</v>
      </c>
      <c r="AV446" s="42">
        <f t="shared" si="208"/>
        <v>8385.3559582011276</v>
      </c>
      <c r="AW446" s="42">
        <f t="shared" si="208"/>
        <v>2641.1159129221151</v>
      </c>
      <c r="AX446" s="43">
        <f t="shared" si="208"/>
        <v>26901.084996692505</v>
      </c>
      <c r="AY446" s="43">
        <f t="shared" si="208"/>
        <v>7868.9792095820449</v>
      </c>
      <c r="AZ446" t="e">
        <f>NA()</f>
        <v>#N/A</v>
      </c>
    </row>
    <row r="447" spans="4:52" x14ac:dyDescent="0.25">
      <c r="D447" s="3">
        <v>62</v>
      </c>
      <c r="F447" s="3">
        <v>61</v>
      </c>
      <c r="G447" s="36">
        <f t="shared" ref="G447:X456" si="209">300*G375*G147</f>
        <v>54127.30062627099</v>
      </c>
      <c r="H447" s="36">
        <f t="shared" si="209"/>
        <v>94344.820739470713</v>
      </c>
      <c r="I447" s="36">
        <f t="shared" si="209"/>
        <v>96505.128482023458</v>
      </c>
      <c r="J447" s="36">
        <f t="shared" si="209"/>
        <v>89668.263744309879</v>
      </c>
      <c r="K447" s="36">
        <f t="shared" si="209"/>
        <v>26316.619948179003</v>
      </c>
      <c r="L447" s="37">
        <f t="shared" si="209"/>
        <v>71162.78364654613</v>
      </c>
      <c r="M447" s="38">
        <f t="shared" si="209"/>
        <v>32198.499399773707</v>
      </c>
      <c r="N447" s="39">
        <f t="shared" si="209"/>
        <v>7096.3813426338938</v>
      </c>
      <c r="O447" s="39">
        <f t="shared" si="209"/>
        <v>1419.2762685267789</v>
      </c>
      <c r="P447" s="40">
        <f t="shared" si="209"/>
        <v>152143.36722292355</v>
      </c>
      <c r="Q447" s="40">
        <f t="shared" si="209"/>
        <v>134012.11267867076</v>
      </c>
      <c r="R447" s="40">
        <f t="shared" si="209"/>
        <v>517967.06359604874</v>
      </c>
      <c r="S447" s="41">
        <f t="shared" si="209"/>
        <v>21.922543334235144</v>
      </c>
      <c r="T447" s="41">
        <f t="shared" si="209"/>
        <v>29.284761860967269</v>
      </c>
      <c r="U447" s="42">
        <f t="shared" si="209"/>
        <v>8579.5168357958137</v>
      </c>
      <c r="V447" s="42">
        <f t="shared" si="209"/>
        <v>2699.4669840531797</v>
      </c>
      <c r="W447" s="43">
        <f t="shared" si="209"/>
        <v>27446.212324605876</v>
      </c>
      <c r="X447" s="43">
        <f t="shared" si="209"/>
        <v>8025.6930900855987</v>
      </c>
      <c r="Y447" t="e">
        <f>NA()</f>
        <v>#N/A</v>
      </c>
      <c r="AD447"/>
      <c r="AE447" s="3">
        <v>62</v>
      </c>
      <c r="AG447" s="3">
        <f t="shared" si="193"/>
        <v>59.439759967438754</v>
      </c>
      <c r="AH447" s="36">
        <f t="shared" ref="AH447:AY456" si="210">300*AH375*AH147</f>
        <v>53624.144514795655</v>
      </c>
      <c r="AI447" s="36">
        <f t="shared" si="210"/>
        <v>92960.073360781651</v>
      </c>
      <c r="AJ447" s="36">
        <f t="shared" si="210"/>
        <v>95029.902144010484</v>
      </c>
      <c r="AK447" s="36">
        <f t="shared" si="210"/>
        <v>88406.189544882669</v>
      </c>
      <c r="AL447" s="36">
        <f t="shared" si="210"/>
        <v>26089.749528372795</v>
      </c>
      <c r="AM447" s="37">
        <f t="shared" si="210"/>
        <v>70869.657004537687</v>
      </c>
      <c r="AN447" s="38">
        <f t="shared" si="210"/>
        <v>31621.121960050918</v>
      </c>
      <c r="AO447" s="39">
        <f t="shared" si="210"/>
        <v>6962.6003274317245</v>
      </c>
      <c r="AP447" s="39">
        <f t="shared" si="210"/>
        <v>1392.5200654863447</v>
      </c>
      <c r="AQ447" s="40">
        <f t="shared" si="210"/>
        <v>150314.0085459949</v>
      </c>
      <c r="AR447" s="40">
        <f t="shared" si="210"/>
        <v>132817.72616304707</v>
      </c>
      <c r="AS447" s="40">
        <f t="shared" si="210"/>
        <v>516502.34473348677</v>
      </c>
      <c r="AT447" s="41">
        <f t="shared" si="210"/>
        <v>21.652675521164735</v>
      </c>
      <c r="AU447" s="41">
        <f t="shared" si="210"/>
        <v>28.911039747861391</v>
      </c>
      <c r="AV447" s="42">
        <f t="shared" si="210"/>
        <v>8422.7496147771635</v>
      </c>
      <c r="AW447" s="42">
        <f t="shared" si="210"/>
        <v>2652.3680182765897</v>
      </c>
      <c r="AX447" s="43">
        <f t="shared" si="210"/>
        <v>27006.183634732079</v>
      </c>
      <c r="AY447" s="43">
        <f t="shared" si="210"/>
        <v>7899.2800446689516</v>
      </c>
      <c r="AZ447" t="e">
        <f>NA()</f>
        <v>#N/A</v>
      </c>
    </row>
    <row r="448" spans="4:52" x14ac:dyDescent="0.25">
      <c r="D448" s="3">
        <v>63</v>
      </c>
      <c r="F448" s="3">
        <v>62</v>
      </c>
      <c r="G448" s="36">
        <f t="shared" si="209"/>
        <v>54425.719213031029</v>
      </c>
      <c r="H448" s="36">
        <f t="shared" si="209"/>
        <v>95204.241812634442</v>
      </c>
      <c r="I448" s="36">
        <f t="shared" si="209"/>
        <v>97405.670872116068</v>
      </c>
      <c r="J448" s="36">
        <f t="shared" si="209"/>
        <v>90450.314943461708</v>
      </c>
      <c r="K448" s="36">
        <f t="shared" si="209"/>
        <v>26449.321644928699</v>
      </c>
      <c r="L448" s="37">
        <f t="shared" si="209"/>
        <v>71338.98043009582</v>
      </c>
      <c r="M448" s="38">
        <f t="shared" si="209"/>
        <v>32556.887275771027</v>
      </c>
      <c r="N448" s="39">
        <f t="shared" si="209"/>
        <v>7180.0944299852281</v>
      </c>
      <c r="O448" s="39">
        <f t="shared" si="209"/>
        <v>1436.0188859970458</v>
      </c>
      <c r="P448" s="40">
        <f t="shared" si="209"/>
        <v>153274.59375098912</v>
      </c>
      <c r="Q448" s="40">
        <f t="shared" si="209"/>
        <v>134737.94442077502</v>
      </c>
      <c r="R448" s="40">
        <f t="shared" si="209"/>
        <v>518812.26929951512</v>
      </c>
      <c r="S448" s="41">
        <f t="shared" si="209"/>
        <v>22.089244227976636</v>
      </c>
      <c r="T448" s="41">
        <f t="shared" si="209"/>
        <v>29.514754549252419</v>
      </c>
      <c r="U448" s="42">
        <f t="shared" si="209"/>
        <v>8677.5032960263379</v>
      </c>
      <c r="V448" s="42">
        <f t="shared" si="209"/>
        <v>2728.844265683791</v>
      </c>
      <c r="W448" s="43">
        <f t="shared" si="209"/>
        <v>27720.79089866803</v>
      </c>
      <c r="X448" s="43">
        <f t="shared" si="209"/>
        <v>8104.1984987282722</v>
      </c>
      <c r="Y448" t="e">
        <f>NA()</f>
        <v>#N/A</v>
      </c>
      <c r="AD448"/>
      <c r="AE448" s="3">
        <v>63</v>
      </c>
      <c r="AG448" s="3">
        <f t="shared" si="193"/>
        <v>59.776339006608282</v>
      </c>
      <c r="AH448" s="36">
        <f t="shared" si="210"/>
        <v>53736.719480325046</v>
      </c>
      <c r="AI448" s="36">
        <f t="shared" si="210"/>
        <v>93263.385212879497</v>
      </c>
      <c r="AJ448" s="36">
        <f t="shared" si="210"/>
        <v>95355.53692532031</v>
      </c>
      <c r="AK448" s="36">
        <f t="shared" si="210"/>
        <v>88682.837927767396</v>
      </c>
      <c r="AL448" s="36">
        <f t="shared" si="210"/>
        <v>26140.8482545472</v>
      </c>
      <c r="AM448" s="37">
        <f t="shared" si="210"/>
        <v>70934.840366368662</v>
      </c>
      <c r="AN448" s="38">
        <f t="shared" si="210"/>
        <v>31747.576580648751</v>
      </c>
      <c r="AO448" s="39">
        <f t="shared" si="210"/>
        <v>6991.7893258833492</v>
      </c>
      <c r="AP448" s="39">
        <f t="shared" si="210"/>
        <v>1398.3578651766697</v>
      </c>
      <c r="AQ448" s="40">
        <f t="shared" si="210"/>
        <v>150715.40692874967</v>
      </c>
      <c r="AR448" s="40">
        <f t="shared" si="210"/>
        <v>133081.95158128731</v>
      </c>
      <c r="AS448" s="40">
        <f t="shared" si="210"/>
        <v>516834.28664255969</v>
      </c>
      <c r="AT448" s="41">
        <f t="shared" si="210"/>
        <v>21.711919371516448</v>
      </c>
      <c r="AU448" s="41">
        <f t="shared" si="210"/>
        <v>28.993225504412223</v>
      </c>
      <c r="AV448" s="42">
        <f t="shared" si="210"/>
        <v>8456.9723178328277</v>
      </c>
      <c r="AW448" s="42">
        <f t="shared" si="210"/>
        <v>2662.6600604110686</v>
      </c>
      <c r="AX448" s="43">
        <f t="shared" si="210"/>
        <v>27102.322433365047</v>
      </c>
      <c r="AY448" s="43">
        <f t="shared" si="210"/>
        <v>7926.9616255223518</v>
      </c>
      <c r="AZ448" t="e">
        <f>NA()</f>
        <v>#N/A</v>
      </c>
    </row>
    <row r="449" spans="4:52" x14ac:dyDescent="0.25">
      <c r="D449" s="3">
        <v>64</v>
      </c>
      <c r="F449" s="3">
        <v>63</v>
      </c>
      <c r="G449" s="36">
        <f t="shared" si="209"/>
        <v>54706.545588652421</v>
      </c>
      <c r="H449" s="36">
        <f t="shared" si="209"/>
        <v>96042.252487374542</v>
      </c>
      <c r="I449" s="36">
        <f t="shared" si="209"/>
        <v>98272.329994301152</v>
      </c>
      <c r="J449" s="36">
        <f t="shared" si="209"/>
        <v>91211.948026271304</v>
      </c>
      <c r="K449" s="36">
        <f t="shared" si="209"/>
        <v>26572.927660877132</v>
      </c>
      <c r="L449" s="37">
        <f t="shared" si="209"/>
        <v>71506.586203946194</v>
      </c>
      <c r="M449" s="38">
        <f t="shared" si="209"/>
        <v>32906.34900819364</v>
      </c>
      <c r="N449" s="39">
        <f t="shared" si="209"/>
        <v>7262.2428053236899</v>
      </c>
      <c r="O449" s="39">
        <f t="shared" si="209"/>
        <v>1452.4485610647382</v>
      </c>
      <c r="P449" s="40">
        <f t="shared" si="209"/>
        <v>154374.56301917203</v>
      </c>
      <c r="Q449" s="40">
        <f t="shared" si="209"/>
        <v>135434.18228929859</v>
      </c>
      <c r="R449" s="40">
        <f t="shared" si="209"/>
        <v>519591.07072847593</v>
      </c>
      <c r="S449" s="41">
        <f t="shared" si="209"/>
        <v>22.251200577617979</v>
      </c>
      <c r="T449" s="41">
        <f t="shared" si="209"/>
        <v>29.737539335655153</v>
      </c>
      <c r="U449" s="42">
        <f t="shared" si="209"/>
        <v>8773.5756587166616</v>
      </c>
      <c r="V449" s="42">
        <f t="shared" si="209"/>
        <v>2757.6005786536994</v>
      </c>
      <c r="W449" s="43">
        <f t="shared" si="209"/>
        <v>27989.679010987758</v>
      </c>
      <c r="X449" s="43">
        <f t="shared" si="209"/>
        <v>8180.7898137762468</v>
      </c>
      <c r="Y449" t="e">
        <f>NA()</f>
        <v>#N/A</v>
      </c>
      <c r="AD449"/>
      <c r="AE449" s="3">
        <v>64</v>
      </c>
      <c r="AG449" s="3">
        <f t="shared" si="193"/>
        <v>60.086481859648281</v>
      </c>
      <c r="AH449" s="36">
        <f t="shared" si="210"/>
        <v>53838.455489396227</v>
      </c>
      <c r="AI449" s="36">
        <f t="shared" si="210"/>
        <v>93540.62415100362</v>
      </c>
      <c r="AJ449" s="36">
        <f t="shared" si="210"/>
        <v>95651.96144343249</v>
      </c>
      <c r="AK449" s="36">
        <f t="shared" si="210"/>
        <v>88935.604719814117</v>
      </c>
      <c r="AL449" s="36">
        <f t="shared" si="210"/>
        <v>26186.859083587791</v>
      </c>
      <c r="AM449" s="37">
        <f t="shared" si="210"/>
        <v>70993.940094949139</v>
      </c>
      <c r="AN449" s="38">
        <f t="shared" si="210"/>
        <v>31863.168271169838</v>
      </c>
      <c r="AO449" s="39">
        <f t="shared" si="210"/>
        <v>7018.5247503994124</v>
      </c>
      <c r="AP449" s="39">
        <f t="shared" si="210"/>
        <v>1403.7049500798826</v>
      </c>
      <c r="AQ449" s="40">
        <f t="shared" si="210"/>
        <v>151081.95802699641</v>
      </c>
      <c r="AR449" s="40">
        <f t="shared" si="210"/>
        <v>133322.18679245366</v>
      </c>
      <c r="AS449" s="40">
        <f t="shared" si="210"/>
        <v>517132.18948096072</v>
      </c>
      <c r="AT449" s="41">
        <f t="shared" si="210"/>
        <v>21.766005775871971</v>
      </c>
      <c r="AU449" s="41">
        <f t="shared" si="210"/>
        <v>29.068187369622329</v>
      </c>
      <c r="AV449" s="42">
        <f t="shared" si="210"/>
        <v>8488.3092833979445</v>
      </c>
      <c r="AW449" s="42">
        <f t="shared" si="210"/>
        <v>2672.0792806396448</v>
      </c>
      <c r="AX449" s="43">
        <f t="shared" si="210"/>
        <v>27190.315247471171</v>
      </c>
      <c r="AY449" s="43">
        <f t="shared" si="210"/>
        <v>7952.2672840240402</v>
      </c>
      <c r="AZ449" t="e">
        <f>NA()</f>
        <v>#N/A</v>
      </c>
    </row>
    <row r="450" spans="4:52" x14ac:dyDescent="0.25">
      <c r="D450" s="3">
        <v>65</v>
      </c>
      <c r="F450" s="3">
        <v>64</v>
      </c>
      <c r="G450" s="36">
        <f t="shared" si="209"/>
        <v>54970.746935319898</v>
      </c>
      <c r="H450" s="36">
        <f t="shared" si="209"/>
        <v>96859.30487442427</v>
      </c>
      <c r="I450" s="36">
        <f t="shared" si="209"/>
        <v>99106.147433120088</v>
      </c>
      <c r="J450" s="36">
        <f t="shared" si="209"/>
        <v>91953.623726605685</v>
      </c>
      <c r="K450" s="36">
        <f t="shared" si="209"/>
        <v>26688.077084485831</v>
      </c>
      <c r="L450" s="37">
        <f t="shared" si="209"/>
        <v>71666.02221363876</v>
      </c>
      <c r="M450" s="38">
        <f t="shared" si="209"/>
        <v>33247.046021373302</v>
      </c>
      <c r="N450" s="39">
        <f t="shared" si="209"/>
        <v>7342.8452900050079</v>
      </c>
      <c r="O450" s="39">
        <f t="shared" si="209"/>
        <v>1468.5690580010018</v>
      </c>
      <c r="P450" s="40">
        <f t="shared" si="209"/>
        <v>155444.07656148318</v>
      </c>
      <c r="Q450" s="40">
        <f t="shared" si="209"/>
        <v>136101.96649562416</v>
      </c>
      <c r="R450" s="40">
        <f t="shared" si="209"/>
        <v>520308.62322377745</v>
      </c>
      <c r="S450" s="41">
        <f t="shared" si="209"/>
        <v>22.40853552225305</v>
      </c>
      <c r="T450" s="41">
        <f t="shared" si="209"/>
        <v>29.953315763595779</v>
      </c>
      <c r="U450" s="42">
        <f t="shared" si="209"/>
        <v>8867.7604127666564</v>
      </c>
      <c r="V450" s="42">
        <f t="shared" si="209"/>
        <v>2785.7457725876807</v>
      </c>
      <c r="W450" s="43">
        <f t="shared" si="209"/>
        <v>28252.982490939354</v>
      </c>
      <c r="X450" s="43">
        <f t="shared" si="209"/>
        <v>8255.5098674869041</v>
      </c>
      <c r="Y450" t="e">
        <f>NA()</f>
        <v>#N/A</v>
      </c>
      <c r="AD450"/>
      <c r="AE450" s="3">
        <v>65</v>
      </c>
      <c r="AG450" s="3">
        <f t="shared" si="193"/>
        <v>60.372264924241762</v>
      </c>
      <c r="AH450" s="36">
        <f t="shared" si="210"/>
        <v>53930.533949333323</v>
      </c>
      <c r="AI450" s="36">
        <f t="shared" si="210"/>
        <v>93794.189744778691</v>
      </c>
      <c r="AJ450" s="36">
        <f t="shared" si="210"/>
        <v>95922.046323506598</v>
      </c>
      <c r="AK450" s="36">
        <f t="shared" si="210"/>
        <v>89166.703054000041</v>
      </c>
      <c r="AL450" s="36">
        <f t="shared" si="210"/>
        <v>26228.36452498379</v>
      </c>
      <c r="AM450" s="37">
        <f t="shared" si="210"/>
        <v>71047.592213493248</v>
      </c>
      <c r="AN450" s="38">
        <f t="shared" si="210"/>
        <v>31968.894850335259</v>
      </c>
      <c r="AO450" s="39">
        <f t="shared" si="210"/>
        <v>7043.0240683965476</v>
      </c>
      <c r="AP450" s="39">
        <f t="shared" si="210"/>
        <v>1408.6048136793097</v>
      </c>
      <c r="AQ450" s="40">
        <f t="shared" si="210"/>
        <v>151416.92224129525</v>
      </c>
      <c r="AR450" s="40">
        <f t="shared" si="210"/>
        <v>133540.83743740449</v>
      </c>
      <c r="AS450" s="40">
        <f t="shared" si="210"/>
        <v>517400.09602865117</v>
      </c>
      <c r="AT450" s="41">
        <f t="shared" si="210"/>
        <v>21.81541933046708</v>
      </c>
      <c r="AU450" s="41">
        <f t="shared" si="210"/>
        <v>29.136614250721511</v>
      </c>
      <c r="AV450" s="42">
        <f t="shared" si="210"/>
        <v>8517.0176869568277</v>
      </c>
      <c r="AW450" s="42">
        <f t="shared" si="210"/>
        <v>2680.7042131413418</v>
      </c>
      <c r="AX450" s="43">
        <f t="shared" si="210"/>
        <v>27270.894569247979</v>
      </c>
      <c r="AY450" s="43">
        <f t="shared" si="210"/>
        <v>7975.4152376260517</v>
      </c>
      <c r="AZ450" t="e">
        <f>NA()</f>
        <v>#N/A</v>
      </c>
    </row>
    <row r="451" spans="4:52" x14ac:dyDescent="0.25">
      <c r="D451" s="3">
        <v>66</v>
      </c>
      <c r="F451" s="3">
        <v>65</v>
      </c>
      <c r="G451" s="36">
        <f t="shared" si="209"/>
        <v>55219.245979869491</v>
      </c>
      <c r="H451" s="36">
        <f t="shared" si="209"/>
        <v>97655.846978025816</v>
      </c>
      <c r="I451" s="36">
        <f t="shared" si="209"/>
        <v>99908.15430481096</v>
      </c>
      <c r="J451" s="36">
        <f t="shared" si="209"/>
        <v>92675.797329796012</v>
      </c>
      <c r="K451" s="36">
        <f t="shared" si="209"/>
        <v>26795.361393463983</v>
      </c>
      <c r="L451" s="37">
        <f t="shared" si="209"/>
        <v>71817.688748077853</v>
      </c>
      <c r="M451" s="38">
        <f t="shared" si="209"/>
        <v>33579.140943383245</v>
      </c>
      <c r="N451" s="39">
        <f t="shared" si="209"/>
        <v>7421.9211208633224</v>
      </c>
      <c r="O451" s="39">
        <f t="shared" si="209"/>
        <v>1484.3842241726645</v>
      </c>
      <c r="P451" s="40">
        <f t="shared" si="209"/>
        <v>156483.91960831519</v>
      </c>
      <c r="Q451" s="40">
        <f t="shared" si="209"/>
        <v>136742.39928481079</v>
      </c>
      <c r="R451" s="40">
        <f t="shared" si="209"/>
        <v>520969.69138663338</v>
      </c>
      <c r="S451" s="41">
        <f t="shared" si="209"/>
        <v>22.561369843182458</v>
      </c>
      <c r="T451" s="41">
        <f t="shared" si="209"/>
        <v>30.162279874392002</v>
      </c>
      <c r="U451" s="42">
        <f t="shared" si="209"/>
        <v>8960.0843431650337</v>
      </c>
      <c r="V451" s="42">
        <f t="shared" si="209"/>
        <v>2813.2897642059133</v>
      </c>
      <c r="W451" s="43">
        <f t="shared" si="209"/>
        <v>28510.805735846876</v>
      </c>
      <c r="X451" s="43">
        <f t="shared" si="209"/>
        <v>8328.4009810497519</v>
      </c>
      <c r="Y451" t="e">
        <f>NA()</f>
        <v>#N/A</v>
      </c>
      <c r="AD451"/>
      <c r="AE451" s="3">
        <v>66</v>
      </c>
      <c r="AG451" s="3">
        <f t="shared" ref="AG451:AG456" si="211">AE79</f>
        <v>60.635601509972815</v>
      </c>
      <c r="AH451" s="36">
        <f t="shared" si="210"/>
        <v>54013.987130349909</v>
      </c>
      <c r="AI451" s="36">
        <f t="shared" si="210"/>
        <v>94026.237345013258</v>
      </c>
      <c r="AJ451" s="36">
        <f t="shared" si="210"/>
        <v>96168.343646887995</v>
      </c>
      <c r="AK451" s="36">
        <f t="shared" si="210"/>
        <v>89378.118568294449</v>
      </c>
      <c r="AL451" s="36">
        <f t="shared" si="210"/>
        <v>26265.868835401903</v>
      </c>
      <c r="AM451" s="37">
        <f t="shared" si="210"/>
        <v>71096.355994759331</v>
      </c>
      <c r="AN451" s="38">
        <f t="shared" si="210"/>
        <v>32065.653054733451</v>
      </c>
      <c r="AO451" s="39">
        <f t="shared" si="210"/>
        <v>7065.4838336950361</v>
      </c>
      <c r="AP451" s="39">
        <f t="shared" si="210"/>
        <v>1413.0967667390071</v>
      </c>
      <c r="AQ451" s="40">
        <f t="shared" si="210"/>
        <v>151723.21994555902</v>
      </c>
      <c r="AR451" s="40">
        <f t="shared" si="210"/>
        <v>133740.03413360234</v>
      </c>
      <c r="AS451" s="40">
        <f t="shared" si="210"/>
        <v>517641.48558641563</v>
      </c>
      <c r="AT451" s="41">
        <f t="shared" si="210"/>
        <v>21.860593812532787</v>
      </c>
      <c r="AU451" s="41">
        <f t="shared" si="210"/>
        <v>29.199121390484873</v>
      </c>
      <c r="AV451" s="42">
        <f t="shared" si="210"/>
        <v>8543.3297550352454</v>
      </c>
      <c r="AW451" s="42">
        <f t="shared" si="210"/>
        <v>2688.6056633641897</v>
      </c>
      <c r="AX451" s="43">
        <f t="shared" si="210"/>
        <v>27344.720732609461</v>
      </c>
      <c r="AY451" s="43">
        <f t="shared" si="210"/>
        <v>7996.6015395357408</v>
      </c>
      <c r="AZ451" t="e">
        <f>NA()</f>
        <v>#N/A</v>
      </c>
    </row>
    <row r="452" spans="4:52" x14ac:dyDescent="0.25">
      <c r="D452" s="3">
        <v>67</v>
      </c>
      <c r="F452" s="3">
        <v>66</v>
      </c>
      <c r="G452" s="36">
        <f t="shared" si="209"/>
        <v>55452.921890363868</v>
      </c>
      <c r="H452" s="36">
        <f t="shared" si="209"/>
        <v>98432.322289947115</v>
      </c>
      <c r="I452" s="36">
        <f t="shared" si="209"/>
        <v>100679.36897787657</v>
      </c>
      <c r="J452" s="36">
        <f t="shared" si="209"/>
        <v>93378.918333700494</v>
      </c>
      <c r="K452" s="36">
        <f t="shared" si="209"/>
        <v>26895.328472638252</v>
      </c>
      <c r="L452" s="37">
        <f t="shared" si="209"/>
        <v>71961.966225360986</v>
      </c>
      <c r="M452" s="38">
        <f t="shared" si="209"/>
        <v>33902.797244181973</v>
      </c>
      <c r="N452" s="39">
        <f t="shared" si="209"/>
        <v>7499.4898964243212</v>
      </c>
      <c r="O452" s="39">
        <f t="shared" si="209"/>
        <v>1499.8979792848645</v>
      </c>
      <c r="P452" s="40">
        <f t="shared" si="209"/>
        <v>157494.86109072861</v>
      </c>
      <c r="Q452" s="40">
        <f t="shared" si="209"/>
        <v>137356.54562833509</v>
      </c>
      <c r="R452" s="40">
        <f t="shared" si="209"/>
        <v>521578.6772195581</v>
      </c>
      <c r="S452" s="41">
        <f t="shared" si="209"/>
        <v>22.70982194205769</v>
      </c>
      <c r="T452" s="41">
        <f t="shared" si="209"/>
        <v>30.364624090793086</v>
      </c>
      <c r="U452" s="42">
        <f t="shared" si="209"/>
        <v>9050.5744760376147</v>
      </c>
      <c r="V452" s="42">
        <f t="shared" si="209"/>
        <v>2840.2425169216849</v>
      </c>
      <c r="W452" s="43">
        <f t="shared" si="209"/>
        <v>28763.251701838857</v>
      </c>
      <c r="X452" s="43">
        <f t="shared" si="209"/>
        <v>8399.5049222394082</v>
      </c>
      <c r="Y452" t="e">
        <f>NA()</f>
        <v>#N/A</v>
      </c>
      <c r="AD452"/>
      <c r="AE452" s="3">
        <v>67</v>
      </c>
      <c r="AG452" s="3">
        <f t="shared" si="211"/>
        <v>60.87825464788051</v>
      </c>
      <c r="AH452" s="36">
        <f t="shared" si="210"/>
        <v>54089.719883211023</v>
      </c>
      <c r="AI452" s="36">
        <f t="shared" si="210"/>
        <v>94238.706263449189</v>
      </c>
      <c r="AJ452" s="36">
        <f t="shared" si="210"/>
        <v>96393.127341965854</v>
      </c>
      <c r="AK452" s="36">
        <f t="shared" si="210"/>
        <v>89571.635978308943</v>
      </c>
      <c r="AL452" s="36">
        <f t="shared" si="210"/>
        <v>26299.810251452996</v>
      </c>
      <c r="AM452" s="37">
        <f t="shared" si="210"/>
        <v>71140.724712859213</v>
      </c>
      <c r="AN452" s="38">
        <f t="shared" si="210"/>
        <v>32154.250093614253</v>
      </c>
      <c r="AO452" s="39">
        <f t="shared" si="210"/>
        <v>7086.0819275896047</v>
      </c>
      <c r="AP452" s="39">
        <f t="shared" si="210"/>
        <v>1417.216385517921</v>
      </c>
      <c r="AQ452" s="40">
        <f t="shared" si="210"/>
        <v>152003.47196888091</v>
      </c>
      <c r="AR452" s="40">
        <f t="shared" si="210"/>
        <v>133921.668744525</v>
      </c>
      <c r="AS452" s="40">
        <f t="shared" si="210"/>
        <v>517859.3647844533</v>
      </c>
      <c r="AT452" s="41">
        <f t="shared" si="210"/>
        <v>21.901918265687357</v>
      </c>
      <c r="AU452" s="41">
        <f t="shared" si="210"/>
        <v>29.25625937394263</v>
      </c>
      <c r="AV452" s="42">
        <f t="shared" si="210"/>
        <v>8567.4554718808849</v>
      </c>
      <c r="AW452" s="42">
        <f t="shared" si="210"/>
        <v>2695.8475620939635</v>
      </c>
      <c r="AX452" s="43">
        <f t="shared" si="210"/>
        <v>27412.38992948462</v>
      </c>
      <c r="AY452" s="43">
        <f t="shared" si="210"/>
        <v>8016.0026339007827</v>
      </c>
      <c r="AZ452" t="e">
        <f>NA()</f>
        <v>#N/A</v>
      </c>
    </row>
    <row r="453" spans="4:52" x14ac:dyDescent="0.25">
      <c r="D453" s="3">
        <v>68</v>
      </c>
      <c r="F453" s="3">
        <v>67</v>
      </c>
      <c r="G453" s="36">
        <f t="shared" si="209"/>
        <v>55672.611331558401</v>
      </c>
      <c r="H453" s="36">
        <f t="shared" si="209"/>
        <v>99189.169428638837</v>
      </c>
      <c r="I453" s="36">
        <f t="shared" si="209"/>
        <v>101420.79509751225</v>
      </c>
      <c r="J453" s="36">
        <f t="shared" si="209"/>
        <v>94063.430152593603</v>
      </c>
      <c r="K453" s="36">
        <f t="shared" si="209"/>
        <v>26988.486213209442</v>
      </c>
      <c r="L453" s="37">
        <f t="shared" si="209"/>
        <v>72099.216215647029</v>
      </c>
      <c r="M453" s="38">
        <f t="shared" si="209"/>
        <v>34218.178899872626</v>
      </c>
      <c r="N453" s="39">
        <f t="shared" si="209"/>
        <v>7575.5715268494405</v>
      </c>
      <c r="O453" s="39">
        <f t="shared" si="209"/>
        <v>1515.1143053698881</v>
      </c>
      <c r="P453" s="40">
        <f t="shared" si="209"/>
        <v>158477.65367791741</v>
      </c>
      <c r="Q453" s="40">
        <f t="shared" si="209"/>
        <v>137945.43396812811</v>
      </c>
      <c r="R453" s="40">
        <f t="shared" si="209"/>
        <v>522139.64647419465</v>
      </c>
      <c r="S453" s="41">
        <f t="shared" si="209"/>
        <v>22.854007826312074</v>
      </c>
      <c r="T453" s="41">
        <f t="shared" si="209"/>
        <v>30.560537121589057</v>
      </c>
      <c r="U453" s="42">
        <f t="shared" si="209"/>
        <v>9139.2580277185443</v>
      </c>
      <c r="V453" s="42">
        <f t="shared" si="209"/>
        <v>2866.6140221572105</v>
      </c>
      <c r="W453" s="43">
        <f t="shared" si="209"/>
        <v>29010.421897165808</v>
      </c>
      <c r="X453" s="43">
        <f t="shared" si="209"/>
        <v>8468.8628692687798</v>
      </c>
      <c r="Y453" t="e">
        <f>NA()</f>
        <v>#N/A</v>
      </c>
      <c r="AD453"/>
      <c r="AE453" s="3">
        <v>68</v>
      </c>
      <c r="AG453" s="3">
        <f t="shared" si="211"/>
        <v>61.101848893902165</v>
      </c>
      <c r="AH453" s="36">
        <f t="shared" si="210"/>
        <v>54158.527792763263</v>
      </c>
      <c r="AI453" s="36">
        <f t="shared" si="210"/>
        <v>94433.344253229705</v>
      </c>
      <c r="AJ453" s="36">
        <f t="shared" si="210"/>
        <v>96598.427796523611</v>
      </c>
      <c r="AK453" s="36">
        <f t="shared" si="210"/>
        <v>89748.862115944459</v>
      </c>
      <c r="AL453" s="36">
        <f t="shared" si="210"/>
        <v>26330.571051011528</v>
      </c>
      <c r="AM453" s="37">
        <f t="shared" si="210"/>
        <v>71181.134676889167</v>
      </c>
      <c r="AN453" s="38">
        <f t="shared" si="210"/>
        <v>32235.413711093923</v>
      </c>
      <c r="AO453" s="39">
        <f t="shared" si="210"/>
        <v>7104.979529576437</v>
      </c>
      <c r="AP453" s="39">
        <f t="shared" si="210"/>
        <v>1420.9959059152875</v>
      </c>
      <c r="AQ453" s="40">
        <f t="shared" si="210"/>
        <v>152260.03457048806</v>
      </c>
      <c r="AR453" s="40">
        <f t="shared" si="210"/>
        <v>134087.42520215633</v>
      </c>
      <c r="AS453" s="40">
        <f t="shared" si="210"/>
        <v>518056.34191927314</v>
      </c>
      <c r="AT453" s="41">
        <f t="shared" si="210"/>
        <v>21.939742253623944</v>
      </c>
      <c r="AU453" s="41">
        <f t="shared" si="210"/>
        <v>29.30852188162908</v>
      </c>
      <c r="AV453" s="42">
        <f t="shared" si="210"/>
        <v>8589.5849544924768</v>
      </c>
      <c r="AW453" s="42">
        <f t="shared" si="210"/>
        <v>2702.4877127381897</v>
      </c>
      <c r="AX453" s="43">
        <f t="shared" si="210"/>
        <v>27474.44121058884</v>
      </c>
      <c r="AY453" s="43">
        <f t="shared" si="210"/>
        <v>8033.7775751045219</v>
      </c>
      <c r="AZ453" t="e">
        <f>NA()</f>
        <v>#N/A</v>
      </c>
    </row>
    <row r="454" spans="4:52" x14ac:dyDescent="0.25">
      <c r="D454" s="3">
        <v>69</v>
      </c>
      <c r="F454" s="3">
        <v>68</v>
      </c>
      <c r="G454" s="36">
        <f t="shared" si="209"/>
        <v>55879.109645800934</v>
      </c>
      <c r="H454" s="36">
        <f t="shared" si="209"/>
        <v>99926.821819890218</v>
      </c>
      <c r="I454" s="36">
        <f t="shared" si="209"/>
        <v>102133.41988671356</v>
      </c>
      <c r="J454" s="36">
        <f t="shared" si="209"/>
        <v>94729.769860277127</v>
      </c>
      <c r="K454" s="36">
        <f t="shared" si="209"/>
        <v>27075.305749222975</v>
      </c>
      <c r="L454" s="37">
        <f t="shared" si="209"/>
        <v>72229.782405785169</v>
      </c>
      <c r="M454" s="38">
        <f t="shared" si="209"/>
        <v>34525.450081874449</v>
      </c>
      <c r="N454" s="39">
        <f t="shared" si="209"/>
        <v>7650.1861873684802</v>
      </c>
      <c r="O454" s="39">
        <f t="shared" si="209"/>
        <v>1530.0372374736962</v>
      </c>
      <c r="P454" s="40">
        <f t="shared" si="209"/>
        <v>159433.03384432883</v>
      </c>
      <c r="Q454" s="40">
        <f t="shared" si="209"/>
        <v>138510.05700257522</v>
      </c>
      <c r="R454" s="40">
        <f t="shared" si="209"/>
        <v>522656.35328152642</v>
      </c>
      <c r="S454" s="41">
        <f t="shared" si="209"/>
        <v>22.994041101154377</v>
      </c>
      <c r="T454" s="41">
        <f t="shared" si="209"/>
        <v>30.750203885298848</v>
      </c>
      <c r="U454" s="42">
        <f t="shared" si="209"/>
        <v>9226.1623575671601</v>
      </c>
      <c r="V454" s="42">
        <f t="shared" si="209"/>
        <v>2892.4142822506519</v>
      </c>
      <c r="W454" s="43">
        <f t="shared" si="209"/>
        <v>29252.416377716861</v>
      </c>
      <c r="X454" s="43">
        <f t="shared" si="209"/>
        <v>8536.5153802123423</v>
      </c>
      <c r="Y454" t="e">
        <f>NA()</f>
        <v>#N/A</v>
      </c>
      <c r="AD454"/>
      <c r="AE454" s="3">
        <v>69</v>
      </c>
      <c r="AG454" s="3">
        <f t="shared" si="211"/>
        <v>61.307881205229648</v>
      </c>
      <c r="AH454" s="36">
        <f t="shared" si="210"/>
        <v>54221.112409699861</v>
      </c>
      <c r="AI454" s="36">
        <f t="shared" si="210"/>
        <v>94611.728832873661</v>
      </c>
      <c r="AJ454" s="36">
        <f t="shared" si="210"/>
        <v>96786.061599905515</v>
      </c>
      <c r="AK454" s="36">
        <f t="shared" si="210"/>
        <v>89911.245959327352</v>
      </c>
      <c r="AL454" s="36">
        <f t="shared" si="210"/>
        <v>26358.485870648681</v>
      </c>
      <c r="AM454" s="37">
        <f t="shared" si="210"/>
        <v>71217.972851997896</v>
      </c>
      <c r="AN454" s="38">
        <f t="shared" si="210"/>
        <v>32309.800969369851</v>
      </c>
      <c r="AO454" s="39">
        <f t="shared" si="210"/>
        <v>7122.3228539705942</v>
      </c>
      <c r="AP454" s="39">
        <f t="shared" si="210"/>
        <v>1424.4645707941186</v>
      </c>
      <c r="AQ454" s="40">
        <f t="shared" si="210"/>
        <v>152495.0297477383</v>
      </c>
      <c r="AR454" s="40">
        <f t="shared" si="210"/>
        <v>134238.80579163405</v>
      </c>
      <c r="AS454" s="40">
        <f t="shared" si="210"/>
        <v>518234.68810382002</v>
      </c>
      <c r="AT454" s="41">
        <f t="shared" si="210"/>
        <v>21.974380409295296</v>
      </c>
      <c r="AU454" s="41">
        <f t="shared" si="210"/>
        <v>29.356352383602726</v>
      </c>
      <c r="AV454" s="42">
        <f t="shared" si="210"/>
        <v>8609.8905412956065</v>
      </c>
      <c r="AW454" s="42">
        <f t="shared" si="210"/>
        <v>2708.5784467027402</v>
      </c>
      <c r="AX454" s="43">
        <f t="shared" si="210"/>
        <v>27531.362615688988</v>
      </c>
      <c r="AY454" s="43">
        <f t="shared" si="210"/>
        <v>8050.0699606532453</v>
      </c>
      <c r="AZ454" t="e">
        <f>NA()</f>
        <v>#N/A</v>
      </c>
    </row>
    <row r="455" spans="4:52" x14ac:dyDescent="0.25">
      <c r="D455" s="3">
        <v>70</v>
      </c>
      <c r="F455" s="3">
        <v>69</v>
      </c>
      <c r="G455" s="36">
        <f t="shared" si="209"/>
        <v>56073.172130395666</v>
      </c>
      <c r="H455" s="36">
        <f t="shared" si="209"/>
        <v>100645.70741562784</v>
      </c>
      <c r="I455" s="36">
        <f t="shared" si="209"/>
        <v>102818.21269882393</v>
      </c>
      <c r="J455" s="36">
        <f t="shared" si="209"/>
        <v>95378.367969099534</v>
      </c>
      <c r="K455" s="36">
        <f t="shared" si="209"/>
        <v>27156.224378062016</v>
      </c>
      <c r="L455" s="37">
        <f t="shared" si="209"/>
        <v>72353.991509908024</v>
      </c>
      <c r="M455" s="38">
        <f t="shared" si="209"/>
        <v>34824.774869812172</v>
      </c>
      <c r="N455" s="39">
        <f t="shared" si="209"/>
        <v>7723.3542749747858</v>
      </c>
      <c r="O455" s="39">
        <f t="shared" si="209"/>
        <v>1544.6708549949574</v>
      </c>
      <c r="P455" s="40">
        <f t="shared" si="209"/>
        <v>160361.7219632364</v>
      </c>
      <c r="Q455" s="40">
        <f t="shared" si="209"/>
        <v>139051.37250618913</v>
      </c>
      <c r="R455" s="40">
        <f t="shared" si="209"/>
        <v>523132.26314402529</v>
      </c>
      <c r="S455" s="41">
        <f t="shared" si="209"/>
        <v>23.130032967464476</v>
      </c>
      <c r="T455" s="41">
        <f t="shared" si="209"/>
        <v>30.933805451109304</v>
      </c>
      <c r="U455" s="42">
        <f t="shared" si="209"/>
        <v>9311.3149242755098</v>
      </c>
      <c r="V455" s="42">
        <f t="shared" si="209"/>
        <v>2917.6532948367676</v>
      </c>
      <c r="W455" s="43">
        <f t="shared" si="209"/>
        <v>29489.333744508262</v>
      </c>
      <c r="X455" s="43">
        <f t="shared" si="209"/>
        <v>8602.5023674292297</v>
      </c>
      <c r="Y455" t="e">
        <f>NA()</f>
        <v>#N/A</v>
      </c>
      <c r="AD455"/>
      <c r="AE455" s="3">
        <v>70</v>
      </c>
      <c r="AG455" s="3">
        <f t="shared" si="211"/>
        <v>61.497730962395757</v>
      </c>
      <c r="AH455" s="36">
        <f t="shared" si="210"/>
        <v>54278.094078262351</v>
      </c>
      <c r="AI455" s="36">
        <f t="shared" si="210"/>
        <v>94775.285909756567</v>
      </c>
      <c r="AJ455" s="36">
        <f t="shared" si="210"/>
        <v>96957.657170613937</v>
      </c>
      <c r="AK455" s="36">
        <f t="shared" si="210"/>
        <v>90060.096094224151</v>
      </c>
      <c r="AL455" s="36">
        <f t="shared" si="210"/>
        <v>26383.8486148433</v>
      </c>
      <c r="AM455" s="37">
        <f t="shared" si="210"/>
        <v>71251.583314164949</v>
      </c>
      <c r="AN455" s="38">
        <f t="shared" si="210"/>
        <v>32378.005933631881</v>
      </c>
      <c r="AO455" s="39">
        <f t="shared" si="210"/>
        <v>7138.244683405147</v>
      </c>
      <c r="AP455" s="39">
        <f t="shared" si="210"/>
        <v>1427.6489366810292</v>
      </c>
      <c r="AQ455" s="40">
        <f t="shared" si="210"/>
        <v>152710.37157683048</v>
      </c>
      <c r="AR455" s="40">
        <f t="shared" si="210"/>
        <v>134377.15364216029</v>
      </c>
      <c r="AS455" s="40">
        <f t="shared" si="210"/>
        <v>518396.3878069772</v>
      </c>
      <c r="AT455" s="41">
        <f t="shared" si="210"/>
        <v>22.00611638554513</v>
      </c>
      <c r="AU455" s="41">
        <f t="shared" si="210"/>
        <v>29.40014993577029</v>
      </c>
      <c r="AV455" s="42">
        <f t="shared" si="210"/>
        <v>8628.5286330511535</v>
      </c>
      <c r="AW455" s="42">
        <f t="shared" si="210"/>
        <v>2714.1671994915409</v>
      </c>
      <c r="AX455" s="43">
        <f t="shared" si="210"/>
        <v>27583.596555568463</v>
      </c>
      <c r="AY455" s="43">
        <f t="shared" si="210"/>
        <v>8065.0096191763132</v>
      </c>
      <c r="AZ455" t="e">
        <f>NA()</f>
        <v>#N/A</v>
      </c>
    </row>
    <row r="456" spans="4:52" x14ac:dyDescent="0.25">
      <c r="D456" s="3">
        <v>71</v>
      </c>
      <c r="F456" s="3">
        <v>70</v>
      </c>
      <c r="G456" s="36">
        <f t="shared" si="209"/>
        <v>56255.515386459367</v>
      </c>
      <c r="H456" s="36">
        <f t="shared" si="209"/>
        <v>101346.24844776766</v>
      </c>
      <c r="I456" s="36">
        <f t="shared" si="209"/>
        <v>103476.12379813082</v>
      </c>
      <c r="J456" s="36">
        <f t="shared" si="209"/>
        <v>96009.648241834962</v>
      </c>
      <c r="K456" s="36">
        <f t="shared" si="209"/>
        <v>27231.648204376539</v>
      </c>
      <c r="L456" s="37">
        <f t="shared" si="209"/>
        <v>72472.154129753108</v>
      </c>
      <c r="M456" s="38">
        <f t="shared" si="209"/>
        <v>35116.316986942184</v>
      </c>
      <c r="N456" s="39">
        <f t="shared" si="209"/>
        <v>7795.096368172758</v>
      </c>
      <c r="O456" s="39">
        <f t="shared" si="209"/>
        <v>1559.0192736345514</v>
      </c>
      <c r="P456" s="40">
        <f t="shared" si="209"/>
        <v>161264.42242385072</v>
      </c>
      <c r="Q456" s="40">
        <f t="shared" si="209"/>
        <v>139570.30417560606</v>
      </c>
      <c r="R456" s="40">
        <f t="shared" si="209"/>
        <v>523570.57437151135</v>
      </c>
      <c r="S456" s="41">
        <f t="shared" si="209"/>
        <v>23.26209222498882</v>
      </c>
      <c r="T456" s="41">
        <f t="shared" si="209"/>
        <v>31.111518995391091</v>
      </c>
      <c r="U456" s="42">
        <f t="shared" si="209"/>
        <v>9394.7432454315931</v>
      </c>
      <c r="V456" s="42">
        <f t="shared" si="209"/>
        <v>2942.3410385923339</v>
      </c>
      <c r="W456" s="43">
        <f t="shared" si="209"/>
        <v>29721.271142946967</v>
      </c>
      <c r="X456" s="43">
        <f t="shared" si="209"/>
        <v>8666.8630764703539</v>
      </c>
      <c r="Y456" t="e">
        <f>NA()</f>
        <v>#N/A</v>
      </c>
      <c r="AD456"/>
      <c r="AE456" s="3">
        <v>71</v>
      </c>
      <c r="AG456" s="3">
        <f t="shared" si="211"/>
        <v>61.672669204188026</v>
      </c>
      <c r="AH456" s="36">
        <f t="shared" si="210"/>
        <v>54330.022778607017</v>
      </c>
      <c r="AI456" s="36">
        <f t="shared" si="210"/>
        <v>94925.30608710325</v>
      </c>
      <c r="AJ456" s="36">
        <f t="shared" si="210"/>
        <v>97114.676899071026</v>
      </c>
      <c r="AK456" s="36">
        <f t="shared" si="210"/>
        <v>90196.595976738332</v>
      </c>
      <c r="AL456" s="36">
        <f t="shared" si="210"/>
        <v>26406.918222077566</v>
      </c>
      <c r="AM456" s="37">
        <f t="shared" si="210"/>
        <v>71282.272738043597</v>
      </c>
      <c r="AN456" s="38">
        <f t="shared" si="210"/>
        <v>32440.566411756012</v>
      </c>
      <c r="AO456" s="39">
        <f t="shared" si="210"/>
        <v>7152.865725752109</v>
      </c>
      <c r="AP456" s="39">
        <f t="shared" si="210"/>
        <v>1430.5731451504216</v>
      </c>
      <c r="AQ456" s="40">
        <f t="shared" si="210"/>
        <v>152907.78917081415</v>
      </c>
      <c r="AR456" s="40">
        <f t="shared" si="210"/>
        <v>134503.67203538207</v>
      </c>
      <c r="AS456" s="40">
        <f t="shared" si="210"/>
        <v>518543.18081345892</v>
      </c>
      <c r="AT456" s="41">
        <f t="shared" si="210"/>
        <v>22.035206295690806</v>
      </c>
      <c r="AU456" s="41">
        <f t="shared" si="210"/>
        <v>29.440274213217151</v>
      </c>
      <c r="AV456" s="42">
        <f t="shared" si="210"/>
        <v>8645.641318918144</v>
      </c>
      <c r="AW456" s="42">
        <f t="shared" si="210"/>
        <v>2719.2970182706704</v>
      </c>
      <c r="AX456" s="43">
        <f t="shared" si="210"/>
        <v>27631.544548955051</v>
      </c>
      <c r="AY456" s="43">
        <f t="shared" si="210"/>
        <v>8078.7140884665778</v>
      </c>
      <c r="AZ456" t="e">
        <f>NA()</f>
        <v>#N/A</v>
      </c>
    </row>
  </sheetData>
  <mergeCells count="4">
    <mergeCell ref="BN53:BO53"/>
    <mergeCell ref="BP53:BQ53"/>
    <mergeCell ref="CE53:CF53"/>
    <mergeCell ref="CR53:CS5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E84"/>
  <sheetViews>
    <sheetView workbookViewId="0"/>
  </sheetViews>
  <sheetFormatPr defaultRowHeight="15" x14ac:dyDescent="0.25"/>
  <cols>
    <col min="1" max="1" width="16" customWidth="1"/>
    <col min="3" max="3" width="11.7109375" customWidth="1"/>
    <col min="5" max="6" width="12" customWidth="1"/>
    <col min="7" max="7" width="11" customWidth="1"/>
    <col min="8" max="8" width="12.140625" customWidth="1"/>
    <col min="9" max="9" width="11.5703125" customWidth="1"/>
    <col min="34" max="34" width="9.140625" style="26"/>
    <col min="35" max="35" width="16.42578125" customWidth="1"/>
    <col min="68" max="68" width="9.140625" style="26"/>
    <col min="69" max="69" width="18.28515625" customWidth="1"/>
    <col min="102" max="102" width="9.140625" style="26"/>
    <col min="103" max="103" width="16.7109375" customWidth="1"/>
  </cols>
  <sheetData>
    <row r="1" spans="1:135" x14ac:dyDescent="0.25">
      <c r="A1" s="47" t="s">
        <v>161</v>
      </c>
      <c r="C1" s="67" t="s">
        <v>92</v>
      </c>
      <c r="D1" s="66">
        <v>2</v>
      </c>
      <c r="AK1" s="67" t="s">
        <v>101</v>
      </c>
      <c r="AL1" s="66">
        <v>3</v>
      </c>
      <c r="BS1" s="67" t="s">
        <v>100</v>
      </c>
      <c r="BT1" s="66">
        <v>14</v>
      </c>
      <c r="DA1" s="67" t="s">
        <v>99</v>
      </c>
      <c r="DB1" s="66">
        <v>6</v>
      </c>
    </row>
    <row r="2" spans="1:135" x14ac:dyDescent="0.25">
      <c r="J2">
        <f>D1</f>
        <v>2</v>
      </c>
      <c r="Q2">
        <f>D1</f>
        <v>2</v>
      </c>
      <c r="X2">
        <f>D1</f>
        <v>2</v>
      </c>
      <c r="AE2">
        <f>D1</f>
        <v>2</v>
      </c>
      <c r="AR2">
        <f>AL1</f>
        <v>3</v>
      </c>
      <c r="AY2">
        <f>AL1</f>
        <v>3</v>
      </c>
      <c r="BF2">
        <f>AL1</f>
        <v>3</v>
      </c>
      <c r="BM2">
        <f>AL1</f>
        <v>3</v>
      </c>
      <c r="BZ2">
        <f>BT1</f>
        <v>14</v>
      </c>
      <c r="CG2">
        <f>BT1</f>
        <v>14</v>
      </c>
      <c r="CN2">
        <f>BT1</f>
        <v>14</v>
      </c>
      <c r="CU2">
        <f>BT1</f>
        <v>14</v>
      </c>
      <c r="DH2">
        <f>DB1</f>
        <v>6</v>
      </c>
      <c r="DO2">
        <f>DB1</f>
        <v>6</v>
      </c>
      <c r="DV2">
        <f>DB1</f>
        <v>6</v>
      </c>
      <c r="EC2">
        <f>DB1</f>
        <v>6</v>
      </c>
    </row>
    <row r="3" spans="1:135" x14ac:dyDescent="0.25">
      <c r="A3" s="2" t="s">
        <v>62</v>
      </c>
      <c r="B3" s="2" t="s">
        <v>28</v>
      </c>
      <c r="C3" s="2" t="s">
        <v>93</v>
      </c>
      <c r="D3" s="2"/>
      <c r="E3" s="2" t="s">
        <v>94</v>
      </c>
      <c r="F3" s="2"/>
      <c r="G3" s="2" t="s">
        <v>102</v>
      </c>
      <c r="H3" s="2" t="s">
        <v>104</v>
      </c>
      <c r="I3" s="2" t="s">
        <v>103</v>
      </c>
      <c r="J3" s="2" t="s">
        <v>95</v>
      </c>
      <c r="K3" s="2" t="s">
        <v>56</v>
      </c>
      <c r="L3" s="2" t="s">
        <v>87</v>
      </c>
      <c r="M3" s="2"/>
      <c r="N3" s="2" t="s">
        <v>102</v>
      </c>
      <c r="O3" s="2" t="s">
        <v>104</v>
      </c>
      <c r="P3" s="2" t="s">
        <v>103</v>
      </c>
      <c r="Q3" s="2" t="s">
        <v>96</v>
      </c>
      <c r="R3" s="2" t="s">
        <v>109</v>
      </c>
      <c r="S3" s="2" t="s">
        <v>87</v>
      </c>
      <c r="T3" s="2"/>
      <c r="U3" s="2" t="s">
        <v>102</v>
      </c>
      <c r="V3" s="2" t="s">
        <v>104</v>
      </c>
      <c r="W3" s="2" t="s">
        <v>103</v>
      </c>
      <c r="X3" s="2" t="s">
        <v>97</v>
      </c>
      <c r="Y3" s="2" t="s">
        <v>56</v>
      </c>
      <c r="Z3" s="2" t="s">
        <v>87</v>
      </c>
      <c r="AA3" s="2"/>
      <c r="AB3" s="2" t="s">
        <v>102</v>
      </c>
      <c r="AC3" s="2" t="s">
        <v>104</v>
      </c>
      <c r="AD3" s="2" t="s">
        <v>103</v>
      </c>
      <c r="AE3" s="2" t="s">
        <v>98</v>
      </c>
      <c r="AF3" s="2" t="s">
        <v>109</v>
      </c>
      <c r="AG3" s="2" t="s">
        <v>87</v>
      </c>
      <c r="AI3" s="12" t="s">
        <v>28</v>
      </c>
      <c r="AJ3" s="2" t="s">
        <v>62</v>
      </c>
      <c r="AK3" s="2" t="s">
        <v>93</v>
      </c>
      <c r="AL3" s="2"/>
      <c r="AM3" s="2" t="s">
        <v>94</v>
      </c>
      <c r="AN3" s="2"/>
      <c r="AO3" s="2" t="s">
        <v>102</v>
      </c>
      <c r="AP3" s="2" t="s">
        <v>104</v>
      </c>
      <c r="AQ3" s="2" t="s">
        <v>103</v>
      </c>
      <c r="AR3" s="2" t="s">
        <v>95</v>
      </c>
      <c r="AS3" s="2" t="s">
        <v>56</v>
      </c>
      <c r="AT3" s="2" t="s">
        <v>87</v>
      </c>
      <c r="AU3" s="2"/>
      <c r="AV3" s="2" t="s">
        <v>102</v>
      </c>
      <c r="AW3" s="2" t="s">
        <v>104</v>
      </c>
      <c r="AX3" s="2" t="s">
        <v>103</v>
      </c>
      <c r="AY3" s="2" t="s">
        <v>96</v>
      </c>
      <c r="AZ3" s="2" t="s">
        <v>109</v>
      </c>
      <c r="BA3" s="2" t="s">
        <v>87</v>
      </c>
      <c r="BB3" s="2"/>
      <c r="BC3" s="2" t="s">
        <v>102</v>
      </c>
      <c r="BD3" s="2" t="s">
        <v>104</v>
      </c>
      <c r="BE3" s="2" t="s">
        <v>103</v>
      </c>
      <c r="BF3" s="2" t="s">
        <v>97</v>
      </c>
      <c r="BG3" s="2" t="s">
        <v>56</v>
      </c>
      <c r="BH3" s="2" t="s">
        <v>87</v>
      </c>
      <c r="BI3" s="2"/>
      <c r="BJ3" s="2" t="s">
        <v>102</v>
      </c>
      <c r="BK3" s="2" t="s">
        <v>104</v>
      </c>
      <c r="BL3" s="2" t="s">
        <v>103</v>
      </c>
      <c r="BM3" s="2" t="s">
        <v>98</v>
      </c>
      <c r="BN3" s="2" t="s">
        <v>109</v>
      </c>
      <c r="BO3" s="2" t="s">
        <v>87</v>
      </c>
      <c r="BQ3" s="12" t="s">
        <v>28</v>
      </c>
      <c r="BR3" s="2" t="s">
        <v>62</v>
      </c>
      <c r="BS3" s="2" t="s">
        <v>93</v>
      </c>
      <c r="BT3" s="2"/>
      <c r="BU3" s="2" t="s">
        <v>94</v>
      </c>
      <c r="BV3" s="2"/>
      <c r="BW3" s="2" t="s">
        <v>102</v>
      </c>
      <c r="BX3" s="2" t="s">
        <v>104</v>
      </c>
      <c r="BY3" s="2" t="s">
        <v>103</v>
      </c>
      <c r="BZ3" s="2" t="s">
        <v>95</v>
      </c>
      <c r="CA3" s="2" t="s">
        <v>56</v>
      </c>
      <c r="CB3" s="2" t="s">
        <v>87</v>
      </c>
      <c r="CC3" s="2"/>
      <c r="CD3" s="2" t="s">
        <v>102</v>
      </c>
      <c r="CE3" s="2" t="s">
        <v>104</v>
      </c>
      <c r="CF3" s="2" t="s">
        <v>103</v>
      </c>
      <c r="CG3" s="2" t="s">
        <v>96</v>
      </c>
      <c r="CH3" s="2" t="s">
        <v>109</v>
      </c>
      <c r="CI3" s="2" t="s">
        <v>87</v>
      </c>
      <c r="CJ3" s="2"/>
      <c r="CK3" s="2" t="s">
        <v>102</v>
      </c>
      <c r="CL3" s="2" t="s">
        <v>104</v>
      </c>
      <c r="CM3" s="2" t="s">
        <v>103</v>
      </c>
      <c r="CN3" s="2" t="s">
        <v>97</v>
      </c>
      <c r="CO3" s="2" t="s">
        <v>56</v>
      </c>
      <c r="CP3" s="2" t="s">
        <v>87</v>
      </c>
      <c r="CQ3" s="2"/>
      <c r="CR3" s="2" t="s">
        <v>102</v>
      </c>
      <c r="CS3" s="2" t="s">
        <v>104</v>
      </c>
      <c r="CT3" s="2" t="s">
        <v>103</v>
      </c>
      <c r="CU3" s="2" t="s">
        <v>98</v>
      </c>
      <c r="CV3" s="2" t="s">
        <v>109</v>
      </c>
      <c r="CW3" s="2" t="s">
        <v>87</v>
      </c>
      <c r="CY3" s="12" t="s">
        <v>28</v>
      </c>
      <c r="CZ3" s="2" t="s">
        <v>62</v>
      </c>
      <c r="DA3" s="2" t="s">
        <v>93</v>
      </c>
      <c r="DB3" s="2"/>
      <c r="DC3" s="2" t="s">
        <v>94</v>
      </c>
      <c r="DD3" s="2"/>
      <c r="DE3" s="2" t="s">
        <v>102</v>
      </c>
      <c r="DF3" s="2" t="s">
        <v>104</v>
      </c>
      <c r="DG3" s="2" t="s">
        <v>103</v>
      </c>
      <c r="DH3" s="2" t="s">
        <v>95</v>
      </c>
      <c r="DI3" s="2" t="s">
        <v>56</v>
      </c>
      <c r="DJ3" s="2" t="s">
        <v>87</v>
      </c>
      <c r="DK3" s="2"/>
      <c r="DL3" s="2" t="s">
        <v>102</v>
      </c>
      <c r="DM3" s="2" t="s">
        <v>104</v>
      </c>
      <c r="DN3" s="2" t="s">
        <v>103</v>
      </c>
      <c r="DO3" s="2" t="s">
        <v>96</v>
      </c>
      <c r="DP3" s="2" t="s">
        <v>109</v>
      </c>
      <c r="DQ3" s="2" t="s">
        <v>87</v>
      </c>
      <c r="DR3" s="2"/>
      <c r="DS3" s="2" t="s">
        <v>102</v>
      </c>
      <c r="DT3" s="2" t="s">
        <v>104</v>
      </c>
      <c r="DU3" s="2" t="s">
        <v>103</v>
      </c>
      <c r="DV3" s="2" t="s">
        <v>97</v>
      </c>
      <c r="DW3" s="2" t="s">
        <v>56</v>
      </c>
      <c r="DX3" s="2" t="s">
        <v>87</v>
      </c>
      <c r="DY3" s="2"/>
      <c r="DZ3" s="2" t="s">
        <v>102</v>
      </c>
      <c r="EA3" s="2" t="s">
        <v>104</v>
      </c>
      <c r="EB3" s="2" t="s">
        <v>103</v>
      </c>
      <c r="EC3" s="2" t="s">
        <v>98</v>
      </c>
      <c r="ED3" s="2" t="s">
        <v>109</v>
      </c>
      <c r="EE3" s="2" t="s">
        <v>87</v>
      </c>
    </row>
    <row r="4" spans="1:135" x14ac:dyDescent="0.25">
      <c r="A4">
        <f>IF(D$1=19, NA(), B4-1)</f>
        <v>0</v>
      </c>
      <c r="B4">
        <v>1</v>
      </c>
      <c r="C4">
        <f>IF(Settings!$M$5=1, 'Graph-outputs'!$J4, 'Graph-outputs'!$Q4)</f>
        <v>5.9434571126357811</v>
      </c>
      <c r="E4">
        <f>IF(Settings!$M$5=1, 'Graph-outputs'!$X4, 'Graph-outputs'!$AE4)</f>
        <v>6132.9555572595564</v>
      </c>
      <c r="G4" s="23" t="str">
        <f>IF(AND(ROUND(L4, 1)&gt;=0.1, L3&lt;0.1), 10, "")</f>
        <v/>
      </c>
      <c r="H4" s="75" t="str">
        <f>IF(AND(ROUND(L4, 1)&gt;=0.5, L3&lt;0.5), 50, "")</f>
        <v/>
      </c>
      <c r="I4" s="24" t="str">
        <f>IF(AND(ROUND(L4, 1)&gt;=0.9, L3&lt;0.9), 90, "")</f>
        <v/>
      </c>
      <c r="J4">
        <f>INDEX('Calcs-control1'!$G$86:$X$156,  'Graph-outputs'!$B4, 'Graph-outputs'!J$2)</f>
        <v>0</v>
      </c>
      <c r="K4">
        <v>0</v>
      </c>
      <c r="L4">
        <f>INDEX('Calcs-control1'!$G$170:$X$240, 'Graph-outputs'!$B4, 'Graph-outputs'!$D$1)</f>
        <v>0</v>
      </c>
      <c r="N4" s="23" t="str">
        <f>IF(AND(ROUND(S4, 1)&gt;=0.1, S3&lt;0.1), 10, "")</f>
        <v/>
      </c>
      <c r="O4" s="75" t="str">
        <f>IF(AND(ROUND(S4, 1)&gt;=0.5, S3&lt;0.5), 50, "")</f>
        <v/>
      </c>
      <c r="P4" s="24" t="str">
        <f>IF(AND(ROUND(S4, 1)&gt;=0.9, S3&lt;0.9), 90, "")</f>
        <v/>
      </c>
      <c r="Q4">
        <f>INDEX('Calcs-control1'!$AH$86:$AY$156,  'Graph-outputs'!$B4, 'Graph-outputs'!Q$2)</f>
        <v>5.9434571126357811</v>
      </c>
      <c r="R4">
        <v>0</v>
      </c>
      <c r="S4">
        <f>INDEX('Calcs-control1'!$AH$170:$AY$240, 'Graph-outputs'!$B4, 'Graph-outputs'!$Q$2)</f>
        <v>0.68767410936700024</v>
      </c>
      <c r="U4" s="23" t="str">
        <f>IF(AND(ROUND(Z4, 1)&gt;=0.1, Z3&lt;0.1), 10, "")</f>
        <v/>
      </c>
      <c r="V4" s="75" t="str">
        <f>IF(AND(ROUND(Z4, 1)&gt;=0.5, Z3&lt;0.5), 50, "")</f>
        <v/>
      </c>
      <c r="W4" s="24" t="str">
        <f>IF(AND(ROUND(Z4, 1)&gt;=0.9, Z3&lt;0.9), 90, "")</f>
        <v/>
      </c>
      <c r="X4">
        <f>INDEX('Calcs-control1'!$G$386:$X$456,  'Graph-outputs'!$B4, 'Graph-outputs'!X$2)</f>
        <v>0</v>
      </c>
      <c r="Y4">
        <v>0</v>
      </c>
      <c r="Z4">
        <f>INDEX('Calcs-control1'!$G$170:$X$240, 'Graph-outputs'!$B4, 'Graph-outputs'!$J$2)</f>
        <v>0</v>
      </c>
      <c r="AB4" s="23" t="str">
        <f>IF(AND(ROUND(AG4, 1)&gt;=0.1, AG3&lt;0.1), 10, "")</f>
        <v/>
      </c>
      <c r="AC4" s="75" t="str">
        <f>IF(AND(ROUND(AG4, 1)&gt;=0.5, AG3&lt;0.5), 50, "")</f>
        <v/>
      </c>
      <c r="AD4" s="24" t="str">
        <f>IF(AND(ROUND(AG4, 1)&gt;=0.9, AG3&lt;0.9), 90, "")</f>
        <v/>
      </c>
      <c r="AE4">
        <f>INDEX('Calcs-control1'!$AH$386:$AY$456,  'Graph-outputs'!$B4, 'Graph-outputs'!AE$2)</f>
        <v>6132.9555572595564</v>
      </c>
      <c r="AF4">
        <v>0</v>
      </c>
      <c r="AG4">
        <f>INDEX('Calcs-control1'!$AH$170:$AY$240, 'Graph-outputs'!$B4, 'Graph-outputs'!$Q$2)</f>
        <v>0.68767410936700024</v>
      </c>
      <c r="AI4">
        <v>1</v>
      </c>
      <c r="AJ4" s="80">
        <f>IF(AL$1=19, NA(), AI4-1)</f>
        <v>0</v>
      </c>
      <c r="AK4">
        <f>IF(Settings!$M$5=1, 'Graph-outputs'!$AR4, 'Graph-outputs'!$AY4)</f>
        <v>1.0612311982607576</v>
      </c>
      <c r="AM4">
        <f>IF(Settings!$M$5=1, 'Graph-outputs'!$BF4, 'Graph-outputs'!$BM4)</f>
        <v>733.79317656945511</v>
      </c>
      <c r="AO4" s="23" t="str">
        <f>IF(AND(ROUND(AT4, 1)&gt;=0.1, AT3&lt;0.1), 10, "")</f>
        <v/>
      </c>
      <c r="AP4" s="75" t="str">
        <f>IF(AND(ROUND(AT4, 1)&gt;=0.5, AT3&lt;0.5), 50, "")</f>
        <v/>
      </c>
      <c r="AQ4" s="24" t="str">
        <f>IF(AND(ROUND(AT4, 1)&gt;=0.9, AT3&lt;0.9), 90, "")</f>
        <v/>
      </c>
      <c r="AR4">
        <f>INDEX('Calcs-control2'!$G$86:$Y$156,  'Graph-outputs'!$B4, 'Graph-outputs'!AR$2)</f>
        <v>0</v>
      </c>
      <c r="AS4">
        <v>0</v>
      </c>
      <c r="AT4">
        <f>INDEX('Calcs-control2'!$G$170:$X$240, 'Graph-outputs'!$B4, 'Graph-outputs'!$AL$1)</f>
        <v>0</v>
      </c>
      <c r="AV4" s="23" t="str">
        <f>IF(AND(ROUND(BA4, 1)&gt;=0.1, BA3&lt;0.1), 10, "")</f>
        <v/>
      </c>
      <c r="AW4" s="75" t="str">
        <f>IF(AND(ROUND(BA4, 1)&gt;=0.5, BA3&lt;0.5), 50, "")</f>
        <v/>
      </c>
      <c r="AX4" s="24" t="str">
        <f>IF(AND(ROUND(BA4, 1)&gt;=0.9, BA3&lt;0.9), 90, "")</f>
        <v/>
      </c>
      <c r="AY4">
        <f>INDEX('Calcs-control2'!$AH$86:$AZ$156,  'Graph-outputs'!$B4, 'Graph-outputs'!AY$2)</f>
        <v>1.0612311982607576</v>
      </c>
      <c r="AZ4">
        <v>0</v>
      </c>
      <c r="BA4">
        <f>INDEX('Calcs-control2'!$AH$170:$AY$240, 'Graph-outputs'!$B4, 'Graph-outputs'!$AL$1)</f>
        <v>0</v>
      </c>
      <c r="BC4" s="23" t="str">
        <f>IF(AND(ROUND(BH4, 1)&gt;=0.1, BH3&lt;0.1), 10, "")</f>
        <v/>
      </c>
      <c r="BD4" s="75" t="str">
        <f>IF(AND(ROUND(BH4, 1)&gt;=0.5, BH3&lt;0.5), 50, "")</f>
        <v/>
      </c>
      <c r="BE4" s="24" t="str">
        <f>IF(AND(ROUND(BH4, 1)&gt;=0.9, BH3&lt;0.9), 90, "")</f>
        <v/>
      </c>
      <c r="BF4">
        <f>INDEX('Calcs-control2'!$G$386:$X$456,  'Graph-outputs'!$B4, 'Graph-outputs'!BF$2)</f>
        <v>0</v>
      </c>
      <c r="BG4">
        <v>0</v>
      </c>
      <c r="BH4">
        <f>INDEX('Calcs-control2'!$G$170:$X$240, 'Graph-outputs'!$B4, 'Graph-outputs'!$AL$1)</f>
        <v>0</v>
      </c>
      <c r="BJ4" s="23" t="str">
        <f>IF(AND(ROUND(BO4, 1)&gt;=0.1, BO3&lt;0.1), 10, "")</f>
        <v/>
      </c>
      <c r="BK4" s="75" t="str">
        <f>IF(AND(ROUND(BO4, 1)&gt;=0.5, BO3&lt;0.5), 50, "")</f>
        <v/>
      </c>
      <c r="BL4" s="24" t="str">
        <f>IF(AND(ROUND(BO4, 1)&gt;=0.9, BO3&lt;0.9), 90, "")</f>
        <v/>
      </c>
      <c r="BM4">
        <f>INDEX('Calcs-control2'!$AH$386:$AY$456,  'Graph-outputs'!$B4, 'Graph-outputs'!BM$2)</f>
        <v>733.79317656945511</v>
      </c>
      <c r="BN4">
        <v>0</v>
      </c>
      <c r="BO4">
        <f>INDEX('Calcs-control2'!$AH$170:$AY$240, 'Graph-outputs'!$B4, 'Graph-outputs'!$AL$1)</f>
        <v>0</v>
      </c>
      <c r="BQ4" s="80">
        <v>1</v>
      </c>
      <c r="BR4" s="80">
        <f>IF(BT$1=19, NA(), BQ4-1)</f>
        <v>0</v>
      </c>
      <c r="BS4">
        <f>IF(Settings!$M$5=1, 'Graph-outputs'!$BZ4, 'Graph-outputs'!$CG4)</f>
        <v>8.5728020617928884</v>
      </c>
      <c r="BU4">
        <f>IF(Settings!$M$5=1, 'Graph-outputs'!$CN4, 'Graph-outputs'!$CU4)</f>
        <v>900.14421648825328</v>
      </c>
      <c r="BW4" s="23" t="str">
        <f>IF(AND(ROUND(CB4, 1)&gt;=0.1, CB3&lt;0.1), 10, "")</f>
        <v/>
      </c>
      <c r="BX4" s="75" t="str">
        <f>IF(AND(ROUND(CB4, 1)&gt;=0.5, CB3&lt;0.5), 50, "")</f>
        <v/>
      </c>
      <c r="BY4" s="24" t="str">
        <f>IF(AND(ROUND(CB4, 1)&gt;=0.9, CB3&lt;0.9), 90, "")</f>
        <v/>
      </c>
      <c r="BZ4">
        <f>INDEX('Calcs-control3'!$G$86:$Y$156,  'Graph-outputs'!$B4, 'Graph-outputs'!BZ$2)</f>
        <v>0</v>
      </c>
      <c r="CA4">
        <v>0</v>
      </c>
      <c r="CB4">
        <f>INDEX('Calcs-control3'!$G$170:$X$240, 'Graph-outputs'!$B4, 'Graph-outputs'!$BT$1)</f>
        <v>0</v>
      </c>
      <c r="CD4" s="23" t="str">
        <f>IF(AND(ROUND(CI4, 1)&gt;=0.1, CI3&lt;0.1), 10, "")</f>
        <v/>
      </c>
      <c r="CE4" s="75" t="str">
        <f>IF(AND(ROUND(CI4, 1)&gt;=0.5, CI3&lt;0.5), 50, "")</f>
        <v/>
      </c>
      <c r="CF4" s="24" t="str">
        <f>IF(AND(ROUND(CI4, 1)&gt;=0.9, CI3&lt;0.9), 90, "")</f>
        <v/>
      </c>
      <c r="CG4">
        <f>INDEX('Calcs-control3'!$AH$86:$AZ$156,  'Graph-outputs'!$B4, 'Graph-outputs'!CG$2)</f>
        <v>8.5728020617928884</v>
      </c>
      <c r="CH4">
        <v>0</v>
      </c>
      <c r="CI4">
        <f>INDEX('Calcs-control3'!$AH$170:$AY$240, 'Graph-outputs'!$B4, 'Graph-outputs'!$BT$1)</f>
        <v>0</v>
      </c>
      <c r="CK4" s="23" t="str">
        <f>IF(AND(ROUND(CP4, 1)&gt;=0.1, CP3&lt;0.1), 10, "")</f>
        <v/>
      </c>
      <c r="CL4" s="75" t="str">
        <f>IF(AND(ROUND(CP4, 1)&gt;=0.5, CP3&lt;0.5), 50, "")</f>
        <v/>
      </c>
      <c r="CM4" s="24" t="str">
        <f>IF(AND(ROUND(CP4, 1)&gt;=0.9, CP3&lt;0.9), 90, "")</f>
        <v/>
      </c>
      <c r="CN4">
        <f>INDEX('Calcs-control3'!$G$386:$X$456,  'Graph-outputs'!$B4, 'Graph-outputs'!CN$2)</f>
        <v>0</v>
      </c>
      <c r="CO4">
        <v>0</v>
      </c>
      <c r="CP4">
        <f>INDEX('Calcs-control3'!$G$170:$X$240, 'Graph-outputs'!$B4, 'Graph-outputs'!$BT$1)</f>
        <v>0</v>
      </c>
      <c r="CR4" s="23" t="str">
        <f>IF(AND(ROUND(CW4, 1)&gt;=0.1, CW3&lt;0.1), 10, "")</f>
        <v/>
      </c>
      <c r="CS4" s="75" t="str">
        <f>IF(AND(ROUND(CW4, 1)&gt;=0.5, CW3&lt;0.5), 50, "")</f>
        <v/>
      </c>
      <c r="CT4" s="24" t="str">
        <f>IF(AND(ROUND(CW4, 1)&gt;=0.9, CW3&lt;0.9), 90, "")</f>
        <v/>
      </c>
      <c r="CU4">
        <f>INDEX('Calcs-control3'!$AH$386:$AY$456,  'Graph-outputs'!$B4, 'Graph-outputs'!CU$2)</f>
        <v>900.14421648825328</v>
      </c>
      <c r="CV4">
        <v>0</v>
      </c>
      <c r="CW4">
        <f>INDEX('Calcs-control3'!$AH$170:$AY$240, 'Graph-outputs'!$B4, 'Graph-outputs'!$BT$1)</f>
        <v>0</v>
      </c>
      <c r="CY4" s="80">
        <v>1</v>
      </c>
      <c r="CZ4" s="80">
        <f>IF(DB$1=19, NA(), CY4-1)</f>
        <v>0</v>
      </c>
      <c r="DA4">
        <f>IF(Settings!$M$5=1, 'Graph-outputs'!$DH4, 'Graph-outputs'!$DO4)</f>
        <v>1.2833721570927312</v>
      </c>
      <c r="DC4">
        <f>IF(Settings!$M$5=1, 'Graph-outputs'!$DV4, 'Graph-outputs'!$EC4)</f>
        <v>720.72031049642374</v>
      </c>
      <c r="DE4" s="23" t="str">
        <f>IF(AND(ROUND(DJ4, 1)&gt;=0.1, DJ3&lt;0.1), 10, "")</f>
        <v/>
      </c>
      <c r="DF4" s="75" t="str">
        <f>IF(AND(ROUND(DJ4, 1)&gt;=0.5, DJ3&lt;0.5), 50, "")</f>
        <v/>
      </c>
      <c r="DG4" s="24" t="str">
        <f>IF(AND(ROUND(DJ4, 1)&gt;=0.9, DJ3&lt;0.9), 90, "")</f>
        <v/>
      </c>
      <c r="DH4">
        <f>INDEX('Calcs-control4'!$G$86:$X$156,  'Graph-outputs'!$B4, 'Graph-outputs'!DH$2)</f>
        <v>0</v>
      </c>
      <c r="DI4">
        <v>0</v>
      </c>
      <c r="DJ4">
        <f>INDEX('Calcs-control4'!$G$170:$X$240, 'Graph-outputs'!$B4, 'Graph-outputs'!$DB$1)</f>
        <v>0</v>
      </c>
      <c r="DL4" s="23" t="str">
        <f>IF(AND(ROUND(DQ4, 1)&gt;=0.1, DQ3&lt;0.1), 10, "")</f>
        <v/>
      </c>
      <c r="DM4" s="75" t="str">
        <f>IF(AND(ROUND(DQ4, 1)&gt;=0.5, DQ3&lt;0.5), 50, "")</f>
        <v/>
      </c>
      <c r="DN4" s="24" t="str">
        <f>IF(AND(ROUND(DQ4, 1)&gt;=0.9, DQ3&lt;0.9), 90, "")</f>
        <v/>
      </c>
      <c r="DO4">
        <f>INDEX('Calcs-control4'!$AH$86:$AY$156,  'Graph-outputs'!$B4, 'Graph-outputs'!DO$2)</f>
        <v>1.2833721570927312</v>
      </c>
      <c r="DP4">
        <v>0</v>
      </c>
      <c r="DQ4">
        <f>INDEX('Calcs-control4'!$AH$170:$AY$240, 'Graph-outputs'!$B4, 'Graph-outputs'!$DB$1)</f>
        <v>0</v>
      </c>
      <c r="DS4" s="23" t="str">
        <f>IF(AND(ROUND(DX4, 1)&gt;=0.1, DX3&lt;0.1), 10, "")</f>
        <v/>
      </c>
      <c r="DT4" s="75" t="str">
        <f>IF(AND(ROUND(DX4, 1)&gt;=0.5, DX3&lt;0.5), 50, "")</f>
        <v/>
      </c>
      <c r="DU4" s="24" t="str">
        <f>IF(AND(ROUND(DX4, 1)&gt;=0.9, DX3&lt;0.9), 90, "")</f>
        <v/>
      </c>
      <c r="DV4">
        <f>INDEX('Calcs-control4'!$G$386:$X$456,  'Graph-outputs'!$B4, 'Graph-outputs'!DV$2)</f>
        <v>0</v>
      </c>
      <c r="DW4">
        <v>0</v>
      </c>
      <c r="DX4">
        <f>INDEX('Calcs-control4'!$G$170:$X$240, 'Graph-outputs'!$B4, 'Graph-outputs'!$DB$1)</f>
        <v>0</v>
      </c>
      <c r="DZ4" s="23" t="str">
        <f>IF(AND(ROUND(EE4, 1)&gt;=0.1, EE3&lt;0.1), 10, "")</f>
        <v/>
      </c>
      <c r="EA4" s="75" t="str">
        <f>IF(AND(ROUND(EE4, 1)&gt;=0.5, EE3&lt;0.5), 50, "")</f>
        <v/>
      </c>
      <c r="EB4" s="24" t="str">
        <f>IF(AND(ROUND(EE4, 1)&gt;=0.9, EE3&lt;0.9), 90, "")</f>
        <v/>
      </c>
      <c r="EC4">
        <f>INDEX('Calcs-control4'!$AH$386:$AY$456,  'Graph-outputs'!$B4, 'Graph-outputs'!EC$2)</f>
        <v>720.72031049642374</v>
      </c>
      <c r="ED4">
        <v>0</v>
      </c>
      <c r="EE4">
        <f>INDEX('Calcs-control4'!$AH$170:$AY$240, 'Graph-outputs'!$B4, 'Graph-outputs'!$DB$1)</f>
        <v>0</v>
      </c>
    </row>
    <row r="5" spans="1:135" x14ac:dyDescent="0.25">
      <c r="A5" s="80">
        <f t="shared" ref="A5:A68" si="0">IF(D$1=19, NA(), B5-1)</f>
        <v>1</v>
      </c>
      <c r="B5">
        <v>2</v>
      </c>
      <c r="C5">
        <f>IF(Settings!$M$5=1, 'Graph-outputs'!$J5, 'Graph-outputs'!$Q5)</f>
        <v>6.3739536491205433</v>
      </c>
      <c r="E5">
        <f>IF(Settings!$M$5=1, 'Graph-outputs'!$X5, 'Graph-outputs'!$AE5)</f>
        <v>6622.2182590581897</v>
      </c>
      <c r="G5" s="25" t="str">
        <f t="shared" ref="G5:G68" si="1">IF(AND(ROUND(L5, 1)&gt;=0.1, ROUND(L4, 1)&lt;0.1), 10, "")</f>
        <v/>
      </c>
      <c r="H5" s="4" t="str">
        <f t="shared" ref="H5:H68" si="2">IF(AND(ROUND(L5, 1)&gt;=0.5, ROUND(L4, 1)&lt;0.5), 50, "")</f>
        <v/>
      </c>
      <c r="I5" s="26" t="str">
        <f t="shared" ref="I5:I68" si="3">IF(AND(ROUND(L5, 1)&gt;=0.9, ROUND(L4, 1)&lt;0.9), 90, "")</f>
        <v/>
      </c>
      <c r="J5">
        <f>INDEX('Calcs-control1'!$G$86:$X$156,  'Graph-outputs'!$B5, 'Graph-outputs'!J$2)</f>
        <v>0.53131464597736933</v>
      </c>
      <c r="K5">
        <v>1</v>
      </c>
      <c r="L5">
        <f>INDEX('Calcs-control1'!$G$170:$X$240, 'Graph-outputs'!$B5, 'Graph-outputs'!$D$1)</f>
        <v>0</v>
      </c>
      <c r="N5" s="25" t="str">
        <f t="shared" ref="N5:N68" si="4">IF(AND(ROUND(S5, 1)&gt;=0.1, ROUND(S4, 1)&lt;0.1), 10, "")</f>
        <v/>
      </c>
      <c r="O5" s="4" t="str">
        <f t="shared" ref="O5:O68" si="5">IF(AND(ROUND(S5, 1)&gt;=0.5, ROUND(S4, 1)&lt;0.5), 50, "")</f>
        <v/>
      </c>
      <c r="P5" s="26" t="str">
        <f t="shared" ref="P5:P68" si="6">IF(AND(ROUND(S5, 1)&gt;=0.9, ROUND(S4, 1)&lt;0.9), 90, "")</f>
        <v/>
      </c>
      <c r="Q5">
        <f>INDEX('Calcs-control1'!$AH$86:$AY$156,  'Graph-outputs'!$B5, 'Graph-outputs'!Q$2)</f>
        <v>6.3739536491205433</v>
      </c>
      <c r="R5">
        <v>1</v>
      </c>
      <c r="S5">
        <f>INDEX('Calcs-control1'!$AH$170:$AY$240, 'Graph-outputs'!$B5, 'Graph-outputs'!$Q$2)</f>
        <v>0.71711711995702676</v>
      </c>
      <c r="U5" s="25" t="str">
        <f t="shared" ref="U5:U68" si="7">IF(AND(ROUND(Z5, 1)&gt;=0.1, ROUND(Z4, 1)&lt;0.1), 10, "")</f>
        <v/>
      </c>
      <c r="V5" s="4" t="str">
        <f t="shared" ref="V5:V68" si="8">IF(AND(ROUND(Z5, 1)&gt;=0.5, ROUND(Z4, 1)&lt;0.5), 50, "")</f>
        <v/>
      </c>
      <c r="W5" s="26" t="str">
        <f t="shared" ref="W5:W68" si="9">IF(AND(ROUND(Z5, 1)&gt;=0.9, ROUND(Z4, 1)&lt;0.9), 90, "")</f>
        <v/>
      </c>
      <c r="X5">
        <f>INDEX('Calcs-control1'!$G$386:$X$456,  'Graph-outputs'!$B5, 'Graph-outputs'!X$2)</f>
        <v>460.5657188010523</v>
      </c>
      <c r="Y5">
        <v>1</v>
      </c>
      <c r="Z5">
        <f>INDEX('Calcs-control1'!$G$170:$X$240, 'Graph-outputs'!$B5, 'Graph-outputs'!$J$2)</f>
        <v>0</v>
      </c>
      <c r="AB5" s="25" t="str">
        <f t="shared" ref="AB5:AB68" si="10">IF(AND(ROUND(AG5, 1)&gt;=0.1, ROUND(AG4, 1)&lt;0.1), 10, "")</f>
        <v/>
      </c>
      <c r="AC5" s="4" t="str">
        <f t="shared" ref="AC5:AC68" si="11">IF(AND(ROUND(AG5, 1)&gt;=0.5, ROUND(AG4, 1)&lt;0.5), 50, "")</f>
        <v/>
      </c>
      <c r="AD5" s="26" t="str">
        <f t="shared" ref="AD5:AD68" si="12">IF(AND(ROUND(AG5, 1)&gt;=0.9, ROUND(AG4, 1)&lt;0.9), 90, "")</f>
        <v/>
      </c>
      <c r="AE5">
        <f>INDEX('Calcs-control1'!$AH$386:$AY$456,  'Graph-outputs'!$B5, 'Graph-outputs'!AE$2)</f>
        <v>6622.2182590581897</v>
      </c>
      <c r="AF5">
        <v>1</v>
      </c>
      <c r="AG5">
        <f>INDEX('Calcs-control1'!$AH$170:$AY$240, 'Graph-outputs'!$B5, 'Graph-outputs'!$Q$2)</f>
        <v>0.71711711995702676</v>
      </c>
      <c r="AI5">
        <v>2</v>
      </c>
      <c r="AJ5" s="80">
        <f t="shared" ref="AJ5:AJ68" si="13">IF(AL$1=19, NA(), AI5-1)</f>
        <v>1</v>
      </c>
      <c r="AK5">
        <f>IF(Settings!$M$5=1, 'Graph-outputs'!$AR5, 'Graph-outputs'!$AY5)</f>
        <v>1.2129526494276084</v>
      </c>
      <c r="AM5">
        <f>IF(Settings!$M$5=1, 'Graph-outputs'!$BF5, 'Graph-outputs'!$BM5)</f>
        <v>838.70166944820971</v>
      </c>
      <c r="AO5" s="25" t="str">
        <f t="shared" ref="AO5:AO68" si="14">IF(AND(ROUND(AT5, 1)&gt;=0.1, ROUND(AT4, 1)&lt;0.1), 10, "")</f>
        <v/>
      </c>
      <c r="AP5" s="4" t="str">
        <f t="shared" ref="AP5:AP68" si="15">IF(AND(ROUND(AT5, 1)&gt;=0.5, ROUND(AT4, 1)&lt;0.5), 50, "")</f>
        <v/>
      </c>
      <c r="AQ5" s="26" t="str">
        <f t="shared" ref="AQ5:AQ68" si="16">IF(AND(ROUND(AT5, 1)&gt;=0.9, ROUND(AT4, 1)&lt;0.9), 90, "")</f>
        <v/>
      </c>
      <c r="AR5">
        <f>INDEX('Calcs-control2'!$G$86:$Y$156,  'Graph-outputs'!$B5, 'Graph-outputs'!AR$2)</f>
        <v>9.3797044606231412E-3</v>
      </c>
      <c r="AS5">
        <v>1</v>
      </c>
      <c r="AT5">
        <f>INDEX('Calcs-control2'!$G$170:$X$240, 'Graph-outputs'!$B5, 'Graph-outputs'!$AL$1)</f>
        <v>0</v>
      </c>
      <c r="AV5" s="25" t="str">
        <f t="shared" ref="AV5:AV68" si="17">IF(AND(ROUND(BA5, 1)&gt;=0.1, ROUND(BA4, 1)&lt;0.1), 10, "")</f>
        <v/>
      </c>
      <c r="AW5" s="4" t="str">
        <f t="shared" ref="AW5:AW68" si="18">IF(AND(ROUND(BA5, 1)&gt;=0.5, ROUND(BA4, 1)&lt;0.5), 50, "")</f>
        <v/>
      </c>
      <c r="AX5" s="26" t="str">
        <f t="shared" ref="AX5:AX68" si="19">IF(AND(ROUND(BA5, 1)&gt;=0.9, ROUND(BA4, 1)&lt;0.9), 90, "")</f>
        <v/>
      </c>
      <c r="AY5">
        <f>INDEX('Calcs-control2'!$AH$86:$AZ$156,  'Graph-outputs'!$B5, 'Graph-outputs'!AY$2)</f>
        <v>1.2129526494276084</v>
      </c>
      <c r="AZ5">
        <v>1</v>
      </c>
      <c r="BA5">
        <f>INDEX('Calcs-control2'!$AH$170:$AY$240, 'Graph-outputs'!$B5, 'Graph-outputs'!$AL$1)</f>
        <v>0</v>
      </c>
      <c r="BC5" s="25" t="str">
        <f t="shared" ref="BC5:BC68" si="20">IF(AND(ROUND(BH5, 1)&gt;=0.1, ROUND(BH4, 1)&lt;0.1), 10, "")</f>
        <v/>
      </c>
      <c r="BD5" s="4" t="str">
        <f t="shared" ref="BD5:BD68" si="21">IF(AND(ROUND(BH5, 1)&gt;=0.5, ROUND(BH4, 1)&lt;0.5), 50, "")</f>
        <v/>
      </c>
      <c r="BE5" s="26" t="str">
        <f t="shared" ref="BE5:BE68" si="22">IF(AND(ROUND(BH5, 1)&gt;=0.9, ROUND(BH4, 1)&lt;0.9), 90, "")</f>
        <v/>
      </c>
      <c r="BF5">
        <f>INDEX('Calcs-control2'!$G$386:$X$456,  'Graph-outputs'!$B5, 'Graph-outputs'!BF$2)</f>
        <v>6.4856396445217985</v>
      </c>
      <c r="BG5">
        <v>1</v>
      </c>
      <c r="BH5">
        <f>INDEX('Calcs-control2'!$G$170:$X$240, 'Graph-outputs'!$B5, 'Graph-outputs'!$AL$1)</f>
        <v>0</v>
      </c>
      <c r="BJ5" s="25" t="str">
        <f t="shared" ref="BJ5:BJ68" si="23">IF(AND(ROUND(BO5, 1)&gt;=0.1, ROUND(BO4, 1)&lt;0.1), 10, "")</f>
        <v/>
      </c>
      <c r="BK5" s="4" t="str">
        <f t="shared" ref="BK5:BK68" si="24">IF(AND(ROUND(BO5, 1)&gt;=0.5, ROUND(BO4, 1)&lt;0.5), 50, "")</f>
        <v/>
      </c>
      <c r="BL5" s="26" t="str">
        <f t="shared" ref="BL5:BL68" si="25">IF(AND(ROUND(BO5, 1)&gt;=0.9, ROUND(BO4, 1)&lt;0.9), 90, "")</f>
        <v/>
      </c>
      <c r="BM5">
        <f>INDEX('Calcs-control2'!$AH$386:$AY$456,  'Graph-outputs'!$B5, 'Graph-outputs'!BM$2)</f>
        <v>838.70166944820971</v>
      </c>
      <c r="BN5">
        <v>1</v>
      </c>
      <c r="BO5">
        <f>INDEX('Calcs-control2'!$AH$170:$AY$240, 'Graph-outputs'!$B5, 'Graph-outputs'!$AL$1)</f>
        <v>0</v>
      </c>
      <c r="BQ5" s="80">
        <v>2</v>
      </c>
      <c r="BR5" s="80">
        <f t="shared" ref="BR5:BR68" si="26">IF(BT$1=19, NA(), BQ5-1)</f>
        <v>1</v>
      </c>
      <c r="BS5">
        <f>IF(Settings!$M$5=1, 'Graph-outputs'!$BZ5, 'Graph-outputs'!$CG5)</f>
        <v>9.2660029055384214</v>
      </c>
      <c r="BU5">
        <f>IF(Settings!$M$5=1, 'Graph-outputs'!$CN5, 'Graph-outputs'!$CU5)</f>
        <v>972.93030508153424</v>
      </c>
      <c r="BW5" s="25" t="str">
        <f t="shared" ref="BW5:BW68" si="27">IF(AND(ROUND(CB5, 1)&gt;=0.1, ROUND(CB4, 1)&lt;0.1), 10, "")</f>
        <v/>
      </c>
      <c r="BX5" s="4" t="str">
        <f t="shared" ref="BX5:BX68" si="28">IF(AND(ROUND(CB5, 1)&gt;=0.5, ROUND(CB4, 1)&lt;0.5), 50, "")</f>
        <v/>
      </c>
      <c r="BY5" s="26" t="str">
        <f t="shared" ref="BY5:BY68" si="29">IF(AND(ROUND(CB5, 1)&gt;=0.9, ROUND(CB4, 1)&lt;0.9), 90, "")</f>
        <v/>
      </c>
      <c r="BZ5">
        <f>INDEX('Calcs-control3'!$G$86:$Y$156,  'Graph-outputs'!$B5, 'Graph-outputs'!BZ$2)</f>
        <v>0.5689461290552047</v>
      </c>
      <c r="CA5">
        <v>1</v>
      </c>
      <c r="CB5">
        <f>INDEX('Calcs-control3'!$G$170:$X$240, 'Graph-outputs'!$B5, 'Graph-outputs'!$BT$1)</f>
        <v>0</v>
      </c>
      <c r="CD5" s="25" t="str">
        <f t="shared" ref="CD5:CD68" si="30">IF(AND(ROUND(CI5, 1)&gt;=0.1, ROUND(CI4, 1)&lt;0.1), 10, "")</f>
        <v/>
      </c>
      <c r="CE5" s="4" t="str">
        <f t="shared" ref="CE5:CE68" si="31">IF(AND(ROUND(CI5, 1)&gt;=0.5, ROUND(CI4, 1)&lt;0.5), 50, "")</f>
        <v/>
      </c>
      <c r="CF5" s="26" t="str">
        <f t="shared" ref="CF5:CF68" si="32">IF(AND(ROUND(CI5, 1)&gt;=0.9, ROUND(CI4, 1)&lt;0.9), 90, "")</f>
        <v/>
      </c>
      <c r="CG5">
        <f>INDEX('Calcs-control3'!$AH$86:$AZ$156,  'Graph-outputs'!$B5, 'Graph-outputs'!CG$2)</f>
        <v>9.2660029055384214</v>
      </c>
      <c r="CH5">
        <v>1</v>
      </c>
      <c r="CI5" s="86">
        <f>INDEX('Calcs-control3'!$AH$170:$AY$240, 'Graph-outputs'!$B5, 'Graph-outputs'!$BT$1)</f>
        <v>0</v>
      </c>
      <c r="CK5" s="25" t="str">
        <f t="shared" ref="CK5:CK68" si="33">IF(AND(ROUND(CP5, 1)&gt;=0.1, ROUND(CP4, 1)&lt;0.1), 10, "")</f>
        <v/>
      </c>
      <c r="CL5" s="4" t="str">
        <f t="shared" ref="CL5:CL68" si="34">IF(AND(ROUND(CP5, 1)&gt;=0.5, ROUND(CP4, 1)&lt;0.5), 50, "")</f>
        <v/>
      </c>
      <c r="CM5" s="26" t="str">
        <f t="shared" ref="CM5:CM68" si="35">IF(AND(ROUND(CP5, 1)&gt;=0.9, ROUND(CP4, 1)&lt;0.9), 90, "")</f>
        <v/>
      </c>
      <c r="CN5">
        <f>INDEX('Calcs-control3'!$G$386:$X$456,  'Graph-outputs'!$B5, 'Graph-outputs'!CN$2)</f>
        <v>59.739343550796491</v>
      </c>
      <c r="CO5">
        <v>1</v>
      </c>
      <c r="CP5" s="86">
        <f>INDEX('Calcs-control3'!$G$170:$X$240, 'Graph-outputs'!$B5, 'Graph-outputs'!$BT$1)</f>
        <v>0</v>
      </c>
      <c r="CR5" s="25" t="str">
        <f t="shared" ref="CR5:CR68" si="36">IF(AND(ROUND(CW5, 1)&gt;=0.1, ROUND(CW4, 1)&lt;0.1), 10, "")</f>
        <v/>
      </c>
      <c r="CS5" s="4" t="str">
        <f t="shared" ref="CS5:CS68" si="37">IF(AND(ROUND(CW5, 1)&gt;=0.5, ROUND(CW4, 1)&lt;0.5), 50, "")</f>
        <v/>
      </c>
      <c r="CT5" s="26" t="str">
        <f t="shared" ref="CT5:CT68" si="38">IF(AND(ROUND(CW5, 1)&gt;=0.9, ROUND(CW4, 1)&lt;0.9), 90, "")</f>
        <v/>
      </c>
      <c r="CU5">
        <f>INDEX('Calcs-control3'!$AH$386:$AY$456,  'Graph-outputs'!$B5, 'Graph-outputs'!CU$2)</f>
        <v>972.93030508153424</v>
      </c>
      <c r="CV5">
        <v>1</v>
      </c>
      <c r="CW5" s="86">
        <f>INDEX('Calcs-control3'!$AH$170:$AY$240, 'Graph-outputs'!$B5, 'Graph-outputs'!$BT$1)</f>
        <v>0</v>
      </c>
      <c r="CY5" s="80">
        <v>2</v>
      </c>
      <c r="CZ5" s="80">
        <f t="shared" ref="CZ5:CZ68" si="39">IF(DB$1=19, NA(), CY5-1)</f>
        <v>1</v>
      </c>
      <c r="DA5">
        <f>IF(Settings!$M$5=1, 'Graph-outputs'!$DH5, 'Graph-outputs'!$DO5)</f>
        <v>1.4478966197575189</v>
      </c>
      <c r="DC5">
        <f>IF(Settings!$M$5=1, 'Graph-outputs'!$DV5, 'Graph-outputs'!$EC5)</f>
        <v>813.11449340018703</v>
      </c>
      <c r="DE5" s="25" t="str">
        <f t="shared" ref="DE5:DE68" si="40">IF(AND(ROUND(DJ5, 1)&gt;=0.1, ROUND(DJ4, 1)&lt;0.1), 10, "")</f>
        <v/>
      </c>
      <c r="DF5" s="4" t="str">
        <f t="shared" ref="DF5:DF68" si="41">IF(AND(ROUND(DJ5, 1)&gt;=0.5, ROUND(DJ4, 1)&lt;0.5), 50, "")</f>
        <v/>
      </c>
      <c r="DG5" s="26" t="str">
        <f t="shared" ref="DG5:DG68" si="42">IF(AND(ROUND(DJ5, 1)&gt;=0.9, ROUND(DJ4, 1)&lt;0.9), 90, "")</f>
        <v/>
      </c>
      <c r="DH5">
        <f>INDEX('Calcs-control4'!$G$86:$X$156,  'Graph-outputs'!$B5, 'Graph-outputs'!DH$2)</f>
        <v>1.4065975475878074E-2</v>
      </c>
      <c r="DI5">
        <v>1</v>
      </c>
      <c r="DJ5">
        <f>INDEX('Calcs-control4'!$G$170:$X$240, 'Graph-outputs'!$B5, 'Graph-outputs'!$DB$1)</f>
        <v>0</v>
      </c>
      <c r="DL5" s="25" t="str">
        <f t="shared" ref="DL5:DL68" si="43">IF(AND(ROUND(DQ5, 1)&gt;=0.1, ROUND(DQ4, 1)&lt;0.1), 10, "")</f>
        <v/>
      </c>
      <c r="DM5" s="4" t="str">
        <f t="shared" ref="DM5:DM68" si="44">IF(AND(ROUND(DQ5, 1)&gt;=0.5, ROUND(DQ4, 1)&lt;0.5), 50, "")</f>
        <v/>
      </c>
      <c r="DN5" s="26" t="str">
        <f t="shared" ref="DN5:DN68" si="45">IF(AND(ROUND(DQ5, 1)&gt;=0.9, ROUND(DQ4, 1)&lt;0.9), 90, "")</f>
        <v/>
      </c>
      <c r="DO5">
        <f>INDEX('Calcs-control4'!$AH$86:$AY$156,  'Graph-outputs'!$B5, 'Graph-outputs'!DO$2)</f>
        <v>1.4478966197575189</v>
      </c>
      <c r="DP5">
        <v>1</v>
      </c>
      <c r="DQ5">
        <f>INDEX('Calcs-control4'!$AH$170:$AY$240, 'Graph-outputs'!$B5, 'Graph-outputs'!$DB$1)</f>
        <v>0</v>
      </c>
      <c r="DS5" s="25" t="str">
        <f t="shared" ref="DS5:DS68" si="46">IF(AND(ROUND(DX5, 1)&gt;=0.1, ROUND(DX4, 1)&lt;0.1), 10, "")</f>
        <v/>
      </c>
      <c r="DT5" s="4" t="str">
        <f t="shared" ref="DT5:DT68" si="47">IF(AND(ROUND(DX5, 1)&gt;=0.5, ROUND(DX4, 1)&lt;0.5), 50, "")</f>
        <v/>
      </c>
      <c r="DU5" s="26" t="str">
        <f t="shared" ref="DU5:DU68" si="48">IF(AND(ROUND(DX5, 1)&gt;=0.9, ROUND(DX4, 1)&lt;0.9), 90, "")</f>
        <v/>
      </c>
      <c r="DV5">
        <f>INDEX('Calcs-control4'!$G$386:$X$456,  'Graph-outputs'!$B5, 'Graph-outputs'!DV$2)</f>
        <v>7.8992162611467833</v>
      </c>
      <c r="DW5">
        <v>1</v>
      </c>
      <c r="DX5">
        <f>INDEX('Calcs-control4'!$G$170:$X$240, 'Graph-outputs'!$B5, 'Graph-outputs'!$DB$1)</f>
        <v>0</v>
      </c>
      <c r="DZ5" s="25" t="str">
        <f t="shared" ref="DZ5:DZ68" si="49">IF(AND(ROUND(EE5, 1)&gt;=0.1, ROUND(EE4, 1)&lt;0.1), 10, "")</f>
        <v/>
      </c>
      <c r="EA5" s="4" t="str">
        <f t="shared" ref="EA5:EA68" si="50">IF(AND(ROUND(EE5, 1)&gt;=0.5, ROUND(EE4, 1)&lt;0.5), 50, "")</f>
        <v/>
      </c>
      <c r="EB5" s="26" t="str">
        <f t="shared" ref="EB5:EB68" si="51">IF(AND(ROUND(EE5, 1)&gt;=0.9, ROUND(EE4, 1)&lt;0.9), 90, "")</f>
        <v/>
      </c>
      <c r="EC5">
        <f>INDEX('Calcs-control4'!$AH$386:$AY$456,  'Graph-outputs'!$B5, 'Graph-outputs'!EC$2)</f>
        <v>813.11449340018703</v>
      </c>
      <c r="ED5">
        <v>1</v>
      </c>
      <c r="EE5">
        <f>INDEX('Calcs-control4'!$AH$170:$AY$240, 'Graph-outputs'!$B5, 'Graph-outputs'!$DB$1)</f>
        <v>0</v>
      </c>
    </row>
    <row r="6" spans="1:135" x14ac:dyDescent="0.25">
      <c r="A6" s="80">
        <f t="shared" si="0"/>
        <v>2</v>
      </c>
      <c r="B6">
        <v>3</v>
      </c>
      <c r="C6">
        <f>IF(Settings!$M$5=1, 'Graph-outputs'!$J6, 'Graph-outputs'!$Q6)</f>
        <v>6.8336892152380457</v>
      </c>
      <c r="E6">
        <f>IF(Settings!$M$5=1, 'Graph-outputs'!$X6, 'Graph-outputs'!$AE6)</f>
        <v>7146.413754195959</v>
      </c>
      <c r="G6" s="25">
        <f t="shared" si="1"/>
        <v>10</v>
      </c>
      <c r="H6" s="4" t="str">
        <f t="shared" si="2"/>
        <v/>
      </c>
      <c r="I6" s="26" t="str">
        <f t="shared" si="3"/>
        <v/>
      </c>
      <c r="J6">
        <f>INDEX('Calcs-control1'!$G$86:$X$156,  'Graph-outputs'!$B6, 'Graph-outputs'!J$2)</f>
        <v>1.471554012556259</v>
      </c>
      <c r="K6">
        <v>2</v>
      </c>
      <c r="L6">
        <f>INDEX('Calcs-control1'!$G$170:$X$240, 'Graph-outputs'!$B6, 'Graph-outputs'!$D$1)</f>
        <v>0.12643295859052772</v>
      </c>
      <c r="N6" s="25" t="str">
        <f t="shared" si="4"/>
        <v/>
      </c>
      <c r="O6" s="4" t="str">
        <f t="shared" si="5"/>
        <v/>
      </c>
      <c r="P6" s="26" t="str">
        <f t="shared" si="6"/>
        <v/>
      </c>
      <c r="Q6">
        <f>INDEX('Calcs-control1'!$AH$86:$AY$156,  'Graph-outputs'!$B6, 'Graph-outputs'!Q$2)</f>
        <v>6.8336892152380457</v>
      </c>
      <c r="R6">
        <v>2</v>
      </c>
      <c r="S6">
        <f>INDEX('Calcs-control1'!$AH$170:$AY$240, 'Graph-outputs'!$B6, 'Graph-outputs'!$Q$2)</f>
        <v>0.74550179565729346</v>
      </c>
      <c r="U6" s="25">
        <f t="shared" si="7"/>
        <v>10</v>
      </c>
      <c r="V6" s="4" t="str">
        <f t="shared" si="8"/>
        <v/>
      </c>
      <c r="W6" s="26" t="str">
        <f t="shared" si="9"/>
        <v/>
      </c>
      <c r="X6">
        <f>INDEX('Calcs-control1'!$G$386:$X$456,  'Graph-outputs'!$B6, 'Graph-outputs'!X$2)</f>
        <v>1320.2571616207924</v>
      </c>
      <c r="Y6">
        <v>2</v>
      </c>
      <c r="Z6">
        <f>INDEX('Calcs-control1'!$G$170:$X$240, 'Graph-outputs'!$B6, 'Graph-outputs'!$J$2)</f>
        <v>0.12643295859052772</v>
      </c>
      <c r="AB6" s="25" t="str">
        <f t="shared" si="10"/>
        <v/>
      </c>
      <c r="AC6" s="4" t="str">
        <f t="shared" si="11"/>
        <v/>
      </c>
      <c r="AD6" s="26" t="str">
        <f t="shared" si="12"/>
        <v/>
      </c>
      <c r="AE6">
        <f>INDEX('Calcs-control1'!$AH$386:$AY$456,  'Graph-outputs'!$B6, 'Graph-outputs'!AE$2)</f>
        <v>7146.413754195959</v>
      </c>
      <c r="AF6">
        <v>2</v>
      </c>
      <c r="AG6">
        <f>INDEX('Calcs-control1'!$AH$170:$AY$240, 'Graph-outputs'!$B6, 'Graph-outputs'!$Q$2)</f>
        <v>0.74550179565729346</v>
      </c>
      <c r="AI6">
        <v>3</v>
      </c>
      <c r="AJ6" s="80">
        <f t="shared" si="13"/>
        <v>2</v>
      </c>
      <c r="AK6">
        <f>IF(Settings!$M$5=1, 'Graph-outputs'!$AR6, 'Graph-outputs'!$AY6)</f>
        <v>1.3851643152866253</v>
      </c>
      <c r="AM6">
        <f>IF(Settings!$M$5=1, 'Graph-outputs'!$BF6, 'Graph-outputs'!$BM6)</f>
        <v>957.77821520007649</v>
      </c>
      <c r="AO6" s="25" t="str">
        <f t="shared" si="14"/>
        <v/>
      </c>
      <c r="AP6" s="4" t="str">
        <f t="shared" si="15"/>
        <v/>
      </c>
      <c r="AQ6" s="26" t="str">
        <f t="shared" si="16"/>
        <v/>
      </c>
      <c r="AR6">
        <f>INDEX('Calcs-control2'!$G$86:$Y$156,  'Graph-outputs'!$B6, 'Graph-outputs'!AR$2)</f>
        <v>7.0254825489059453E-2</v>
      </c>
      <c r="AS6">
        <v>2</v>
      </c>
      <c r="AT6">
        <f>INDEX('Calcs-control2'!$G$170:$X$240, 'Graph-outputs'!$B6, 'Graph-outputs'!$AL$1)</f>
        <v>0</v>
      </c>
      <c r="AV6" s="25" t="str">
        <f t="shared" si="17"/>
        <v/>
      </c>
      <c r="AW6" s="4" t="str">
        <f t="shared" si="18"/>
        <v/>
      </c>
      <c r="AX6" s="26" t="str">
        <f t="shared" si="19"/>
        <v/>
      </c>
      <c r="AY6">
        <f>INDEX('Calcs-control2'!$AH$86:$AZ$156,  'Graph-outputs'!$B6, 'Graph-outputs'!AY$2)</f>
        <v>1.3851643152866253</v>
      </c>
      <c r="AZ6">
        <v>2</v>
      </c>
      <c r="BA6">
        <f>INDEX('Calcs-control2'!$AH$170:$AY$240, 'Graph-outputs'!$B6, 'Graph-outputs'!$AL$1)</f>
        <v>0</v>
      </c>
      <c r="BC6" s="25" t="str">
        <f t="shared" si="20"/>
        <v/>
      </c>
      <c r="BD6" s="4" t="str">
        <f t="shared" si="21"/>
        <v/>
      </c>
      <c r="BE6" s="26" t="str">
        <f t="shared" si="22"/>
        <v/>
      </c>
      <c r="BF6">
        <f>INDEX('Calcs-control2'!$G$386:$X$456,  'Graph-outputs'!$B6, 'Graph-outputs'!BF$2)</f>
        <v>48.578021122483591</v>
      </c>
      <c r="BG6">
        <v>2</v>
      </c>
      <c r="BH6">
        <f>INDEX('Calcs-control2'!$G$170:$X$240, 'Graph-outputs'!$B6, 'Graph-outputs'!$AL$1)</f>
        <v>0</v>
      </c>
      <c r="BJ6" s="25" t="str">
        <f t="shared" si="23"/>
        <v/>
      </c>
      <c r="BK6" s="4" t="str">
        <f t="shared" si="24"/>
        <v/>
      </c>
      <c r="BL6" s="26" t="str">
        <f t="shared" si="25"/>
        <v/>
      </c>
      <c r="BM6">
        <f>INDEX('Calcs-control2'!$AH$386:$AY$456,  'Graph-outputs'!$B6, 'Graph-outputs'!BM$2)</f>
        <v>957.77821520007649</v>
      </c>
      <c r="BN6">
        <v>2</v>
      </c>
      <c r="BO6">
        <f>INDEX('Calcs-control2'!$AH$170:$AY$240, 'Graph-outputs'!$B6, 'Graph-outputs'!$AL$1)</f>
        <v>0</v>
      </c>
      <c r="BQ6" s="80">
        <v>3</v>
      </c>
      <c r="BR6" s="80">
        <f t="shared" si="26"/>
        <v>2</v>
      </c>
      <c r="BS6">
        <f>IF(Settings!$M$5=1, 'Graph-outputs'!$BZ6, 'Graph-outputs'!$CG6)</f>
        <v>10.011306136691854</v>
      </c>
      <c r="BU6">
        <f>IF(Settings!$M$5=1, 'Graph-outputs'!$CN6, 'Graph-outputs'!$CU6)</f>
        <v>1051.1871443526447</v>
      </c>
      <c r="BW6" s="25" t="str">
        <f t="shared" si="27"/>
        <v/>
      </c>
      <c r="BX6" s="4" t="str">
        <f t="shared" si="28"/>
        <v/>
      </c>
      <c r="BY6" s="26" t="str">
        <f t="shared" si="29"/>
        <v/>
      </c>
      <c r="BZ6">
        <f>INDEX('Calcs-control3'!$G$86:$Y$156,  'Graph-outputs'!$B6, 'Graph-outputs'!BZ$2)</f>
        <v>1.7947953069271378</v>
      </c>
      <c r="CA6">
        <v>2</v>
      </c>
      <c r="CB6">
        <f>INDEX('Calcs-control3'!$G$170:$X$240, 'Graph-outputs'!$B6, 'Graph-outputs'!$BT$1)</f>
        <v>0</v>
      </c>
      <c r="CD6" s="25" t="str">
        <f t="shared" si="30"/>
        <v/>
      </c>
      <c r="CE6" s="4" t="str">
        <f t="shared" si="31"/>
        <v/>
      </c>
      <c r="CF6" s="26" t="str">
        <f t="shared" si="32"/>
        <v/>
      </c>
      <c r="CG6">
        <f>INDEX('Calcs-control3'!$AH$86:$AZ$156,  'Graph-outputs'!$B6, 'Graph-outputs'!CG$2)</f>
        <v>10.011306136691854</v>
      </c>
      <c r="CH6">
        <v>2</v>
      </c>
      <c r="CI6" s="86">
        <f>INDEX('Calcs-control3'!$AH$170:$AY$240, 'Graph-outputs'!$B6, 'Graph-outputs'!$BT$1)</f>
        <v>0</v>
      </c>
      <c r="CK6" s="25" t="str">
        <f t="shared" si="33"/>
        <v/>
      </c>
      <c r="CL6" s="4" t="str">
        <f t="shared" si="34"/>
        <v/>
      </c>
      <c r="CM6" s="26" t="str">
        <f t="shared" si="35"/>
        <v/>
      </c>
      <c r="CN6">
        <f>INDEX('Calcs-control3'!$G$386:$X$456,  'Graph-outputs'!$B6, 'Graph-outputs'!CN$2)</f>
        <v>188.45350722734946</v>
      </c>
      <c r="CO6">
        <v>2</v>
      </c>
      <c r="CP6" s="86">
        <f>INDEX('Calcs-control3'!$G$170:$X$240, 'Graph-outputs'!$B6, 'Graph-outputs'!$BT$1)</f>
        <v>0</v>
      </c>
      <c r="CR6" s="25" t="str">
        <f t="shared" si="36"/>
        <v/>
      </c>
      <c r="CS6" s="4" t="str">
        <f t="shared" si="37"/>
        <v/>
      </c>
      <c r="CT6" s="26" t="str">
        <f t="shared" si="38"/>
        <v/>
      </c>
      <c r="CU6">
        <f>INDEX('Calcs-control3'!$AH$386:$AY$456,  'Graph-outputs'!$B6, 'Graph-outputs'!CU$2)</f>
        <v>1051.1871443526447</v>
      </c>
      <c r="CV6">
        <v>2</v>
      </c>
      <c r="CW6" s="86">
        <f>INDEX('Calcs-control3'!$AH$170:$AY$240, 'Graph-outputs'!$B6, 'Graph-outputs'!$BT$1)</f>
        <v>0</v>
      </c>
      <c r="CY6" s="80">
        <v>3</v>
      </c>
      <c r="CZ6" s="80">
        <f t="shared" si="39"/>
        <v>2</v>
      </c>
      <c r="DA6">
        <f>IF(Settings!$M$5=1, 'Graph-outputs'!$DH6, 'Graph-outputs'!$DO6)</f>
        <v>1.631145600352397</v>
      </c>
      <c r="DC6">
        <f>IF(Settings!$M$5=1, 'Graph-outputs'!$DV6, 'Graph-outputs'!$EC6)</f>
        <v>916.02405198970746</v>
      </c>
      <c r="DE6" s="25" t="str">
        <f t="shared" si="40"/>
        <v/>
      </c>
      <c r="DF6" s="4" t="str">
        <f t="shared" si="41"/>
        <v/>
      </c>
      <c r="DG6" s="26" t="str">
        <f t="shared" si="42"/>
        <v/>
      </c>
      <c r="DH6">
        <f>INDEX('Calcs-control4'!$G$86:$X$156,  'Graph-outputs'!$B6, 'Graph-outputs'!DH$2)</f>
        <v>0.10004296025981393</v>
      </c>
      <c r="DI6">
        <v>2</v>
      </c>
      <c r="DJ6">
        <f>INDEX('Calcs-control4'!$G$170:$X$240, 'Graph-outputs'!$B6, 'Graph-outputs'!$DB$1)</f>
        <v>0</v>
      </c>
      <c r="DL6" s="25" t="str">
        <f t="shared" si="43"/>
        <v/>
      </c>
      <c r="DM6" s="4" t="str">
        <f t="shared" si="44"/>
        <v/>
      </c>
      <c r="DN6" s="26" t="str">
        <f t="shared" si="45"/>
        <v/>
      </c>
      <c r="DO6">
        <f>INDEX('Calcs-control4'!$AH$86:$AY$156,  'Graph-outputs'!$B6, 'Graph-outputs'!DO$2)</f>
        <v>1.631145600352397</v>
      </c>
      <c r="DP6">
        <v>2</v>
      </c>
      <c r="DQ6">
        <f>INDEX('Calcs-control4'!$AH$170:$AY$240, 'Graph-outputs'!$B6, 'Graph-outputs'!$DB$1)</f>
        <v>0</v>
      </c>
      <c r="DS6" s="25" t="str">
        <f t="shared" si="46"/>
        <v/>
      </c>
      <c r="DT6" s="4" t="str">
        <f t="shared" si="47"/>
        <v/>
      </c>
      <c r="DU6" s="26" t="str">
        <f t="shared" si="48"/>
        <v/>
      </c>
      <c r="DV6">
        <f>INDEX('Calcs-control4'!$G$386:$X$456,  'Graph-outputs'!$B6, 'Graph-outputs'!DV$2)</f>
        <v>56.182451039589296</v>
      </c>
      <c r="DW6">
        <v>2</v>
      </c>
      <c r="DX6">
        <f>INDEX('Calcs-control4'!$G$170:$X$240, 'Graph-outputs'!$B6, 'Graph-outputs'!$DB$1)</f>
        <v>0</v>
      </c>
      <c r="DZ6" s="25" t="str">
        <f t="shared" si="49"/>
        <v/>
      </c>
      <c r="EA6" s="4" t="str">
        <f t="shared" si="50"/>
        <v/>
      </c>
      <c r="EB6" s="26" t="str">
        <f t="shared" si="51"/>
        <v/>
      </c>
      <c r="EC6">
        <f>INDEX('Calcs-control4'!$AH$386:$AY$456,  'Graph-outputs'!$B6, 'Graph-outputs'!EC$2)</f>
        <v>916.02405198970746</v>
      </c>
      <c r="ED6">
        <v>2</v>
      </c>
      <c r="EE6">
        <f>INDEX('Calcs-control4'!$AH$170:$AY$240, 'Graph-outputs'!$B6, 'Graph-outputs'!$DB$1)</f>
        <v>0</v>
      </c>
    </row>
    <row r="7" spans="1:135" x14ac:dyDescent="0.25">
      <c r="A7" s="80">
        <f t="shared" si="0"/>
        <v>3</v>
      </c>
      <c r="B7">
        <v>4</v>
      </c>
      <c r="C7">
        <f>IF(Settings!$M$5=1, 'Graph-outputs'!$J7, 'Graph-outputs'!$Q7)</f>
        <v>7.3244006627294658</v>
      </c>
      <c r="E7">
        <f>IF(Settings!$M$5=1, 'Graph-outputs'!$X7, 'Graph-outputs'!$AE7)</f>
        <v>7707.328058279033</v>
      </c>
      <c r="G7" s="25" t="str">
        <f t="shared" si="1"/>
        <v/>
      </c>
      <c r="H7" s="4" t="str">
        <f t="shared" si="2"/>
        <v/>
      </c>
      <c r="I7" s="26" t="str">
        <f t="shared" si="3"/>
        <v/>
      </c>
      <c r="J7">
        <f>INDEX('Calcs-control1'!$G$86:$X$156,  'Graph-outputs'!$B7, 'Graph-outputs'!J$2)</f>
        <v>2.6474982753142382</v>
      </c>
      <c r="K7">
        <v>3</v>
      </c>
      <c r="L7">
        <f>INDEX('Calcs-control1'!$G$170:$X$240, 'Graph-outputs'!$B7, 'Graph-outputs'!$D$1)</f>
        <v>0.33344830632055766</v>
      </c>
      <c r="N7" s="25" t="str">
        <f t="shared" si="4"/>
        <v/>
      </c>
      <c r="O7" s="4" t="str">
        <f t="shared" si="5"/>
        <v/>
      </c>
      <c r="P7" s="26" t="str">
        <f t="shared" si="6"/>
        <v/>
      </c>
      <c r="Q7">
        <f>INDEX('Calcs-control1'!$AH$86:$AY$156,  'Graph-outputs'!$B7, 'Graph-outputs'!Q$2)</f>
        <v>7.3244006627294658</v>
      </c>
      <c r="R7">
        <v>3</v>
      </c>
      <c r="S7">
        <f>INDEX('Calcs-control1'!$AH$170:$AY$240, 'Graph-outputs'!$B7, 'Graph-outputs'!$Q$2)</f>
        <v>0.77266376172834184</v>
      </c>
      <c r="U7" s="25" t="str">
        <f t="shared" si="7"/>
        <v/>
      </c>
      <c r="V7" s="4" t="str">
        <f t="shared" si="8"/>
        <v/>
      </c>
      <c r="W7" s="26" t="str">
        <f t="shared" si="9"/>
        <v/>
      </c>
      <c r="X7">
        <f>INDEX('Calcs-control1'!$G$386:$X$456,  'Graph-outputs'!$B7, 'Graph-outputs'!X$2)</f>
        <v>2506.8349602941162</v>
      </c>
      <c r="Y7">
        <v>3</v>
      </c>
      <c r="Z7">
        <f>INDEX('Calcs-control1'!$G$170:$X$240, 'Graph-outputs'!$B7, 'Graph-outputs'!$J$2)</f>
        <v>0.33344830632055766</v>
      </c>
      <c r="AB7" s="25" t="str">
        <f t="shared" si="10"/>
        <v/>
      </c>
      <c r="AC7" s="4" t="str">
        <f t="shared" si="11"/>
        <v/>
      </c>
      <c r="AD7" s="26" t="str">
        <f t="shared" si="12"/>
        <v/>
      </c>
      <c r="AE7">
        <f>INDEX('Calcs-control1'!$AH$386:$AY$456,  'Graph-outputs'!$B7, 'Graph-outputs'!AE$2)</f>
        <v>7707.328058279033</v>
      </c>
      <c r="AF7">
        <v>3</v>
      </c>
      <c r="AG7">
        <f>INDEX('Calcs-control1'!$AH$170:$AY$240, 'Graph-outputs'!$B7, 'Graph-outputs'!$Q$2)</f>
        <v>0.77266376172834184</v>
      </c>
      <c r="AI7" s="80">
        <v>4</v>
      </c>
      <c r="AJ7" s="80">
        <f t="shared" si="13"/>
        <v>3</v>
      </c>
      <c r="AK7">
        <f>IF(Settings!$M$5=1, 'Graph-outputs'!$AR7, 'Graph-outputs'!$AY7)</f>
        <v>1.5803916654731256</v>
      </c>
      <c r="AM7">
        <f>IF(Settings!$M$5=1, 'Graph-outputs'!$BF7, 'Graph-outputs'!$BM7)</f>
        <v>1092.7690613807874</v>
      </c>
      <c r="AO7" s="25" t="str">
        <f t="shared" si="14"/>
        <v/>
      </c>
      <c r="AP7" s="4" t="str">
        <f t="shared" si="15"/>
        <v/>
      </c>
      <c r="AQ7" s="26" t="str">
        <f t="shared" si="16"/>
        <v/>
      </c>
      <c r="AR7">
        <f>INDEX('Calcs-control2'!$G$86:$Y$156,  'Graph-outputs'!$B7, 'Graph-outputs'!AR$2)</f>
        <v>0.22210631360797445</v>
      </c>
      <c r="AS7">
        <v>3</v>
      </c>
      <c r="AT7">
        <f>INDEX('Calcs-control2'!$G$170:$X$240, 'Graph-outputs'!$B7, 'Graph-outputs'!$AL$1)</f>
        <v>0</v>
      </c>
      <c r="AV7" s="25" t="str">
        <f t="shared" si="17"/>
        <v/>
      </c>
      <c r="AW7" s="4" t="str">
        <f t="shared" si="18"/>
        <v/>
      </c>
      <c r="AX7" s="26" t="str">
        <f t="shared" si="19"/>
        <v/>
      </c>
      <c r="AY7">
        <f>INDEX('Calcs-control2'!$AH$86:$AZ$156,  'Graph-outputs'!$B7, 'Graph-outputs'!AY$2)</f>
        <v>1.5803916654731256</v>
      </c>
      <c r="AZ7">
        <v>3</v>
      </c>
      <c r="BA7">
        <f>INDEX('Calcs-control2'!$AH$170:$AY$240, 'Graph-outputs'!$B7, 'Graph-outputs'!$AL$1)</f>
        <v>0</v>
      </c>
      <c r="BC7" s="25" t="str">
        <f t="shared" si="20"/>
        <v/>
      </c>
      <c r="BD7" s="4" t="str">
        <f t="shared" si="21"/>
        <v/>
      </c>
      <c r="BE7" s="26" t="str">
        <f t="shared" si="22"/>
        <v/>
      </c>
      <c r="BF7">
        <f>INDEX('Calcs-control2'!$G$386:$X$456,  'Graph-outputs'!$B7, 'Graph-outputs'!BF$2)</f>
        <v>153.57642864781377</v>
      </c>
      <c r="BG7">
        <v>3</v>
      </c>
      <c r="BH7">
        <f>INDEX('Calcs-control2'!$G$170:$X$240, 'Graph-outputs'!$B7, 'Graph-outputs'!$AL$1)</f>
        <v>0</v>
      </c>
      <c r="BJ7" s="25" t="str">
        <f t="shared" si="23"/>
        <v/>
      </c>
      <c r="BK7" s="4" t="str">
        <f t="shared" si="24"/>
        <v/>
      </c>
      <c r="BL7" s="26" t="str">
        <f t="shared" si="25"/>
        <v/>
      </c>
      <c r="BM7">
        <f>INDEX('Calcs-control2'!$AH$386:$AY$456,  'Graph-outputs'!$B7, 'Graph-outputs'!BM$2)</f>
        <v>1092.7690613807874</v>
      </c>
      <c r="BN7">
        <v>3</v>
      </c>
      <c r="BO7">
        <f>INDEX('Calcs-control2'!$AH$170:$AY$240, 'Graph-outputs'!$B7, 'Graph-outputs'!$AL$1)</f>
        <v>0</v>
      </c>
      <c r="BQ7" s="80">
        <v>4</v>
      </c>
      <c r="BR7" s="80">
        <f t="shared" si="26"/>
        <v>3</v>
      </c>
      <c r="BS7">
        <f>IF(Settings!$M$5=1, 'Graph-outputs'!$BZ7, 'Graph-outputs'!$CG7)</f>
        <v>10.812086671972239</v>
      </c>
      <c r="BU7">
        <f>IF(Settings!$M$5=1, 'Graph-outputs'!$CN7, 'Graph-outputs'!$CU7)</f>
        <v>1135.269100557085</v>
      </c>
      <c r="BW7" s="25" t="str">
        <f t="shared" si="27"/>
        <v/>
      </c>
      <c r="BX7" s="4" t="str">
        <f t="shared" si="28"/>
        <v/>
      </c>
      <c r="BY7" s="26" t="str">
        <f t="shared" si="29"/>
        <v/>
      </c>
      <c r="BZ7">
        <f>INDEX('Calcs-control3'!$G$86:$Y$156,  'Graph-outputs'!$B7, 'Graph-outputs'!BZ$2)</f>
        <v>3.4724675845000235</v>
      </c>
      <c r="CA7">
        <v>3</v>
      </c>
      <c r="CB7">
        <f>INDEX('Calcs-control3'!$G$170:$X$240, 'Graph-outputs'!$B7, 'Graph-outputs'!$BT$1)</f>
        <v>0</v>
      </c>
      <c r="CD7" s="25" t="str">
        <f t="shared" si="30"/>
        <v/>
      </c>
      <c r="CE7" s="4" t="str">
        <f t="shared" si="31"/>
        <v/>
      </c>
      <c r="CF7" s="26" t="str">
        <f t="shared" si="32"/>
        <v/>
      </c>
      <c r="CG7">
        <f>INDEX('Calcs-control3'!$AH$86:$AZ$156,  'Graph-outputs'!$B7, 'Graph-outputs'!CG$2)</f>
        <v>10.812086671972239</v>
      </c>
      <c r="CH7">
        <v>3</v>
      </c>
      <c r="CI7" s="86">
        <f>INDEX('Calcs-control3'!$AH$170:$AY$240, 'Graph-outputs'!$B7, 'Graph-outputs'!$BT$1)</f>
        <v>0</v>
      </c>
      <c r="CK7" s="25" t="str">
        <f t="shared" si="33"/>
        <v/>
      </c>
      <c r="CL7" s="4" t="str">
        <f t="shared" si="34"/>
        <v/>
      </c>
      <c r="CM7" s="26" t="str">
        <f t="shared" si="35"/>
        <v/>
      </c>
      <c r="CN7">
        <f>INDEX('Calcs-control3'!$G$386:$X$456,  'Graph-outputs'!$B7, 'Graph-outputs'!CN$2)</f>
        <v>364.60909637250245</v>
      </c>
      <c r="CO7">
        <v>3</v>
      </c>
      <c r="CP7" s="86">
        <f>INDEX('Calcs-control3'!$G$170:$X$240, 'Graph-outputs'!$B7, 'Graph-outputs'!$BT$1)</f>
        <v>0</v>
      </c>
      <c r="CR7" s="25" t="str">
        <f t="shared" si="36"/>
        <v/>
      </c>
      <c r="CS7" s="4" t="str">
        <f t="shared" si="37"/>
        <v/>
      </c>
      <c r="CT7" s="26" t="str">
        <f t="shared" si="38"/>
        <v/>
      </c>
      <c r="CU7">
        <f>INDEX('Calcs-control3'!$AH$386:$AY$456,  'Graph-outputs'!$B7, 'Graph-outputs'!CU$2)</f>
        <v>1135.269100557085</v>
      </c>
      <c r="CV7">
        <v>3</v>
      </c>
      <c r="CW7" s="86">
        <f>INDEX('Calcs-control3'!$AH$170:$AY$240, 'Graph-outputs'!$B7, 'Graph-outputs'!$BT$1)</f>
        <v>0</v>
      </c>
      <c r="CY7" s="80">
        <v>4</v>
      </c>
      <c r="CZ7" s="80">
        <f t="shared" si="39"/>
        <v>3</v>
      </c>
      <c r="DA7">
        <f>IF(Settings!$M$5=1, 'Graph-outputs'!$DH7, 'Graph-outputs'!$DO7)</f>
        <v>1.8348114986471094</v>
      </c>
      <c r="DC7">
        <f>IF(Settings!$M$5=1, 'Graph-outputs'!$DV7, 'Graph-outputs'!$EC7)</f>
        <v>1030.3994096326674</v>
      </c>
      <c r="DE7" s="25" t="str">
        <f t="shared" si="40"/>
        <v/>
      </c>
      <c r="DF7" s="4" t="str">
        <f t="shared" si="41"/>
        <v/>
      </c>
      <c r="DG7" s="26" t="str">
        <f t="shared" si="42"/>
        <v/>
      </c>
      <c r="DH7">
        <f>INDEX('Calcs-control4'!$G$86:$X$156,  'Graph-outputs'!$B7, 'Graph-outputs'!DH$2)</f>
        <v>0.30066366567027475</v>
      </c>
      <c r="DI7">
        <v>3</v>
      </c>
      <c r="DJ7">
        <f>INDEX('Calcs-control4'!$G$170:$X$240, 'Graph-outputs'!$B7, 'Graph-outputs'!$DB$1)</f>
        <v>0</v>
      </c>
      <c r="DL7" s="25" t="str">
        <f t="shared" si="43"/>
        <v/>
      </c>
      <c r="DM7" s="4" t="str">
        <f t="shared" si="44"/>
        <v/>
      </c>
      <c r="DN7" s="26" t="str">
        <f t="shared" si="45"/>
        <v/>
      </c>
      <c r="DO7">
        <f>INDEX('Calcs-control4'!$AH$86:$AY$156,  'Graph-outputs'!$B7, 'Graph-outputs'!DO$2)</f>
        <v>1.8348114986471094</v>
      </c>
      <c r="DP7">
        <v>3</v>
      </c>
      <c r="DQ7">
        <f>INDEX('Calcs-control4'!$AH$170:$AY$240, 'Graph-outputs'!$B7, 'Graph-outputs'!$DB$1)</f>
        <v>0</v>
      </c>
      <c r="DS7" s="25" t="str">
        <f t="shared" si="46"/>
        <v/>
      </c>
      <c r="DT7" s="4" t="str">
        <f t="shared" si="47"/>
        <v/>
      </c>
      <c r="DU7" s="26" t="str">
        <f t="shared" si="48"/>
        <v/>
      </c>
      <c r="DV7">
        <f>INDEX('Calcs-control4'!$G$386:$X$456,  'Graph-outputs'!$B7, 'Graph-outputs'!DV$2)</f>
        <v>168.84767935729488</v>
      </c>
      <c r="DW7">
        <v>3</v>
      </c>
      <c r="DX7">
        <f>INDEX('Calcs-control4'!$G$170:$X$240, 'Graph-outputs'!$B7, 'Graph-outputs'!$DB$1)</f>
        <v>0</v>
      </c>
      <c r="DZ7" s="25" t="str">
        <f t="shared" si="49"/>
        <v/>
      </c>
      <c r="EA7" s="4" t="str">
        <f t="shared" si="50"/>
        <v/>
      </c>
      <c r="EB7" s="26" t="str">
        <f t="shared" si="51"/>
        <v/>
      </c>
      <c r="EC7">
        <f>INDEX('Calcs-control4'!$AH$386:$AY$456,  'Graph-outputs'!$B7, 'Graph-outputs'!EC$2)</f>
        <v>1030.3994096326674</v>
      </c>
      <c r="ED7">
        <v>3</v>
      </c>
      <c r="EE7">
        <f>INDEX('Calcs-control4'!$AH$170:$AY$240, 'Graph-outputs'!$B7, 'Graph-outputs'!$DB$1)</f>
        <v>0</v>
      </c>
    </row>
    <row r="8" spans="1:135" x14ac:dyDescent="0.25">
      <c r="A8" s="80">
        <f t="shared" si="0"/>
        <v>4</v>
      </c>
      <c r="B8">
        <v>5</v>
      </c>
      <c r="C8">
        <f>IF(Settings!$M$5=1, 'Graph-outputs'!$J8, 'Graph-outputs'!$Q8)</f>
        <v>7.8478958147901663</v>
      </c>
      <c r="E8">
        <f>IF(Settings!$M$5=1, 'Graph-outputs'!$X8, 'Graph-outputs'!$AE8)</f>
        <v>8306.764602032652</v>
      </c>
      <c r="G8" s="25" t="str">
        <f t="shared" si="1"/>
        <v/>
      </c>
      <c r="H8" s="4">
        <f t="shared" si="2"/>
        <v>50</v>
      </c>
      <c r="I8" s="26" t="str">
        <f t="shared" si="3"/>
        <v/>
      </c>
      <c r="J8">
        <f>INDEX('Calcs-control1'!$G$86:$X$156,  'Graph-outputs'!$B8, 'Graph-outputs'!J$2)</f>
        <v>3.9921746823847286</v>
      </c>
      <c r="K8">
        <v>4</v>
      </c>
      <c r="L8">
        <f>INDEX('Calcs-control1'!$G$170:$X$240, 'Graph-outputs'!$B8, 'Graph-outputs'!$D$1)</f>
        <v>0.51076540300222595</v>
      </c>
      <c r="N8" s="25" t="str">
        <f t="shared" si="4"/>
        <v/>
      </c>
      <c r="O8" s="4" t="str">
        <f t="shared" si="5"/>
        <v/>
      </c>
      <c r="P8" s="26" t="str">
        <f t="shared" si="6"/>
        <v/>
      </c>
      <c r="Q8">
        <f>INDEX('Calcs-control1'!$AH$86:$AY$156,  'Graph-outputs'!$B8, 'Graph-outputs'!Q$2)</f>
        <v>7.8478958147901663</v>
      </c>
      <c r="R8">
        <v>4</v>
      </c>
      <c r="S8">
        <f>INDEX('Calcs-control1'!$AH$170:$AY$240, 'Graph-outputs'!$B8, 'Graph-outputs'!$Q$2)</f>
        <v>0.79845226281380688</v>
      </c>
      <c r="U8" s="25" t="str">
        <f t="shared" si="7"/>
        <v/>
      </c>
      <c r="V8" s="4">
        <f t="shared" si="8"/>
        <v>50</v>
      </c>
      <c r="W8" s="26" t="str">
        <f t="shared" si="9"/>
        <v/>
      </c>
      <c r="X8">
        <f>INDEX('Calcs-control1'!$G$386:$X$456,  'Graph-outputs'!$B8, 'Graph-outputs'!X$2)</f>
        <v>3949.9592281330515</v>
      </c>
      <c r="Y8">
        <v>4</v>
      </c>
      <c r="Z8">
        <f>INDEX('Calcs-control1'!$G$170:$X$240, 'Graph-outputs'!$B8, 'Graph-outputs'!$J$2)</f>
        <v>0.51076540300222595</v>
      </c>
      <c r="AB8" s="25" t="str">
        <f t="shared" si="10"/>
        <v/>
      </c>
      <c r="AC8" s="4" t="str">
        <f t="shared" si="11"/>
        <v/>
      </c>
      <c r="AD8" s="26" t="str">
        <f t="shared" si="12"/>
        <v/>
      </c>
      <c r="AE8">
        <f>INDEX('Calcs-control1'!$AH$386:$AY$456,  'Graph-outputs'!$B8, 'Graph-outputs'!AE$2)</f>
        <v>8306.764602032652</v>
      </c>
      <c r="AF8">
        <v>4</v>
      </c>
      <c r="AG8">
        <f>INDEX('Calcs-control1'!$AH$170:$AY$240, 'Graph-outputs'!$B8, 'Graph-outputs'!$Q$2)</f>
        <v>0.79845226281380688</v>
      </c>
      <c r="AI8" s="80">
        <v>5</v>
      </c>
      <c r="AJ8" s="80">
        <f t="shared" si="13"/>
        <v>4</v>
      </c>
      <c r="AK8">
        <f>IF(Settings!$M$5=1, 'Graph-outputs'!$AR8, 'Graph-outputs'!$AY8)</f>
        <v>1.801423473974175</v>
      </c>
      <c r="AM8">
        <f>IF(Settings!$M$5=1, 'Graph-outputs'!$BF8, 'Graph-outputs'!$BM8)</f>
        <v>1245.6025185470401</v>
      </c>
      <c r="AO8" s="25" t="str">
        <f t="shared" si="14"/>
        <v/>
      </c>
      <c r="AP8" s="4" t="str">
        <f t="shared" si="15"/>
        <v/>
      </c>
      <c r="AQ8" s="26" t="str">
        <f t="shared" si="16"/>
        <v/>
      </c>
      <c r="AR8">
        <f>INDEX('Calcs-control2'!$G$86:$Y$156,  'Graph-outputs'!$B8, 'Graph-outputs'!AR$2)</f>
        <v>0.49340315906305321</v>
      </c>
      <c r="AS8">
        <v>4</v>
      </c>
      <c r="AT8">
        <f>INDEX('Calcs-control2'!$G$170:$X$240, 'Graph-outputs'!$B8, 'Graph-outputs'!$AL$1)</f>
        <v>0</v>
      </c>
      <c r="AV8" s="25" t="str">
        <f t="shared" si="17"/>
        <v/>
      </c>
      <c r="AW8" s="4" t="str">
        <f t="shared" si="18"/>
        <v/>
      </c>
      <c r="AX8" s="26" t="str">
        <f t="shared" si="19"/>
        <v/>
      </c>
      <c r="AY8">
        <f>INDEX('Calcs-control2'!$AH$86:$AZ$156,  'Graph-outputs'!$B8, 'Graph-outputs'!AY$2)</f>
        <v>1.801423473974175</v>
      </c>
      <c r="AZ8">
        <v>4</v>
      </c>
      <c r="BA8">
        <f>INDEX('Calcs-control2'!$AH$170:$AY$240, 'Graph-outputs'!$B8, 'Graph-outputs'!$AL$1)</f>
        <v>0</v>
      </c>
      <c r="BC8" s="25" t="str">
        <f t="shared" si="20"/>
        <v/>
      </c>
      <c r="BD8" s="4" t="str">
        <f t="shared" si="21"/>
        <v/>
      </c>
      <c r="BE8" s="26" t="str">
        <f t="shared" si="22"/>
        <v/>
      </c>
      <c r="BF8">
        <f>INDEX('Calcs-control2'!$G$386:$X$456,  'Graph-outputs'!$B8, 'Graph-outputs'!BF$2)</f>
        <v>341.16587602367144</v>
      </c>
      <c r="BG8">
        <v>4</v>
      </c>
      <c r="BH8">
        <f>INDEX('Calcs-control2'!$G$170:$X$240, 'Graph-outputs'!$B8, 'Graph-outputs'!$AL$1)</f>
        <v>0</v>
      </c>
      <c r="BJ8" s="25" t="str">
        <f t="shared" si="23"/>
        <v/>
      </c>
      <c r="BK8" s="4" t="str">
        <f t="shared" si="24"/>
        <v/>
      </c>
      <c r="BL8" s="26" t="str">
        <f t="shared" si="25"/>
        <v/>
      </c>
      <c r="BM8">
        <f>INDEX('Calcs-control2'!$AH$386:$AY$456,  'Graph-outputs'!$B8, 'Graph-outputs'!BM$2)</f>
        <v>1245.6025185470401</v>
      </c>
      <c r="BN8">
        <v>4</v>
      </c>
      <c r="BO8">
        <f>INDEX('Calcs-control2'!$AH$170:$AY$240, 'Graph-outputs'!$B8, 'Graph-outputs'!$AL$1)</f>
        <v>0</v>
      </c>
      <c r="BQ8" s="80">
        <v>5</v>
      </c>
      <c r="BR8" s="80">
        <f t="shared" si="26"/>
        <v>4</v>
      </c>
      <c r="BS8">
        <f>IF(Settings!$M$5=1, 'Graph-outputs'!$BZ8, 'Graph-outputs'!$CG8)</f>
        <v>11.671863453612643</v>
      </c>
      <c r="BU8">
        <f>IF(Settings!$M$5=1, 'Graph-outputs'!$CN8, 'Graph-outputs'!$CU8)</f>
        <v>1225.5456626293276</v>
      </c>
      <c r="BW8" s="25" t="str">
        <f t="shared" si="27"/>
        <v/>
      </c>
      <c r="BX8" s="4" t="str">
        <f t="shared" si="28"/>
        <v/>
      </c>
      <c r="BY8" s="26" t="str">
        <f t="shared" si="29"/>
        <v/>
      </c>
      <c r="BZ8">
        <f>INDEX('Calcs-control3'!$G$86:$Y$156,  'Graph-outputs'!$B8, 'Graph-outputs'!BZ$2)</f>
        <v>5.5001877319209544</v>
      </c>
      <c r="CA8">
        <v>4</v>
      </c>
      <c r="CB8">
        <f>INDEX('Calcs-control3'!$G$170:$X$240, 'Graph-outputs'!$B8, 'Graph-outputs'!$BT$1)</f>
        <v>0</v>
      </c>
      <c r="CD8" s="25" t="str">
        <f t="shared" si="30"/>
        <v/>
      </c>
      <c r="CE8" s="4" t="str">
        <f t="shared" si="31"/>
        <v/>
      </c>
      <c r="CF8" s="26" t="str">
        <f t="shared" si="32"/>
        <v/>
      </c>
      <c r="CG8">
        <f>INDEX('Calcs-control3'!$AH$86:$AZ$156,  'Graph-outputs'!$B8, 'Graph-outputs'!CG$2)</f>
        <v>11.671863453612643</v>
      </c>
      <c r="CH8">
        <v>4</v>
      </c>
      <c r="CI8" s="86">
        <f>INDEX('Calcs-control3'!$AH$170:$AY$240, 'Graph-outputs'!$B8, 'Graph-outputs'!$BT$1)</f>
        <v>0</v>
      </c>
      <c r="CK8" s="25" t="str">
        <f t="shared" si="33"/>
        <v/>
      </c>
      <c r="CL8" s="4" t="str">
        <f t="shared" si="34"/>
        <v/>
      </c>
      <c r="CM8" s="26" t="str">
        <f t="shared" si="35"/>
        <v/>
      </c>
      <c r="CN8">
        <f>INDEX('Calcs-control3'!$G$386:$X$456,  'Graph-outputs'!$B8, 'Graph-outputs'!CN$2)</f>
        <v>577.51971185170021</v>
      </c>
      <c r="CO8">
        <v>4</v>
      </c>
      <c r="CP8" s="86">
        <f>INDEX('Calcs-control3'!$G$170:$X$240, 'Graph-outputs'!$B8, 'Graph-outputs'!$BT$1)</f>
        <v>0</v>
      </c>
      <c r="CR8" s="25" t="str">
        <f t="shared" si="36"/>
        <v/>
      </c>
      <c r="CS8" s="4" t="str">
        <f t="shared" si="37"/>
        <v/>
      </c>
      <c r="CT8" s="26" t="str">
        <f t="shared" si="38"/>
        <v/>
      </c>
      <c r="CU8">
        <f>INDEX('Calcs-control3'!$AH$386:$AY$456,  'Graph-outputs'!$B8, 'Graph-outputs'!CU$2)</f>
        <v>1225.5456626293276</v>
      </c>
      <c r="CV8">
        <v>4</v>
      </c>
      <c r="CW8" s="86">
        <f>INDEX('Calcs-control3'!$AH$170:$AY$240, 'Graph-outputs'!$B8, 'Graph-outputs'!$BT$1)</f>
        <v>0</v>
      </c>
      <c r="CY8" s="80">
        <v>5</v>
      </c>
      <c r="CZ8" s="80">
        <f t="shared" si="39"/>
        <v>4</v>
      </c>
      <c r="DA8">
        <f>IF(Settings!$M$5=1, 'Graph-outputs'!$DH8, 'Graph-outputs'!$DO8)</f>
        <v>2.0606596653961833</v>
      </c>
      <c r="DC8">
        <f>IF(Settings!$M$5=1, 'Graph-outputs'!$DV8, 'Graph-outputs'!$EC8)</f>
        <v>1157.2319577480769</v>
      </c>
      <c r="DE8" s="25" t="str">
        <f t="shared" si="40"/>
        <v/>
      </c>
      <c r="DF8" s="4" t="str">
        <f t="shared" si="41"/>
        <v/>
      </c>
      <c r="DG8" s="26" t="str">
        <f t="shared" si="42"/>
        <v/>
      </c>
      <c r="DH8">
        <f>INDEX('Calcs-control4'!$G$86:$X$156,  'Graph-outputs'!$B8, 'Graph-outputs'!DH$2)</f>
        <v>0.63563914195728666</v>
      </c>
      <c r="DI8">
        <v>4</v>
      </c>
      <c r="DJ8">
        <f>INDEX('Calcs-control4'!$G$170:$X$240, 'Graph-outputs'!$B8, 'Graph-outputs'!$DB$1)</f>
        <v>0</v>
      </c>
      <c r="DL8" s="25" t="str">
        <f t="shared" si="43"/>
        <v/>
      </c>
      <c r="DM8" s="4" t="str">
        <f t="shared" si="44"/>
        <v/>
      </c>
      <c r="DN8" s="26" t="str">
        <f t="shared" si="45"/>
        <v/>
      </c>
      <c r="DO8">
        <f>INDEX('Calcs-control4'!$AH$86:$AY$156,  'Graph-outputs'!$B8, 'Graph-outputs'!DO$2)</f>
        <v>2.0606596653961833</v>
      </c>
      <c r="DP8">
        <v>4</v>
      </c>
      <c r="DQ8">
        <f>INDEX('Calcs-control4'!$AH$170:$AY$240, 'Graph-outputs'!$B8, 'Graph-outputs'!$DB$1)</f>
        <v>0</v>
      </c>
      <c r="DS8" s="25" t="str">
        <f t="shared" si="46"/>
        <v/>
      </c>
      <c r="DT8" s="4" t="str">
        <f t="shared" si="47"/>
        <v/>
      </c>
      <c r="DU8" s="26" t="str">
        <f t="shared" si="48"/>
        <v/>
      </c>
      <c r="DV8">
        <f>INDEX('Calcs-control4'!$G$386:$X$456,  'Graph-outputs'!$B8, 'Graph-outputs'!DV$2)</f>
        <v>356.9642969292143</v>
      </c>
      <c r="DW8">
        <v>4</v>
      </c>
      <c r="DX8">
        <f>INDEX('Calcs-control4'!$G$170:$X$240, 'Graph-outputs'!$B8, 'Graph-outputs'!$DB$1)</f>
        <v>0</v>
      </c>
      <c r="DZ8" s="25" t="str">
        <f t="shared" si="49"/>
        <v/>
      </c>
      <c r="EA8" s="4" t="str">
        <f t="shared" si="50"/>
        <v/>
      </c>
      <c r="EB8" s="26" t="str">
        <f t="shared" si="51"/>
        <v/>
      </c>
      <c r="EC8">
        <f>INDEX('Calcs-control4'!$AH$386:$AY$456,  'Graph-outputs'!$B8, 'Graph-outputs'!EC$2)</f>
        <v>1157.2319577480769</v>
      </c>
      <c r="ED8">
        <v>4</v>
      </c>
      <c r="EE8">
        <f>INDEX('Calcs-control4'!$AH$170:$AY$240, 'Graph-outputs'!$B8, 'Graph-outputs'!$DB$1)</f>
        <v>0</v>
      </c>
    </row>
    <row r="9" spans="1:135" x14ac:dyDescent="0.25">
      <c r="A9" s="80">
        <f t="shared" si="0"/>
        <v>5</v>
      </c>
      <c r="B9">
        <v>6</v>
      </c>
      <c r="C9">
        <f>IF(Settings!$M$5=1, 'Graph-outputs'!$J9, 'Graph-outputs'!$Q9)</f>
        <v>8.4060519490432561</v>
      </c>
      <c r="E9">
        <f>IF(Settings!$M$5=1, 'Graph-outputs'!$X9, 'Graph-outputs'!$AE9)</f>
        <v>8946.5439264255383</v>
      </c>
      <c r="G9" s="25" t="str">
        <f t="shared" si="1"/>
        <v/>
      </c>
      <c r="H9" s="4" t="str">
        <f t="shared" si="2"/>
        <v/>
      </c>
      <c r="I9" s="26" t="str">
        <f t="shared" si="3"/>
        <v/>
      </c>
      <c r="J9">
        <f>INDEX('Calcs-control1'!$G$86:$X$156,  'Graph-outputs'!$B9, 'Graph-outputs'!J$2)</f>
        <v>5.4649154131350839</v>
      </c>
      <c r="K9">
        <v>5</v>
      </c>
      <c r="L9">
        <f>INDEX('Calcs-control1'!$G$170:$X$240, 'Graph-outputs'!$B9, 'Graph-outputs'!$D$1)</f>
        <v>0.65133493759213779</v>
      </c>
      <c r="N9" s="25" t="str">
        <f t="shared" si="4"/>
        <v/>
      </c>
      <c r="O9" s="4" t="str">
        <f t="shared" si="5"/>
        <v/>
      </c>
      <c r="P9" s="26" t="str">
        <f t="shared" si="6"/>
        <v/>
      </c>
      <c r="Q9">
        <f>INDEX('Calcs-control1'!$AH$86:$AY$156,  'Graph-outputs'!$B9, 'Graph-outputs'!Q$2)</f>
        <v>8.4060519490432561</v>
      </c>
      <c r="R9">
        <v>5</v>
      </c>
      <c r="S9">
        <f>INDEX('Calcs-control1'!$AH$170:$AY$240, 'Graph-outputs'!$B9, 'Graph-outputs'!$Q$2)</f>
        <v>0.8227341910498861</v>
      </c>
      <c r="U9" s="25" t="str">
        <f t="shared" si="7"/>
        <v/>
      </c>
      <c r="V9" s="4" t="str">
        <f t="shared" si="8"/>
        <v/>
      </c>
      <c r="W9" s="26" t="str">
        <f t="shared" si="9"/>
        <v/>
      </c>
      <c r="X9">
        <f>INDEX('Calcs-control1'!$G$386:$X$456,  'Graph-outputs'!$B9, 'Graph-outputs'!X$2)</f>
        <v>5591.4945349985646</v>
      </c>
      <c r="Y9">
        <v>5</v>
      </c>
      <c r="Z9">
        <f>INDEX('Calcs-control1'!$G$170:$X$240, 'Graph-outputs'!$B9, 'Graph-outputs'!$J$2)</f>
        <v>0.65133493759213779</v>
      </c>
      <c r="AB9" s="25" t="str">
        <f t="shared" si="10"/>
        <v/>
      </c>
      <c r="AC9" s="4" t="str">
        <f t="shared" si="11"/>
        <v/>
      </c>
      <c r="AD9" s="26" t="str">
        <f t="shared" si="12"/>
        <v/>
      </c>
      <c r="AE9">
        <f>INDEX('Calcs-control1'!$AH$386:$AY$456,  'Graph-outputs'!$B9, 'Graph-outputs'!AE$2)</f>
        <v>8946.5439264255383</v>
      </c>
      <c r="AF9">
        <v>5</v>
      </c>
      <c r="AG9">
        <f>INDEX('Calcs-control1'!$AH$170:$AY$240, 'Graph-outputs'!$B9, 'Graph-outputs'!$Q$2)</f>
        <v>0.8227341910498861</v>
      </c>
      <c r="AI9" s="80">
        <v>6</v>
      </c>
      <c r="AJ9" s="80">
        <f t="shared" si="13"/>
        <v>5</v>
      </c>
      <c r="AK9">
        <f>IF(Settings!$M$5=1, 'Graph-outputs'!$AR9, 'Graph-outputs'!$AY9)</f>
        <v>2.0513297719095931</v>
      </c>
      <c r="AM9">
        <f>IF(Settings!$M$5=1, 'Graph-outputs'!$BF9, 'Graph-outputs'!$BM9)</f>
        <v>1418.4013737892176</v>
      </c>
      <c r="AO9" s="25" t="str">
        <f t="shared" si="14"/>
        <v/>
      </c>
      <c r="AP9" s="4" t="str">
        <f t="shared" si="15"/>
        <v/>
      </c>
      <c r="AQ9" s="26" t="str">
        <f t="shared" si="16"/>
        <v/>
      </c>
      <c r="AR9">
        <f>INDEX('Calcs-control2'!$G$86:$Y$156,  'Graph-outputs'!$B9, 'Graph-outputs'!AR$2)</f>
        <v>0.90358803979653801</v>
      </c>
      <c r="AS9">
        <v>5</v>
      </c>
      <c r="AT9">
        <f>INDEX('Calcs-control2'!$G$170:$X$240, 'Graph-outputs'!$B9, 'Graph-outputs'!$AL$1)</f>
        <v>0</v>
      </c>
      <c r="AV9" s="25" t="str">
        <f t="shared" si="17"/>
        <v/>
      </c>
      <c r="AW9" s="4" t="str">
        <f t="shared" si="18"/>
        <v/>
      </c>
      <c r="AX9" s="26" t="str">
        <f t="shared" si="19"/>
        <v/>
      </c>
      <c r="AY9">
        <f>INDEX('Calcs-control2'!$AH$86:$AZ$156,  'Graph-outputs'!$B9, 'Graph-outputs'!AY$2)</f>
        <v>2.0513297719095931</v>
      </c>
      <c r="AZ9">
        <v>5</v>
      </c>
      <c r="BA9">
        <f>INDEX('Calcs-control2'!$AH$170:$AY$240, 'Graph-outputs'!$B9, 'Graph-outputs'!$AL$1)</f>
        <v>0</v>
      </c>
      <c r="BC9" s="25" t="str">
        <f t="shared" si="20"/>
        <v/>
      </c>
      <c r="BD9" s="4" t="str">
        <f t="shared" si="21"/>
        <v/>
      </c>
      <c r="BE9" s="26" t="str">
        <f t="shared" si="22"/>
        <v/>
      </c>
      <c r="BF9">
        <f>INDEX('Calcs-control2'!$G$386:$X$456,  'Graph-outputs'!$B9, 'Graph-outputs'!BF$2)</f>
        <v>624.79009203567534</v>
      </c>
      <c r="BG9">
        <v>5</v>
      </c>
      <c r="BH9">
        <f>INDEX('Calcs-control2'!$G$170:$X$240, 'Graph-outputs'!$B9, 'Graph-outputs'!$AL$1)</f>
        <v>0</v>
      </c>
      <c r="BJ9" s="25" t="str">
        <f t="shared" si="23"/>
        <v/>
      </c>
      <c r="BK9" s="4" t="str">
        <f t="shared" si="24"/>
        <v/>
      </c>
      <c r="BL9" s="26" t="str">
        <f t="shared" si="25"/>
        <v/>
      </c>
      <c r="BM9">
        <f>INDEX('Calcs-control2'!$AH$386:$AY$456,  'Graph-outputs'!$B9, 'Graph-outputs'!BM$2)</f>
        <v>1418.4013737892176</v>
      </c>
      <c r="BN9">
        <v>5</v>
      </c>
      <c r="BO9">
        <f>INDEX('Calcs-control2'!$AH$170:$AY$240, 'Graph-outputs'!$B9, 'Graph-outputs'!$AL$1)</f>
        <v>0</v>
      </c>
      <c r="BQ9" s="80">
        <v>6</v>
      </c>
      <c r="BR9" s="80">
        <f t="shared" si="26"/>
        <v>5</v>
      </c>
      <c r="BS9">
        <f>IF(Settings!$M$5=1, 'Graph-outputs'!$BZ9, 'Graph-outputs'!$CG9)</f>
        <v>12.594294680342811</v>
      </c>
      <c r="BU9">
        <f>IF(Settings!$M$5=1, 'Graph-outputs'!$CN9, 'Graph-outputs'!$CU9)</f>
        <v>1322.4009414359953</v>
      </c>
      <c r="BW9" s="25" t="str">
        <f t="shared" si="27"/>
        <v/>
      </c>
      <c r="BX9" s="4" t="str">
        <f t="shared" si="28"/>
        <v/>
      </c>
      <c r="BY9" s="26" t="str">
        <f t="shared" si="29"/>
        <v/>
      </c>
      <c r="BZ9">
        <f>INDEX('Calcs-control3'!$G$86:$Y$156,  'Graph-outputs'!$B9, 'Graph-outputs'!BZ$2)</f>
        <v>7.8080626492960006</v>
      </c>
      <c r="CA9">
        <v>5</v>
      </c>
      <c r="CB9">
        <f>INDEX('Calcs-control3'!$G$170:$X$240, 'Graph-outputs'!$B9, 'Graph-outputs'!$BT$1)</f>
        <v>0</v>
      </c>
      <c r="CD9" s="25" t="str">
        <f t="shared" si="30"/>
        <v/>
      </c>
      <c r="CE9" s="4" t="str">
        <f t="shared" si="31"/>
        <v/>
      </c>
      <c r="CF9" s="26" t="str">
        <f t="shared" si="32"/>
        <v/>
      </c>
      <c r="CG9">
        <f>INDEX('Calcs-control3'!$AH$86:$AZ$156,  'Graph-outputs'!$B9, 'Graph-outputs'!CG$2)</f>
        <v>12.594294680342811</v>
      </c>
      <c r="CH9">
        <v>5</v>
      </c>
      <c r="CI9" s="86">
        <f>INDEX('Calcs-control3'!$AH$170:$AY$240, 'Graph-outputs'!$B9, 'Graph-outputs'!$BT$1)</f>
        <v>0</v>
      </c>
      <c r="CK9" s="25" t="str">
        <f t="shared" si="33"/>
        <v/>
      </c>
      <c r="CL9" s="4" t="str">
        <f t="shared" si="34"/>
        <v/>
      </c>
      <c r="CM9" s="26" t="str">
        <f t="shared" si="35"/>
        <v/>
      </c>
      <c r="CN9">
        <f>INDEX('Calcs-control3'!$G$386:$X$456,  'Graph-outputs'!$B9, 'Graph-outputs'!CN$2)</f>
        <v>819.84657817608002</v>
      </c>
      <c r="CO9">
        <v>5</v>
      </c>
      <c r="CP9" s="86">
        <f>INDEX('Calcs-control3'!$G$170:$X$240, 'Graph-outputs'!$B9, 'Graph-outputs'!$BT$1)</f>
        <v>0</v>
      </c>
      <c r="CR9" s="25" t="str">
        <f t="shared" si="36"/>
        <v/>
      </c>
      <c r="CS9" s="4" t="str">
        <f t="shared" si="37"/>
        <v/>
      </c>
      <c r="CT9" s="26" t="str">
        <f t="shared" si="38"/>
        <v/>
      </c>
      <c r="CU9">
        <f>INDEX('Calcs-control3'!$AH$386:$AY$456,  'Graph-outputs'!$B9, 'Graph-outputs'!CU$2)</f>
        <v>1322.4009414359953</v>
      </c>
      <c r="CV9">
        <v>5</v>
      </c>
      <c r="CW9" s="86">
        <f>INDEX('Calcs-control3'!$AH$170:$AY$240, 'Graph-outputs'!$B9, 'Graph-outputs'!$BT$1)</f>
        <v>0</v>
      </c>
      <c r="CY9" s="80">
        <v>6</v>
      </c>
      <c r="CZ9" s="80">
        <f t="shared" si="39"/>
        <v>5</v>
      </c>
      <c r="DA9">
        <f>IF(Settings!$M$5=1, 'Graph-outputs'!$DH9, 'Graph-outputs'!$DO9)</f>
        <v>3.1246480007981954</v>
      </c>
      <c r="DC9">
        <f>IF(Settings!$M$5=1, 'Graph-outputs'!$DV9, 'Graph-outputs'!$EC9)</f>
        <v>1834.3288000234611</v>
      </c>
      <c r="DE9" s="25" t="str">
        <f t="shared" si="40"/>
        <v/>
      </c>
      <c r="DF9" s="4" t="str">
        <f t="shared" si="41"/>
        <v/>
      </c>
      <c r="DG9" s="26" t="str">
        <f t="shared" si="42"/>
        <v/>
      </c>
      <c r="DH9">
        <f>INDEX('Calcs-control4'!$G$86:$X$156,  'Graph-outputs'!$B9, 'Graph-outputs'!DH$2)</f>
        <v>1.1090354750937348</v>
      </c>
      <c r="DI9">
        <v>5</v>
      </c>
      <c r="DJ9">
        <f>INDEX('Calcs-control4'!$G$170:$X$240, 'Graph-outputs'!$B9, 'Graph-outputs'!$DB$1)</f>
        <v>0</v>
      </c>
      <c r="DL9" s="25" t="str">
        <f t="shared" si="43"/>
        <v/>
      </c>
      <c r="DM9" s="4" t="str">
        <f t="shared" si="44"/>
        <v/>
      </c>
      <c r="DN9" s="26" t="str">
        <f t="shared" si="45"/>
        <v/>
      </c>
      <c r="DO9">
        <f>INDEX('Calcs-control4'!$AH$86:$AY$156,  'Graph-outputs'!$B9, 'Graph-outputs'!DO$2)</f>
        <v>3.1246480007981954</v>
      </c>
      <c r="DP9">
        <v>5</v>
      </c>
      <c r="DQ9">
        <f>INDEX('Calcs-control4'!$AH$170:$AY$240, 'Graph-outputs'!$B9, 'Graph-outputs'!$DB$1)</f>
        <v>4.7163126942994293E-2</v>
      </c>
      <c r="DS9" s="25" t="str">
        <f t="shared" si="46"/>
        <v/>
      </c>
      <c r="DT9" s="4" t="str">
        <f t="shared" si="47"/>
        <v/>
      </c>
      <c r="DU9" s="26" t="str">
        <f t="shared" si="48"/>
        <v/>
      </c>
      <c r="DV9">
        <f>INDEX('Calcs-control4'!$G$386:$X$456,  'Graph-outputs'!$B9, 'Graph-outputs'!DV$2)</f>
        <v>622.81574954204871</v>
      </c>
      <c r="DW9">
        <v>5</v>
      </c>
      <c r="DX9">
        <f>INDEX('Calcs-control4'!$G$170:$X$240, 'Graph-outputs'!$B9, 'Graph-outputs'!$DB$1)</f>
        <v>0</v>
      </c>
      <c r="DZ9" s="25" t="str">
        <f t="shared" si="49"/>
        <v/>
      </c>
      <c r="EA9" s="4" t="str">
        <f t="shared" si="50"/>
        <v/>
      </c>
      <c r="EB9" s="26" t="str">
        <f t="shared" si="51"/>
        <v/>
      </c>
      <c r="EC9">
        <f>INDEX('Calcs-control4'!$AH$386:$AY$456,  'Graph-outputs'!$B9, 'Graph-outputs'!EC$2)</f>
        <v>1834.3288000234611</v>
      </c>
      <c r="ED9">
        <v>5</v>
      </c>
      <c r="EE9">
        <f>INDEX('Calcs-control4'!$AH$170:$AY$240, 'Graph-outputs'!$B9, 'Graph-outputs'!$DB$1)</f>
        <v>4.7163126942994293E-2</v>
      </c>
    </row>
    <row r="10" spans="1:135" x14ac:dyDescent="0.25">
      <c r="A10" s="80">
        <f t="shared" si="0"/>
        <v>6</v>
      </c>
      <c r="B10">
        <v>7</v>
      </c>
      <c r="C10">
        <f>IF(Settings!$M$5=1, 'Graph-outputs'!$J10, 'Graph-outputs'!$Q10)</f>
        <v>9.0008134962223316</v>
      </c>
      <c r="E10">
        <f>IF(Settings!$M$5=1, 'Graph-outputs'!$X10, 'Graph-outputs'!$AE10)</f>
        <v>9628.5053038762617</v>
      </c>
      <c r="G10" s="25" t="str">
        <f t="shared" si="1"/>
        <v/>
      </c>
      <c r="H10" s="4" t="str">
        <f t="shared" si="2"/>
        <v/>
      </c>
      <c r="I10" s="26" t="str">
        <f t="shared" si="3"/>
        <v/>
      </c>
      <c r="J10">
        <f>INDEX('Calcs-control1'!$G$86:$X$156,  'Graph-outputs'!$B10, 'Graph-outputs'!J$2)</f>
        <v>7.0373204892042915</v>
      </c>
      <c r="K10">
        <v>6</v>
      </c>
      <c r="L10">
        <f>INDEX('Calcs-control1'!$G$170:$X$240, 'Graph-outputs'!$B10, 'Graph-outputs'!$D$1)</f>
        <v>0.75714644986311197</v>
      </c>
      <c r="N10" s="25" t="str">
        <f t="shared" si="4"/>
        <v/>
      </c>
      <c r="O10" s="4" t="str">
        <f t="shared" si="5"/>
        <v/>
      </c>
      <c r="P10" s="26" t="str">
        <f t="shared" si="6"/>
        <v/>
      </c>
      <c r="Q10">
        <f>INDEX('Calcs-control1'!$AH$86:$AY$156,  'Graph-outputs'!$B10, 'Graph-outputs'!Q$2)</f>
        <v>9.0008134962223316</v>
      </c>
      <c r="R10">
        <v>6</v>
      </c>
      <c r="S10">
        <f>INDEX('Calcs-control1'!$AH$170:$AY$240, 'Graph-outputs'!$B10, 'Graph-outputs'!$Q$2)</f>
        <v>0.84539782637703664</v>
      </c>
      <c r="U10" s="25" t="str">
        <f t="shared" si="7"/>
        <v/>
      </c>
      <c r="V10" s="4" t="str">
        <f t="shared" si="8"/>
        <v/>
      </c>
      <c r="W10" s="26" t="str">
        <f t="shared" si="9"/>
        <v/>
      </c>
      <c r="X10">
        <f>INDEX('Calcs-control1'!$G$386:$X$456,  'Graph-outputs'!$B10, 'Graph-outputs'!X$2)</f>
        <v>7379.0309591329669</v>
      </c>
      <c r="Y10">
        <v>6</v>
      </c>
      <c r="Z10">
        <f>INDEX('Calcs-control1'!$G$170:$X$240, 'Graph-outputs'!$B10, 'Graph-outputs'!$J$2)</f>
        <v>0.75714644986311197</v>
      </c>
      <c r="AB10" s="25" t="str">
        <f t="shared" si="10"/>
        <v/>
      </c>
      <c r="AC10" s="4" t="str">
        <f t="shared" si="11"/>
        <v/>
      </c>
      <c r="AD10" s="26" t="str">
        <f t="shared" si="12"/>
        <v/>
      </c>
      <c r="AE10">
        <f>INDEX('Calcs-control1'!$AH$386:$AY$456,  'Graph-outputs'!$B10, 'Graph-outputs'!AE$2)</f>
        <v>9628.5053038762617</v>
      </c>
      <c r="AF10">
        <v>6</v>
      </c>
      <c r="AG10">
        <f>INDEX('Calcs-control1'!$AH$170:$AY$240, 'Graph-outputs'!$B10, 'Graph-outputs'!$Q$2)</f>
        <v>0.84539782637703664</v>
      </c>
      <c r="AI10" s="80">
        <v>7</v>
      </c>
      <c r="AJ10" s="80">
        <f t="shared" si="13"/>
        <v>6</v>
      </c>
      <c r="AK10">
        <f>IF(Settings!$M$5=1, 'Graph-outputs'!$AR10, 'Graph-outputs'!$AY10)</f>
        <v>2.333479040935496</v>
      </c>
      <c r="AM10">
        <f>IF(Settings!$M$5=1, 'Graph-outputs'!$BF10, 'Graph-outputs'!$BM10)</f>
        <v>1613.4947791890793</v>
      </c>
      <c r="AO10" s="25" t="str">
        <f t="shared" si="14"/>
        <v/>
      </c>
      <c r="AP10" s="4" t="str">
        <f t="shared" si="15"/>
        <v/>
      </c>
      <c r="AQ10" s="26" t="str">
        <f t="shared" si="16"/>
        <v/>
      </c>
      <c r="AR10">
        <f>INDEX('Calcs-control2'!$G$86:$Y$156,  'Graph-outputs'!$B10, 'Graph-outputs'!AR$2)</f>
        <v>1.4647591809114708</v>
      </c>
      <c r="AS10">
        <v>6</v>
      </c>
      <c r="AT10">
        <f>INDEX('Calcs-control2'!$G$170:$X$240, 'Graph-outputs'!$B10, 'Graph-outputs'!$AL$1)</f>
        <v>0</v>
      </c>
      <c r="AV10" s="25" t="str">
        <f t="shared" si="17"/>
        <v/>
      </c>
      <c r="AW10" s="4" t="str">
        <f t="shared" si="18"/>
        <v/>
      </c>
      <c r="AX10" s="26" t="str">
        <f t="shared" si="19"/>
        <v/>
      </c>
      <c r="AY10">
        <f>INDEX('Calcs-control2'!$AH$86:$AZ$156,  'Graph-outputs'!$B10, 'Graph-outputs'!AY$2)</f>
        <v>2.333479040935496</v>
      </c>
      <c r="AZ10">
        <v>6</v>
      </c>
      <c r="BA10">
        <f>INDEX('Calcs-control2'!$AH$170:$AY$240, 'Graph-outputs'!$B10, 'Graph-outputs'!$AL$1)</f>
        <v>0</v>
      </c>
      <c r="BC10" s="25" t="str">
        <f t="shared" si="20"/>
        <v/>
      </c>
      <c r="BD10" s="4" t="str">
        <f t="shared" si="21"/>
        <v/>
      </c>
      <c r="BE10" s="26" t="str">
        <f t="shared" si="22"/>
        <v/>
      </c>
      <c r="BF10">
        <f>INDEX('Calcs-control2'!$G$386:$X$456,  'Graph-outputs'!$B10, 'Graph-outputs'!BF$2)</f>
        <v>1012.8144498878577</v>
      </c>
      <c r="BG10">
        <v>6</v>
      </c>
      <c r="BH10">
        <f>INDEX('Calcs-control2'!$G$170:$X$240, 'Graph-outputs'!$B10, 'Graph-outputs'!$AL$1)</f>
        <v>0</v>
      </c>
      <c r="BJ10" s="25" t="str">
        <f t="shared" si="23"/>
        <v/>
      </c>
      <c r="BK10" s="4" t="str">
        <f t="shared" si="24"/>
        <v/>
      </c>
      <c r="BL10" s="26" t="str">
        <f t="shared" si="25"/>
        <v/>
      </c>
      <c r="BM10">
        <f>INDEX('Calcs-control2'!$AH$386:$AY$456,  'Graph-outputs'!$B10, 'Graph-outputs'!BM$2)</f>
        <v>1613.4947791890793</v>
      </c>
      <c r="BN10">
        <v>6</v>
      </c>
      <c r="BO10">
        <f>INDEX('Calcs-control2'!$AH$170:$AY$240, 'Graph-outputs'!$B10, 'Graph-outputs'!$AL$1)</f>
        <v>0</v>
      </c>
      <c r="BQ10" s="80">
        <v>7</v>
      </c>
      <c r="BR10" s="80">
        <f t="shared" si="26"/>
        <v>6</v>
      </c>
      <c r="BS10">
        <f>IF(Settings!$M$5=1, 'Graph-outputs'!$BZ10, 'Graph-outputs'!$CG10)</f>
        <v>13.583170969174743</v>
      </c>
      <c r="BU10">
        <f>IF(Settings!$M$5=1, 'Graph-outputs'!$CN10, 'Graph-outputs'!$CU10)</f>
        <v>1426.232951763348</v>
      </c>
      <c r="BW10" s="25" t="str">
        <f t="shared" si="27"/>
        <v/>
      </c>
      <c r="BX10" s="4" t="str">
        <f t="shared" si="28"/>
        <v/>
      </c>
      <c r="BY10" s="26" t="str">
        <f t="shared" si="29"/>
        <v/>
      </c>
      <c r="BZ10">
        <f>INDEX('Calcs-control3'!$G$86:$Y$156,  'Graph-outputs'!$B10, 'Graph-outputs'!BZ$2)</f>
        <v>10.342973545770731</v>
      </c>
      <c r="CA10">
        <v>6</v>
      </c>
      <c r="CB10">
        <f>INDEX('Calcs-control3'!$G$170:$X$240, 'Graph-outputs'!$B10, 'Graph-outputs'!$BT$1)</f>
        <v>0</v>
      </c>
      <c r="CD10" s="25" t="str">
        <f t="shared" si="30"/>
        <v/>
      </c>
      <c r="CE10" s="4" t="str">
        <f t="shared" si="31"/>
        <v/>
      </c>
      <c r="CF10" s="26" t="str">
        <f t="shared" si="32"/>
        <v/>
      </c>
      <c r="CG10">
        <f>INDEX('Calcs-control3'!$AH$86:$AZ$156,  'Graph-outputs'!$B10, 'Graph-outputs'!CG$2)</f>
        <v>13.583170969174743</v>
      </c>
      <c r="CH10">
        <v>6</v>
      </c>
      <c r="CI10" s="86">
        <f>INDEX('Calcs-control3'!$AH$170:$AY$240, 'Graph-outputs'!$B10, 'Graph-outputs'!$BT$1)</f>
        <v>0</v>
      </c>
      <c r="CK10" s="25" t="str">
        <f t="shared" si="33"/>
        <v/>
      </c>
      <c r="CL10" s="4" t="str">
        <f t="shared" si="34"/>
        <v/>
      </c>
      <c r="CM10" s="26" t="str">
        <f t="shared" si="35"/>
        <v/>
      </c>
      <c r="CN10">
        <f>INDEX('Calcs-control3'!$G$386:$X$456,  'Graph-outputs'!$B10, 'Graph-outputs'!CN$2)</f>
        <v>1086.0122223059268</v>
      </c>
      <c r="CO10">
        <v>6</v>
      </c>
      <c r="CP10" s="86">
        <f>INDEX('Calcs-control3'!$G$170:$X$240, 'Graph-outputs'!$B10, 'Graph-outputs'!$BT$1)</f>
        <v>0</v>
      </c>
      <c r="CR10" s="25" t="str">
        <f t="shared" si="36"/>
        <v/>
      </c>
      <c r="CS10" s="4" t="str">
        <f t="shared" si="37"/>
        <v/>
      </c>
      <c r="CT10" s="26" t="str">
        <f t="shared" si="38"/>
        <v/>
      </c>
      <c r="CU10">
        <f>INDEX('Calcs-control3'!$AH$386:$AY$456,  'Graph-outputs'!$B10, 'Graph-outputs'!CU$2)</f>
        <v>1426.232951763348</v>
      </c>
      <c r="CV10">
        <v>6</v>
      </c>
      <c r="CW10" s="86">
        <f>INDEX('Calcs-control3'!$AH$170:$AY$240, 'Graph-outputs'!$B10, 'Graph-outputs'!$BT$1)</f>
        <v>0</v>
      </c>
      <c r="CY10" s="80">
        <v>7</v>
      </c>
      <c r="CZ10" s="80">
        <f t="shared" si="39"/>
        <v>6</v>
      </c>
      <c r="DA10">
        <f>IF(Settings!$M$5=1, 'Graph-outputs'!$DH10, 'Graph-outputs'!$DO10)</f>
        <v>4.4709769728350039</v>
      </c>
      <c r="DC10">
        <f>IF(Settings!$M$5=1, 'Graph-outputs'!$DV10, 'Graph-outputs'!$EC10)</f>
        <v>2766.0560146010703</v>
      </c>
      <c r="DE10" s="25" t="str">
        <f t="shared" si="40"/>
        <v/>
      </c>
      <c r="DF10" s="4" t="str">
        <f t="shared" si="41"/>
        <v/>
      </c>
      <c r="DG10" s="26" t="str">
        <f t="shared" si="42"/>
        <v/>
      </c>
      <c r="DH10">
        <f>INDEX('Calcs-control4'!$G$86:$X$156,  'Graph-outputs'!$B10, 'Graph-outputs'!DH$2)</f>
        <v>1.7146806804093504</v>
      </c>
      <c r="DI10">
        <v>6</v>
      </c>
      <c r="DJ10">
        <f>INDEX('Calcs-control4'!$G$170:$X$240, 'Graph-outputs'!$B10, 'Graph-outputs'!$DB$1)</f>
        <v>0</v>
      </c>
      <c r="DL10" s="25">
        <f t="shared" si="43"/>
        <v>10</v>
      </c>
      <c r="DM10" s="4" t="str">
        <f t="shared" si="44"/>
        <v/>
      </c>
      <c r="DN10" s="26" t="str">
        <f t="shared" si="45"/>
        <v/>
      </c>
      <c r="DO10">
        <f>INDEX('Calcs-control4'!$AH$86:$AY$156,  'Graph-outputs'!$B10, 'Graph-outputs'!DO$2)</f>
        <v>4.4709769728350039</v>
      </c>
      <c r="DP10">
        <v>6</v>
      </c>
      <c r="DQ10">
        <f>INDEX('Calcs-control4'!$AH$170:$AY$240, 'Graph-outputs'!$B10, 'Graph-outputs'!$DB$1)</f>
        <v>0.1057148279277681</v>
      </c>
      <c r="DS10" s="25" t="str">
        <f t="shared" si="46"/>
        <v/>
      </c>
      <c r="DT10" s="4" t="str">
        <f t="shared" si="47"/>
        <v/>
      </c>
      <c r="DU10" s="26" t="str">
        <f t="shared" si="48"/>
        <v/>
      </c>
      <c r="DV10">
        <f>INDEX('Calcs-control4'!$G$386:$X$456,  'Graph-outputs'!$B10, 'Graph-outputs'!DV$2)</f>
        <v>962.93595396861315</v>
      </c>
      <c r="DW10">
        <v>6</v>
      </c>
      <c r="DX10">
        <f>INDEX('Calcs-control4'!$G$170:$X$240, 'Graph-outputs'!$B10, 'Graph-outputs'!$DB$1)</f>
        <v>0</v>
      </c>
      <c r="DZ10" s="25">
        <f t="shared" si="49"/>
        <v>10</v>
      </c>
      <c r="EA10" s="4" t="str">
        <f t="shared" si="50"/>
        <v/>
      </c>
      <c r="EB10" s="26" t="str">
        <f t="shared" si="51"/>
        <v/>
      </c>
      <c r="EC10">
        <f>INDEX('Calcs-control4'!$AH$386:$AY$456,  'Graph-outputs'!$B10, 'Graph-outputs'!EC$2)</f>
        <v>2766.0560146010703</v>
      </c>
      <c r="ED10">
        <v>6</v>
      </c>
      <c r="EE10">
        <f>INDEX('Calcs-control4'!$AH$170:$AY$240, 'Graph-outputs'!$B10, 'Graph-outputs'!$DB$1)</f>
        <v>0.1057148279277681</v>
      </c>
    </row>
    <row r="11" spans="1:135" x14ac:dyDescent="0.25">
      <c r="A11" s="80">
        <f t="shared" si="0"/>
        <v>7</v>
      </c>
      <c r="B11">
        <v>8</v>
      </c>
      <c r="C11">
        <f>IF(Settings!$M$5=1, 'Graph-outputs'!$J11, 'Graph-outputs'!$Q11)</f>
        <v>9.6341888498197239</v>
      </c>
      <c r="E11">
        <f>IF(Settings!$M$5=1, 'Graph-outputs'!$X11, 'Graph-outputs'!$AE11)</f>
        <v>10354.510312592551</v>
      </c>
      <c r="G11" s="25" t="str">
        <f t="shared" si="1"/>
        <v/>
      </c>
      <c r="H11" s="4" t="str">
        <f t="shared" si="2"/>
        <v/>
      </c>
      <c r="I11" s="26" t="str">
        <f t="shared" si="3"/>
        <v/>
      </c>
      <c r="J11">
        <f>INDEX('Calcs-control1'!$G$86:$X$156,  'Graph-outputs'!$B11, 'Graph-outputs'!J$2)</f>
        <v>8.688056565760629</v>
      </c>
      <c r="K11">
        <v>7</v>
      </c>
      <c r="L11">
        <f>INDEX('Calcs-control1'!$G$170:$X$240, 'Graph-outputs'!$B11, 'Graph-outputs'!$D$1)</f>
        <v>0.83386689744024534</v>
      </c>
      <c r="N11" s="25" t="str">
        <f t="shared" si="4"/>
        <v/>
      </c>
      <c r="O11" s="4" t="str">
        <f t="shared" si="5"/>
        <v/>
      </c>
      <c r="P11" s="26">
        <f t="shared" si="6"/>
        <v>90</v>
      </c>
      <c r="Q11">
        <f>INDEX('Calcs-control1'!$AH$86:$AY$156,  'Graph-outputs'!$B11, 'Graph-outputs'!Q$2)</f>
        <v>9.6341888498197239</v>
      </c>
      <c r="R11">
        <v>7</v>
      </c>
      <c r="S11">
        <f>INDEX('Calcs-control1'!$AH$170:$AY$240, 'Graph-outputs'!$B11, 'Graph-outputs'!$Q$2)</f>
        <v>0.86635609138773195</v>
      </c>
      <c r="U11" s="25" t="str">
        <f t="shared" si="7"/>
        <v/>
      </c>
      <c r="V11" s="4" t="str">
        <f t="shared" si="8"/>
        <v/>
      </c>
      <c r="W11" s="26" t="str">
        <f t="shared" si="9"/>
        <v/>
      </c>
      <c r="X11">
        <f>INDEX('Calcs-control1'!$G$386:$X$456,  'Graph-outputs'!$B11, 'Graph-outputs'!X$2)</f>
        <v>9269.8940441026498</v>
      </c>
      <c r="Y11">
        <v>7</v>
      </c>
      <c r="Z11">
        <f>INDEX('Calcs-control1'!$G$170:$X$240, 'Graph-outputs'!$B11, 'Graph-outputs'!$J$2)</f>
        <v>0.83386689744024534</v>
      </c>
      <c r="AB11" s="25" t="str">
        <f t="shared" si="10"/>
        <v/>
      </c>
      <c r="AC11" s="4" t="str">
        <f t="shared" si="11"/>
        <v/>
      </c>
      <c r="AD11" s="26">
        <f t="shared" si="12"/>
        <v>90</v>
      </c>
      <c r="AE11">
        <f>INDEX('Calcs-control1'!$AH$386:$AY$456,  'Graph-outputs'!$B11, 'Graph-outputs'!AE$2)</f>
        <v>10354.510312592551</v>
      </c>
      <c r="AF11">
        <v>7</v>
      </c>
      <c r="AG11">
        <f>INDEX('Calcs-control1'!$AH$170:$AY$240, 'Graph-outputs'!$B11, 'Graph-outputs'!$Q$2)</f>
        <v>0.86635609138773195</v>
      </c>
      <c r="AI11" s="80">
        <v>8</v>
      </c>
      <c r="AJ11" s="80">
        <f t="shared" si="13"/>
        <v>7</v>
      </c>
      <c r="AK11">
        <f>IF(Settings!$M$5=1, 'Graph-outputs'!$AR11, 'Graph-outputs'!$AY11)</f>
        <v>2.6515541080907181</v>
      </c>
      <c r="AM11">
        <f>IF(Settings!$M$5=1, 'Graph-outputs'!$BF11, 'Graph-outputs'!$BM11)</f>
        <v>1833.42924238418</v>
      </c>
      <c r="AO11" s="25" t="str">
        <f t="shared" si="14"/>
        <v/>
      </c>
      <c r="AP11" s="4" t="str">
        <f t="shared" si="15"/>
        <v/>
      </c>
      <c r="AQ11" s="26" t="str">
        <f t="shared" si="16"/>
        <v/>
      </c>
      <c r="AR11">
        <f>INDEX('Calcs-control2'!$G$86:$Y$156,  'Graph-outputs'!$B11, 'Graph-outputs'!AR$2)</f>
        <v>2.1830912621502012</v>
      </c>
      <c r="AS11">
        <v>7</v>
      </c>
      <c r="AT11">
        <f>INDEX('Calcs-control2'!$G$170:$X$240, 'Graph-outputs'!$B11, 'Graph-outputs'!$AL$1)</f>
        <v>0</v>
      </c>
      <c r="AV11" s="25" t="str">
        <f t="shared" si="17"/>
        <v/>
      </c>
      <c r="AW11" s="4" t="str">
        <f t="shared" si="18"/>
        <v/>
      </c>
      <c r="AX11" s="26" t="str">
        <f t="shared" si="19"/>
        <v/>
      </c>
      <c r="AY11">
        <f>INDEX('Calcs-control2'!$AH$86:$AZ$156,  'Graph-outputs'!$B11, 'Graph-outputs'!AY$2)</f>
        <v>2.6515541080907181</v>
      </c>
      <c r="AZ11">
        <v>7</v>
      </c>
      <c r="BA11">
        <f>INDEX('Calcs-control2'!$AH$170:$AY$240, 'Graph-outputs'!$B11, 'Graph-outputs'!$AL$1)</f>
        <v>0</v>
      </c>
      <c r="BC11" s="25" t="str">
        <f t="shared" si="20"/>
        <v/>
      </c>
      <c r="BD11" s="4" t="str">
        <f t="shared" si="21"/>
        <v/>
      </c>
      <c r="BE11" s="26" t="str">
        <f t="shared" si="22"/>
        <v/>
      </c>
      <c r="BF11">
        <f>INDEX('Calcs-control2'!$G$386:$X$456,  'Graph-outputs'!$B11, 'Graph-outputs'!BF$2)</f>
        <v>1509.508460191915</v>
      </c>
      <c r="BG11">
        <v>7</v>
      </c>
      <c r="BH11">
        <f>INDEX('Calcs-control2'!$G$170:$X$240, 'Graph-outputs'!$B11, 'Graph-outputs'!$AL$1)</f>
        <v>0</v>
      </c>
      <c r="BJ11" s="25" t="str">
        <f t="shared" si="23"/>
        <v/>
      </c>
      <c r="BK11" s="4" t="str">
        <f t="shared" si="24"/>
        <v/>
      </c>
      <c r="BL11" s="26" t="str">
        <f t="shared" si="25"/>
        <v/>
      </c>
      <c r="BM11">
        <f>INDEX('Calcs-control2'!$AH$386:$AY$456,  'Graph-outputs'!$B11, 'Graph-outputs'!BM$2)</f>
        <v>1833.42924238418</v>
      </c>
      <c r="BN11">
        <v>7</v>
      </c>
      <c r="BO11">
        <f>INDEX('Calcs-control2'!$AH$170:$AY$240, 'Graph-outputs'!$B11, 'Graph-outputs'!$AL$1)</f>
        <v>0</v>
      </c>
      <c r="BQ11" s="80">
        <v>8</v>
      </c>
      <c r="BR11" s="80">
        <f t="shared" si="26"/>
        <v>7</v>
      </c>
      <c r="BS11">
        <f>IF(Settings!$M$5=1, 'Graph-outputs'!$BZ11, 'Graph-outputs'!$CG11)</f>
        <v>14.64240617464116</v>
      </c>
      <c r="BU11">
        <f>IF(Settings!$M$5=1, 'Graph-outputs'!$CN11, 'Graph-outputs'!$CU11)</f>
        <v>1537.4526483373218</v>
      </c>
      <c r="BW11" s="25" t="str">
        <f t="shared" si="27"/>
        <v/>
      </c>
      <c r="BX11" s="4" t="str">
        <f t="shared" si="28"/>
        <v/>
      </c>
      <c r="BY11" s="26" t="str">
        <f t="shared" si="29"/>
        <v/>
      </c>
      <c r="BZ11">
        <f>INDEX('Calcs-control3'!$G$86:$Y$156,  'Graph-outputs'!$B11, 'Graph-outputs'!BZ$2)</f>
        <v>13.062435653513859</v>
      </c>
      <c r="CA11">
        <v>7</v>
      </c>
      <c r="CB11">
        <f>INDEX('Calcs-control3'!$G$170:$X$240, 'Graph-outputs'!$B11, 'Graph-outputs'!$BT$1)</f>
        <v>0</v>
      </c>
      <c r="CD11" s="25" t="str">
        <f t="shared" si="30"/>
        <v/>
      </c>
      <c r="CE11" s="4" t="str">
        <f t="shared" si="31"/>
        <v/>
      </c>
      <c r="CF11" s="26" t="str">
        <f t="shared" si="32"/>
        <v/>
      </c>
      <c r="CG11">
        <f>INDEX('Calcs-control3'!$AH$86:$AZ$156,  'Graph-outputs'!$B11, 'Graph-outputs'!CG$2)</f>
        <v>14.64240617464116</v>
      </c>
      <c r="CH11">
        <v>7</v>
      </c>
      <c r="CI11" s="86">
        <f>INDEX('Calcs-control3'!$AH$170:$AY$240, 'Graph-outputs'!$B11, 'Graph-outputs'!$BT$1)</f>
        <v>0</v>
      </c>
      <c r="CK11" s="25" t="str">
        <f t="shared" si="33"/>
        <v/>
      </c>
      <c r="CL11" s="4" t="str">
        <f t="shared" si="34"/>
        <v/>
      </c>
      <c r="CM11" s="26" t="str">
        <f t="shared" si="35"/>
        <v/>
      </c>
      <c r="CN11">
        <f>INDEX('Calcs-control3'!$G$386:$X$456,  'Graph-outputs'!$B11, 'Graph-outputs'!CN$2)</f>
        <v>1371.5557436189551</v>
      </c>
      <c r="CO11">
        <v>7</v>
      </c>
      <c r="CP11" s="86">
        <f>INDEX('Calcs-control3'!$G$170:$X$240, 'Graph-outputs'!$B11, 'Graph-outputs'!$BT$1)</f>
        <v>0</v>
      </c>
      <c r="CR11" s="25" t="str">
        <f t="shared" si="36"/>
        <v/>
      </c>
      <c r="CS11" s="4" t="str">
        <f t="shared" si="37"/>
        <v/>
      </c>
      <c r="CT11" s="26" t="str">
        <f t="shared" si="38"/>
        <v/>
      </c>
      <c r="CU11">
        <f>INDEX('Calcs-control3'!$AH$386:$AY$456,  'Graph-outputs'!$B11, 'Graph-outputs'!CU$2)</f>
        <v>1537.4526483373218</v>
      </c>
      <c r="CV11">
        <v>7</v>
      </c>
      <c r="CW11" s="86">
        <f>INDEX('Calcs-control3'!$AH$170:$AY$240, 'Graph-outputs'!$B11, 'Graph-outputs'!$BT$1)</f>
        <v>0</v>
      </c>
      <c r="CY11" s="80">
        <v>8</v>
      </c>
      <c r="CZ11" s="80">
        <f t="shared" si="39"/>
        <v>7</v>
      </c>
      <c r="DA11">
        <f>IF(Settings!$M$5=1, 'Graph-outputs'!$DH11, 'Graph-outputs'!$DO11)</f>
        <v>5.9435189616197661</v>
      </c>
      <c r="DC11">
        <f>IF(Settings!$M$5=1, 'Graph-outputs'!$DV11, 'Graph-outputs'!$EC11)</f>
        <v>3870.5995213958058</v>
      </c>
      <c r="DE11" s="25">
        <f t="shared" si="40"/>
        <v>10</v>
      </c>
      <c r="DF11" s="4" t="str">
        <f t="shared" si="41"/>
        <v/>
      </c>
      <c r="DG11" s="26" t="str">
        <f t="shared" si="42"/>
        <v/>
      </c>
      <c r="DH11">
        <f>INDEX('Calcs-control4'!$G$86:$X$156,  'Graph-outputs'!$B11, 'Graph-outputs'!DH$2)</f>
        <v>3.7576438274223967</v>
      </c>
      <c r="DI11">
        <v>7</v>
      </c>
      <c r="DJ11">
        <f>INDEX('Calcs-control4'!$G$170:$X$240, 'Graph-outputs'!$B11, 'Graph-outputs'!$DB$1)</f>
        <v>7.513915205693511E-2</v>
      </c>
      <c r="DL11" s="25" t="str">
        <f t="shared" si="43"/>
        <v/>
      </c>
      <c r="DM11" s="4" t="str">
        <f t="shared" si="44"/>
        <v/>
      </c>
      <c r="DN11" s="26" t="str">
        <f t="shared" si="45"/>
        <v/>
      </c>
      <c r="DO11">
        <f>INDEX('Calcs-control4'!$AH$86:$AY$156,  'Graph-outputs'!$B11, 'Graph-outputs'!DO$2)</f>
        <v>5.9435189616197661</v>
      </c>
      <c r="DP11">
        <v>7</v>
      </c>
      <c r="DQ11">
        <f>INDEX('Calcs-control4'!$AH$170:$AY$240, 'Graph-outputs'!$B11, 'Graph-outputs'!$DB$1)</f>
        <v>0.16601301458108431</v>
      </c>
      <c r="DS11" s="25">
        <f t="shared" si="46"/>
        <v>10</v>
      </c>
      <c r="DT11" s="4" t="str">
        <f t="shared" si="47"/>
        <v/>
      </c>
      <c r="DU11" s="26" t="str">
        <f t="shared" si="48"/>
        <v/>
      </c>
      <c r="DV11">
        <f>INDEX('Calcs-control4'!$G$386:$X$456,  'Graph-outputs'!$B11, 'Graph-outputs'!DV$2)</f>
        <v>2262.6967756595859</v>
      </c>
      <c r="DW11">
        <v>7</v>
      </c>
      <c r="DX11">
        <f>INDEX('Calcs-control4'!$G$170:$X$240, 'Graph-outputs'!$B11, 'Graph-outputs'!$DB$1)</f>
        <v>7.513915205693511E-2</v>
      </c>
      <c r="DZ11" s="25" t="str">
        <f t="shared" si="49"/>
        <v/>
      </c>
      <c r="EA11" s="4" t="str">
        <f t="shared" si="50"/>
        <v/>
      </c>
      <c r="EB11" s="26" t="str">
        <f t="shared" si="51"/>
        <v/>
      </c>
      <c r="EC11">
        <f>INDEX('Calcs-control4'!$AH$386:$AY$456,  'Graph-outputs'!$B11, 'Graph-outputs'!EC$2)</f>
        <v>3870.5995213958058</v>
      </c>
      <c r="ED11">
        <v>7</v>
      </c>
      <c r="EE11">
        <f>INDEX('Calcs-control4'!$AH$170:$AY$240, 'Graph-outputs'!$B11, 'Graph-outputs'!$DB$1)</f>
        <v>0.16601301458108431</v>
      </c>
    </row>
    <row r="12" spans="1:135" x14ac:dyDescent="0.25">
      <c r="A12" s="80">
        <f t="shared" si="0"/>
        <v>8</v>
      </c>
      <c r="B12">
        <v>9</v>
      </c>
      <c r="C12">
        <f>IF(Settings!$M$5=1, 'Graph-outputs'!$J12, 'Graph-outputs'!$Q12)</f>
        <v>10.308246174779677</v>
      </c>
      <c r="E12">
        <f>IF(Settings!$M$5=1, 'Graph-outputs'!$X12, 'Graph-outputs'!$AE12)</f>
        <v>11126.448193118171</v>
      </c>
      <c r="G12" s="25" t="str">
        <f t="shared" si="1"/>
        <v/>
      </c>
      <c r="H12" s="4" t="str">
        <f t="shared" si="2"/>
        <v/>
      </c>
      <c r="I12" s="26">
        <f t="shared" si="3"/>
        <v>90</v>
      </c>
      <c r="J12">
        <f>INDEX('Calcs-control1'!$G$86:$X$156,  'Graph-outputs'!$B12, 'Graph-outputs'!J$2)</f>
        <v>10.400369586742961</v>
      </c>
      <c r="K12">
        <v>8</v>
      </c>
      <c r="L12">
        <f>INDEX('Calcs-control1'!$G$170:$X$240, 'Graph-outputs'!$B12, 'Graph-outputs'!$D$1)</f>
        <v>0.88794864478686064</v>
      </c>
      <c r="N12" s="25" t="str">
        <f t="shared" si="4"/>
        <v/>
      </c>
      <c r="O12" s="4" t="str">
        <f t="shared" si="5"/>
        <v/>
      </c>
      <c r="P12" s="26" t="str">
        <f t="shared" si="6"/>
        <v/>
      </c>
      <c r="Q12">
        <f>INDEX('Calcs-control1'!$AH$86:$AY$156,  'Graph-outputs'!$B12, 'Graph-outputs'!Q$2)</f>
        <v>10.308246174779677</v>
      </c>
      <c r="R12">
        <v>8</v>
      </c>
      <c r="S12">
        <f>INDEX('Calcs-control1'!$AH$170:$AY$240, 'Graph-outputs'!$B12, 'Graph-outputs'!$Q$2)</f>
        <v>0.88554912637181404</v>
      </c>
      <c r="U12" s="25" t="str">
        <f t="shared" si="7"/>
        <v/>
      </c>
      <c r="V12" s="4" t="str">
        <f t="shared" si="8"/>
        <v/>
      </c>
      <c r="W12" s="26">
        <f t="shared" si="9"/>
        <v>90</v>
      </c>
      <c r="X12">
        <f>INDEX('Calcs-control1'!$G$386:$X$456,  'Graph-outputs'!$B12, 'Graph-outputs'!X$2)</f>
        <v>11231.87317746157</v>
      </c>
      <c r="Y12">
        <v>8</v>
      </c>
      <c r="Z12">
        <f>INDEX('Calcs-control1'!$G$170:$X$240, 'Graph-outputs'!$B12, 'Graph-outputs'!$J$2)</f>
        <v>0.88794864478686064</v>
      </c>
      <c r="AB12" s="25" t="str">
        <f t="shared" si="10"/>
        <v/>
      </c>
      <c r="AC12" s="4" t="str">
        <f t="shared" si="11"/>
        <v/>
      </c>
      <c r="AD12" s="26" t="str">
        <f t="shared" si="12"/>
        <v/>
      </c>
      <c r="AE12">
        <f>INDEX('Calcs-control1'!$AH$386:$AY$456,  'Graph-outputs'!$B12, 'Graph-outputs'!AE$2)</f>
        <v>11126.448193118171</v>
      </c>
      <c r="AF12">
        <v>8</v>
      </c>
      <c r="AG12">
        <f>INDEX('Calcs-control1'!$AH$170:$AY$240, 'Graph-outputs'!$B12, 'Graph-outputs'!$Q$2)</f>
        <v>0.88554912637181404</v>
      </c>
      <c r="AI12" s="80">
        <v>9</v>
      </c>
      <c r="AJ12" s="80">
        <f t="shared" si="13"/>
        <v>8</v>
      </c>
      <c r="AK12">
        <f>IF(Settings!$M$5=1, 'Graph-outputs'!$AR12, 'Graph-outputs'!$AY12)</f>
        <v>3.0095661011733719</v>
      </c>
      <c r="AM12">
        <f>IF(Settings!$M$5=1, 'Graph-outputs'!$BF12, 'Graph-outputs'!$BM12)</f>
        <v>2080.9782760769608</v>
      </c>
      <c r="AO12" s="25" t="str">
        <f t="shared" si="14"/>
        <v/>
      </c>
      <c r="AP12" s="4" t="str">
        <f t="shared" si="15"/>
        <v/>
      </c>
      <c r="AQ12" s="26" t="str">
        <f t="shared" si="16"/>
        <v/>
      </c>
      <c r="AR12">
        <f>INDEX('Calcs-control2'!$G$86:$Y$156,  'Graph-outputs'!$B12, 'Graph-outputs'!AR$2)</f>
        <v>3.0600324392868807</v>
      </c>
      <c r="AS12">
        <v>8</v>
      </c>
      <c r="AT12">
        <f>INDEX('Calcs-control2'!$G$170:$X$240, 'Graph-outputs'!$B12, 'Graph-outputs'!$AL$1)</f>
        <v>0</v>
      </c>
      <c r="AV12" s="25" t="str">
        <f t="shared" si="17"/>
        <v/>
      </c>
      <c r="AW12" s="4" t="str">
        <f t="shared" si="18"/>
        <v/>
      </c>
      <c r="AX12" s="26" t="str">
        <f t="shared" si="19"/>
        <v/>
      </c>
      <c r="AY12">
        <f>INDEX('Calcs-control2'!$AH$86:$AZ$156,  'Graph-outputs'!$B12, 'Graph-outputs'!AY$2)</f>
        <v>3.0095661011733719</v>
      </c>
      <c r="AZ12">
        <v>8</v>
      </c>
      <c r="BA12">
        <f>INDEX('Calcs-control2'!$AH$170:$AY$240, 'Graph-outputs'!$B12, 'Graph-outputs'!$AL$1)</f>
        <v>0</v>
      </c>
      <c r="BC12" s="25" t="str">
        <f t="shared" si="20"/>
        <v/>
      </c>
      <c r="BD12" s="4" t="str">
        <f t="shared" si="21"/>
        <v/>
      </c>
      <c r="BE12" s="26" t="str">
        <f t="shared" si="22"/>
        <v/>
      </c>
      <c r="BF12">
        <f>INDEX('Calcs-control2'!$G$386:$X$456,  'Graph-outputs'!$B12, 'Graph-outputs'!BF$2)</f>
        <v>2115.8734568960235</v>
      </c>
      <c r="BG12">
        <v>8</v>
      </c>
      <c r="BH12">
        <f>INDEX('Calcs-control2'!$G$170:$X$240, 'Graph-outputs'!$B12, 'Graph-outputs'!$AL$1)</f>
        <v>0</v>
      </c>
      <c r="BJ12" s="25" t="str">
        <f t="shared" si="23"/>
        <v/>
      </c>
      <c r="BK12" s="4" t="str">
        <f t="shared" si="24"/>
        <v/>
      </c>
      <c r="BL12" s="26" t="str">
        <f t="shared" si="25"/>
        <v/>
      </c>
      <c r="BM12">
        <f>INDEX('Calcs-control2'!$AH$386:$AY$456,  'Graph-outputs'!$B12, 'Graph-outputs'!BM$2)</f>
        <v>2080.9782760769608</v>
      </c>
      <c r="BN12">
        <v>8</v>
      </c>
      <c r="BO12">
        <f>INDEX('Calcs-control2'!$AH$170:$AY$240, 'Graph-outputs'!$B12, 'Graph-outputs'!$AL$1)</f>
        <v>0</v>
      </c>
      <c r="BQ12" s="80">
        <v>9</v>
      </c>
      <c r="BR12" s="80">
        <f t="shared" si="26"/>
        <v>8</v>
      </c>
      <c r="BS12">
        <f>IF(Settings!$M$5=1, 'Graph-outputs'!$BZ12, 'Graph-outputs'!$CG12)</f>
        <v>15.776025576813884</v>
      </c>
      <c r="BU12">
        <f>IF(Settings!$M$5=1, 'Graph-outputs'!$CN12, 'Graph-outputs'!$CU12)</f>
        <v>1656.4826855654578</v>
      </c>
      <c r="BW12" s="25" t="str">
        <f t="shared" si="27"/>
        <v/>
      </c>
      <c r="BX12" s="4" t="str">
        <f t="shared" si="28"/>
        <v/>
      </c>
      <c r="BY12" s="26" t="str">
        <f t="shared" si="29"/>
        <v/>
      </c>
      <c r="BZ12">
        <f>INDEX('Calcs-control3'!$G$86:$Y$156,  'Graph-outputs'!$B12, 'Graph-outputs'!BZ$2)</f>
        <v>15.931432343174018</v>
      </c>
      <c r="CA12">
        <v>8</v>
      </c>
      <c r="CB12">
        <f>INDEX('Calcs-control3'!$G$170:$X$240, 'Graph-outputs'!$B12, 'Graph-outputs'!$BT$1)</f>
        <v>0</v>
      </c>
      <c r="CD12" s="25" t="str">
        <f t="shared" si="30"/>
        <v/>
      </c>
      <c r="CE12" s="4" t="str">
        <f t="shared" si="31"/>
        <v/>
      </c>
      <c r="CF12" s="26" t="str">
        <f t="shared" si="32"/>
        <v/>
      </c>
      <c r="CG12">
        <f>INDEX('Calcs-control3'!$AH$86:$AZ$156,  'Graph-outputs'!$B12, 'Graph-outputs'!CG$2)</f>
        <v>15.776025576813884</v>
      </c>
      <c r="CH12">
        <v>8</v>
      </c>
      <c r="CI12" s="86">
        <f>INDEX('Calcs-control3'!$AH$170:$AY$240, 'Graph-outputs'!$B12, 'Graph-outputs'!$BT$1)</f>
        <v>0</v>
      </c>
      <c r="CK12" s="25" t="str">
        <f t="shared" si="33"/>
        <v/>
      </c>
      <c r="CL12" s="4" t="str">
        <f t="shared" si="34"/>
        <v/>
      </c>
      <c r="CM12" s="26" t="str">
        <f t="shared" si="35"/>
        <v/>
      </c>
      <c r="CN12">
        <f>INDEX('Calcs-control3'!$G$386:$X$456,  'Graph-outputs'!$B12, 'Graph-outputs'!CN$2)</f>
        <v>1672.8003960332719</v>
      </c>
      <c r="CO12">
        <v>8</v>
      </c>
      <c r="CP12" s="86">
        <f>INDEX('Calcs-control3'!$G$170:$X$240, 'Graph-outputs'!$B12, 'Graph-outputs'!$BT$1)</f>
        <v>0</v>
      </c>
      <c r="CR12" s="25" t="str">
        <f t="shared" si="36"/>
        <v/>
      </c>
      <c r="CS12" s="4" t="str">
        <f t="shared" si="37"/>
        <v/>
      </c>
      <c r="CT12" s="26" t="str">
        <f t="shared" si="38"/>
        <v/>
      </c>
      <c r="CU12">
        <f>INDEX('Calcs-control3'!$AH$386:$AY$456,  'Graph-outputs'!$B12, 'Graph-outputs'!CU$2)</f>
        <v>1656.4826855654578</v>
      </c>
      <c r="CV12">
        <v>8</v>
      </c>
      <c r="CW12" s="86">
        <f>INDEX('Calcs-control3'!$AH$170:$AY$240, 'Graph-outputs'!$B12, 'Graph-outputs'!$BT$1)</f>
        <v>0</v>
      </c>
      <c r="CY12" s="80">
        <v>9</v>
      </c>
      <c r="CZ12" s="80">
        <f t="shared" si="39"/>
        <v>8</v>
      </c>
      <c r="DA12">
        <f>IF(Settings!$M$5=1, 'Graph-outputs'!$DH12, 'Graph-outputs'!$DO12)</f>
        <v>7.5367979421404669</v>
      </c>
      <c r="DC12">
        <f>IF(Settings!$M$5=1, 'Graph-outputs'!$DV12, 'Graph-outputs'!$EC12)</f>
        <v>5158.5765444432091</v>
      </c>
      <c r="DE12" s="25" t="str">
        <f t="shared" si="40"/>
        <v/>
      </c>
      <c r="DF12" s="4" t="str">
        <f t="shared" si="41"/>
        <v/>
      </c>
      <c r="DG12" s="26" t="str">
        <f t="shared" si="42"/>
        <v/>
      </c>
      <c r="DH12">
        <f>INDEX('Calcs-control4'!$G$86:$X$156,  'Graph-outputs'!$B12, 'Graph-outputs'!DH$2)</f>
        <v>7.7557063130731931</v>
      </c>
      <c r="DI12">
        <v>8</v>
      </c>
      <c r="DJ12">
        <f>INDEX('Calcs-control4'!$G$170:$X$240, 'Graph-outputs'!$B12, 'Graph-outputs'!$DB$1)</f>
        <v>0.23571600533133796</v>
      </c>
      <c r="DL12" s="25" t="str">
        <f t="shared" si="43"/>
        <v/>
      </c>
      <c r="DM12" s="4" t="str">
        <f t="shared" si="44"/>
        <v/>
      </c>
      <c r="DN12" s="26" t="str">
        <f t="shared" si="45"/>
        <v/>
      </c>
      <c r="DO12">
        <f>INDEX('Calcs-control4'!$AH$86:$AY$156,  'Graph-outputs'!$B12, 'Graph-outputs'!DO$2)</f>
        <v>7.5367979421404669</v>
      </c>
      <c r="DP12">
        <v>8</v>
      </c>
      <c r="DQ12">
        <f>INDEX('Calcs-control4'!$AH$170:$AY$240, 'Graph-outputs'!$B12, 'Graph-outputs'!$DB$1)</f>
        <v>0.22753474641502114</v>
      </c>
      <c r="DS12" s="25" t="str">
        <f t="shared" si="46"/>
        <v/>
      </c>
      <c r="DT12" s="4" t="str">
        <f t="shared" si="47"/>
        <v/>
      </c>
      <c r="DU12" s="26" t="str">
        <f t="shared" si="48"/>
        <v/>
      </c>
      <c r="DV12">
        <f>INDEX('Calcs-control4'!$G$386:$X$456,  'Graph-outputs'!$B12, 'Graph-outputs'!DV$2)</f>
        <v>5342.6725985815174</v>
      </c>
      <c r="DW12">
        <v>8</v>
      </c>
      <c r="DX12">
        <f>INDEX('Calcs-control4'!$G$170:$X$240, 'Graph-outputs'!$B12, 'Graph-outputs'!$DB$1)</f>
        <v>0.23571600533133796</v>
      </c>
      <c r="DZ12" s="25" t="str">
        <f t="shared" si="49"/>
        <v/>
      </c>
      <c r="EA12" s="4" t="str">
        <f t="shared" si="50"/>
        <v/>
      </c>
      <c r="EB12" s="26" t="str">
        <f t="shared" si="51"/>
        <v/>
      </c>
      <c r="EC12">
        <f>INDEX('Calcs-control4'!$AH$386:$AY$456,  'Graph-outputs'!$B12, 'Graph-outputs'!EC$2)</f>
        <v>5158.5765444432091</v>
      </c>
      <c r="ED12">
        <v>8</v>
      </c>
      <c r="EE12">
        <f>INDEX('Calcs-control4'!$AH$170:$AY$240, 'Graph-outputs'!$B12, 'Graph-outputs'!$DB$1)</f>
        <v>0.22753474641502114</v>
      </c>
    </row>
    <row r="13" spans="1:135" x14ac:dyDescent="0.25">
      <c r="A13" s="80">
        <f t="shared" si="0"/>
        <v>9</v>
      </c>
      <c r="B13">
        <v>10</v>
      </c>
      <c r="C13">
        <f>IF(Settings!$M$5=1, 'Graph-outputs'!$J13, 'Graph-outputs'!$Q13)</f>
        <v>11.025108096588783</v>
      </c>
      <c r="E13">
        <f>IF(Settings!$M$5=1, 'Graph-outputs'!$X13, 'Graph-outputs'!$AE13)</f>
        <v>11946.24258661175</v>
      </c>
      <c r="G13" s="25" t="str">
        <f t="shared" si="1"/>
        <v/>
      </c>
      <c r="H13" s="4" t="str">
        <f t="shared" si="2"/>
        <v/>
      </c>
      <c r="I13" s="26" t="str">
        <f t="shared" si="3"/>
        <v/>
      </c>
      <c r="J13">
        <f>INDEX('Calcs-control1'!$G$86:$X$156,  'Graph-outputs'!$B13, 'Graph-outputs'!J$2)</f>
        <v>12.160707140968873</v>
      </c>
      <c r="K13">
        <v>9</v>
      </c>
      <c r="L13">
        <f>INDEX('Calcs-control1'!$G$170:$X$240, 'Graph-outputs'!$B13, 'Graph-outputs'!$D$1)</f>
        <v>0.9252551990443062</v>
      </c>
      <c r="N13" s="25" t="str">
        <f t="shared" si="4"/>
        <v/>
      </c>
      <c r="O13" s="4" t="str">
        <f t="shared" si="5"/>
        <v/>
      </c>
      <c r="P13" s="26" t="str">
        <f t="shared" si="6"/>
        <v/>
      </c>
      <c r="Q13">
        <f>INDEX('Calcs-control1'!$AH$86:$AY$156,  'Graph-outputs'!$B13, 'Graph-outputs'!Q$2)</f>
        <v>11.025108096588783</v>
      </c>
      <c r="R13">
        <v>9</v>
      </c>
      <c r="S13">
        <f>INDEX('Calcs-control1'!$AH$170:$AY$240, 'Graph-outputs'!$B13, 'Graph-outputs'!$Q$2)</f>
        <v>0.90294600844434147</v>
      </c>
      <c r="U13" s="25" t="str">
        <f t="shared" si="7"/>
        <v/>
      </c>
      <c r="V13" s="4" t="str">
        <f t="shared" si="8"/>
        <v/>
      </c>
      <c r="W13" s="26" t="str">
        <f t="shared" si="9"/>
        <v/>
      </c>
      <c r="X13">
        <f>INDEX('Calcs-control1'!$G$386:$X$456,  'Graph-outputs'!$B13, 'Graph-outputs'!X$2)</f>
        <v>13241.830490140363</v>
      </c>
      <c r="Y13">
        <v>9</v>
      </c>
      <c r="Z13">
        <f>INDEX('Calcs-control1'!$G$170:$X$240, 'Graph-outputs'!$B13, 'Graph-outputs'!$J$2)</f>
        <v>0.9252551990443062</v>
      </c>
      <c r="AB13" s="25" t="str">
        <f t="shared" si="10"/>
        <v/>
      </c>
      <c r="AC13" s="4" t="str">
        <f t="shared" si="11"/>
        <v/>
      </c>
      <c r="AD13" s="26" t="str">
        <f t="shared" si="12"/>
        <v/>
      </c>
      <c r="AE13">
        <f>INDEX('Calcs-control1'!$AH$386:$AY$456,  'Graph-outputs'!$B13, 'Graph-outputs'!AE$2)</f>
        <v>11946.24258661175</v>
      </c>
      <c r="AF13">
        <v>9</v>
      </c>
      <c r="AG13">
        <f>INDEX('Calcs-control1'!$AH$170:$AY$240, 'Graph-outputs'!$B13, 'Graph-outputs'!$Q$2)</f>
        <v>0.90294600844434147</v>
      </c>
      <c r="AI13" s="80">
        <v>10</v>
      </c>
      <c r="AJ13" s="80">
        <f t="shared" si="13"/>
        <v>9</v>
      </c>
      <c r="AK13">
        <f>IF(Settings!$M$5=1, 'Graph-outputs'!$AR13, 'Graph-outputs'!$AY13)</f>
        <v>3.4118657148793057</v>
      </c>
      <c r="AM13">
        <f>IF(Settings!$M$5=1, 'Graph-outputs'!$BF13, 'Graph-outputs'!$BM13)</f>
        <v>2359.150188057828</v>
      </c>
      <c r="AO13" s="25" t="str">
        <f t="shared" si="14"/>
        <v/>
      </c>
      <c r="AP13" s="4" t="str">
        <f t="shared" si="15"/>
        <v/>
      </c>
      <c r="AQ13" s="26" t="str">
        <f t="shared" si="16"/>
        <v/>
      </c>
      <c r="AR13">
        <f>INDEX('Calcs-control2'!$G$86:$Y$156,  'Graph-outputs'!$B13, 'Graph-outputs'!AR$2)</f>
        <v>4.093309531111041</v>
      </c>
      <c r="AS13">
        <v>9</v>
      </c>
      <c r="AT13">
        <f>INDEX('Calcs-control2'!$G$170:$X$240, 'Graph-outputs'!$B13, 'Graph-outputs'!$AL$1)</f>
        <v>0</v>
      </c>
      <c r="AV13" s="25" t="str">
        <f t="shared" si="17"/>
        <v/>
      </c>
      <c r="AW13" s="4" t="str">
        <f t="shared" si="18"/>
        <v/>
      </c>
      <c r="AX13" s="26" t="str">
        <f t="shared" si="19"/>
        <v/>
      </c>
      <c r="AY13">
        <f>INDEX('Calcs-control2'!$AH$86:$AZ$156,  'Graph-outputs'!$B13, 'Graph-outputs'!AY$2)</f>
        <v>3.4118657148793057</v>
      </c>
      <c r="AZ13">
        <v>9</v>
      </c>
      <c r="BA13">
        <f>INDEX('Calcs-control2'!$AH$170:$AY$240, 'Graph-outputs'!$B13, 'Graph-outputs'!$AL$1)</f>
        <v>0</v>
      </c>
      <c r="BC13" s="25" t="str">
        <f t="shared" si="20"/>
        <v/>
      </c>
      <c r="BD13" s="4" t="str">
        <f t="shared" si="21"/>
        <v/>
      </c>
      <c r="BE13" s="26" t="str">
        <f t="shared" si="22"/>
        <v/>
      </c>
      <c r="BF13">
        <f>INDEX('Calcs-control2'!$G$386:$X$456,  'Graph-outputs'!$B13, 'Graph-outputs'!BF$2)</f>
        <v>2830.3376384322669</v>
      </c>
      <c r="BG13">
        <v>9</v>
      </c>
      <c r="BH13">
        <f>INDEX('Calcs-control2'!$G$170:$X$240, 'Graph-outputs'!$B13, 'Graph-outputs'!$AL$1)</f>
        <v>0</v>
      </c>
      <c r="BJ13" s="25" t="str">
        <f t="shared" si="23"/>
        <v/>
      </c>
      <c r="BK13" s="4" t="str">
        <f t="shared" si="24"/>
        <v/>
      </c>
      <c r="BL13" s="26" t="str">
        <f t="shared" si="25"/>
        <v/>
      </c>
      <c r="BM13">
        <f>INDEX('Calcs-control2'!$AH$386:$AY$456,  'Graph-outputs'!$B13, 'Graph-outputs'!BM$2)</f>
        <v>2359.150188057828</v>
      </c>
      <c r="BN13">
        <v>9</v>
      </c>
      <c r="BO13">
        <f>INDEX('Calcs-control2'!$AH$170:$AY$240, 'Graph-outputs'!$B13, 'Graph-outputs'!$AL$1)</f>
        <v>0</v>
      </c>
      <c r="BQ13" s="80">
        <v>10</v>
      </c>
      <c r="BR13" s="80">
        <f t="shared" si="26"/>
        <v>9</v>
      </c>
      <c r="BS13">
        <f>IF(Settings!$M$5=1, 'Graph-outputs'!$BZ13, 'Graph-outputs'!$CG13)</f>
        <v>16.988151136632045</v>
      </c>
      <c r="BU13">
        <f>IF(Settings!$M$5=1, 'Graph-outputs'!$CN13, 'Graph-outputs'!$CU13)</f>
        <v>1783.7558693463648</v>
      </c>
      <c r="BW13" s="25" t="str">
        <f t="shared" si="27"/>
        <v/>
      </c>
      <c r="BX13" s="4" t="str">
        <f t="shared" si="28"/>
        <v/>
      </c>
      <c r="BY13" s="26" t="str">
        <f t="shared" si="29"/>
        <v/>
      </c>
      <c r="BZ13">
        <f>INDEX('Calcs-control3'!$G$86:$Y$156,  'Graph-outputs'!$B13, 'Graph-outputs'!BZ$2)</f>
        <v>18.920540306737543</v>
      </c>
      <c r="CA13">
        <v>9</v>
      </c>
      <c r="CB13">
        <f>INDEX('Calcs-control3'!$G$170:$X$240, 'Graph-outputs'!$B13, 'Graph-outputs'!$BT$1)</f>
        <v>0</v>
      </c>
      <c r="CD13" s="25" t="str">
        <f t="shared" si="30"/>
        <v/>
      </c>
      <c r="CE13" s="4" t="str">
        <f t="shared" si="31"/>
        <v/>
      </c>
      <c r="CF13" s="26" t="str">
        <f t="shared" si="32"/>
        <v/>
      </c>
      <c r="CG13">
        <f>INDEX('Calcs-control3'!$AH$86:$AZ$156,  'Graph-outputs'!$B13, 'Graph-outputs'!CG$2)</f>
        <v>16.988151136632045</v>
      </c>
      <c r="CH13">
        <v>9</v>
      </c>
      <c r="CI13" s="86">
        <f>INDEX('Calcs-control3'!$AH$170:$AY$240, 'Graph-outputs'!$B13, 'Graph-outputs'!$BT$1)</f>
        <v>0</v>
      </c>
      <c r="CK13" s="25" t="str">
        <f t="shared" si="33"/>
        <v/>
      </c>
      <c r="CL13" s="4" t="str">
        <f t="shared" si="34"/>
        <v/>
      </c>
      <c r="CM13" s="26" t="str">
        <f t="shared" si="35"/>
        <v/>
      </c>
      <c r="CN13">
        <f>INDEX('Calcs-control3'!$G$386:$X$456,  'Graph-outputs'!$B13, 'Graph-outputs'!CN$2)</f>
        <v>1986.656732207442</v>
      </c>
      <c r="CO13">
        <v>9</v>
      </c>
      <c r="CP13" s="86">
        <f>INDEX('Calcs-control3'!$G$170:$X$240, 'Graph-outputs'!$B13, 'Graph-outputs'!$BT$1)</f>
        <v>0</v>
      </c>
      <c r="CR13" s="25" t="str">
        <f t="shared" si="36"/>
        <v/>
      </c>
      <c r="CS13" s="4" t="str">
        <f t="shared" si="37"/>
        <v/>
      </c>
      <c r="CT13" s="26" t="str">
        <f t="shared" si="38"/>
        <v/>
      </c>
      <c r="CU13">
        <f>INDEX('Calcs-control3'!$AH$386:$AY$456,  'Graph-outputs'!$B13, 'Graph-outputs'!CU$2)</f>
        <v>1783.7558693463648</v>
      </c>
      <c r="CV13">
        <v>9</v>
      </c>
      <c r="CW13" s="86">
        <f>INDEX('Calcs-control3'!$AH$170:$AY$240, 'Graph-outputs'!$B13, 'Graph-outputs'!$BT$1)</f>
        <v>0</v>
      </c>
      <c r="CY13" s="80">
        <v>10</v>
      </c>
      <c r="CZ13" s="80">
        <f t="shared" si="39"/>
        <v>9</v>
      </c>
      <c r="DA13">
        <f>IF(Settings!$M$5=1, 'Graph-outputs'!$DH13, 'Graph-outputs'!$DO13)</f>
        <v>9.2423241031273839</v>
      </c>
      <c r="DC13">
        <f>IF(Settings!$M$5=1, 'Graph-outputs'!$DV13, 'Graph-outputs'!$EC13)</f>
        <v>6636.130217975392</v>
      </c>
      <c r="DE13" s="25" t="str">
        <f t="shared" si="40"/>
        <v/>
      </c>
      <c r="DF13" s="4" t="str">
        <f t="shared" si="41"/>
        <v/>
      </c>
      <c r="DG13" s="26" t="str">
        <f t="shared" si="42"/>
        <v/>
      </c>
      <c r="DH13">
        <f>INDEX('Calcs-control4'!$G$86:$X$156,  'Graph-outputs'!$B13, 'Graph-outputs'!DH$2)</f>
        <v>11.927451966927924</v>
      </c>
      <c r="DI13">
        <v>9</v>
      </c>
      <c r="DJ13">
        <f>INDEX('Calcs-control4'!$G$170:$X$240, 'Graph-outputs'!$B13, 'Graph-outputs'!$DB$1)</f>
        <v>0.38080797483203166</v>
      </c>
      <c r="DL13" s="25" t="str">
        <f t="shared" si="43"/>
        <v/>
      </c>
      <c r="DM13" s="4" t="str">
        <f t="shared" si="44"/>
        <v/>
      </c>
      <c r="DN13" s="26" t="str">
        <f t="shared" si="45"/>
        <v/>
      </c>
      <c r="DO13">
        <f>INDEX('Calcs-control4'!$AH$86:$AY$156,  'Graph-outputs'!$B13, 'Graph-outputs'!DO$2)</f>
        <v>9.2423241031273839</v>
      </c>
      <c r="DP13">
        <v>9</v>
      </c>
      <c r="DQ13">
        <f>INDEX('Calcs-control4'!$AH$170:$AY$240, 'Graph-outputs'!$B13, 'Graph-outputs'!$DB$1)</f>
        <v>0.28968899726168129</v>
      </c>
      <c r="DS13" s="25" t="str">
        <f t="shared" si="46"/>
        <v/>
      </c>
      <c r="DT13" s="4" t="str">
        <f t="shared" si="47"/>
        <v/>
      </c>
      <c r="DU13" s="26" t="str">
        <f t="shared" si="48"/>
        <v/>
      </c>
      <c r="DV13">
        <f>INDEX('Calcs-control4'!$G$386:$X$456,  'Graph-outputs'!$B13, 'Graph-outputs'!DV$2)</f>
        <v>9150.9744402157485</v>
      </c>
      <c r="DW13">
        <v>9</v>
      </c>
      <c r="DX13">
        <f>INDEX('Calcs-control4'!$G$170:$X$240, 'Graph-outputs'!$B13, 'Graph-outputs'!$DB$1)</f>
        <v>0.38080797483203166</v>
      </c>
      <c r="DZ13" s="25" t="str">
        <f t="shared" si="49"/>
        <v/>
      </c>
      <c r="EA13" s="4" t="str">
        <f t="shared" si="50"/>
        <v/>
      </c>
      <c r="EB13" s="26" t="str">
        <f t="shared" si="51"/>
        <v/>
      </c>
      <c r="EC13">
        <f>INDEX('Calcs-control4'!$AH$386:$AY$456,  'Graph-outputs'!$B13, 'Graph-outputs'!EC$2)</f>
        <v>6636.130217975392</v>
      </c>
      <c r="ED13">
        <v>9</v>
      </c>
      <c r="EE13">
        <f>INDEX('Calcs-control4'!$AH$170:$AY$240, 'Graph-outputs'!$B13, 'Graph-outputs'!$DB$1)</f>
        <v>0.28968899726168129</v>
      </c>
    </row>
    <row r="14" spans="1:135" x14ac:dyDescent="0.25">
      <c r="A14" s="80">
        <f t="shared" si="0"/>
        <v>10</v>
      </c>
      <c r="B14">
        <v>11</v>
      </c>
      <c r="C14">
        <f>IF(Settings!$M$5=1, 'Graph-outputs'!$J14, 'Graph-outputs'!$Q14)</f>
        <v>11.786945146089144</v>
      </c>
      <c r="E14">
        <f>IF(Settings!$M$5=1, 'Graph-outputs'!$X14, 'Graph-outputs'!$AE14)</f>
        <v>12815.859010477026</v>
      </c>
      <c r="G14" s="25" t="str">
        <f t="shared" si="1"/>
        <v/>
      </c>
      <c r="H14" s="4" t="str">
        <f t="shared" si="2"/>
        <v/>
      </c>
      <c r="I14" s="26" t="str">
        <f t="shared" si="3"/>
        <v/>
      </c>
      <c r="J14">
        <f>INDEX('Calcs-control1'!$G$86:$X$156,  'Graph-outputs'!$B14, 'Graph-outputs'!J$2)</f>
        <v>13.957877135123395</v>
      </c>
      <c r="K14">
        <v>10</v>
      </c>
      <c r="L14">
        <f>INDEX('Calcs-control1'!$G$170:$X$240, 'Graph-outputs'!$B14, 'Graph-outputs'!$D$1)</f>
        <v>0.9505614463156512</v>
      </c>
      <c r="N14" s="25" t="str">
        <f t="shared" si="4"/>
        <v/>
      </c>
      <c r="O14" s="4" t="str">
        <f t="shared" si="5"/>
        <v/>
      </c>
      <c r="P14" s="26" t="str">
        <f t="shared" si="6"/>
        <v/>
      </c>
      <c r="Q14">
        <f>INDEX('Calcs-control1'!$AH$86:$AY$156,  'Graph-outputs'!$B14, 'Graph-outputs'!Q$2)</f>
        <v>11.786945146089144</v>
      </c>
      <c r="R14">
        <v>10</v>
      </c>
      <c r="S14">
        <f>INDEX('Calcs-control1'!$AH$170:$AY$240, 'Graph-outputs'!$B14, 'Graph-outputs'!$Q$2)</f>
        <v>0.91854547278593524</v>
      </c>
      <c r="U14" s="25" t="str">
        <f t="shared" si="7"/>
        <v/>
      </c>
      <c r="V14" s="4" t="str">
        <f t="shared" si="8"/>
        <v/>
      </c>
      <c r="W14" s="26" t="str">
        <f t="shared" si="9"/>
        <v/>
      </c>
      <c r="X14">
        <f>INDEX('Calcs-control1'!$G$386:$X$456,  'Graph-outputs'!$B14, 'Graph-outputs'!X$2)</f>
        <v>15283.54744625246</v>
      </c>
      <c r="Y14">
        <v>10</v>
      </c>
      <c r="Z14">
        <f>INDEX('Calcs-control1'!$G$170:$X$240, 'Graph-outputs'!$B14, 'Graph-outputs'!$J$2)</f>
        <v>0.9505614463156512</v>
      </c>
      <c r="AB14" s="25" t="str">
        <f t="shared" si="10"/>
        <v/>
      </c>
      <c r="AC14" s="4" t="str">
        <f t="shared" si="11"/>
        <v/>
      </c>
      <c r="AD14" s="26" t="str">
        <f t="shared" si="12"/>
        <v/>
      </c>
      <c r="AE14">
        <f>INDEX('Calcs-control1'!$AH$386:$AY$456,  'Graph-outputs'!$B14, 'Graph-outputs'!AE$2)</f>
        <v>12815.859010477026</v>
      </c>
      <c r="AF14">
        <v>10</v>
      </c>
      <c r="AG14">
        <f>INDEX('Calcs-control1'!$AH$170:$AY$240, 'Graph-outputs'!$B14, 'Graph-outputs'!$Q$2)</f>
        <v>0.91854547278593524</v>
      </c>
      <c r="AI14" s="80">
        <v>11</v>
      </c>
      <c r="AJ14" s="80">
        <f t="shared" si="13"/>
        <v>10</v>
      </c>
      <c r="AK14">
        <f>IF(Settings!$M$5=1, 'Graph-outputs'!$AR14, 'Graph-outputs'!$AY14)</f>
        <v>3.8631509240725208</v>
      </c>
      <c r="AM14">
        <f>IF(Settings!$M$5=1, 'Graph-outputs'!$BF14, 'Graph-outputs'!$BM14)</f>
        <v>2671.1934145813407</v>
      </c>
      <c r="AO14" s="25">
        <f t="shared" si="14"/>
        <v>10</v>
      </c>
      <c r="AP14" s="4" t="str">
        <f t="shared" si="15"/>
        <v/>
      </c>
      <c r="AQ14" s="26" t="str">
        <f t="shared" si="16"/>
        <v/>
      </c>
      <c r="AR14">
        <f>INDEX('Calcs-control2'!$G$86:$Y$156,  'Graph-outputs'!$B14, 'Graph-outputs'!AR$2)</f>
        <v>5.2777690683897909</v>
      </c>
      <c r="AS14">
        <v>10</v>
      </c>
      <c r="AT14">
        <f>INDEX('Calcs-control2'!$G$170:$X$240, 'Graph-outputs'!$B14, 'Graph-outputs'!$AL$1)</f>
        <v>9.8866380204096438E-2</v>
      </c>
      <c r="AV14" s="25" t="str">
        <f t="shared" si="17"/>
        <v/>
      </c>
      <c r="AW14" s="4" t="str">
        <f t="shared" si="18"/>
        <v/>
      </c>
      <c r="AX14" s="26" t="str">
        <f t="shared" si="19"/>
        <v/>
      </c>
      <c r="AY14">
        <f>INDEX('Calcs-control2'!$AH$86:$AZ$156,  'Graph-outputs'!$B14, 'Graph-outputs'!AY$2)</f>
        <v>3.8631509240725208</v>
      </c>
      <c r="AZ14">
        <v>10</v>
      </c>
      <c r="BA14">
        <f>INDEX('Calcs-control2'!$AH$170:$AY$240, 'Graph-outputs'!$B14, 'Graph-outputs'!$AL$1)</f>
        <v>0</v>
      </c>
      <c r="BC14" s="25">
        <f t="shared" si="20"/>
        <v>10</v>
      </c>
      <c r="BD14" s="4" t="str">
        <f t="shared" si="21"/>
        <v/>
      </c>
      <c r="BE14" s="26" t="str">
        <f t="shared" si="22"/>
        <v/>
      </c>
      <c r="BF14">
        <f>INDEX('Calcs-control2'!$G$386:$X$456,  'Graph-outputs'!$B14, 'Graph-outputs'!BF$2)</f>
        <v>3829.3565184307681</v>
      </c>
      <c r="BG14">
        <v>10</v>
      </c>
      <c r="BH14">
        <f>INDEX('Calcs-control2'!$G$170:$X$240, 'Graph-outputs'!$B14, 'Graph-outputs'!$AL$1)</f>
        <v>9.8866380204096438E-2</v>
      </c>
      <c r="BJ14" s="25" t="str">
        <f t="shared" si="23"/>
        <v/>
      </c>
      <c r="BK14" s="4" t="str">
        <f t="shared" si="24"/>
        <v/>
      </c>
      <c r="BL14" s="26" t="str">
        <f t="shared" si="25"/>
        <v/>
      </c>
      <c r="BM14">
        <f>INDEX('Calcs-control2'!$AH$386:$AY$456,  'Graph-outputs'!$B14, 'Graph-outputs'!BM$2)</f>
        <v>2671.1934145813407</v>
      </c>
      <c r="BN14">
        <v>10</v>
      </c>
      <c r="BO14">
        <f>INDEX('Calcs-control2'!$AH$170:$AY$240, 'Graph-outputs'!$B14, 'Graph-outputs'!$AL$1)</f>
        <v>0</v>
      </c>
      <c r="BQ14" s="80">
        <v>11</v>
      </c>
      <c r="BR14" s="80">
        <f t="shared" si="26"/>
        <v>10</v>
      </c>
      <c r="BS14">
        <f>IF(Settings!$M$5=1, 'Graph-outputs'!$BZ14, 'Graph-outputs'!$CG14)</f>
        <v>18.282983507726804</v>
      </c>
      <c r="BU14">
        <f>IF(Settings!$M$5=1, 'Graph-outputs'!$CN14, 'Graph-outputs'!$CU14)</f>
        <v>1919.7132683113146</v>
      </c>
      <c r="BW14" s="25" t="str">
        <f t="shared" si="27"/>
        <v/>
      </c>
      <c r="BX14" s="4" t="str">
        <f t="shared" si="28"/>
        <v/>
      </c>
      <c r="BY14" s="26" t="str">
        <f t="shared" si="29"/>
        <v/>
      </c>
      <c r="BZ14">
        <f>INDEX('Calcs-control3'!$G$86:$Y$156,  'Graph-outputs'!$B14, 'Graph-outputs'!BZ$2)</f>
        <v>22.004711839244393</v>
      </c>
      <c r="CA14">
        <v>10</v>
      </c>
      <c r="CB14">
        <f>INDEX('Calcs-control3'!$G$170:$X$240, 'Graph-outputs'!$B14, 'Graph-outputs'!$BT$1)</f>
        <v>0</v>
      </c>
      <c r="CD14" s="25" t="str">
        <f t="shared" si="30"/>
        <v/>
      </c>
      <c r="CE14" s="4" t="str">
        <f t="shared" si="31"/>
        <v/>
      </c>
      <c r="CF14" s="26" t="str">
        <f t="shared" si="32"/>
        <v/>
      </c>
      <c r="CG14">
        <f>INDEX('Calcs-control3'!$AH$86:$AZ$156,  'Graph-outputs'!$B14, 'Graph-outputs'!CG$2)</f>
        <v>18.282983507726804</v>
      </c>
      <c r="CH14">
        <v>10</v>
      </c>
      <c r="CI14" s="86">
        <f>INDEX('Calcs-control3'!$AH$170:$AY$240, 'Graph-outputs'!$B14, 'Graph-outputs'!$BT$1)</f>
        <v>0</v>
      </c>
      <c r="CK14" s="25" t="str">
        <f t="shared" si="33"/>
        <v/>
      </c>
      <c r="CL14" s="4" t="str">
        <f t="shared" si="34"/>
        <v/>
      </c>
      <c r="CM14" s="26" t="str">
        <f t="shared" si="35"/>
        <v/>
      </c>
      <c r="CN14">
        <f>INDEX('Calcs-control3'!$G$386:$X$456,  'Graph-outputs'!$B14, 'Graph-outputs'!CN$2)</f>
        <v>2310.4947431206615</v>
      </c>
      <c r="CO14">
        <v>10</v>
      </c>
      <c r="CP14" s="86">
        <f>INDEX('Calcs-control3'!$G$170:$X$240, 'Graph-outputs'!$B14, 'Graph-outputs'!$BT$1)</f>
        <v>0</v>
      </c>
      <c r="CR14" s="25" t="str">
        <f t="shared" si="36"/>
        <v/>
      </c>
      <c r="CS14" s="4" t="str">
        <f t="shared" si="37"/>
        <v/>
      </c>
      <c r="CT14" s="26" t="str">
        <f t="shared" si="38"/>
        <v/>
      </c>
      <c r="CU14">
        <f>INDEX('Calcs-control3'!$AH$386:$AY$456,  'Graph-outputs'!$B14, 'Graph-outputs'!CU$2)</f>
        <v>1919.7132683113146</v>
      </c>
      <c r="CV14">
        <v>10</v>
      </c>
      <c r="CW14" s="86">
        <f>INDEX('Calcs-control3'!$AH$170:$AY$240, 'Graph-outputs'!$B14, 'Graph-outputs'!$BT$1)</f>
        <v>0</v>
      </c>
      <c r="CY14" s="80">
        <v>11</v>
      </c>
      <c r="CZ14" s="80">
        <f t="shared" si="39"/>
        <v>10</v>
      </c>
      <c r="DA14">
        <f>IF(Settings!$M$5=1, 'Graph-outputs'!$DH14, 'Graph-outputs'!$DO14)</f>
        <v>11.048663457443292</v>
      </c>
      <c r="DC14">
        <f>IF(Settings!$M$5=1, 'Graph-outputs'!$DV14, 'Graph-outputs'!$EC14)</f>
        <v>8303.871661649724</v>
      </c>
      <c r="DE14" s="25" t="str">
        <f t="shared" si="40"/>
        <v/>
      </c>
      <c r="DF14" s="4">
        <f t="shared" si="41"/>
        <v>50</v>
      </c>
      <c r="DG14" s="26" t="str">
        <f t="shared" si="42"/>
        <v/>
      </c>
      <c r="DH14">
        <f>INDEX('Calcs-control4'!$G$86:$X$156,  'Graph-outputs'!$B14, 'Graph-outputs'!DH$2)</f>
        <v>16.029194365944019</v>
      </c>
      <c r="DI14">
        <v>10</v>
      </c>
      <c r="DJ14">
        <f>INDEX('Calcs-control4'!$G$170:$X$240, 'Graph-outputs'!$B14, 'Graph-outputs'!$DB$1)</f>
        <v>0.50618441411279302</v>
      </c>
      <c r="DL14" s="25" t="str">
        <f t="shared" si="43"/>
        <v/>
      </c>
      <c r="DM14" s="4" t="str">
        <f t="shared" si="44"/>
        <v/>
      </c>
      <c r="DN14" s="26" t="str">
        <f t="shared" si="45"/>
        <v/>
      </c>
      <c r="DO14">
        <f>INDEX('Calcs-control4'!$AH$86:$AY$156,  'Graph-outputs'!$B14, 'Graph-outputs'!DO$2)</f>
        <v>11.048663457443292</v>
      </c>
      <c r="DP14">
        <v>10</v>
      </c>
      <c r="DQ14">
        <f>INDEX('Calcs-control4'!$AH$170:$AY$240, 'Graph-outputs'!$B14, 'Graph-outputs'!$DB$1)</f>
        <v>0.35183194690155739</v>
      </c>
      <c r="DS14" s="25" t="str">
        <f t="shared" si="46"/>
        <v/>
      </c>
      <c r="DT14" s="4">
        <f t="shared" si="47"/>
        <v>50</v>
      </c>
      <c r="DU14" s="26" t="str">
        <f t="shared" si="48"/>
        <v/>
      </c>
      <c r="DV14">
        <f>INDEX('Calcs-control4'!$G$386:$X$456,  'Graph-outputs'!$B14, 'Graph-outputs'!DV$2)</f>
        <v>13383.140425098083</v>
      </c>
      <c r="DW14">
        <v>10</v>
      </c>
      <c r="DX14">
        <f>INDEX('Calcs-control4'!$G$170:$X$240, 'Graph-outputs'!$B14, 'Graph-outputs'!$DB$1)</f>
        <v>0.50618441411279302</v>
      </c>
      <c r="DZ14" s="25" t="str">
        <f t="shared" si="49"/>
        <v/>
      </c>
      <c r="EA14" s="4" t="str">
        <f t="shared" si="50"/>
        <v/>
      </c>
      <c r="EB14" s="26" t="str">
        <f t="shared" si="51"/>
        <v/>
      </c>
      <c r="EC14">
        <f>INDEX('Calcs-control4'!$AH$386:$AY$456,  'Graph-outputs'!$B14, 'Graph-outputs'!EC$2)</f>
        <v>8303.871661649724</v>
      </c>
      <c r="ED14">
        <v>10</v>
      </c>
      <c r="EE14">
        <f>INDEX('Calcs-control4'!$AH$170:$AY$240, 'Graph-outputs'!$B14, 'Graph-outputs'!$DB$1)</f>
        <v>0.35183194690155739</v>
      </c>
    </row>
    <row r="15" spans="1:135" x14ac:dyDescent="0.25">
      <c r="A15" s="80">
        <f t="shared" si="0"/>
        <v>11</v>
      </c>
      <c r="B15">
        <v>12</v>
      </c>
      <c r="C15">
        <f>IF(Settings!$M$5=1, 'Graph-outputs'!$J15, 'Graph-outputs'!$Q15)</f>
        <v>12.595967830307043</v>
      </c>
      <c r="E15">
        <f>IF(Settings!$M$5=1, 'Graph-outputs'!$X15, 'Graph-outputs'!$AE15)</f>
        <v>13737.312192015755</v>
      </c>
      <c r="G15" s="25" t="str">
        <f t="shared" si="1"/>
        <v/>
      </c>
      <c r="H15" s="4" t="str">
        <f t="shared" si="2"/>
        <v/>
      </c>
      <c r="I15" s="26" t="str">
        <f t="shared" si="3"/>
        <v/>
      </c>
      <c r="J15">
        <f>INDEX('Calcs-control1'!$G$86:$X$156,  'Graph-outputs'!$B15, 'Graph-outputs'!J$2)</f>
        <v>15.782496584484491</v>
      </c>
      <c r="K15">
        <v>11</v>
      </c>
      <c r="L15">
        <f>INDEX('Calcs-control1'!$G$170:$X$240, 'Graph-outputs'!$B15, 'Graph-outputs'!$D$1)</f>
        <v>0.96750558964681388</v>
      </c>
      <c r="N15" s="25" t="str">
        <f t="shared" si="4"/>
        <v/>
      </c>
      <c r="O15" s="4" t="str">
        <f t="shared" si="5"/>
        <v/>
      </c>
      <c r="P15" s="26" t="str">
        <f t="shared" si="6"/>
        <v/>
      </c>
      <c r="Q15">
        <f>INDEX('Calcs-control1'!$AH$86:$AY$156,  'Graph-outputs'!$B15, 'Graph-outputs'!Q$2)</f>
        <v>12.595967830307043</v>
      </c>
      <c r="R15">
        <v>11</v>
      </c>
      <c r="S15">
        <f>INDEX('Calcs-control1'!$AH$170:$AY$240, 'Graph-outputs'!$B15, 'Graph-outputs'!$Q$2)</f>
        <v>0.93237554358749442</v>
      </c>
      <c r="U15" s="25" t="str">
        <f t="shared" si="7"/>
        <v/>
      </c>
      <c r="V15" s="4" t="str">
        <f t="shared" si="8"/>
        <v/>
      </c>
      <c r="W15" s="26" t="str">
        <f t="shared" si="9"/>
        <v/>
      </c>
      <c r="X15">
        <f>INDEX('Calcs-control1'!$G$386:$X$456,  'Graph-outputs'!$B15, 'Graph-outputs'!X$2)</f>
        <v>17345.643876103939</v>
      </c>
      <c r="Y15">
        <v>11</v>
      </c>
      <c r="Z15">
        <f>INDEX('Calcs-control1'!$G$170:$X$240, 'Graph-outputs'!$B15, 'Graph-outputs'!$J$2)</f>
        <v>0.96750558964681388</v>
      </c>
      <c r="AB15" s="25" t="str">
        <f t="shared" si="10"/>
        <v/>
      </c>
      <c r="AC15" s="4" t="str">
        <f t="shared" si="11"/>
        <v/>
      </c>
      <c r="AD15" s="26" t="str">
        <f t="shared" si="12"/>
        <v/>
      </c>
      <c r="AE15">
        <f>INDEX('Calcs-control1'!$AH$386:$AY$456,  'Graph-outputs'!$B15, 'Graph-outputs'!AE$2)</f>
        <v>13737.312192015755</v>
      </c>
      <c r="AF15">
        <v>11</v>
      </c>
      <c r="AG15">
        <f>INDEX('Calcs-control1'!$AH$170:$AY$240, 'Graph-outputs'!$B15, 'Graph-outputs'!$Q$2)</f>
        <v>0.93237554358749442</v>
      </c>
      <c r="AI15" s="80">
        <v>12</v>
      </c>
      <c r="AJ15" s="80">
        <f t="shared" si="13"/>
        <v>11</v>
      </c>
      <c r="AK15">
        <f>IF(Settings!$M$5=1, 'Graph-outputs'!$AR15, 'Graph-outputs'!$AY15)</f>
        <v>4.3684701647119848</v>
      </c>
      <c r="AM15">
        <f>IF(Settings!$M$5=1, 'Graph-outputs'!$BF15, 'Graph-outputs'!$BM15)</f>
        <v>3020.5987198326352</v>
      </c>
      <c r="AO15" s="25" t="str">
        <f t="shared" si="14"/>
        <v/>
      </c>
      <c r="AP15" s="4" t="str">
        <f t="shared" si="15"/>
        <v/>
      </c>
      <c r="AQ15" s="26" t="str">
        <f t="shared" si="16"/>
        <v/>
      </c>
      <c r="AR15">
        <f>INDEX('Calcs-control2'!$G$86:$Y$156,  'Graph-outputs'!$B15, 'Graph-outputs'!AR$2)</f>
        <v>6.6060781197945726</v>
      </c>
      <c r="AS15">
        <v>11</v>
      </c>
      <c r="AT15">
        <f>INDEX('Calcs-control2'!$G$170:$X$240, 'Graph-outputs'!$B15, 'Graph-outputs'!$AL$1)</f>
        <v>0.33609274305214976</v>
      </c>
      <c r="AV15" s="25" t="str">
        <f t="shared" si="17"/>
        <v/>
      </c>
      <c r="AW15" s="4" t="str">
        <f t="shared" si="18"/>
        <v/>
      </c>
      <c r="AX15" s="26" t="str">
        <f t="shared" si="19"/>
        <v/>
      </c>
      <c r="AY15">
        <f>INDEX('Calcs-control2'!$AH$86:$AZ$156,  'Graph-outputs'!$B15, 'Graph-outputs'!AY$2)</f>
        <v>4.3684701647119848</v>
      </c>
      <c r="AZ15">
        <v>11</v>
      </c>
      <c r="BA15">
        <f>INDEX('Calcs-control2'!$AH$170:$AY$240, 'Graph-outputs'!$B15, 'Graph-outputs'!$AL$1)</f>
        <v>0</v>
      </c>
      <c r="BC15" s="25" t="str">
        <f t="shared" si="20"/>
        <v/>
      </c>
      <c r="BD15" s="4" t="str">
        <f t="shared" si="21"/>
        <v/>
      </c>
      <c r="BE15" s="26" t="str">
        <f t="shared" si="22"/>
        <v/>
      </c>
      <c r="BF15">
        <f>INDEX('Calcs-control2'!$G$386:$X$456,  'Graph-outputs'!$B15, 'Graph-outputs'!BF$2)</f>
        <v>5333.790943303371</v>
      </c>
      <c r="BG15">
        <v>11</v>
      </c>
      <c r="BH15">
        <f>INDEX('Calcs-control2'!$G$170:$X$240, 'Graph-outputs'!$B15, 'Graph-outputs'!$AL$1)</f>
        <v>0.33609274305214976</v>
      </c>
      <c r="BJ15" s="25" t="str">
        <f t="shared" si="23"/>
        <v/>
      </c>
      <c r="BK15" s="4" t="str">
        <f t="shared" si="24"/>
        <v/>
      </c>
      <c r="BL15" s="26" t="str">
        <f t="shared" si="25"/>
        <v/>
      </c>
      <c r="BM15">
        <f>INDEX('Calcs-control2'!$AH$386:$AY$456,  'Graph-outputs'!$B15, 'Graph-outputs'!BM$2)</f>
        <v>3020.5987198326352</v>
      </c>
      <c r="BN15">
        <v>11</v>
      </c>
      <c r="BO15">
        <f>INDEX('Calcs-control2'!$AH$170:$AY$240, 'Graph-outputs'!$B15, 'Graph-outputs'!$AL$1)</f>
        <v>0</v>
      </c>
      <c r="BQ15" s="80">
        <v>12</v>
      </c>
      <c r="BR15" s="80">
        <f t="shared" si="26"/>
        <v>11</v>
      </c>
      <c r="BS15">
        <f>IF(Settings!$M$5=1, 'Graph-outputs'!$BZ15, 'Graph-outputs'!$CG15)</f>
        <v>19.664780489118247</v>
      </c>
      <c r="BU15">
        <f>IF(Settings!$M$5=1, 'Graph-outputs'!$CN15, 'Graph-outputs'!$CU15)</f>
        <v>2064.8019513574159</v>
      </c>
      <c r="BW15" s="25" t="str">
        <f t="shared" si="27"/>
        <v/>
      </c>
      <c r="BX15" s="4" t="str">
        <f t="shared" si="28"/>
        <v/>
      </c>
      <c r="BY15" s="26" t="str">
        <f t="shared" si="29"/>
        <v/>
      </c>
      <c r="BZ15">
        <f>INDEX('Calcs-control3'!$G$86:$Y$156,  'Graph-outputs'!$B15, 'Graph-outputs'!BZ$2)</f>
        <v>25.162429782929777</v>
      </c>
      <c r="CA15">
        <v>11</v>
      </c>
      <c r="CB15">
        <f>INDEX('Calcs-control3'!$G$170:$X$240, 'Graph-outputs'!$B15, 'Graph-outputs'!$BT$1)</f>
        <v>0</v>
      </c>
      <c r="CD15" s="25" t="str">
        <f t="shared" si="30"/>
        <v/>
      </c>
      <c r="CE15" s="4" t="str">
        <f t="shared" si="31"/>
        <v/>
      </c>
      <c r="CF15" s="26" t="str">
        <f t="shared" si="32"/>
        <v/>
      </c>
      <c r="CG15">
        <f>INDEX('Calcs-control3'!$AH$86:$AZ$156,  'Graph-outputs'!$B15, 'Graph-outputs'!CG$2)</f>
        <v>19.664780489118247</v>
      </c>
      <c r="CH15">
        <v>11</v>
      </c>
      <c r="CI15" s="86">
        <f>INDEX('Calcs-control3'!$AH$170:$AY$240, 'Graph-outputs'!$B15, 'Graph-outputs'!$BT$1)</f>
        <v>0</v>
      </c>
      <c r="CK15" s="25" t="str">
        <f t="shared" si="33"/>
        <v/>
      </c>
      <c r="CL15" s="4" t="str">
        <f t="shared" si="34"/>
        <v/>
      </c>
      <c r="CM15" s="26" t="str">
        <f t="shared" si="35"/>
        <v/>
      </c>
      <c r="CN15">
        <f>INDEX('Calcs-control3'!$G$386:$X$456,  'Graph-outputs'!$B15, 'Graph-outputs'!CN$2)</f>
        <v>2642.0551272076268</v>
      </c>
      <c r="CO15">
        <v>11</v>
      </c>
      <c r="CP15" s="86">
        <f>INDEX('Calcs-control3'!$G$170:$X$240, 'Graph-outputs'!$B15, 'Graph-outputs'!$BT$1)</f>
        <v>0</v>
      </c>
      <c r="CR15" s="25" t="str">
        <f t="shared" si="36"/>
        <v/>
      </c>
      <c r="CS15" s="4" t="str">
        <f t="shared" si="37"/>
        <v/>
      </c>
      <c r="CT15" s="26" t="str">
        <f t="shared" si="38"/>
        <v/>
      </c>
      <c r="CU15">
        <f>INDEX('Calcs-control3'!$AH$386:$AY$456,  'Graph-outputs'!$B15, 'Graph-outputs'!CU$2)</f>
        <v>2064.8019513574159</v>
      </c>
      <c r="CV15">
        <v>11</v>
      </c>
      <c r="CW15" s="86">
        <f>INDEX('Calcs-control3'!$AH$170:$AY$240, 'Graph-outputs'!$B15, 'Graph-outputs'!$BT$1)</f>
        <v>0</v>
      </c>
      <c r="CY15" s="80">
        <v>12</v>
      </c>
      <c r="CZ15" s="80">
        <f t="shared" si="39"/>
        <v>11</v>
      </c>
      <c r="DA15">
        <f>IF(Settings!$M$5=1, 'Graph-outputs'!$DH15, 'Graph-outputs'!$DO15)</f>
        <v>12.941690171233528</v>
      </c>
      <c r="DC15">
        <f>IF(Settings!$M$5=1, 'Graph-outputs'!$DV15, 'Graph-outputs'!$EC15)</f>
        <v>10156.098513296327</v>
      </c>
      <c r="DE15" s="25" t="str">
        <f t="shared" si="40"/>
        <v/>
      </c>
      <c r="DF15" s="4" t="str">
        <f t="shared" si="41"/>
        <v/>
      </c>
      <c r="DG15" s="26" t="str">
        <f t="shared" si="42"/>
        <v/>
      </c>
      <c r="DH15">
        <f>INDEX('Calcs-control4'!$G$86:$X$156,  'Graph-outputs'!$B15, 'Graph-outputs'!DH$2)</f>
        <v>19.901257620569204</v>
      </c>
      <c r="DI15">
        <v>11</v>
      </c>
      <c r="DJ15">
        <f>INDEX('Calcs-control4'!$G$170:$X$240, 'Graph-outputs'!$B15, 'Graph-outputs'!$DB$1)</f>
        <v>0.61079101397088298</v>
      </c>
      <c r="DL15" s="25" t="str">
        <f t="shared" si="43"/>
        <v/>
      </c>
      <c r="DM15" s="4" t="str">
        <f t="shared" si="44"/>
        <v/>
      </c>
      <c r="DN15" s="26" t="str">
        <f t="shared" si="45"/>
        <v/>
      </c>
      <c r="DO15">
        <f>INDEX('Calcs-control4'!$AH$86:$AY$156,  'Graph-outputs'!$B15, 'Graph-outputs'!DO$2)</f>
        <v>12.941690171233528</v>
      </c>
      <c r="DP15">
        <v>11</v>
      </c>
      <c r="DQ15">
        <f>INDEX('Calcs-control4'!$AH$170:$AY$240, 'Graph-outputs'!$B15, 'Graph-outputs'!$DB$1)</f>
        <v>0.41328708663412839</v>
      </c>
      <c r="DS15" s="25" t="str">
        <f t="shared" si="46"/>
        <v/>
      </c>
      <c r="DT15" s="4" t="str">
        <f t="shared" si="47"/>
        <v/>
      </c>
      <c r="DU15" s="26" t="str">
        <f t="shared" si="48"/>
        <v/>
      </c>
      <c r="DV15">
        <f>INDEX('Calcs-control4'!$G$386:$X$456,  'Graph-outputs'!$B15, 'Graph-outputs'!DV$2)</f>
        <v>17740.188022337625</v>
      </c>
      <c r="DW15">
        <v>11</v>
      </c>
      <c r="DX15">
        <f>INDEX('Calcs-control4'!$G$170:$X$240, 'Graph-outputs'!$B15, 'Graph-outputs'!$DB$1)</f>
        <v>0.61079101397088298</v>
      </c>
      <c r="DZ15" s="25" t="str">
        <f t="shared" si="49"/>
        <v/>
      </c>
      <c r="EA15" s="4" t="str">
        <f t="shared" si="50"/>
        <v/>
      </c>
      <c r="EB15" s="26" t="str">
        <f t="shared" si="51"/>
        <v/>
      </c>
      <c r="EC15">
        <f>INDEX('Calcs-control4'!$AH$386:$AY$456,  'Graph-outputs'!$B15, 'Graph-outputs'!EC$2)</f>
        <v>10156.098513296327</v>
      </c>
      <c r="ED15">
        <v>11</v>
      </c>
      <c r="EE15">
        <f>INDEX('Calcs-control4'!$AH$170:$AY$240, 'Graph-outputs'!$B15, 'Graph-outputs'!$DB$1)</f>
        <v>0.41328708663412839</v>
      </c>
    </row>
    <row r="16" spans="1:135" x14ac:dyDescent="0.25">
      <c r="A16" s="80">
        <f t="shared" si="0"/>
        <v>12</v>
      </c>
      <c r="B16">
        <v>13</v>
      </c>
      <c r="C16">
        <f>IF(Settings!$M$5=1, 'Graph-outputs'!$J16, 'Graph-outputs'!$Q16)</f>
        <v>13.454417195895653</v>
      </c>
      <c r="E16">
        <f>IF(Settings!$M$5=1, 'Graph-outputs'!$X16, 'Graph-outputs'!$AE16)</f>
        <v>14712.672182387079</v>
      </c>
      <c r="G16" s="25" t="str">
        <f t="shared" si="1"/>
        <v/>
      </c>
      <c r="H16" s="4" t="str">
        <f t="shared" si="2"/>
        <v/>
      </c>
      <c r="I16" s="26" t="str">
        <f t="shared" si="3"/>
        <v/>
      </c>
      <c r="J16">
        <f>INDEX('Calcs-control1'!$G$86:$X$156,  'Graph-outputs'!$B16, 'Graph-outputs'!J$2)</f>
        <v>17.626610762570895</v>
      </c>
      <c r="K16">
        <v>12</v>
      </c>
      <c r="L16">
        <f>INDEX('Calcs-control1'!$G$170:$X$240, 'Graph-outputs'!$B16, 'Graph-outputs'!$D$1)</f>
        <v>0.9787379918654795</v>
      </c>
      <c r="N16" s="25" t="str">
        <f t="shared" si="4"/>
        <v/>
      </c>
      <c r="O16" s="4" t="str">
        <f t="shared" si="5"/>
        <v/>
      </c>
      <c r="P16" s="26" t="str">
        <f t="shared" si="6"/>
        <v/>
      </c>
      <c r="Q16">
        <f>INDEX('Calcs-control1'!$AH$86:$AY$156,  'Graph-outputs'!$B16, 'Graph-outputs'!Q$2)</f>
        <v>13.454417195895653</v>
      </c>
      <c r="R16">
        <v>12</v>
      </c>
      <c r="S16">
        <f>INDEX('Calcs-control1'!$AH$170:$AY$240, 'Graph-outputs'!$B16, 'Graph-outputs'!$Q$2)</f>
        <v>0.94449204494604166</v>
      </c>
      <c r="U16" s="25" t="str">
        <f t="shared" si="7"/>
        <v/>
      </c>
      <c r="V16" s="4" t="str">
        <f t="shared" si="8"/>
        <v/>
      </c>
      <c r="W16" s="26" t="str">
        <f t="shared" si="9"/>
        <v/>
      </c>
      <c r="X16">
        <f>INDEX('Calcs-control1'!$G$386:$X$456,  'Graph-outputs'!$B16, 'Graph-outputs'!X$2)</f>
        <v>19419.92223158354</v>
      </c>
      <c r="Y16">
        <v>12</v>
      </c>
      <c r="Z16">
        <f>INDEX('Calcs-control1'!$G$170:$X$240, 'Graph-outputs'!$B16, 'Graph-outputs'!$J$2)</f>
        <v>0.9787379918654795</v>
      </c>
      <c r="AB16" s="25" t="str">
        <f t="shared" si="10"/>
        <v/>
      </c>
      <c r="AC16" s="4" t="str">
        <f t="shared" si="11"/>
        <v/>
      </c>
      <c r="AD16" s="26" t="str">
        <f t="shared" si="12"/>
        <v/>
      </c>
      <c r="AE16">
        <f>INDEX('Calcs-control1'!$AH$386:$AY$456,  'Graph-outputs'!$B16, 'Graph-outputs'!AE$2)</f>
        <v>14712.672182387079</v>
      </c>
      <c r="AF16">
        <v>12</v>
      </c>
      <c r="AG16">
        <f>INDEX('Calcs-control1'!$AH$170:$AY$240, 'Graph-outputs'!$B16, 'Graph-outputs'!$Q$2)</f>
        <v>0.94449204494604166</v>
      </c>
      <c r="AI16" s="80">
        <v>13</v>
      </c>
      <c r="AJ16" s="80">
        <f t="shared" si="13"/>
        <v>12</v>
      </c>
      <c r="AK16">
        <f>IF(Settings!$M$5=1, 'Graph-outputs'!$AR16, 'Graph-outputs'!$AY16)</f>
        <v>4.9332198892107844</v>
      </c>
      <c r="AM16">
        <f>IF(Settings!$M$5=1, 'Graph-outputs'!$BF16, 'Graph-outputs'!$BM16)</f>
        <v>3452.8790567636956</v>
      </c>
      <c r="AO16" s="25" t="str">
        <f t="shared" si="14"/>
        <v/>
      </c>
      <c r="AP16" s="4">
        <f t="shared" si="15"/>
        <v>50</v>
      </c>
      <c r="AQ16" s="26" t="str">
        <f t="shared" si="16"/>
        <v/>
      </c>
      <c r="AR16">
        <f>INDEX('Calcs-control2'!$G$86:$Y$156,  'Graph-outputs'!$B16, 'Graph-outputs'!AR$2)</f>
        <v>8.0693055280694939</v>
      </c>
      <c r="AS16">
        <v>12</v>
      </c>
      <c r="AT16">
        <f>INDEX('Calcs-control2'!$G$170:$X$240, 'Graph-outputs'!$B16, 'Graph-outputs'!$AL$1)</f>
        <v>0.52581375685678111</v>
      </c>
      <c r="AV16" s="25" t="str">
        <f t="shared" si="17"/>
        <v/>
      </c>
      <c r="AW16" s="4" t="str">
        <f t="shared" si="18"/>
        <v/>
      </c>
      <c r="AX16" s="26" t="str">
        <f t="shared" si="19"/>
        <v/>
      </c>
      <c r="AY16">
        <f>INDEX('Calcs-control2'!$AH$86:$AZ$156,  'Graph-outputs'!$B16, 'Graph-outputs'!AY$2)</f>
        <v>4.9332198892107844</v>
      </c>
      <c r="AZ16">
        <v>12</v>
      </c>
      <c r="BA16">
        <f>INDEX('Calcs-control2'!$AH$170:$AY$240, 'Graph-outputs'!$B16, 'Graph-outputs'!$AL$1)</f>
        <v>2.4549066980745882E-2</v>
      </c>
      <c r="BC16" s="25" t="str">
        <f t="shared" si="20"/>
        <v/>
      </c>
      <c r="BD16" s="4">
        <f t="shared" si="21"/>
        <v>50</v>
      </c>
      <c r="BE16" s="26" t="str">
        <f t="shared" si="22"/>
        <v/>
      </c>
      <c r="BF16">
        <f>INDEX('Calcs-control2'!$G$386:$X$456,  'Graph-outputs'!$B16, 'Graph-outputs'!BF$2)</f>
        <v>7043.3766858803592</v>
      </c>
      <c r="BG16">
        <v>12</v>
      </c>
      <c r="BH16">
        <f>INDEX('Calcs-control2'!$G$170:$X$240, 'Graph-outputs'!$B16, 'Graph-outputs'!$AL$1)</f>
        <v>0.52581375685678111</v>
      </c>
      <c r="BJ16" s="25" t="str">
        <f t="shared" si="23"/>
        <v/>
      </c>
      <c r="BK16" s="4" t="str">
        <f t="shared" si="24"/>
        <v/>
      </c>
      <c r="BL16" s="26" t="str">
        <f t="shared" si="25"/>
        <v/>
      </c>
      <c r="BM16">
        <f>INDEX('Calcs-control2'!$AH$386:$AY$456,  'Graph-outputs'!$B16, 'Graph-outputs'!BM$2)</f>
        <v>3452.8790567636956</v>
      </c>
      <c r="BN16">
        <v>12</v>
      </c>
      <c r="BO16">
        <f>INDEX('Calcs-control2'!$AH$170:$AY$240, 'Graph-outputs'!$B16, 'Graph-outputs'!$AL$1)</f>
        <v>2.4549066980745882E-2</v>
      </c>
      <c r="BQ16" s="80">
        <v>13</v>
      </c>
      <c r="BR16" s="80">
        <f t="shared" si="26"/>
        <v>12</v>
      </c>
      <c r="BS16">
        <f>IF(Settings!$M$5=1, 'Graph-outputs'!$BZ16, 'Graph-outputs'!$CG16)</f>
        <v>21.137831604105731</v>
      </c>
      <c r="BU16">
        <f>IF(Settings!$M$5=1, 'Graph-outputs'!$CN16, 'Graph-outputs'!$CU16)</f>
        <v>2219.4723184311019</v>
      </c>
      <c r="BW16" s="25" t="str">
        <f t="shared" si="27"/>
        <v/>
      </c>
      <c r="BX16" s="4" t="str">
        <f t="shared" si="28"/>
        <v/>
      </c>
      <c r="BY16" s="26" t="str">
        <f t="shared" si="29"/>
        <v/>
      </c>
      <c r="BZ16">
        <f>INDEX('Calcs-control3'!$G$86:$Y$156,  'Graph-outputs'!$B16, 'Graph-outputs'!BZ$2)</f>
        <v>28.375091272131993</v>
      </c>
      <c r="CA16">
        <v>12</v>
      </c>
      <c r="CB16">
        <f>INDEX('Calcs-control3'!$G$170:$X$240, 'Graph-outputs'!$B16, 'Graph-outputs'!$BT$1)</f>
        <v>0</v>
      </c>
      <c r="CD16" s="25" t="str">
        <f t="shared" si="30"/>
        <v/>
      </c>
      <c r="CE16" s="4" t="str">
        <f t="shared" si="31"/>
        <v/>
      </c>
      <c r="CF16" s="26" t="str">
        <f t="shared" si="32"/>
        <v/>
      </c>
      <c r="CG16">
        <f>INDEX('Calcs-control3'!$AH$86:$AZ$156,  'Graph-outputs'!$B16, 'Graph-outputs'!CG$2)</f>
        <v>21.137831604105731</v>
      </c>
      <c r="CH16">
        <v>12</v>
      </c>
      <c r="CI16" s="86">
        <f>INDEX('Calcs-control3'!$AH$170:$AY$240, 'Graph-outputs'!$B16, 'Graph-outputs'!$BT$1)</f>
        <v>0</v>
      </c>
      <c r="CK16" s="25" t="str">
        <f t="shared" si="33"/>
        <v/>
      </c>
      <c r="CL16" s="4" t="str">
        <f t="shared" si="34"/>
        <v/>
      </c>
      <c r="CM16" s="26" t="str">
        <f t="shared" si="35"/>
        <v/>
      </c>
      <c r="CN16">
        <f>INDEX('Calcs-control3'!$G$386:$X$456,  'Graph-outputs'!$B16, 'Graph-outputs'!CN$2)</f>
        <v>2979.3845835738593</v>
      </c>
      <c r="CO16">
        <v>12</v>
      </c>
      <c r="CP16" s="86">
        <f>INDEX('Calcs-control3'!$G$170:$X$240, 'Graph-outputs'!$B16, 'Graph-outputs'!$BT$1)</f>
        <v>0</v>
      </c>
      <c r="CR16" s="25" t="str">
        <f t="shared" si="36"/>
        <v/>
      </c>
      <c r="CS16" s="4" t="str">
        <f t="shared" si="37"/>
        <v/>
      </c>
      <c r="CT16" s="26" t="str">
        <f t="shared" si="38"/>
        <v/>
      </c>
      <c r="CU16">
        <f>INDEX('Calcs-control3'!$AH$386:$AY$456,  'Graph-outputs'!$B16, 'Graph-outputs'!CU$2)</f>
        <v>2219.4723184311019</v>
      </c>
      <c r="CV16">
        <v>12</v>
      </c>
      <c r="CW16" s="86">
        <f>INDEX('Calcs-control3'!$AH$170:$AY$240, 'Graph-outputs'!$B16, 'Graph-outputs'!$BT$1)</f>
        <v>0</v>
      </c>
      <c r="CY16" s="80">
        <v>13</v>
      </c>
      <c r="CZ16" s="80">
        <f t="shared" si="39"/>
        <v>12</v>
      </c>
      <c r="DA16">
        <f>IF(Settings!$M$5=1, 'Graph-outputs'!$DH16, 'Graph-outputs'!$DO16)</f>
        <v>14.905027041214229</v>
      </c>
      <c r="DC16">
        <f>IF(Settings!$M$5=1, 'Graph-outputs'!$DV16, 'Graph-outputs'!$EC16)</f>
        <v>12180.428265186347</v>
      </c>
      <c r="DE16" s="25" t="str">
        <f t="shared" si="40"/>
        <v/>
      </c>
      <c r="DF16" s="4" t="str">
        <f t="shared" si="41"/>
        <v/>
      </c>
      <c r="DG16" s="26" t="str">
        <f t="shared" si="42"/>
        <v/>
      </c>
      <c r="DH16">
        <f>INDEX('Calcs-control4'!$G$86:$X$156,  'Graph-outputs'!$B16, 'Graph-outputs'!DH$2)</f>
        <v>23.459131430408227</v>
      </c>
      <c r="DI16">
        <v>12</v>
      </c>
      <c r="DJ16">
        <f>INDEX('Calcs-control4'!$G$170:$X$240, 'Graph-outputs'!$B16, 'Graph-outputs'!$DB$1)</f>
        <v>0.69572431285544567</v>
      </c>
      <c r="DL16" s="25" t="str">
        <f t="shared" si="43"/>
        <v/>
      </c>
      <c r="DM16" s="4">
        <f t="shared" si="44"/>
        <v>50</v>
      </c>
      <c r="DN16" s="26" t="str">
        <f t="shared" si="45"/>
        <v/>
      </c>
      <c r="DO16">
        <f>INDEX('Calcs-control4'!$AH$86:$AY$156,  'Graph-outputs'!$B16, 'Graph-outputs'!DO$2)</f>
        <v>14.905027041214229</v>
      </c>
      <c r="DP16">
        <v>12</v>
      </c>
      <c r="DQ16">
        <f>INDEX('Calcs-control4'!$AH$170:$AY$240, 'Graph-outputs'!$B16, 'Graph-outputs'!$DB$1)</f>
        <v>0.47336933721905761</v>
      </c>
      <c r="DS16" s="25" t="str">
        <f t="shared" si="46"/>
        <v/>
      </c>
      <c r="DT16" s="4" t="str">
        <f t="shared" si="47"/>
        <v/>
      </c>
      <c r="DU16" s="26" t="str">
        <f t="shared" si="48"/>
        <v/>
      </c>
      <c r="DV16">
        <f>INDEX('Calcs-control4'!$G$386:$X$456,  'Graph-outputs'!$B16, 'Graph-outputs'!DV$2)</f>
        <v>21987.642906968591</v>
      </c>
      <c r="DW16">
        <v>12</v>
      </c>
      <c r="DX16">
        <f>INDEX('Calcs-control4'!$G$170:$X$240, 'Graph-outputs'!$B16, 'Graph-outputs'!$DB$1)</f>
        <v>0.69572431285544567</v>
      </c>
      <c r="DZ16" s="25" t="str">
        <f t="shared" si="49"/>
        <v/>
      </c>
      <c r="EA16" s="4">
        <f t="shared" si="50"/>
        <v>50</v>
      </c>
      <c r="EB16" s="26" t="str">
        <f t="shared" si="51"/>
        <v/>
      </c>
      <c r="EC16">
        <f>INDEX('Calcs-control4'!$AH$386:$AY$456,  'Graph-outputs'!$B16, 'Graph-outputs'!EC$2)</f>
        <v>12180.428265186347</v>
      </c>
      <c r="ED16">
        <v>12</v>
      </c>
      <c r="EE16">
        <f>INDEX('Calcs-control4'!$AH$170:$AY$240, 'Graph-outputs'!$B16, 'Graph-outputs'!$DB$1)</f>
        <v>0.47336933721905761</v>
      </c>
    </row>
    <row r="17" spans="1:135" x14ac:dyDescent="0.25">
      <c r="A17" s="80">
        <f t="shared" si="0"/>
        <v>13</v>
      </c>
      <c r="B17">
        <v>14</v>
      </c>
      <c r="C17">
        <f>IF(Settings!$M$5=1, 'Graph-outputs'!$J17, 'Graph-outputs'!$Q17)</f>
        <v>14.364553749834092</v>
      </c>
      <c r="E17">
        <f>IF(Settings!$M$5=1, 'Graph-outputs'!$X17, 'Graph-outputs'!$AE17)</f>
        <v>15744.068040165281</v>
      </c>
      <c r="G17" s="25" t="str">
        <f t="shared" si="1"/>
        <v/>
      </c>
      <c r="H17" s="4" t="str">
        <f t="shared" si="2"/>
        <v/>
      </c>
      <c r="I17" s="26" t="str">
        <f t="shared" si="3"/>
        <v/>
      </c>
      <c r="J17">
        <f>INDEX('Calcs-control1'!$G$86:$X$156,  'Graph-outputs'!$B17, 'Graph-outputs'!J$2)</f>
        <v>19.483418871398097</v>
      </c>
      <c r="K17">
        <v>13</v>
      </c>
      <c r="L17">
        <f>INDEX('Calcs-control1'!$G$170:$X$240, 'Graph-outputs'!$B17, 'Graph-outputs'!$D$1)</f>
        <v>0.98612822833980229</v>
      </c>
      <c r="N17" s="25" t="str">
        <f t="shared" si="4"/>
        <v/>
      </c>
      <c r="O17" s="4" t="str">
        <f t="shared" si="5"/>
        <v/>
      </c>
      <c r="P17" s="26" t="str">
        <f t="shared" si="6"/>
        <v/>
      </c>
      <c r="Q17">
        <f>INDEX('Calcs-control1'!$AH$86:$AY$156,  'Graph-outputs'!$B17, 'Graph-outputs'!Q$2)</f>
        <v>14.364553749834092</v>
      </c>
      <c r="R17">
        <v>13</v>
      </c>
      <c r="S17">
        <f>INDEX('Calcs-control1'!$AH$170:$AY$240, 'Graph-outputs'!$B17, 'Graph-outputs'!$Q$2)</f>
        <v>0.95497603347763926</v>
      </c>
      <c r="U17" s="25" t="str">
        <f t="shared" si="7"/>
        <v/>
      </c>
      <c r="V17" s="4" t="str">
        <f t="shared" si="8"/>
        <v/>
      </c>
      <c r="W17" s="26" t="str">
        <f t="shared" si="9"/>
        <v/>
      </c>
      <c r="X17">
        <f>INDEX('Calcs-control1'!$G$386:$X$456,  'Graph-outputs'!$B17, 'Graph-outputs'!X$2)</f>
        <v>21500.196797531898</v>
      </c>
      <c r="Y17">
        <v>13</v>
      </c>
      <c r="Z17">
        <f>INDEX('Calcs-control1'!$G$170:$X$240, 'Graph-outputs'!$B17, 'Graph-outputs'!$J$2)</f>
        <v>0.98612822833980229</v>
      </c>
      <c r="AB17" s="25" t="str">
        <f t="shared" si="10"/>
        <v/>
      </c>
      <c r="AC17" s="4" t="str">
        <f t="shared" si="11"/>
        <v/>
      </c>
      <c r="AD17" s="26" t="str">
        <f t="shared" si="12"/>
        <v/>
      </c>
      <c r="AE17">
        <f>INDEX('Calcs-control1'!$AH$386:$AY$456,  'Graph-outputs'!$B17, 'Graph-outputs'!AE$2)</f>
        <v>15744.068040165281</v>
      </c>
      <c r="AF17">
        <v>13</v>
      </c>
      <c r="AG17">
        <f>INDEX('Calcs-control1'!$AH$170:$AY$240, 'Graph-outputs'!$B17, 'Graph-outputs'!$Q$2)</f>
        <v>0.95497603347763926</v>
      </c>
      <c r="AI17" s="80">
        <v>14</v>
      </c>
      <c r="AJ17" s="80">
        <f t="shared" si="13"/>
        <v>13</v>
      </c>
      <c r="AK17">
        <f>IF(Settings!$M$5=1, 'Graph-outputs'!$AR17, 'Graph-outputs'!$AY17)</f>
        <v>5.5631352966304464</v>
      </c>
      <c r="AM17">
        <f>IF(Settings!$M$5=1, 'Graph-outputs'!$BF17, 'Graph-outputs'!$BM17)</f>
        <v>4146.2790616414622</v>
      </c>
      <c r="AO17" s="25" t="str">
        <f t="shared" si="14"/>
        <v/>
      </c>
      <c r="AP17" s="4" t="str">
        <f t="shared" si="15"/>
        <v/>
      </c>
      <c r="AQ17" s="26" t="str">
        <f t="shared" si="16"/>
        <v/>
      </c>
      <c r="AR17">
        <f>INDEX('Calcs-control2'!$G$86:$Y$156,  'Graph-outputs'!$B17, 'Graph-outputs'!AR$2)</f>
        <v>9.6574013429836594</v>
      </c>
      <c r="AS17">
        <v>13</v>
      </c>
      <c r="AT17">
        <f>INDEX('Calcs-control2'!$G$170:$X$240, 'Graph-outputs'!$B17, 'Graph-outputs'!$AL$1)</f>
        <v>0.67090774390599006</v>
      </c>
      <c r="AV17" s="25">
        <f t="shared" si="17"/>
        <v>10</v>
      </c>
      <c r="AW17" s="4" t="str">
        <f t="shared" si="18"/>
        <v/>
      </c>
      <c r="AX17" s="26" t="str">
        <f t="shared" si="19"/>
        <v/>
      </c>
      <c r="AY17">
        <f>INDEX('Calcs-control2'!$AH$86:$AZ$156,  'Graph-outputs'!$B17, 'Graph-outputs'!AY$2)</f>
        <v>5.5631352966304464</v>
      </c>
      <c r="AZ17">
        <v>13</v>
      </c>
      <c r="BA17">
        <f>INDEX('Calcs-control2'!$AH$170:$AY$240, 'Graph-outputs'!$B17, 'Graph-outputs'!$AL$1)</f>
        <v>0.15611239543813638</v>
      </c>
      <c r="BC17" s="25" t="str">
        <f t="shared" si="20"/>
        <v/>
      </c>
      <c r="BD17" s="4" t="str">
        <f t="shared" si="21"/>
        <v/>
      </c>
      <c r="BE17" s="26" t="str">
        <f t="shared" si="22"/>
        <v/>
      </c>
      <c r="BF17">
        <f>INDEX('Calcs-control2'!$G$386:$X$456,  'Graph-outputs'!$B17, 'Graph-outputs'!BF$2)</f>
        <v>8912.9871714732417</v>
      </c>
      <c r="BG17">
        <v>13</v>
      </c>
      <c r="BH17">
        <f>INDEX('Calcs-control2'!$G$170:$X$240, 'Graph-outputs'!$B17, 'Graph-outputs'!$AL$1)</f>
        <v>0.67090774390599006</v>
      </c>
      <c r="BJ17" s="25">
        <f t="shared" si="23"/>
        <v>10</v>
      </c>
      <c r="BK17" s="4" t="str">
        <f t="shared" si="24"/>
        <v/>
      </c>
      <c r="BL17" s="26" t="str">
        <f t="shared" si="25"/>
        <v/>
      </c>
      <c r="BM17">
        <f>INDEX('Calcs-control2'!$AH$386:$AY$456,  'Graph-outputs'!$B17, 'Graph-outputs'!BM$2)</f>
        <v>4146.2790616414622</v>
      </c>
      <c r="BN17">
        <v>13</v>
      </c>
      <c r="BO17">
        <f>INDEX('Calcs-control2'!$AH$170:$AY$240, 'Graph-outputs'!$B17, 'Graph-outputs'!$AL$1)</f>
        <v>0.15611239543813638</v>
      </c>
      <c r="BQ17" s="80">
        <v>14</v>
      </c>
      <c r="BR17" s="80">
        <f t="shared" si="26"/>
        <v>13</v>
      </c>
      <c r="BS17">
        <f>IF(Settings!$M$5=1, 'Graph-outputs'!$BZ17, 'Graph-outputs'!$CG17)</f>
        <v>22.706428498753255</v>
      </c>
      <c r="BU17">
        <f>IF(Settings!$M$5=1, 'Graph-outputs'!$CN17, 'Graph-outputs'!$CU17)</f>
        <v>2384.1749923690918</v>
      </c>
      <c r="BW17" s="25" t="str">
        <f t="shared" si="27"/>
        <v/>
      </c>
      <c r="BX17" s="4" t="str">
        <f t="shared" si="28"/>
        <v/>
      </c>
      <c r="BY17" s="26" t="str">
        <f t="shared" si="29"/>
        <v/>
      </c>
      <c r="BZ17">
        <f>INDEX('Calcs-control3'!$G$86:$Y$156,  'Graph-outputs'!$B17, 'Graph-outputs'!BZ$2)</f>
        <v>31.626540793226194</v>
      </c>
      <c r="CA17">
        <v>13</v>
      </c>
      <c r="CB17">
        <f>INDEX('Calcs-control3'!$G$170:$X$240, 'Graph-outputs'!$B17, 'Graph-outputs'!$BT$1)</f>
        <v>0</v>
      </c>
      <c r="CD17" s="25" t="str">
        <f t="shared" si="30"/>
        <v/>
      </c>
      <c r="CE17" s="4" t="str">
        <f t="shared" si="31"/>
        <v/>
      </c>
      <c r="CF17" s="26" t="str">
        <f t="shared" si="32"/>
        <v/>
      </c>
      <c r="CG17">
        <f>INDEX('Calcs-control3'!$AH$86:$AZ$156,  'Graph-outputs'!$B17, 'Graph-outputs'!CG$2)</f>
        <v>22.706428498753255</v>
      </c>
      <c r="CH17">
        <v>13</v>
      </c>
      <c r="CI17" s="86">
        <f>INDEX('Calcs-control3'!$AH$170:$AY$240, 'Graph-outputs'!$B17, 'Graph-outputs'!$BT$1)</f>
        <v>0</v>
      </c>
      <c r="CK17" s="25" t="str">
        <f t="shared" si="33"/>
        <v/>
      </c>
      <c r="CL17" s="4" t="str">
        <f t="shared" si="34"/>
        <v/>
      </c>
      <c r="CM17" s="26" t="str">
        <f t="shared" si="35"/>
        <v/>
      </c>
      <c r="CN17">
        <f>INDEX('Calcs-control3'!$G$386:$X$456,  'Graph-outputs'!$B17, 'Graph-outputs'!CN$2)</f>
        <v>3320.7867832887505</v>
      </c>
      <c r="CO17">
        <v>13</v>
      </c>
      <c r="CP17" s="86">
        <f>INDEX('Calcs-control3'!$G$170:$X$240, 'Graph-outputs'!$B17, 'Graph-outputs'!$BT$1)</f>
        <v>0</v>
      </c>
      <c r="CR17" s="25" t="str">
        <f t="shared" si="36"/>
        <v/>
      </c>
      <c r="CS17" s="4" t="str">
        <f t="shared" si="37"/>
        <v/>
      </c>
      <c r="CT17" s="26" t="str">
        <f t="shared" si="38"/>
        <v/>
      </c>
      <c r="CU17">
        <f>INDEX('Calcs-control3'!$AH$386:$AY$456,  'Graph-outputs'!$B17, 'Graph-outputs'!CU$2)</f>
        <v>2384.1749923690918</v>
      </c>
      <c r="CV17">
        <v>13</v>
      </c>
      <c r="CW17" s="86">
        <f>INDEX('Calcs-control3'!$AH$170:$AY$240, 'Graph-outputs'!$B17, 'Graph-outputs'!$BT$1)</f>
        <v>0</v>
      </c>
      <c r="CY17" s="80">
        <v>14</v>
      </c>
      <c r="CZ17" s="80">
        <f t="shared" si="39"/>
        <v>13</v>
      </c>
      <c r="DA17">
        <f>IF(Settings!$M$5=1, 'Graph-outputs'!$DH17, 'Graph-outputs'!$DO17)</f>
        <v>16.920660522179531</v>
      </c>
      <c r="DC17">
        <f>IF(Settings!$M$5=1, 'Graph-outputs'!$DV17, 'Graph-outputs'!$EC17)</f>
        <v>14357.952908828946</v>
      </c>
      <c r="DE17" s="25" t="str">
        <f t="shared" si="40"/>
        <v/>
      </c>
      <c r="DF17" s="4" t="str">
        <f t="shared" si="41"/>
        <v/>
      </c>
      <c r="DG17" s="26" t="str">
        <f t="shared" si="42"/>
        <v/>
      </c>
      <c r="DH17">
        <f>INDEX('Calcs-control4'!$G$86:$X$156,  'Graph-outputs'!$B17, 'Graph-outputs'!DH$2)</f>
        <v>26.674593435085839</v>
      </c>
      <c r="DI17">
        <v>13</v>
      </c>
      <c r="DJ17">
        <f>INDEX('Calcs-control4'!$G$170:$X$240, 'Graph-outputs'!$B17, 'Graph-outputs'!$DB$1)</f>
        <v>0.7632705855214863</v>
      </c>
      <c r="DL17" s="25" t="str">
        <f t="shared" si="43"/>
        <v/>
      </c>
      <c r="DM17" s="4" t="str">
        <f t="shared" si="44"/>
        <v/>
      </c>
      <c r="DN17" s="26" t="str">
        <f t="shared" si="45"/>
        <v/>
      </c>
      <c r="DO17">
        <f>INDEX('Calcs-control4'!$AH$86:$AY$156,  'Graph-outputs'!$B17, 'Graph-outputs'!DO$2)</f>
        <v>16.920660522179531</v>
      </c>
      <c r="DP17">
        <v>13</v>
      </c>
      <c r="DQ17">
        <f>INDEX('Calcs-control4'!$AH$170:$AY$240, 'Graph-outputs'!$B17, 'Graph-outputs'!$DB$1)</f>
        <v>0.53141184974094746</v>
      </c>
      <c r="DS17" s="25" t="str">
        <f t="shared" si="46"/>
        <v/>
      </c>
      <c r="DT17" s="4" t="str">
        <f t="shared" si="47"/>
        <v/>
      </c>
      <c r="DU17" s="26" t="str">
        <f t="shared" si="48"/>
        <v/>
      </c>
      <c r="DV17">
        <f>INDEX('Calcs-control4'!$G$386:$X$456,  'Graph-outputs'!$B17, 'Graph-outputs'!DV$2)</f>
        <v>25974.368524493562</v>
      </c>
      <c r="DW17">
        <v>13</v>
      </c>
      <c r="DX17">
        <f>INDEX('Calcs-control4'!$G$170:$X$240, 'Graph-outputs'!$B17, 'Graph-outputs'!$DB$1)</f>
        <v>0.7632705855214863</v>
      </c>
      <c r="DZ17" s="25" t="str">
        <f t="shared" si="49"/>
        <v/>
      </c>
      <c r="EA17" s="4" t="str">
        <f t="shared" si="50"/>
        <v/>
      </c>
      <c r="EB17" s="26" t="str">
        <f t="shared" si="51"/>
        <v/>
      </c>
      <c r="EC17">
        <f>INDEX('Calcs-control4'!$AH$386:$AY$456,  'Graph-outputs'!$B17, 'Graph-outputs'!EC$2)</f>
        <v>14357.952908828946</v>
      </c>
      <c r="ED17">
        <v>13</v>
      </c>
      <c r="EE17">
        <f>INDEX('Calcs-control4'!$AH$170:$AY$240, 'Graph-outputs'!$B17, 'Graph-outputs'!$DB$1)</f>
        <v>0.53141184974094746</v>
      </c>
    </row>
    <row r="18" spans="1:135" x14ac:dyDescent="0.25">
      <c r="A18" s="80">
        <f t="shared" si="0"/>
        <v>14</v>
      </c>
      <c r="B18">
        <v>15</v>
      </c>
      <c r="C18">
        <f>IF(Settings!$M$5=1, 'Graph-outputs'!$J18, 'Graph-outputs'!$Q18)</f>
        <v>15.328644602257491</v>
      </c>
      <c r="E18">
        <f>IF(Settings!$M$5=1, 'Graph-outputs'!$X18, 'Graph-outputs'!$AE18)</f>
        <v>16833.687832132502</v>
      </c>
      <c r="G18" s="25" t="str">
        <f t="shared" si="1"/>
        <v/>
      </c>
      <c r="H18" s="4" t="str">
        <f t="shared" si="2"/>
        <v/>
      </c>
      <c r="I18" s="26" t="str">
        <f t="shared" si="3"/>
        <v/>
      </c>
      <c r="J18">
        <f>INDEX('Calcs-control1'!$G$86:$X$156,  'Graph-outputs'!$B18, 'Graph-outputs'!J$2)</f>
        <v>21.347069716925468</v>
      </c>
      <c r="K18">
        <v>14</v>
      </c>
      <c r="L18">
        <f>INDEX('Calcs-control1'!$G$170:$X$240, 'Graph-outputs'!$B18, 'Graph-outputs'!$D$1)</f>
        <v>0.99096400301491561</v>
      </c>
      <c r="N18" s="25" t="str">
        <f t="shared" si="4"/>
        <v/>
      </c>
      <c r="O18" s="4" t="str">
        <f t="shared" si="5"/>
        <v/>
      </c>
      <c r="P18" s="26" t="str">
        <f t="shared" si="6"/>
        <v/>
      </c>
      <c r="Q18">
        <f>INDEX('Calcs-control1'!$AH$86:$AY$156,  'Graph-outputs'!$B18, 'Graph-outputs'!Q$2)</f>
        <v>15.328644602257491</v>
      </c>
      <c r="R18">
        <v>14</v>
      </c>
      <c r="S18">
        <f>INDEX('Calcs-control1'!$AH$170:$AY$240, 'Graph-outputs'!$B18, 'Graph-outputs'!$Q$2)</f>
        <v>0.96393026885006527</v>
      </c>
      <c r="U18" s="25" t="str">
        <f t="shared" si="7"/>
        <v/>
      </c>
      <c r="V18" s="4" t="str">
        <f t="shared" si="8"/>
        <v/>
      </c>
      <c r="W18" s="26" t="str">
        <f t="shared" si="9"/>
        <v/>
      </c>
      <c r="X18">
        <f>INDEX('Calcs-control1'!$G$386:$X$456,  'Graph-outputs'!$B18, 'Graph-outputs'!X$2)</f>
        <v>23581.533960513018</v>
      </c>
      <c r="Y18">
        <v>14</v>
      </c>
      <c r="Z18">
        <f>INDEX('Calcs-control1'!$G$170:$X$240, 'Graph-outputs'!$B18, 'Graph-outputs'!$J$2)</f>
        <v>0.99096400301491561</v>
      </c>
      <c r="AB18" s="25" t="str">
        <f t="shared" si="10"/>
        <v/>
      </c>
      <c r="AC18" s="4" t="str">
        <f t="shared" si="11"/>
        <v/>
      </c>
      <c r="AD18" s="26" t="str">
        <f t="shared" si="12"/>
        <v/>
      </c>
      <c r="AE18">
        <f>INDEX('Calcs-control1'!$AH$386:$AY$456,  'Graph-outputs'!$B18, 'Graph-outputs'!AE$2)</f>
        <v>16833.687832132502</v>
      </c>
      <c r="AF18">
        <v>14</v>
      </c>
      <c r="AG18">
        <f>INDEX('Calcs-control1'!$AH$170:$AY$240, 'Graph-outputs'!$B18, 'Graph-outputs'!$Q$2)</f>
        <v>0.96393026885006527</v>
      </c>
      <c r="AI18" s="80">
        <v>15</v>
      </c>
      <c r="AJ18" s="80">
        <f t="shared" si="13"/>
        <v>14</v>
      </c>
      <c r="AK18">
        <f>IF(Settings!$M$5=1, 'Graph-outputs'!$AR18, 'Graph-outputs'!$AY18)</f>
        <v>6.2642729457109603</v>
      </c>
      <c r="AM18">
        <f>IF(Settings!$M$5=1, 'Graph-outputs'!$BF18, 'Graph-outputs'!$BM18)</f>
        <v>4940.4642614102395</v>
      </c>
      <c r="AO18" s="25" t="str">
        <f t="shared" si="14"/>
        <v/>
      </c>
      <c r="AP18" s="4" t="str">
        <f t="shared" si="15"/>
        <v/>
      </c>
      <c r="AQ18" s="26" t="str">
        <f t="shared" si="16"/>
        <v/>
      </c>
      <c r="AR18">
        <f>INDEX('Calcs-control2'!$G$86:$Y$156,  'Graph-outputs'!$B18, 'Graph-outputs'!AR$2)</f>
        <v>11.359589769407227</v>
      </c>
      <c r="AS18">
        <v>14</v>
      </c>
      <c r="AT18">
        <f>INDEX('Calcs-control2'!$G$170:$X$240, 'Graph-outputs'!$B18, 'Graph-outputs'!$AL$1)</f>
        <v>0.77752053904318352</v>
      </c>
      <c r="AV18" s="25" t="str">
        <f t="shared" si="17"/>
        <v/>
      </c>
      <c r="AW18" s="4" t="str">
        <f t="shared" si="18"/>
        <v/>
      </c>
      <c r="AX18" s="26" t="str">
        <f t="shared" si="19"/>
        <v/>
      </c>
      <c r="AY18">
        <f>INDEX('Calcs-control2'!$AH$86:$AZ$156,  'Graph-outputs'!$B18, 'Graph-outputs'!AY$2)</f>
        <v>6.2642729457109603</v>
      </c>
      <c r="AZ18">
        <v>14</v>
      </c>
      <c r="BA18">
        <f>INDEX('Calcs-control2'!$AH$170:$AY$240, 'Graph-outputs'!$B18, 'Graph-outputs'!$AL$1)</f>
        <v>0.2817931234195844</v>
      </c>
      <c r="BC18" s="25" t="str">
        <f t="shared" si="20"/>
        <v/>
      </c>
      <c r="BD18" s="4" t="str">
        <f t="shared" si="21"/>
        <v/>
      </c>
      <c r="BE18" s="26" t="str">
        <f t="shared" si="22"/>
        <v/>
      </c>
      <c r="BF18">
        <f>INDEX('Calcs-control2'!$G$386:$X$456,  'Graph-outputs'!$B18, 'Graph-outputs'!BF$2)</f>
        <v>10901.788871274215</v>
      </c>
      <c r="BG18">
        <v>14</v>
      </c>
      <c r="BH18">
        <f>INDEX('Calcs-control2'!$G$170:$X$240, 'Graph-outputs'!$B18, 'Graph-outputs'!$AL$1)</f>
        <v>0.77752053904318352</v>
      </c>
      <c r="BJ18" s="25" t="str">
        <f t="shared" si="23"/>
        <v/>
      </c>
      <c r="BK18" s="4" t="str">
        <f t="shared" si="24"/>
        <v/>
      </c>
      <c r="BL18" s="26" t="str">
        <f t="shared" si="25"/>
        <v/>
      </c>
      <c r="BM18">
        <f>INDEX('Calcs-control2'!$AH$386:$AY$456,  'Graph-outputs'!$B18, 'Graph-outputs'!BM$2)</f>
        <v>4940.4642614102395</v>
      </c>
      <c r="BN18">
        <v>14</v>
      </c>
      <c r="BO18">
        <f>INDEX('Calcs-control2'!$AH$170:$AY$240, 'Graph-outputs'!$B18, 'Graph-outputs'!$AL$1)</f>
        <v>0.2817931234195844</v>
      </c>
      <c r="BQ18" s="80">
        <v>15</v>
      </c>
      <c r="BR18" s="80">
        <f t="shared" si="26"/>
        <v>14</v>
      </c>
      <c r="BS18">
        <f>IF(Settings!$M$5=1, 'Graph-outputs'!$BZ18, 'Graph-outputs'!$CG18)</f>
        <v>24.374830870107239</v>
      </c>
      <c r="BU18">
        <f>IF(Settings!$M$5=1, 'Graph-outputs'!$CN18, 'Graph-outputs'!$CU18)</f>
        <v>2559.3572413612601</v>
      </c>
      <c r="BW18" s="25" t="str">
        <f t="shared" si="27"/>
        <v/>
      </c>
      <c r="BX18" s="4" t="str">
        <f t="shared" si="28"/>
        <v/>
      </c>
      <c r="BY18" s="26" t="str">
        <f t="shared" si="29"/>
        <v/>
      </c>
      <c r="BZ18">
        <f>INDEX('Calcs-control3'!$G$86:$Y$156,  'Graph-outputs'!$B18, 'Graph-outputs'!BZ$2)</f>
        <v>34.902705532702939</v>
      </c>
      <c r="CA18">
        <v>14</v>
      </c>
      <c r="CB18">
        <f>INDEX('Calcs-control3'!$G$170:$X$240, 'Graph-outputs'!$B18, 'Graph-outputs'!$BT$1)</f>
        <v>0</v>
      </c>
      <c r="CD18" s="25" t="str">
        <f t="shared" si="30"/>
        <v/>
      </c>
      <c r="CE18" s="4" t="str">
        <f t="shared" si="31"/>
        <v/>
      </c>
      <c r="CF18" s="26" t="str">
        <f t="shared" si="32"/>
        <v/>
      </c>
      <c r="CG18">
        <f>INDEX('Calcs-control3'!$AH$86:$AZ$156,  'Graph-outputs'!$B18, 'Graph-outputs'!CG$2)</f>
        <v>24.374830870107239</v>
      </c>
      <c r="CH18">
        <v>14</v>
      </c>
      <c r="CI18" s="86">
        <f>INDEX('Calcs-control3'!$AH$170:$AY$240, 'Graph-outputs'!$B18, 'Graph-outputs'!$BT$1)</f>
        <v>0</v>
      </c>
      <c r="CK18" s="25" t="str">
        <f t="shared" si="33"/>
        <v/>
      </c>
      <c r="CL18" s="4" t="str">
        <f t="shared" si="34"/>
        <v/>
      </c>
      <c r="CM18" s="26" t="str">
        <f t="shared" si="35"/>
        <v/>
      </c>
      <c r="CN18">
        <f>INDEX('Calcs-control3'!$G$386:$X$456,  'Graph-outputs'!$B18, 'Graph-outputs'!CN$2)</f>
        <v>3664.7840809338086</v>
      </c>
      <c r="CO18">
        <v>14</v>
      </c>
      <c r="CP18" s="86">
        <f>INDEX('Calcs-control3'!$G$170:$X$240, 'Graph-outputs'!$B18, 'Graph-outputs'!$BT$1)</f>
        <v>0</v>
      </c>
      <c r="CR18" s="25" t="str">
        <f t="shared" si="36"/>
        <v/>
      </c>
      <c r="CS18" s="4" t="str">
        <f t="shared" si="37"/>
        <v/>
      </c>
      <c r="CT18" s="26" t="str">
        <f t="shared" si="38"/>
        <v/>
      </c>
      <c r="CU18">
        <f>INDEX('Calcs-control3'!$AH$386:$AY$456,  'Graph-outputs'!$B18, 'Graph-outputs'!CU$2)</f>
        <v>2559.3572413612601</v>
      </c>
      <c r="CV18">
        <v>14</v>
      </c>
      <c r="CW18" s="86">
        <f>INDEX('Calcs-control3'!$AH$170:$AY$240, 'Graph-outputs'!$B18, 'Graph-outputs'!$BT$1)</f>
        <v>0</v>
      </c>
      <c r="CY18" s="80">
        <v>15</v>
      </c>
      <c r="CZ18" s="80">
        <f t="shared" si="39"/>
        <v>14</v>
      </c>
      <c r="DA18">
        <f>IF(Settings!$M$5=1, 'Graph-outputs'!$DH18, 'Graph-outputs'!$DO18)</f>
        <v>18.969695923942851</v>
      </c>
      <c r="DC18">
        <f>IF(Settings!$M$5=1, 'Graph-outputs'!$DV18, 'Graph-outputs'!$EC18)</f>
        <v>16663.964462438031</v>
      </c>
      <c r="DE18" s="25" t="str">
        <f t="shared" si="40"/>
        <v/>
      </c>
      <c r="DF18" s="4" t="str">
        <f t="shared" si="41"/>
        <v/>
      </c>
      <c r="DG18" s="26" t="str">
        <f t="shared" si="42"/>
        <v/>
      </c>
      <c r="DH18">
        <f>INDEX('Calcs-control4'!$G$86:$X$156,  'Graph-outputs'!$B18, 'Graph-outputs'!DH$2)</f>
        <v>29.555734146045616</v>
      </c>
      <c r="DI18">
        <v>14</v>
      </c>
      <c r="DJ18">
        <f>INDEX('Calcs-control4'!$G$170:$X$240, 'Graph-outputs'!$B18, 'Graph-outputs'!$DB$1)</f>
        <v>0.81617522506534446</v>
      </c>
      <c r="DL18" s="25" t="str">
        <f t="shared" si="43"/>
        <v/>
      </c>
      <c r="DM18" s="4" t="str">
        <f t="shared" si="44"/>
        <v/>
      </c>
      <c r="DN18" s="26" t="str">
        <f t="shared" si="45"/>
        <v/>
      </c>
      <c r="DO18">
        <f>INDEX('Calcs-control4'!$AH$86:$AY$156,  'Graph-outputs'!$B18, 'Graph-outputs'!DO$2)</f>
        <v>18.969695923942851</v>
      </c>
      <c r="DP18">
        <v>14</v>
      </c>
      <c r="DQ18">
        <f>INDEX('Calcs-control4'!$AH$170:$AY$240, 'Graph-outputs'!$B18, 'Graph-outputs'!$DB$1)</f>
        <v>0.58679369702050743</v>
      </c>
      <c r="DS18" s="25" t="str">
        <f t="shared" si="46"/>
        <v/>
      </c>
      <c r="DT18" s="4" t="str">
        <f t="shared" si="47"/>
        <v/>
      </c>
      <c r="DU18" s="26" t="str">
        <f t="shared" si="48"/>
        <v/>
      </c>
      <c r="DV18">
        <f>INDEX('Calcs-control4'!$G$386:$X$456,  'Graph-outputs'!$B18, 'Graph-outputs'!DV$2)</f>
        <v>29624.24062283889</v>
      </c>
      <c r="DW18">
        <v>14</v>
      </c>
      <c r="DX18">
        <f>INDEX('Calcs-control4'!$G$170:$X$240, 'Graph-outputs'!$B18, 'Graph-outputs'!$DB$1)</f>
        <v>0.81617522506534446</v>
      </c>
      <c r="DZ18" s="25" t="str">
        <f t="shared" si="49"/>
        <v/>
      </c>
      <c r="EA18" s="4" t="str">
        <f t="shared" si="50"/>
        <v/>
      </c>
      <c r="EB18" s="26" t="str">
        <f t="shared" si="51"/>
        <v/>
      </c>
      <c r="EC18">
        <f>INDEX('Calcs-control4'!$AH$386:$AY$456,  'Graph-outputs'!$B18, 'Graph-outputs'!EC$2)</f>
        <v>16663.964462438031</v>
      </c>
      <c r="ED18">
        <v>14</v>
      </c>
      <c r="EE18">
        <f>INDEX('Calcs-control4'!$AH$170:$AY$240, 'Graph-outputs'!$B18, 'Graph-outputs'!$DB$1)</f>
        <v>0.58679369702050743</v>
      </c>
    </row>
    <row r="19" spans="1:135" x14ac:dyDescent="0.25">
      <c r="A19" s="80">
        <f t="shared" si="0"/>
        <v>15</v>
      </c>
      <c r="B19">
        <v>16</v>
      </c>
      <c r="C19">
        <f>IF(Settings!$M$5=1, 'Graph-outputs'!$J19, 'Graph-outputs'!$Q19)</f>
        <v>16.34894869922821</v>
      </c>
      <c r="E19">
        <f>IF(Settings!$M$5=1, 'Graph-outputs'!$X19, 'Graph-outputs'!$AE19)</f>
        <v>17983.773767022194</v>
      </c>
      <c r="G19" s="25" t="str">
        <f t="shared" si="1"/>
        <v/>
      </c>
      <c r="H19" s="4" t="str">
        <f t="shared" si="2"/>
        <v/>
      </c>
      <c r="I19" s="26" t="str">
        <f t="shared" si="3"/>
        <v/>
      </c>
      <c r="J19">
        <f>INDEX('Calcs-control1'!$G$86:$X$156,  'Graph-outputs'!$B19, 'Graph-outputs'!J$2)</f>
        <v>23.212505295197221</v>
      </c>
      <c r="K19">
        <v>15</v>
      </c>
      <c r="L19">
        <f>INDEX('Calcs-control1'!$G$170:$X$240, 'Graph-outputs'!$B19, 'Graph-outputs'!$D$1)</f>
        <v>0.9941164161064262</v>
      </c>
      <c r="N19" s="25" t="str">
        <f t="shared" si="4"/>
        <v/>
      </c>
      <c r="O19" s="4" t="str">
        <f t="shared" si="5"/>
        <v/>
      </c>
      <c r="P19" s="26" t="str">
        <f t="shared" si="6"/>
        <v/>
      </c>
      <c r="Q19">
        <f>INDEX('Calcs-control1'!$AH$86:$AY$156,  'Graph-outputs'!$B19, 'Graph-outputs'!Q$2)</f>
        <v>16.34894869922821</v>
      </c>
      <c r="R19">
        <v>15</v>
      </c>
      <c r="S19">
        <f>INDEX('Calcs-control1'!$AH$170:$AY$240, 'Graph-outputs'!$B19, 'Graph-outputs'!$Q$2)</f>
        <v>0.97147490862652164</v>
      </c>
      <c r="U19" s="25" t="str">
        <f t="shared" si="7"/>
        <v/>
      </c>
      <c r="V19" s="4" t="str">
        <f t="shared" si="8"/>
        <v/>
      </c>
      <c r="W19" s="26" t="str">
        <f t="shared" si="9"/>
        <v/>
      </c>
      <c r="X19">
        <f>INDEX('Calcs-control1'!$G$386:$X$456,  'Graph-outputs'!$B19, 'Graph-outputs'!X$2)</f>
        <v>25659.792585454925</v>
      </c>
      <c r="Y19">
        <v>15</v>
      </c>
      <c r="Z19">
        <f>INDEX('Calcs-control1'!$G$170:$X$240, 'Graph-outputs'!$B19, 'Graph-outputs'!$J$2)</f>
        <v>0.9941164161064262</v>
      </c>
      <c r="AB19" s="25" t="str">
        <f t="shared" si="10"/>
        <v/>
      </c>
      <c r="AC19" s="4" t="str">
        <f t="shared" si="11"/>
        <v/>
      </c>
      <c r="AD19" s="26" t="str">
        <f t="shared" si="12"/>
        <v/>
      </c>
      <c r="AE19">
        <f>INDEX('Calcs-control1'!$AH$386:$AY$456,  'Graph-outputs'!$B19, 'Graph-outputs'!AE$2)</f>
        <v>17983.773767022194</v>
      </c>
      <c r="AF19">
        <v>15</v>
      </c>
      <c r="AG19">
        <f>INDEX('Calcs-control1'!$AH$170:$AY$240, 'Graph-outputs'!$B19, 'Graph-outputs'!$Q$2)</f>
        <v>0.97147490862652164</v>
      </c>
      <c r="AI19" s="80">
        <v>16</v>
      </c>
      <c r="AJ19" s="80">
        <f t="shared" si="13"/>
        <v>15</v>
      </c>
      <c r="AK19">
        <f>IF(Settings!$M$5=1, 'Graph-outputs'!$AR19, 'Graph-outputs'!$AY19)</f>
        <v>7.0429838882951188</v>
      </c>
      <c r="AM19">
        <f>IF(Settings!$M$5=1, 'Graph-outputs'!$BF19, 'Graph-outputs'!$BM19)</f>
        <v>5840.778663246283</v>
      </c>
      <c r="AO19" s="25" t="str">
        <f t="shared" si="14"/>
        <v/>
      </c>
      <c r="AP19" s="4" t="str">
        <f t="shared" si="15"/>
        <v/>
      </c>
      <c r="AQ19" s="26">
        <f t="shared" si="16"/>
        <v>90</v>
      </c>
      <c r="AR19">
        <f>INDEX('Calcs-control2'!$G$86:$Y$156,  'Graph-outputs'!$B19, 'Graph-outputs'!AR$2)</f>
        <v>13.164688809962813</v>
      </c>
      <c r="AS19">
        <v>15</v>
      </c>
      <c r="AT19">
        <f>INDEX('Calcs-control2'!$G$170:$X$240, 'Graph-outputs'!$B19, 'Graph-outputs'!$AL$1)</f>
        <v>0.8531132314904154</v>
      </c>
      <c r="AV19" s="25" t="str">
        <f t="shared" si="17"/>
        <v/>
      </c>
      <c r="AW19" s="4" t="str">
        <f t="shared" si="18"/>
        <v/>
      </c>
      <c r="AX19" s="26" t="str">
        <f t="shared" si="19"/>
        <v/>
      </c>
      <c r="AY19">
        <f>INDEX('Calcs-control2'!$AH$86:$AZ$156,  'Graph-outputs'!$B19, 'Graph-outputs'!AY$2)</f>
        <v>7.0429838882951188</v>
      </c>
      <c r="AZ19">
        <v>15</v>
      </c>
      <c r="BA19">
        <f>INDEX('Calcs-control2'!$AH$170:$AY$240, 'Graph-outputs'!$B19, 'Graph-outputs'!$AL$1)</f>
        <v>0.39956515181145924</v>
      </c>
      <c r="BC19" s="25" t="str">
        <f t="shared" si="20"/>
        <v/>
      </c>
      <c r="BD19" s="4" t="str">
        <f t="shared" si="21"/>
        <v/>
      </c>
      <c r="BE19" s="26">
        <f t="shared" si="22"/>
        <v>90</v>
      </c>
      <c r="BF19">
        <f>INDEX('Calcs-control2'!$G$386:$X$456,  'Graph-outputs'!$B19, 'Graph-outputs'!BF$2)</f>
        <v>12977.469145920124</v>
      </c>
      <c r="BG19">
        <v>15</v>
      </c>
      <c r="BH19">
        <f>INDEX('Calcs-control2'!$G$170:$X$240, 'Graph-outputs'!$B19, 'Graph-outputs'!$AL$1)</f>
        <v>0.8531132314904154</v>
      </c>
      <c r="BJ19" s="25" t="str">
        <f t="shared" si="23"/>
        <v/>
      </c>
      <c r="BK19" s="4" t="str">
        <f t="shared" si="24"/>
        <v/>
      </c>
      <c r="BL19" s="26" t="str">
        <f t="shared" si="25"/>
        <v/>
      </c>
      <c r="BM19">
        <f>INDEX('Calcs-control2'!$AH$386:$AY$456,  'Graph-outputs'!$B19, 'Graph-outputs'!BM$2)</f>
        <v>5840.778663246283</v>
      </c>
      <c r="BN19">
        <v>15</v>
      </c>
      <c r="BO19">
        <f>INDEX('Calcs-control2'!$AH$170:$AY$240, 'Graph-outputs'!$B19, 'Graph-outputs'!$AL$1)</f>
        <v>0.39956515181145924</v>
      </c>
      <c r="BQ19" s="80">
        <v>16</v>
      </c>
      <c r="BR19" s="80">
        <f t="shared" si="26"/>
        <v>15</v>
      </c>
      <c r="BS19">
        <f>IF(Settings!$M$5=1, 'Graph-outputs'!$BZ19, 'Graph-outputs'!$CG19)</f>
        <v>26.147227661325338</v>
      </c>
      <c r="BU19">
        <f>IF(Settings!$M$5=1, 'Graph-outputs'!$CN19, 'Graph-outputs'!$CU19)</f>
        <v>2745.4589044391605</v>
      </c>
      <c r="BW19" s="25" t="str">
        <f t="shared" si="27"/>
        <v/>
      </c>
      <c r="BX19" s="4" t="str">
        <f t="shared" si="28"/>
        <v/>
      </c>
      <c r="BY19" s="26" t="str">
        <f t="shared" si="29"/>
        <v/>
      </c>
      <c r="BZ19">
        <f>INDEX('Calcs-control3'!$G$86:$Y$156,  'Graph-outputs'!$B19, 'Graph-outputs'!BZ$2)</f>
        <v>38.191303622856076</v>
      </c>
      <c r="CA19">
        <v>15</v>
      </c>
      <c r="CB19">
        <f>INDEX('Calcs-control3'!$G$170:$X$240, 'Graph-outputs'!$B19, 'Graph-outputs'!$BT$1)</f>
        <v>0</v>
      </c>
      <c r="CD19" s="25" t="str">
        <f t="shared" si="30"/>
        <v/>
      </c>
      <c r="CE19" s="4" t="str">
        <f t="shared" si="31"/>
        <v/>
      </c>
      <c r="CF19" s="26" t="str">
        <f t="shared" si="32"/>
        <v/>
      </c>
      <c r="CG19">
        <f>INDEX('Calcs-control3'!$AH$86:$AZ$156,  'Graph-outputs'!$B19, 'Graph-outputs'!CG$2)</f>
        <v>26.147227661325338</v>
      </c>
      <c r="CH19">
        <v>15</v>
      </c>
      <c r="CI19" s="86">
        <f>INDEX('Calcs-control3'!$AH$170:$AY$240, 'Graph-outputs'!$B19, 'Graph-outputs'!$BT$1)</f>
        <v>0</v>
      </c>
      <c r="CK19" s="25" t="str">
        <f t="shared" si="33"/>
        <v/>
      </c>
      <c r="CL19" s="4" t="str">
        <f t="shared" si="34"/>
        <v/>
      </c>
      <c r="CM19" s="26" t="str">
        <f t="shared" si="35"/>
        <v/>
      </c>
      <c r="CN19">
        <f>INDEX('Calcs-control3'!$G$386:$X$456,  'Graph-outputs'!$B19, 'Graph-outputs'!CN$2)</f>
        <v>4010.0868803998878</v>
      </c>
      <c r="CO19">
        <v>15</v>
      </c>
      <c r="CP19" s="86">
        <f>INDEX('Calcs-control3'!$G$170:$X$240, 'Graph-outputs'!$B19, 'Graph-outputs'!$BT$1)</f>
        <v>0</v>
      </c>
      <c r="CR19" s="25" t="str">
        <f t="shared" si="36"/>
        <v/>
      </c>
      <c r="CS19" s="4" t="str">
        <f t="shared" si="37"/>
        <v/>
      </c>
      <c r="CT19" s="26" t="str">
        <f t="shared" si="38"/>
        <v/>
      </c>
      <c r="CU19">
        <f>INDEX('Calcs-control3'!$AH$386:$AY$456,  'Graph-outputs'!$B19, 'Graph-outputs'!CU$2)</f>
        <v>2745.4589044391605</v>
      </c>
      <c r="CV19">
        <v>15</v>
      </c>
      <c r="CW19" s="86">
        <f>INDEX('Calcs-control3'!$AH$170:$AY$240, 'Graph-outputs'!$B19, 'Graph-outputs'!$BT$1)</f>
        <v>0</v>
      </c>
      <c r="CY19" s="80">
        <v>16</v>
      </c>
      <c r="CZ19" s="80">
        <f t="shared" si="39"/>
        <v>15</v>
      </c>
      <c r="DA19">
        <f>IF(Settings!$M$5=1, 'Graph-outputs'!$DH19, 'Graph-outputs'!$DO19)</f>
        <v>21.033198852582956</v>
      </c>
      <c r="DC19">
        <f>IF(Settings!$M$5=1, 'Graph-outputs'!$DV19, 'Graph-outputs'!$EC19)</f>
        <v>19069.225613135848</v>
      </c>
      <c r="DE19" s="25" t="str">
        <f t="shared" si="40"/>
        <v/>
      </c>
      <c r="DF19" s="4" t="str">
        <f t="shared" si="41"/>
        <v/>
      </c>
      <c r="DG19" s="26">
        <f t="shared" si="42"/>
        <v>90</v>
      </c>
      <c r="DH19">
        <f>INDEX('Calcs-control4'!$G$86:$X$156,  'Graph-outputs'!$B19, 'Graph-outputs'!DH$2)</f>
        <v>32.13048701731708</v>
      </c>
      <c r="DI19">
        <v>15</v>
      </c>
      <c r="DJ19">
        <f>INDEX('Calcs-control4'!$G$170:$X$240, 'Graph-outputs'!$B19, 'Graph-outputs'!$DB$1)</f>
        <v>0.85717044632163131</v>
      </c>
      <c r="DL19" s="25" t="str">
        <f t="shared" si="43"/>
        <v/>
      </c>
      <c r="DM19" s="4" t="str">
        <f t="shared" si="44"/>
        <v/>
      </c>
      <c r="DN19" s="26" t="str">
        <f t="shared" si="45"/>
        <v/>
      </c>
      <c r="DO19">
        <f>INDEX('Calcs-control4'!$AH$86:$AY$156,  'Graph-outputs'!$B19, 'Graph-outputs'!DO$2)</f>
        <v>21.033198852582956</v>
      </c>
      <c r="DP19">
        <v>15</v>
      </c>
      <c r="DQ19">
        <f>INDEX('Calcs-control4'!$AH$170:$AY$240, 'Graph-outputs'!$B19, 'Graph-outputs'!$DB$1)</f>
        <v>0.63896634854709933</v>
      </c>
      <c r="DS19" s="25" t="str">
        <f t="shared" si="46"/>
        <v/>
      </c>
      <c r="DT19" s="4" t="str">
        <f t="shared" si="47"/>
        <v/>
      </c>
      <c r="DU19" s="26">
        <f t="shared" si="48"/>
        <v>90</v>
      </c>
      <c r="DV19">
        <f>INDEX('Calcs-control4'!$G$386:$X$456,  'Graph-outputs'!$B19, 'Graph-outputs'!DV$2)</f>
        <v>32916.247516784286</v>
      </c>
      <c r="DW19">
        <v>15</v>
      </c>
      <c r="DX19">
        <f>INDEX('Calcs-control4'!$G$170:$X$240, 'Graph-outputs'!$B19, 'Graph-outputs'!$DB$1)</f>
        <v>0.85717044632163131</v>
      </c>
      <c r="DZ19" s="25" t="str">
        <f t="shared" si="49"/>
        <v/>
      </c>
      <c r="EA19" s="4" t="str">
        <f t="shared" si="50"/>
        <v/>
      </c>
      <c r="EB19" s="26" t="str">
        <f t="shared" si="51"/>
        <v/>
      </c>
      <c r="EC19">
        <f>INDEX('Calcs-control4'!$AH$386:$AY$456,  'Graph-outputs'!$B19, 'Graph-outputs'!EC$2)</f>
        <v>19069.225613135848</v>
      </c>
      <c r="ED19">
        <v>15</v>
      </c>
      <c r="EE19">
        <f>INDEX('Calcs-control4'!$AH$170:$AY$240, 'Graph-outputs'!$B19, 'Graph-outputs'!$DB$1)</f>
        <v>0.63896634854709933</v>
      </c>
    </row>
    <row r="20" spans="1:135" x14ac:dyDescent="0.25">
      <c r="A20" s="80">
        <f t="shared" si="0"/>
        <v>16</v>
      </c>
      <c r="B20">
        <v>17</v>
      </c>
      <c r="C20">
        <f>IF(Settings!$M$5=1, 'Graph-outputs'!$J20, 'Graph-outputs'!$Q20)</f>
        <v>17.427700019460463</v>
      </c>
      <c r="E20">
        <f>IF(Settings!$M$5=1, 'Graph-outputs'!$X20, 'Graph-outputs'!$AE20)</f>
        <v>19196.611462180474</v>
      </c>
      <c r="G20" s="25" t="str">
        <f t="shared" si="1"/>
        <v/>
      </c>
      <c r="H20" s="4" t="str">
        <f t="shared" si="2"/>
        <v/>
      </c>
      <c r="I20" s="26" t="str">
        <f t="shared" si="3"/>
        <v/>
      </c>
      <c r="J20">
        <f>INDEX('Calcs-control1'!$G$86:$X$156,  'Graph-outputs'!$B20, 'Graph-outputs'!J$2)</f>
        <v>25.075338291166403</v>
      </c>
      <c r="K20">
        <v>16</v>
      </c>
      <c r="L20">
        <f>INDEX('Calcs-control1'!$G$170:$X$240, 'Graph-outputs'!$B20, 'Graph-outputs'!$D$1)</f>
        <v>0.99616674430554986</v>
      </c>
      <c r="N20" s="25" t="str">
        <f t="shared" si="4"/>
        <v/>
      </c>
      <c r="O20" s="4" t="str">
        <f t="shared" si="5"/>
        <v/>
      </c>
      <c r="P20" s="26" t="str">
        <f t="shared" si="6"/>
        <v/>
      </c>
      <c r="Q20">
        <f>INDEX('Calcs-control1'!$AH$86:$AY$156,  'Graph-outputs'!$B20, 'Graph-outputs'!Q$2)</f>
        <v>17.427700019460463</v>
      </c>
      <c r="R20">
        <v>16</v>
      </c>
      <c r="S20">
        <f>INDEX('Calcs-control1'!$AH$170:$AY$240, 'Graph-outputs'!$B20, 'Graph-outputs'!$Q$2)</f>
        <v>0.9777426721633008</v>
      </c>
      <c r="U20" s="25" t="str">
        <f t="shared" si="7"/>
        <v/>
      </c>
      <c r="V20" s="4" t="str">
        <f t="shared" si="8"/>
        <v/>
      </c>
      <c r="W20" s="26" t="str">
        <f t="shared" si="9"/>
        <v/>
      </c>
      <c r="X20">
        <f>INDEX('Calcs-control1'!$G$386:$X$456,  'Graph-outputs'!$B20, 'Graph-outputs'!X$2)</f>
        <v>27731.362532521351</v>
      </c>
      <c r="Y20">
        <v>16</v>
      </c>
      <c r="Z20">
        <f>INDEX('Calcs-control1'!$G$170:$X$240, 'Graph-outputs'!$B20, 'Graph-outputs'!$J$2)</f>
        <v>0.99616674430554986</v>
      </c>
      <c r="AB20" s="25" t="str">
        <f t="shared" si="10"/>
        <v/>
      </c>
      <c r="AC20" s="4" t="str">
        <f t="shared" si="11"/>
        <v/>
      </c>
      <c r="AD20" s="26" t="str">
        <f t="shared" si="12"/>
        <v/>
      </c>
      <c r="AE20">
        <f>INDEX('Calcs-control1'!$AH$386:$AY$456,  'Graph-outputs'!$B20, 'Graph-outputs'!AE$2)</f>
        <v>19196.611462180474</v>
      </c>
      <c r="AF20">
        <v>16</v>
      </c>
      <c r="AG20">
        <f>INDEX('Calcs-control1'!$AH$170:$AY$240, 'Graph-outputs'!$B20, 'Graph-outputs'!$Q$2)</f>
        <v>0.9777426721633008</v>
      </c>
      <c r="AI20" s="80">
        <v>17</v>
      </c>
      <c r="AJ20" s="80">
        <f t="shared" si="13"/>
        <v>16</v>
      </c>
      <c r="AK20">
        <f>IF(Settings!$M$5=1, 'Graph-outputs'!$AR20, 'Graph-outputs'!$AY20)</f>
        <v>7.9058759216205656</v>
      </c>
      <c r="AM20">
        <f>IF(Settings!$M$5=1, 'Graph-outputs'!$BF20, 'Graph-outputs'!$BM20)</f>
        <v>6851.1844981558734</v>
      </c>
      <c r="AO20" s="25" t="str">
        <f t="shared" si="14"/>
        <v/>
      </c>
      <c r="AP20" s="4" t="str">
        <f t="shared" si="15"/>
        <v/>
      </c>
      <c r="AQ20" s="26" t="str">
        <f t="shared" si="16"/>
        <v/>
      </c>
      <c r="AR20">
        <f>INDEX('Calcs-control2'!$G$86:$Y$156,  'Graph-outputs'!$B20, 'Graph-outputs'!AR$2)</f>
        <v>15.061367929223753</v>
      </c>
      <c r="AS20">
        <v>16</v>
      </c>
      <c r="AT20">
        <f>INDEX('Calcs-control2'!$G$170:$X$240, 'Graph-outputs'!$B20, 'Graph-outputs'!$AL$1)</f>
        <v>0.90504284306175919</v>
      </c>
      <c r="AV20" s="25" t="str">
        <f t="shared" si="17"/>
        <v/>
      </c>
      <c r="AW20" s="4">
        <f t="shared" si="18"/>
        <v>50</v>
      </c>
      <c r="AX20" s="26" t="str">
        <f t="shared" si="19"/>
        <v/>
      </c>
      <c r="AY20">
        <f>INDEX('Calcs-control2'!$AH$86:$AZ$156,  'Graph-outputs'!$B20, 'Graph-outputs'!AY$2)</f>
        <v>7.9058759216205656</v>
      </c>
      <c r="AZ20">
        <v>16</v>
      </c>
      <c r="BA20">
        <f>INDEX('Calcs-control2'!$AH$170:$AY$240, 'Graph-outputs'!$B20, 'Graph-outputs'!$AL$1)</f>
        <v>0.50765043014822597</v>
      </c>
      <c r="BC20" s="25" t="str">
        <f t="shared" si="20"/>
        <v/>
      </c>
      <c r="BD20" s="4" t="str">
        <f t="shared" si="21"/>
        <v/>
      </c>
      <c r="BE20" s="26" t="str">
        <f t="shared" si="22"/>
        <v/>
      </c>
      <c r="BF20">
        <f>INDEX('Calcs-control2'!$G$386:$X$456,  'Graph-outputs'!$B20, 'Graph-outputs'!BF$2)</f>
        <v>15117.010115435573</v>
      </c>
      <c r="BG20">
        <v>16</v>
      </c>
      <c r="BH20">
        <f>INDEX('Calcs-control2'!$G$170:$X$240, 'Graph-outputs'!$B20, 'Graph-outputs'!$AL$1)</f>
        <v>0.90504284306175919</v>
      </c>
      <c r="BJ20" s="25" t="str">
        <f t="shared" si="23"/>
        <v/>
      </c>
      <c r="BK20" s="4">
        <f t="shared" si="24"/>
        <v>50</v>
      </c>
      <c r="BL20" s="26" t="str">
        <f t="shared" si="25"/>
        <v/>
      </c>
      <c r="BM20">
        <f>INDEX('Calcs-control2'!$AH$386:$AY$456,  'Graph-outputs'!$B20, 'Graph-outputs'!BM$2)</f>
        <v>6851.1844981558734</v>
      </c>
      <c r="BN20">
        <v>16</v>
      </c>
      <c r="BO20">
        <f>INDEX('Calcs-control2'!$AH$170:$AY$240, 'Graph-outputs'!$B20, 'Graph-outputs'!$AL$1)</f>
        <v>0.50765043014822597</v>
      </c>
      <c r="BQ20" s="80">
        <v>17</v>
      </c>
      <c r="BR20" s="80">
        <f t="shared" si="26"/>
        <v>16</v>
      </c>
      <c r="BS20">
        <f>IF(Settings!$M$5=1, 'Graph-outputs'!$BZ20, 'Graph-outputs'!$CG20)</f>
        <v>28.027693300000156</v>
      </c>
      <c r="BU20">
        <f>IF(Settings!$M$5=1, 'Graph-outputs'!$CN20, 'Graph-outputs'!$CU20)</f>
        <v>2942.9077965000165</v>
      </c>
      <c r="BW20" s="25" t="str">
        <f t="shared" si="27"/>
        <v/>
      </c>
      <c r="BX20" s="4" t="str">
        <f t="shared" si="28"/>
        <v/>
      </c>
      <c r="BY20" s="26" t="str">
        <f t="shared" si="29"/>
        <v/>
      </c>
      <c r="BZ20">
        <f>INDEX('Calcs-control3'!$G$86:$Y$156,  'Graph-outputs'!$B20, 'Graph-outputs'!BZ$2)</f>
        <v>41.481606070193877</v>
      </c>
      <c r="CA20">
        <v>16</v>
      </c>
      <c r="CB20">
        <f>INDEX('Calcs-control3'!$G$170:$X$240, 'Graph-outputs'!$B20, 'Graph-outputs'!$BT$1)</f>
        <v>0</v>
      </c>
      <c r="CD20" s="25" t="str">
        <f t="shared" si="30"/>
        <v/>
      </c>
      <c r="CE20" s="4" t="str">
        <f t="shared" si="31"/>
        <v/>
      </c>
      <c r="CF20" s="26" t="str">
        <f t="shared" si="32"/>
        <v/>
      </c>
      <c r="CG20">
        <f>INDEX('Calcs-control3'!$AH$86:$AZ$156,  'Graph-outputs'!$B20, 'Graph-outputs'!CG$2)</f>
        <v>28.027693300000156</v>
      </c>
      <c r="CH20">
        <v>16</v>
      </c>
      <c r="CI20" s="86">
        <f>INDEX('Calcs-control3'!$AH$170:$AY$240, 'Graph-outputs'!$B20, 'Graph-outputs'!$BT$1)</f>
        <v>0</v>
      </c>
      <c r="CK20" s="25" t="str">
        <f t="shared" si="33"/>
        <v/>
      </c>
      <c r="CL20" s="4" t="str">
        <f t="shared" si="34"/>
        <v/>
      </c>
      <c r="CM20" s="26" t="str">
        <f t="shared" si="35"/>
        <v/>
      </c>
      <c r="CN20">
        <f>INDEX('Calcs-control3'!$G$386:$X$456,  'Graph-outputs'!$B20, 'Graph-outputs'!CN$2)</f>
        <v>4355.5686373703575</v>
      </c>
      <c r="CO20">
        <v>16</v>
      </c>
      <c r="CP20" s="86">
        <f>INDEX('Calcs-control3'!$G$170:$X$240, 'Graph-outputs'!$B20, 'Graph-outputs'!$BT$1)</f>
        <v>0</v>
      </c>
      <c r="CR20" s="25" t="str">
        <f t="shared" si="36"/>
        <v/>
      </c>
      <c r="CS20" s="4" t="str">
        <f t="shared" si="37"/>
        <v/>
      </c>
      <c r="CT20" s="26" t="str">
        <f t="shared" si="38"/>
        <v/>
      </c>
      <c r="CU20">
        <f>INDEX('Calcs-control3'!$AH$386:$AY$456,  'Graph-outputs'!$B20, 'Graph-outputs'!CU$2)</f>
        <v>2942.9077965000165</v>
      </c>
      <c r="CV20">
        <v>16</v>
      </c>
      <c r="CW20" s="86">
        <f>INDEX('Calcs-control3'!$AH$170:$AY$240, 'Graph-outputs'!$B20, 'Graph-outputs'!$BT$1)</f>
        <v>0</v>
      </c>
      <c r="CY20" s="80">
        <v>17</v>
      </c>
      <c r="CZ20" s="80">
        <f t="shared" si="39"/>
        <v>16</v>
      </c>
      <c r="DA20">
        <f>IF(Settings!$M$5=1, 'Graph-outputs'!$DH20, 'Graph-outputs'!$DO20)</f>
        <v>23.093054077049569</v>
      </c>
      <c r="DC20">
        <f>IF(Settings!$M$5=1, 'Graph-outputs'!$DV20, 'Graph-outputs'!$EC20)</f>
        <v>21541.678571992132</v>
      </c>
      <c r="DE20" s="25" t="str">
        <f t="shared" si="40"/>
        <v/>
      </c>
      <c r="DF20" s="4" t="str">
        <f t="shared" si="41"/>
        <v/>
      </c>
      <c r="DG20" s="26" t="str">
        <f t="shared" si="42"/>
        <v/>
      </c>
      <c r="DH20">
        <f>INDEX('Calcs-control4'!$G$86:$X$156,  'Graph-outputs'!$B20, 'Graph-outputs'!DH$2)</f>
        <v>34.435017645339855</v>
      </c>
      <c r="DI20">
        <v>16</v>
      </c>
      <c r="DJ20">
        <f>INDEX('Calcs-control4'!$G$170:$X$240, 'Graph-outputs'!$B20, 'Graph-outputs'!$DB$1)</f>
        <v>0.88871832516881177</v>
      </c>
      <c r="DL20" s="25" t="str">
        <f t="shared" si="43"/>
        <v/>
      </c>
      <c r="DM20" s="4" t="str">
        <f t="shared" si="44"/>
        <v/>
      </c>
      <c r="DN20" s="26" t="str">
        <f t="shared" si="45"/>
        <v/>
      </c>
      <c r="DO20">
        <f>INDEX('Calcs-control4'!$AH$86:$AY$156,  'Graph-outputs'!$B20, 'Graph-outputs'!DO$2)</f>
        <v>23.093054077049569</v>
      </c>
      <c r="DP20">
        <v>16</v>
      </c>
      <c r="DQ20">
        <f>INDEX('Calcs-control4'!$AH$170:$AY$240, 'Graph-outputs'!$B20, 'Graph-outputs'!$DB$1)</f>
        <v>0.68747673028630962</v>
      </c>
      <c r="DS20" s="25" t="str">
        <f t="shared" si="46"/>
        <v/>
      </c>
      <c r="DT20" s="4" t="str">
        <f t="shared" si="47"/>
        <v/>
      </c>
      <c r="DU20" s="26" t="str">
        <f t="shared" si="48"/>
        <v/>
      </c>
      <c r="DV20">
        <f>INDEX('Calcs-control4'!$G$386:$X$456,  'Graph-outputs'!$B20, 'Graph-outputs'!DV$2)</f>
        <v>35863.766071331025</v>
      </c>
      <c r="DW20">
        <v>16</v>
      </c>
      <c r="DX20">
        <f>INDEX('Calcs-control4'!$G$170:$X$240, 'Graph-outputs'!$B20, 'Graph-outputs'!$DB$1)</f>
        <v>0.88871832516881177</v>
      </c>
      <c r="DZ20" s="25" t="str">
        <f t="shared" si="49"/>
        <v/>
      </c>
      <c r="EA20" s="4" t="str">
        <f t="shared" si="50"/>
        <v/>
      </c>
      <c r="EB20" s="26" t="str">
        <f t="shared" si="51"/>
        <v/>
      </c>
      <c r="EC20">
        <f>INDEX('Calcs-control4'!$AH$386:$AY$456,  'Graph-outputs'!$B20, 'Graph-outputs'!EC$2)</f>
        <v>21541.678571992132</v>
      </c>
      <c r="ED20">
        <v>16</v>
      </c>
      <c r="EE20">
        <f>INDEX('Calcs-control4'!$AH$170:$AY$240, 'Graph-outputs'!$B20, 'Graph-outputs'!$DB$1)</f>
        <v>0.68747673028630962</v>
      </c>
    </row>
    <row r="21" spans="1:135" x14ac:dyDescent="0.25">
      <c r="A21" s="80">
        <f t="shared" si="0"/>
        <v>17</v>
      </c>
      <c r="B21">
        <v>18</v>
      </c>
      <c r="C21">
        <f>IF(Settings!$M$5=1, 'Graph-outputs'!$J21, 'Graph-outputs'!$Q21)</f>
        <v>18.567088619102474</v>
      </c>
      <c r="E21">
        <f>IF(Settings!$M$5=1, 'Graph-outputs'!$X21, 'Graph-outputs'!$AE21)</f>
        <v>20474.512634856987</v>
      </c>
      <c r="G21" s="25" t="str">
        <f t="shared" si="1"/>
        <v/>
      </c>
      <c r="H21" s="4" t="str">
        <f t="shared" si="2"/>
        <v/>
      </c>
      <c r="I21" s="26" t="str">
        <f t="shared" si="3"/>
        <v/>
      </c>
      <c r="J21">
        <f>INDEX('Calcs-control1'!$G$86:$X$156,  'Graph-outputs'!$B21, 'Graph-outputs'!J$2)</f>
        <v>26.931754274545295</v>
      </c>
      <c r="K21">
        <v>17</v>
      </c>
      <c r="L21">
        <f>INDEX('Calcs-control1'!$G$170:$X$240, 'Graph-outputs'!$B21, 'Graph-outputs'!$D$1)</f>
        <v>0.99749887953693006</v>
      </c>
      <c r="N21" s="25" t="str">
        <f t="shared" si="4"/>
        <v/>
      </c>
      <c r="O21" s="4" t="str">
        <f t="shared" si="5"/>
        <v/>
      </c>
      <c r="P21" s="26" t="str">
        <f t="shared" si="6"/>
        <v/>
      </c>
      <c r="Q21">
        <f>INDEX('Calcs-control1'!$AH$86:$AY$156,  'Graph-outputs'!$B21, 'Graph-outputs'!Q$2)</f>
        <v>18.567088619102474</v>
      </c>
      <c r="R21">
        <v>17</v>
      </c>
      <c r="S21">
        <f>INDEX('Calcs-control1'!$AH$170:$AY$240, 'Graph-outputs'!$B21, 'Graph-outputs'!$Q$2)</f>
        <v>0.98287375782217634</v>
      </c>
      <c r="U21" s="25" t="str">
        <f t="shared" si="7"/>
        <v/>
      </c>
      <c r="V21" s="4" t="str">
        <f t="shared" si="8"/>
        <v/>
      </c>
      <c r="W21" s="26" t="str">
        <f t="shared" si="9"/>
        <v/>
      </c>
      <c r="X21">
        <f>INDEX('Calcs-control1'!$G$386:$X$456,  'Graph-outputs'!$B21, 'Graph-outputs'!X$2)</f>
        <v>29793.023801947016</v>
      </c>
      <c r="Y21">
        <v>17</v>
      </c>
      <c r="Z21">
        <f>INDEX('Calcs-control1'!$G$170:$X$240, 'Graph-outputs'!$B21, 'Graph-outputs'!$J$2)</f>
        <v>0.99749887953693006</v>
      </c>
      <c r="AB21" s="25" t="str">
        <f t="shared" si="10"/>
        <v/>
      </c>
      <c r="AC21" s="4" t="str">
        <f t="shared" si="11"/>
        <v/>
      </c>
      <c r="AD21" s="26" t="str">
        <f t="shared" si="12"/>
        <v/>
      </c>
      <c r="AE21">
        <f>INDEX('Calcs-control1'!$AH$386:$AY$456,  'Graph-outputs'!$B21, 'Graph-outputs'!AE$2)</f>
        <v>20474.512634856987</v>
      </c>
      <c r="AF21">
        <v>17</v>
      </c>
      <c r="AG21">
        <f>INDEX('Calcs-control1'!$AH$170:$AY$240, 'Graph-outputs'!$B21, 'Graph-outputs'!$Q$2)</f>
        <v>0.98287375782217634</v>
      </c>
      <c r="AI21" s="80">
        <v>18</v>
      </c>
      <c r="AJ21" s="80">
        <f t="shared" si="13"/>
        <v>17</v>
      </c>
      <c r="AK21">
        <f>IF(Settings!$M$5=1, 'Graph-outputs'!$AR21, 'Graph-outputs'!$AY21)</f>
        <v>8.8597635609583971</v>
      </c>
      <c r="AM21">
        <f>IF(Settings!$M$5=1, 'Graph-outputs'!$BF21, 'Graph-outputs'!$BM21)</f>
        <v>7974.2802217616836</v>
      </c>
      <c r="AO21" s="25" t="str">
        <f t="shared" si="14"/>
        <v/>
      </c>
      <c r="AP21" s="4" t="str">
        <f t="shared" si="15"/>
        <v/>
      </c>
      <c r="AQ21" s="26" t="str">
        <f t="shared" si="16"/>
        <v/>
      </c>
      <c r="AR21">
        <f>INDEX('Calcs-control2'!$G$86:$Y$156,  'Graph-outputs'!$B21, 'Graph-outputs'!AR$2)</f>
        <v>17.038353462958231</v>
      </c>
      <c r="AS21">
        <v>17</v>
      </c>
      <c r="AT21">
        <f>INDEX('Calcs-control2'!$G$170:$X$240, 'Graph-outputs'!$B21, 'Graph-outputs'!$AL$1)</f>
        <v>0.93973695053664374</v>
      </c>
      <c r="AV21" s="25" t="str">
        <f t="shared" si="17"/>
        <v/>
      </c>
      <c r="AW21" s="4" t="str">
        <f t="shared" si="18"/>
        <v/>
      </c>
      <c r="AX21" s="26" t="str">
        <f t="shared" si="19"/>
        <v/>
      </c>
      <c r="AY21">
        <f>INDEX('Calcs-control2'!$AH$86:$AZ$156,  'Graph-outputs'!$B21, 'Graph-outputs'!AY$2)</f>
        <v>8.8597635609583971</v>
      </c>
      <c r="AZ21">
        <v>17</v>
      </c>
      <c r="BA21">
        <f>INDEX('Calcs-control2'!$AH$170:$AY$240, 'Graph-outputs'!$B21, 'Graph-outputs'!$AL$1)</f>
        <v>0.60464076196001837</v>
      </c>
      <c r="BC21" s="25" t="str">
        <f t="shared" si="20"/>
        <v/>
      </c>
      <c r="BD21" s="4" t="str">
        <f t="shared" si="21"/>
        <v/>
      </c>
      <c r="BE21" s="26" t="str">
        <f t="shared" si="22"/>
        <v/>
      </c>
      <c r="BF21">
        <f>INDEX('Calcs-control2'!$G$386:$X$456,  'Graph-outputs'!$B21, 'Graph-outputs'!BF$2)</f>
        <v>17305.239365617028</v>
      </c>
      <c r="BG21">
        <v>17</v>
      </c>
      <c r="BH21">
        <f>INDEX('Calcs-control2'!$G$170:$X$240, 'Graph-outputs'!$B21, 'Graph-outputs'!$AL$1)</f>
        <v>0.93973695053664374</v>
      </c>
      <c r="BJ21" s="25" t="str">
        <f t="shared" si="23"/>
        <v/>
      </c>
      <c r="BK21" s="4" t="str">
        <f t="shared" si="24"/>
        <v/>
      </c>
      <c r="BL21" s="26" t="str">
        <f t="shared" si="25"/>
        <v/>
      </c>
      <c r="BM21">
        <f>INDEX('Calcs-control2'!$AH$386:$AY$456,  'Graph-outputs'!$B21, 'Graph-outputs'!BM$2)</f>
        <v>7974.2802217616836</v>
      </c>
      <c r="BN21">
        <v>17</v>
      </c>
      <c r="BO21">
        <f>INDEX('Calcs-control2'!$AH$170:$AY$240, 'Graph-outputs'!$B21, 'Graph-outputs'!$AL$1)</f>
        <v>0.60464076196001837</v>
      </c>
      <c r="BQ21" s="80">
        <v>18</v>
      </c>
      <c r="BR21" s="80">
        <f t="shared" si="26"/>
        <v>17</v>
      </c>
      <c r="BS21">
        <f>IF(Settings!$M$5=1, 'Graph-outputs'!$BZ21, 'Graph-outputs'!$CG21)</f>
        <v>30.020138808955373</v>
      </c>
      <c r="BU21">
        <f>IF(Settings!$M$5=1, 'Graph-outputs'!$CN21, 'Graph-outputs'!$CU21)</f>
        <v>3152.114574940314</v>
      </c>
      <c r="BW21" s="25" t="str">
        <f t="shared" si="27"/>
        <v/>
      </c>
      <c r="BX21" s="4" t="str">
        <f t="shared" si="28"/>
        <v/>
      </c>
      <c r="BY21" s="26" t="str">
        <f t="shared" si="29"/>
        <v/>
      </c>
      <c r="BZ21">
        <f>INDEX('Calcs-control3'!$G$86:$Y$156,  'Graph-outputs'!$B21, 'Graph-outputs'!BZ$2)</f>
        <v>44.764239320475113</v>
      </c>
      <c r="CA21">
        <v>17</v>
      </c>
      <c r="CB21">
        <f>INDEX('Calcs-control3'!$G$170:$X$240, 'Graph-outputs'!$B21, 'Graph-outputs'!$BT$1)</f>
        <v>0</v>
      </c>
      <c r="CD21" s="25" t="str">
        <f t="shared" si="30"/>
        <v/>
      </c>
      <c r="CE21" s="4" t="str">
        <f t="shared" si="31"/>
        <v/>
      </c>
      <c r="CF21" s="26" t="str">
        <f t="shared" si="32"/>
        <v/>
      </c>
      <c r="CG21">
        <f>INDEX('Calcs-control3'!$AH$86:$AZ$156,  'Graph-outputs'!$B21, 'Graph-outputs'!CG$2)</f>
        <v>30.020138808955373</v>
      </c>
      <c r="CH21">
        <v>17</v>
      </c>
      <c r="CI21" s="86">
        <f>INDEX('Calcs-control3'!$AH$170:$AY$240, 'Graph-outputs'!$B21, 'Graph-outputs'!$BT$1)</f>
        <v>0</v>
      </c>
      <c r="CK21" s="25" t="str">
        <f t="shared" si="33"/>
        <v/>
      </c>
      <c r="CL21" s="4" t="str">
        <f t="shared" si="34"/>
        <v/>
      </c>
      <c r="CM21" s="26" t="str">
        <f t="shared" si="35"/>
        <v/>
      </c>
      <c r="CN21">
        <f>INDEX('Calcs-control3'!$G$386:$X$456,  'Graph-outputs'!$B21, 'Graph-outputs'!CN$2)</f>
        <v>4700.2451286498872</v>
      </c>
      <c r="CO21">
        <v>17</v>
      </c>
      <c r="CP21" s="86">
        <f>INDEX('Calcs-control3'!$G$170:$X$240, 'Graph-outputs'!$B21, 'Graph-outputs'!$BT$1)</f>
        <v>0</v>
      </c>
      <c r="CR21" s="25" t="str">
        <f t="shared" si="36"/>
        <v/>
      </c>
      <c r="CS21" s="4" t="str">
        <f t="shared" si="37"/>
        <v/>
      </c>
      <c r="CT21" s="26" t="str">
        <f t="shared" si="38"/>
        <v/>
      </c>
      <c r="CU21">
        <f>INDEX('Calcs-control3'!$AH$386:$AY$456,  'Graph-outputs'!$B21, 'Graph-outputs'!CU$2)</f>
        <v>3152.114574940314</v>
      </c>
      <c r="CV21">
        <v>17</v>
      </c>
      <c r="CW21" s="86">
        <f>INDEX('Calcs-control3'!$AH$170:$AY$240, 'Graph-outputs'!$B21, 'Graph-outputs'!$BT$1)</f>
        <v>0</v>
      </c>
      <c r="CY21" s="80">
        <v>18</v>
      </c>
      <c r="CZ21" s="80">
        <f t="shared" si="39"/>
        <v>17</v>
      </c>
      <c r="DA21">
        <f>IF(Settings!$M$5=1, 'Graph-outputs'!$DH21, 'Graph-outputs'!$DO21)</f>
        <v>25.132765914266297</v>
      </c>
      <c r="DC21">
        <f>IF(Settings!$M$5=1, 'Graph-outputs'!$DV21, 'Graph-outputs'!$EC21)</f>
        <v>24048.414536131218</v>
      </c>
      <c r="DE21" s="25" t="str">
        <f t="shared" si="40"/>
        <v/>
      </c>
      <c r="DF21" s="4" t="str">
        <f t="shared" si="41"/>
        <v/>
      </c>
      <c r="DG21" s="26" t="str">
        <f t="shared" si="42"/>
        <v/>
      </c>
      <c r="DH21">
        <f>INDEX('Calcs-control4'!$G$86:$X$156,  'Graph-outputs'!$B21, 'Graph-outputs'!DH$2)</f>
        <v>36.506541126861961</v>
      </c>
      <c r="DI21">
        <v>17</v>
      </c>
      <c r="DJ21">
        <f>INDEX('Calcs-control4'!$G$170:$X$240, 'Graph-outputs'!$B21, 'Graph-outputs'!$DB$1)</f>
        <v>0.91290487880590165</v>
      </c>
      <c r="DL21" s="25" t="str">
        <f t="shared" si="43"/>
        <v/>
      </c>
      <c r="DM21" s="4" t="str">
        <f t="shared" si="44"/>
        <v/>
      </c>
      <c r="DN21" s="26" t="str">
        <f t="shared" si="45"/>
        <v/>
      </c>
      <c r="DO21">
        <f>INDEX('Calcs-control4'!$AH$86:$AY$156,  'Graph-outputs'!$B21, 'Graph-outputs'!DO$2)</f>
        <v>25.132765914266297</v>
      </c>
      <c r="DP21">
        <v>17</v>
      </c>
      <c r="DQ21">
        <f>INDEX('Calcs-control4'!$AH$170:$AY$240, 'Graph-outputs'!$B21, 'Graph-outputs'!$DB$1)</f>
        <v>0.73198485025209603</v>
      </c>
      <c r="DS21" s="25" t="str">
        <f t="shared" si="46"/>
        <v/>
      </c>
      <c r="DT21" s="4" t="str">
        <f t="shared" si="47"/>
        <v/>
      </c>
      <c r="DU21" s="26" t="str">
        <f t="shared" si="48"/>
        <v/>
      </c>
      <c r="DV21">
        <f>INDEX('Calcs-control4'!$G$386:$X$456,  'Graph-outputs'!$B21, 'Graph-outputs'!DV$2)</f>
        <v>38498.041845099076</v>
      </c>
      <c r="DW21">
        <v>17</v>
      </c>
      <c r="DX21">
        <f>INDEX('Calcs-control4'!$G$170:$X$240, 'Graph-outputs'!$B21, 'Graph-outputs'!$DB$1)</f>
        <v>0.91290487880590165</v>
      </c>
      <c r="DZ21" s="25" t="str">
        <f t="shared" si="49"/>
        <v/>
      </c>
      <c r="EA21" s="4" t="str">
        <f t="shared" si="50"/>
        <v/>
      </c>
      <c r="EB21" s="26" t="str">
        <f t="shared" si="51"/>
        <v/>
      </c>
      <c r="EC21">
        <f>INDEX('Calcs-control4'!$AH$386:$AY$456,  'Graph-outputs'!$B21, 'Graph-outputs'!EC$2)</f>
        <v>24048.414536131218</v>
      </c>
      <c r="ED21">
        <v>17</v>
      </c>
      <c r="EE21">
        <f>INDEX('Calcs-control4'!$AH$170:$AY$240, 'Graph-outputs'!$B21, 'Graph-outputs'!$DB$1)</f>
        <v>0.73198485025209603</v>
      </c>
    </row>
    <row r="22" spans="1:135" x14ac:dyDescent="0.25">
      <c r="A22" s="80">
        <f t="shared" si="0"/>
        <v>18</v>
      </c>
      <c r="B22">
        <v>19</v>
      </c>
      <c r="C22">
        <f>IF(Settings!$M$5=1, 'Graph-outputs'!$J22, 'Graph-outputs'!$Q22)</f>
        <v>19.769239423329175</v>
      </c>
      <c r="E22">
        <f>IF(Settings!$M$5=1, 'Graph-outputs'!$X22, 'Graph-outputs'!$AE22)</f>
        <v>21819.7908843072</v>
      </c>
      <c r="G22" s="25" t="str">
        <f t="shared" si="1"/>
        <v/>
      </c>
      <c r="H22" s="4" t="str">
        <f t="shared" si="2"/>
        <v/>
      </c>
      <c r="I22" s="26" t="str">
        <f t="shared" si="3"/>
        <v/>
      </c>
      <c r="J22">
        <f>INDEX('Calcs-control1'!$G$86:$X$156,  'Graph-outputs'!$B22, 'Graph-outputs'!J$2)</f>
        <v>28.77843232449931</v>
      </c>
      <c r="K22">
        <v>18</v>
      </c>
      <c r="L22">
        <f>INDEX('Calcs-control1'!$G$170:$X$240, 'Graph-outputs'!$B22, 'Graph-outputs'!$D$1)</f>
        <v>0.99836441119449981</v>
      </c>
      <c r="N22" s="25" t="str">
        <f t="shared" si="4"/>
        <v/>
      </c>
      <c r="O22" s="4" t="str">
        <f t="shared" si="5"/>
        <v/>
      </c>
      <c r="P22" s="26" t="str">
        <f t="shared" si="6"/>
        <v/>
      </c>
      <c r="Q22">
        <f>INDEX('Calcs-control1'!$AH$86:$AY$156,  'Graph-outputs'!$B22, 'Graph-outputs'!Q$2)</f>
        <v>19.769239423329175</v>
      </c>
      <c r="R22">
        <v>18</v>
      </c>
      <c r="S22">
        <f>INDEX('Calcs-control1'!$AH$170:$AY$240, 'Graph-outputs'!$B22, 'Graph-outputs'!$Q$2)</f>
        <v>0.98701081312524108</v>
      </c>
      <c r="U22" s="25" t="str">
        <f t="shared" si="7"/>
        <v/>
      </c>
      <c r="V22" s="4" t="str">
        <f t="shared" si="8"/>
        <v/>
      </c>
      <c r="W22" s="26" t="str">
        <f t="shared" si="9"/>
        <v/>
      </c>
      <c r="X22">
        <f>INDEX('Calcs-control1'!$G$386:$X$456,  'Graph-outputs'!$B22, 'Graph-outputs'!X$2)</f>
        <v>31841.87374209187</v>
      </c>
      <c r="Y22">
        <v>18</v>
      </c>
      <c r="Z22">
        <f>INDEX('Calcs-control1'!$G$170:$X$240, 'Graph-outputs'!$B22, 'Graph-outputs'!$J$2)</f>
        <v>0.99836441119449981</v>
      </c>
      <c r="AB22" s="25" t="str">
        <f t="shared" si="10"/>
        <v/>
      </c>
      <c r="AC22" s="4" t="str">
        <f t="shared" si="11"/>
        <v/>
      </c>
      <c r="AD22" s="26" t="str">
        <f t="shared" si="12"/>
        <v/>
      </c>
      <c r="AE22">
        <f>INDEX('Calcs-control1'!$AH$386:$AY$456,  'Graph-outputs'!$B22, 'Graph-outputs'!AE$2)</f>
        <v>21819.7908843072</v>
      </c>
      <c r="AF22">
        <v>18</v>
      </c>
      <c r="AG22">
        <f>INDEX('Calcs-control1'!$AH$170:$AY$240, 'Graph-outputs'!$B22, 'Graph-outputs'!$Q$2)</f>
        <v>0.98701081312524108</v>
      </c>
      <c r="AI22" s="80">
        <v>19</v>
      </c>
      <c r="AJ22" s="80">
        <f t="shared" si="13"/>
        <v>18</v>
      </c>
      <c r="AK22">
        <f>IF(Settings!$M$5=1, 'Graph-outputs'!$AR22, 'Graph-outputs'!$AY22)</f>
        <v>9.9116043910529861</v>
      </c>
      <c r="AM22">
        <f>IF(Settings!$M$5=1, 'Graph-outputs'!$BF22, 'Graph-outputs'!$BM22)</f>
        <v>9211.5036858852636</v>
      </c>
      <c r="AO22" s="25" t="str">
        <f t="shared" si="14"/>
        <v/>
      </c>
      <c r="AP22" s="4" t="str">
        <f t="shared" si="15"/>
        <v/>
      </c>
      <c r="AQ22" s="26" t="str">
        <f t="shared" si="16"/>
        <v/>
      </c>
      <c r="AR22">
        <f>INDEX('Calcs-control2'!$G$86:$Y$156,  'Graph-outputs'!$B22, 'Graph-outputs'!AR$2)</f>
        <v>19.084590108861157</v>
      </c>
      <c r="AS22">
        <v>18</v>
      </c>
      <c r="AT22">
        <f>INDEX('Calcs-control2'!$G$170:$X$240, 'Graph-outputs'!$B22, 'Graph-outputs'!$AL$1)</f>
        <v>0.96235934527483324</v>
      </c>
      <c r="AV22" s="25" t="str">
        <f t="shared" si="17"/>
        <v/>
      </c>
      <c r="AW22" s="4" t="str">
        <f t="shared" si="18"/>
        <v/>
      </c>
      <c r="AX22" s="26" t="str">
        <f t="shared" si="19"/>
        <v/>
      </c>
      <c r="AY22">
        <f>INDEX('Calcs-control2'!$AH$86:$AZ$156,  'Graph-outputs'!$B22, 'Graph-outputs'!AY$2)</f>
        <v>9.9116043910529861</v>
      </c>
      <c r="AZ22">
        <v>18</v>
      </c>
      <c r="BA22">
        <f>INDEX('Calcs-control2'!$AH$170:$AY$240, 'Graph-outputs'!$B22, 'Graph-outputs'!$AL$1)</f>
        <v>0.68959700904835375</v>
      </c>
      <c r="BC22" s="25" t="str">
        <f t="shared" si="20"/>
        <v/>
      </c>
      <c r="BD22" s="4" t="str">
        <f t="shared" si="21"/>
        <v/>
      </c>
      <c r="BE22" s="26" t="str">
        <f t="shared" si="22"/>
        <v/>
      </c>
      <c r="BF22">
        <f>INDEX('Calcs-control2'!$G$386:$X$456,  'Graph-outputs'!$B22, 'Graph-outputs'!BF$2)</f>
        <v>19532.477918294717</v>
      </c>
      <c r="BG22">
        <v>18</v>
      </c>
      <c r="BH22">
        <f>INDEX('Calcs-control2'!$G$170:$X$240, 'Graph-outputs'!$B22, 'Graph-outputs'!$AL$1)</f>
        <v>0.96235934527483324</v>
      </c>
      <c r="BJ22" s="25" t="str">
        <f t="shared" si="23"/>
        <v/>
      </c>
      <c r="BK22" s="4" t="str">
        <f t="shared" si="24"/>
        <v/>
      </c>
      <c r="BL22" s="26" t="str">
        <f t="shared" si="25"/>
        <v/>
      </c>
      <c r="BM22">
        <f>INDEX('Calcs-control2'!$AH$386:$AY$456,  'Graph-outputs'!$B22, 'Graph-outputs'!BM$2)</f>
        <v>9211.5036858852636</v>
      </c>
      <c r="BN22">
        <v>18</v>
      </c>
      <c r="BO22">
        <f>INDEX('Calcs-control2'!$AH$170:$AY$240, 'Graph-outputs'!$B22, 'Graph-outputs'!$AL$1)</f>
        <v>0.68959700904835375</v>
      </c>
      <c r="BQ22" s="80">
        <v>19</v>
      </c>
      <c r="BR22" s="80">
        <f t="shared" si="26"/>
        <v>18</v>
      </c>
      <c r="BS22">
        <f>IF(Settings!$M$5=1, 'Graph-outputs'!$BZ22, 'Graph-outputs'!$CG22)</f>
        <v>32.128257687516488</v>
      </c>
      <c r="BU22">
        <f>IF(Settings!$M$5=1, 'Graph-outputs'!$CN22, 'Graph-outputs'!$CU22)</f>
        <v>3373.4670571892311</v>
      </c>
      <c r="BW22" s="25" t="str">
        <f t="shared" si="27"/>
        <v/>
      </c>
      <c r="BX22" s="4" t="str">
        <f t="shared" si="28"/>
        <v/>
      </c>
      <c r="BY22" s="26" t="str">
        <f t="shared" si="29"/>
        <v/>
      </c>
      <c r="BZ22">
        <f>INDEX('Calcs-control3'!$G$86:$Y$156,  'Graph-outputs'!$B22, 'Graph-outputs'!BZ$2)</f>
        <v>48.031019312739069</v>
      </c>
      <c r="CA22">
        <v>18</v>
      </c>
      <c r="CB22">
        <f>INDEX('Calcs-control3'!$G$170:$X$240, 'Graph-outputs'!$B22, 'Graph-outputs'!$BT$1)</f>
        <v>0</v>
      </c>
      <c r="CD22" s="25" t="str">
        <f t="shared" si="30"/>
        <v/>
      </c>
      <c r="CE22" s="4" t="str">
        <f t="shared" si="31"/>
        <v/>
      </c>
      <c r="CF22" s="26" t="str">
        <f t="shared" si="32"/>
        <v/>
      </c>
      <c r="CG22">
        <f>INDEX('Calcs-control3'!$AH$86:$AZ$156,  'Graph-outputs'!$B22, 'Graph-outputs'!CG$2)</f>
        <v>32.128257687516488</v>
      </c>
      <c r="CH22">
        <v>18</v>
      </c>
      <c r="CI22" s="86">
        <f>INDEX('Calcs-control3'!$AH$170:$AY$240, 'Graph-outputs'!$B22, 'Graph-outputs'!$BT$1)</f>
        <v>0</v>
      </c>
      <c r="CK22" s="25" t="str">
        <f t="shared" si="33"/>
        <v/>
      </c>
      <c r="CL22" s="4" t="str">
        <f t="shared" si="34"/>
        <v/>
      </c>
      <c r="CM22" s="26" t="str">
        <f t="shared" si="35"/>
        <v/>
      </c>
      <c r="CN22">
        <f>INDEX('Calcs-control3'!$G$386:$X$456,  'Graph-outputs'!$B22, 'Graph-outputs'!CN$2)</f>
        <v>5043.2570278376024</v>
      </c>
      <c r="CO22">
        <v>18</v>
      </c>
      <c r="CP22" s="86">
        <f>INDEX('Calcs-control3'!$G$170:$X$240, 'Graph-outputs'!$B22, 'Graph-outputs'!$BT$1)</f>
        <v>0</v>
      </c>
      <c r="CR22" s="25" t="str">
        <f t="shared" si="36"/>
        <v/>
      </c>
      <c r="CS22" s="4" t="str">
        <f t="shared" si="37"/>
        <v/>
      </c>
      <c r="CT22" s="26" t="str">
        <f t="shared" si="38"/>
        <v/>
      </c>
      <c r="CU22">
        <f>INDEX('Calcs-control3'!$AH$386:$AY$456,  'Graph-outputs'!$B22, 'Graph-outputs'!CU$2)</f>
        <v>3373.4670571892311</v>
      </c>
      <c r="CV22">
        <v>18</v>
      </c>
      <c r="CW22" s="86">
        <f>INDEX('Calcs-control3'!$AH$170:$AY$240, 'Graph-outputs'!$B22, 'Graph-outputs'!$BT$1)</f>
        <v>0</v>
      </c>
      <c r="CY22" s="80">
        <v>19</v>
      </c>
      <c r="CZ22" s="80">
        <f t="shared" si="39"/>
        <v>18</v>
      </c>
      <c r="DA22">
        <f>IF(Settings!$M$5=1, 'Graph-outputs'!$DH22, 'Graph-outputs'!$DO22)</f>
        <v>27.138127072101128</v>
      </c>
      <c r="DC22">
        <f>IF(Settings!$M$5=1, 'Graph-outputs'!$DV22, 'Graph-outputs'!$EC22)</f>
        <v>26557.681706206313</v>
      </c>
      <c r="DE22" s="25" t="str">
        <f t="shared" si="40"/>
        <v/>
      </c>
      <c r="DF22" s="4" t="str">
        <f t="shared" si="41"/>
        <v/>
      </c>
      <c r="DG22" s="26" t="str">
        <f t="shared" si="42"/>
        <v/>
      </c>
      <c r="DH22">
        <f>INDEX('Calcs-control4'!$G$86:$X$156,  'Graph-outputs'!$B22, 'Graph-outputs'!DH$2)</f>
        <v>38.379470017711085</v>
      </c>
      <c r="DI22">
        <v>18</v>
      </c>
      <c r="DJ22">
        <f>INDEX('Calcs-control4'!$G$170:$X$240, 'Graph-outputs'!$B22, 'Graph-outputs'!$DB$1)</f>
        <v>0.93142621828527894</v>
      </c>
      <c r="DL22" s="25" t="str">
        <f t="shared" si="43"/>
        <v/>
      </c>
      <c r="DM22" s="4" t="str">
        <f t="shared" si="44"/>
        <v/>
      </c>
      <c r="DN22" s="26" t="str">
        <f t="shared" si="45"/>
        <v/>
      </c>
      <c r="DO22">
        <f>INDEX('Calcs-control4'!$AH$86:$AY$156,  'Graph-outputs'!$B22, 'Graph-outputs'!DO$2)</f>
        <v>27.138127072101128</v>
      </c>
      <c r="DP22">
        <v>18</v>
      </c>
      <c r="DQ22">
        <f>INDEX('Calcs-control4'!$AH$170:$AY$240, 'Graph-outputs'!$B22, 'Graph-outputs'!$DB$1)</f>
        <v>0.77227442715850925</v>
      </c>
      <c r="DS22" s="25" t="str">
        <f t="shared" si="46"/>
        <v/>
      </c>
      <c r="DT22" s="4" t="str">
        <f t="shared" si="47"/>
        <v/>
      </c>
      <c r="DU22" s="26" t="str">
        <f t="shared" si="48"/>
        <v/>
      </c>
      <c r="DV22">
        <f>INDEX('Calcs-control4'!$G$386:$X$456,  'Graph-outputs'!$B22, 'Graph-outputs'!DV$2)</f>
        <v>40856.995706120331</v>
      </c>
      <c r="DW22">
        <v>18</v>
      </c>
      <c r="DX22">
        <f>INDEX('Calcs-control4'!$G$170:$X$240, 'Graph-outputs'!$B22, 'Graph-outputs'!$DB$1)</f>
        <v>0.93142621828527894</v>
      </c>
      <c r="DZ22" s="25" t="str">
        <f t="shared" si="49"/>
        <v/>
      </c>
      <c r="EA22" s="4" t="str">
        <f t="shared" si="50"/>
        <v/>
      </c>
      <c r="EB22" s="26" t="str">
        <f t="shared" si="51"/>
        <v/>
      </c>
      <c r="EC22">
        <f>INDEX('Calcs-control4'!$AH$386:$AY$456,  'Graph-outputs'!$B22, 'Graph-outputs'!EC$2)</f>
        <v>26557.681706206313</v>
      </c>
      <c r="ED22">
        <v>18</v>
      </c>
      <c r="EE22">
        <f>INDEX('Calcs-control4'!$AH$170:$AY$240, 'Graph-outputs'!$B22, 'Graph-outputs'!$DB$1)</f>
        <v>0.77227442715850925</v>
      </c>
    </row>
    <row r="23" spans="1:135" x14ac:dyDescent="0.25">
      <c r="A23" s="80">
        <f t="shared" si="0"/>
        <v>19</v>
      </c>
      <c r="B23">
        <v>20</v>
      </c>
      <c r="C23">
        <f>IF(Settings!$M$5=1, 'Graph-outputs'!$J23, 'Graph-outputs'!$Q23)</f>
        <v>21.036188683411552</v>
      </c>
      <c r="E23">
        <f>IF(Settings!$M$5=1, 'Graph-outputs'!$X23, 'Graph-outputs'!$AE23)</f>
        <v>23234.730649161374</v>
      </c>
      <c r="G23" s="25" t="str">
        <f t="shared" si="1"/>
        <v/>
      </c>
      <c r="H23" s="4" t="str">
        <f t="shared" si="2"/>
        <v/>
      </c>
      <c r="I23" s="26" t="str">
        <f t="shared" si="3"/>
        <v/>
      </c>
      <c r="J23">
        <f>INDEX('Calcs-control1'!$G$86:$X$156,  'Graph-outputs'!$B23, 'Graph-outputs'!J$2)</f>
        <v>30.612479698535161</v>
      </c>
      <c r="K23">
        <v>19</v>
      </c>
      <c r="L23">
        <f>INDEX('Calcs-control1'!$G$170:$X$240, 'Graph-outputs'!$B23, 'Graph-outputs'!$D$1)</f>
        <v>0.99892730736453406</v>
      </c>
      <c r="N23" s="25" t="str">
        <f t="shared" si="4"/>
        <v/>
      </c>
      <c r="O23" s="4" t="str">
        <f t="shared" si="5"/>
        <v/>
      </c>
      <c r="P23" s="26" t="str">
        <f t="shared" si="6"/>
        <v/>
      </c>
      <c r="Q23">
        <f>INDEX('Calcs-control1'!$AH$86:$AY$156,  'Graph-outputs'!$B23, 'Graph-outputs'!Q$2)</f>
        <v>21.036188683411552</v>
      </c>
      <c r="R23">
        <v>19</v>
      </c>
      <c r="S23">
        <f>INDEX('Calcs-control1'!$AH$170:$AY$240, 'Graph-outputs'!$B23, 'Graph-outputs'!$Q$2)</f>
        <v>0.99029424602772542</v>
      </c>
      <c r="U23" s="25" t="str">
        <f t="shared" si="7"/>
        <v/>
      </c>
      <c r="V23" s="4" t="str">
        <f t="shared" si="8"/>
        <v/>
      </c>
      <c r="W23" s="26" t="str">
        <f t="shared" si="9"/>
        <v/>
      </c>
      <c r="X23">
        <f>INDEX('Calcs-control1'!$G$386:$X$456,  'Graph-outputs'!$B23, 'Graph-outputs'!X$2)</f>
        <v>33875.289607629595</v>
      </c>
      <c r="Y23">
        <v>19</v>
      </c>
      <c r="Z23">
        <f>INDEX('Calcs-control1'!$G$170:$X$240, 'Graph-outputs'!$B23, 'Graph-outputs'!$J$2)</f>
        <v>0.99892730736453406</v>
      </c>
      <c r="AB23" s="25" t="str">
        <f t="shared" si="10"/>
        <v/>
      </c>
      <c r="AC23" s="4" t="str">
        <f t="shared" si="11"/>
        <v/>
      </c>
      <c r="AD23" s="26" t="str">
        <f t="shared" si="12"/>
        <v/>
      </c>
      <c r="AE23">
        <f>INDEX('Calcs-control1'!$AH$386:$AY$456,  'Graph-outputs'!$B23, 'Graph-outputs'!AE$2)</f>
        <v>23234.730649161374</v>
      </c>
      <c r="AF23">
        <v>19</v>
      </c>
      <c r="AG23">
        <f>INDEX('Calcs-control1'!$AH$170:$AY$240, 'Graph-outputs'!$B23, 'Graph-outputs'!$Q$2)</f>
        <v>0.99029424602772542</v>
      </c>
      <c r="AI23" s="80">
        <v>20</v>
      </c>
      <c r="AJ23" s="80">
        <f t="shared" si="13"/>
        <v>19</v>
      </c>
      <c r="AK23">
        <f>IF(Settings!$M$5=1, 'Graph-outputs'!$AR23, 'Graph-outputs'!$AY23)</f>
        <v>11.06842057845412</v>
      </c>
      <c r="AM23">
        <f>IF(Settings!$M$5=1, 'Graph-outputs'!$BF23, 'Graph-outputs'!$BM23)</f>
        <v>10563.51152970678</v>
      </c>
      <c r="AO23" s="25" t="str">
        <f t="shared" si="14"/>
        <v/>
      </c>
      <c r="AP23" s="4" t="str">
        <f t="shared" si="15"/>
        <v/>
      </c>
      <c r="AQ23" s="26" t="str">
        <f t="shared" si="16"/>
        <v/>
      </c>
      <c r="AR23">
        <f>INDEX('Calcs-control2'!$G$86:$Y$156,  'Graph-outputs'!$B23, 'Graph-outputs'!AR$2)</f>
        <v>21.189365636178096</v>
      </c>
      <c r="AS23">
        <v>19</v>
      </c>
      <c r="AT23">
        <f>INDEX('Calcs-control2'!$G$170:$X$240, 'Graph-outputs'!$B23, 'Graph-outputs'!$AL$1)</f>
        <v>0.97680384951157651</v>
      </c>
      <c r="AV23" s="25" t="str">
        <f t="shared" si="17"/>
        <v/>
      </c>
      <c r="AW23" s="4" t="str">
        <f t="shared" si="18"/>
        <v/>
      </c>
      <c r="AX23" s="26" t="str">
        <f t="shared" si="19"/>
        <v/>
      </c>
      <c r="AY23">
        <f>INDEX('Calcs-control2'!$AH$86:$AZ$156,  'Graph-outputs'!$B23, 'Graph-outputs'!AY$2)</f>
        <v>11.06842057845412</v>
      </c>
      <c r="AZ23">
        <v>19</v>
      </c>
      <c r="BA23">
        <f>INDEX('Calcs-control2'!$AH$170:$AY$240, 'Graph-outputs'!$B23, 'Graph-outputs'!$AL$1)</f>
        <v>0.76211111356023786</v>
      </c>
      <c r="BC23" s="25" t="str">
        <f t="shared" si="20"/>
        <v/>
      </c>
      <c r="BD23" s="4" t="str">
        <f t="shared" si="21"/>
        <v/>
      </c>
      <c r="BE23" s="26" t="str">
        <f t="shared" si="22"/>
        <v/>
      </c>
      <c r="BF23">
        <f>INDEX('Calcs-control2'!$G$386:$X$456,  'Graph-outputs'!$B23, 'Graph-outputs'!BF$2)</f>
        <v>21792.243601291135</v>
      </c>
      <c r="BG23">
        <v>19</v>
      </c>
      <c r="BH23">
        <f>INDEX('Calcs-control2'!$G$170:$X$240, 'Graph-outputs'!$B23, 'Graph-outputs'!$AL$1)</f>
        <v>0.97680384951157651</v>
      </c>
      <c r="BJ23" s="25" t="str">
        <f t="shared" si="23"/>
        <v/>
      </c>
      <c r="BK23" s="4" t="str">
        <f t="shared" si="24"/>
        <v/>
      </c>
      <c r="BL23" s="26" t="str">
        <f t="shared" si="25"/>
        <v/>
      </c>
      <c r="BM23">
        <f>INDEX('Calcs-control2'!$AH$386:$AY$456,  'Graph-outputs'!$B23, 'Graph-outputs'!BM$2)</f>
        <v>10563.51152970678</v>
      </c>
      <c r="BN23">
        <v>19</v>
      </c>
      <c r="BO23">
        <f>INDEX('Calcs-control2'!$AH$170:$AY$240, 'Graph-outputs'!$B23, 'Graph-outputs'!$AL$1)</f>
        <v>0.76211111356023786</v>
      </c>
      <c r="BQ23" s="80">
        <v>20</v>
      </c>
      <c r="BR23" s="80">
        <f t="shared" si="26"/>
        <v>19</v>
      </c>
      <c r="BS23">
        <f>IF(Settings!$M$5=1, 'Graph-outputs'!$BZ23, 'Graph-outputs'!$CG23)</f>
        <v>34.355466547508478</v>
      </c>
      <c r="BU23">
        <f>IF(Settings!$M$5=1, 'Graph-outputs'!$CN23, 'Graph-outputs'!$CU23)</f>
        <v>3607.3239874883902</v>
      </c>
      <c r="BW23" s="25" t="str">
        <f t="shared" si="27"/>
        <v/>
      </c>
      <c r="BX23" s="4" t="str">
        <f t="shared" si="28"/>
        <v/>
      </c>
      <c r="BY23" s="26" t="str">
        <f t="shared" si="29"/>
        <v/>
      </c>
      <c r="BZ23">
        <f>INDEX('Calcs-control3'!$G$86:$Y$156,  'Graph-outputs'!$B23, 'Graph-outputs'!BZ$2)</f>
        <v>51.274810427463798</v>
      </c>
      <c r="CA23">
        <v>19</v>
      </c>
      <c r="CB23">
        <f>INDEX('Calcs-control3'!$G$170:$X$240, 'Graph-outputs'!$B23, 'Graph-outputs'!$BT$1)</f>
        <v>0</v>
      </c>
      <c r="CD23" s="25" t="str">
        <f t="shared" si="30"/>
        <v/>
      </c>
      <c r="CE23" s="4" t="str">
        <f t="shared" si="31"/>
        <v/>
      </c>
      <c r="CF23" s="26" t="str">
        <f t="shared" si="32"/>
        <v/>
      </c>
      <c r="CG23">
        <f>INDEX('Calcs-control3'!$AH$86:$AZ$156,  'Graph-outputs'!$B23, 'Graph-outputs'!CG$2)</f>
        <v>34.355466547508478</v>
      </c>
      <c r="CH23">
        <v>19</v>
      </c>
      <c r="CI23" s="86">
        <f>INDEX('Calcs-control3'!$AH$170:$AY$240, 'Graph-outputs'!$B23, 'Graph-outputs'!$BT$1)</f>
        <v>0</v>
      </c>
      <c r="CK23" s="25" t="str">
        <f t="shared" si="33"/>
        <v/>
      </c>
      <c r="CL23" s="4" t="str">
        <f t="shared" si="34"/>
        <v/>
      </c>
      <c r="CM23" s="26" t="str">
        <f t="shared" si="35"/>
        <v/>
      </c>
      <c r="CN23">
        <f>INDEX('Calcs-control3'!$G$386:$X$456,  'Graph-outputs'!$B23, 'Graph-outputs'!CN$2)</f>
        <v>5383.8550948836992</v>
      </c>
      <c r="CO23">
        <v>19</v>
      </c>
      <c r="CP23" s="86">
        <f>INDEX('Calcs-control3'!$G$170:$X$240, 'Graph-outputs'!$B23, 'Graph-outputs'!$BT$1)</f>
        <v>0</v>
      </c>
      <c r="CR23" s="25" t="str">
        <f t="shared" si="36"/>
        <v/>
      </c>
      <c r="CS23" s="4" t="str">
        <f t="shared" si="37"/>
        <v/>
      </c>
      <c r="CT23" s="26" t="str">
        <f t="shared" si="38"/>
        <v/>
      </c>
      <c r="CU23">
        <f>INDEX('Calcs-control3'!$AH$386:$AY$456,  'Graph-outputs'!$B23, 'Graph-outputs'!CU$2)</f>
        <v>3607.3239874883902</v>
      </c>
      <c r="CV23">
        <v>19</v>
      </c>
      <c r="CW23" s="86">
        <f>INDEX('Calcs-control3'!$AH$170:$AY$240, 'Graph-outputs'!$B23, 'Graph-outputs'!$BT$1)</f>
        <v>0</v>
      </c>
      <c r="CY23" s="80">
        <v>20</v>
      </c>
      <c r="CZ23" s="80">
        <f t="shared" si="39"/>
        <v>19</v>
      </c>
      <c r="DA23">
        <f>IF(Settings!$M$5=1, 'Graph-outputs'!$DH23, 'Graph-outputs'!$DO23)</f>
        <v>29.097696111285245</v>
      </c>
      <c r="DC23">
        <f>IF(Settings!$M$5=1, 'Graph-outputs'!$DV23, 'Graph-outputs'!$EC23)</f>
        <v>29040.702526602952</v>
      </c>
      <c r="DE23" s="25" t="str">
        <f t="shared" si="40"/>
        <v/>
      </c>
      <c r="DF23" s="4" t="str">
        <f t="shared" si="41"/>
        <v/>
      </c>
      <c r="DG23" s="26" t="str">
        <f t="shared" si="42"/>
        <v/>
      </c>
      <c r="DH23">
        <f>INDEX('Calcs-control4'!$G$86:$X$156,  'Graph-outputs'!$B23, 'Graph-outputs'!DH$2)</f>
        <v>40.083761838925952</v>
      </c>
      <c r="DI23">
        <v>19</v>
      </c>
      <c r="DJ23">
        <f>INDEX('Calcs-control4'!$G$170:$X$240, 'Graph-outputs'!$B23, 'Graph-outputs'!$DB$1)</f>
        <v>0.94562283594182872</v>
      </c>
      <c r="DL23" s="25" t="str">
        <f t="shared" si="43"/>
        <v/>
      </c>
      <c r="DM23" s="4" t="str">
        <f t="shared" si="44"/>
        <v/>
      </c>
      <c r="DN23" s="26" t="str">
        <f t="shared" si="45"/>
        <v/>
      </c>
      <c r="DO23">
        <f>INDEX('Calcs-control4'!$AH$86:$AY$156,  'Graph-outputs'!$B23, 'Graph-outputs'!DO$2)</f>
        <v>29.097696111285245</v>
      </c>
      <c r="DP23">
        <v>19</v>
      </c>
      <c r="DQ23">
        <f>INDEX('Calcs-control4'!$AH$170:$AY$240, 'Graph-outputs'!$B23, 'Graph-outputs'!$DB$1)</f>
        <v>0.80825564764210267</v>
      </c>
      <c r="DS23" s="25" t="str">
        <f t="shared" si="46"/>
        <v/>
      </c>
      <c r="DT23" s="4" t="str">
        <f t="shared" si="47"/>
        <v/>
      </c>
      <c r="DU23" s="26" t="str">
        <f t="shared" si="48"/>
        <v/>
      </c>
      <c r="DV23">
        <f>INDEX('Calcs-control4'!$G$386:$X$456,  'Graph-outputs'!$B23, 'Graph-outputs'!DV$2)</f>
        <v>42978.594451304081</v>
      </c>
      <c r="DW23">
        <v>19</v>
      </c>
      <c r="DX23">
        <f>INDEX('Calcs-control4'!$G$170:$X$240, 'Graph-outputs'!$B23, 'Graph-outputs'!$DB$1)</f>
        <v>0.94562283594182872</v>
      </c>
      <c r="DZ23" s="25" t="str">
        <f t="shared" si="49"/>
        <v/>
      </c>
      <c r="EA23" s="4" t="str">
        <f t="shared" si="50"/>
        <v/>
      </c>
      <c r="EB23" s="26" t="str">
        <f t="shared" si="51"/>
        <v/>
      </c>
      <c r="EC23">
        <f>INDEX('Calcs-control4'!$AH$386:$AY$456,  'Graph-outputs'!$B23, 'Graph-outputs'!EC$2)</f>
        <v>29040.702526602952</v>
      </c>
      <c r="ED23">
        <v>19</v>
      </c>
      <c r="EE23">
        <f>INDEX('Calcs-control4'!$AH$170:$AY$240, 'Graph-outputs'!$B23, 'Graph-outputs'!$DB$1)</f>
        <v>0.80825564764210267</v>
      </c>
    </row>
    <row r="24" spans="1:135" x14ac:dyDescent="0.25">
      <c r="A24" s="80">
        <f t="shared" si="0"/>
        <v>20</v>
      </c>
      <c r="B24">
        <v>21</v>
      </c>
      <c r="C24">
        <f>IF(Settings!$M$5=1, 'Graph-outputs'!$J24, 'Graph-outputs'!$Q24)</f>
        <v>22.369858043836036</v>
      </c>
      <c r="E24">
        <f>IF(Settings!$M$5=1, 'Graph-outputs'!$X24, 'Graph-outputs'!$AE24)</f>
        <v>24721.549838489831</v>
      </c>
      <c r="G24" s="25" t="str">
        <f t="shared" si="1"/>
        <v/>
      </c>
      <c r="H24" s="4" t="str">
        <f t="shared" si="2"/>
        <v/>
      </c>
      <c r="I24" s="26" t="str">
        <f t="shared" si="3"/>
        <v/>
      </c>
      <c r="J24">
        <f>INDEX('Calcs-control1'!$G$86:$X$156,  'Graph-outputs'!$B24, 'Graph-outputs'!J$2)</f>
        <v>32.43137740272747</v>
      </c>
      <c r="K24">
        <v>20</v>
      </c>
      <c r="L24">
        <f>INDEX('Calcs-control1'!$G$170:$X$240, 'Graph-outputs'!$B24, 'Graph-outputs'!$D$1)</f>
        <v>0.99929402432925563</v>
      </c>
      <c r="N24" s="25" t="str">
        <f t="shared" si="4"/>
        <v/>
      </c>
      <c r="O24" s="4" t="str">
        <f t="shared" si="5"/>
        <v/>
      </c>
      <c r="P24" s="26" t="str">
        <f t="shared" si="6"/>
        <v/>
      </c>
      <c r="Q24">
        <f>INDEX('Calcs-control1'!$AH$86:$AY$156,  'Graph-outputs'!$B24, 'Graph-outputs'!Q$2)</f>
        <v>22.369858043836036</v>
      </c>
      <c r="R24">
        <v>20</v>
      </c>
      <c r="S24">
        <f>INDEX('Calcs-control1'!$AH$170:$AY$240, 'Graph-outputs'!$B24, 'Graph-outputs'!$Q$2)</f>
        <v>0.99285812783645622</v>
      </c>
      <c r="U24" s="25" t="str">
        <f t="shared" si="7"/>
        <v/>
      </c>
      <c r="V24" s="4" t="str">
        <f t="shared" si="8"/>
        <v/>
      </c>
      <c r="W24" s="26" t="str">
        <f t="shared" si="9"/>
        <v/>
      </c>
      <c r="X24">
        <f>INDEX('Calcs-control1'!$G$386:$X$456,  'Graph-outputs'!$B24, 'Graph-outputs'!X$2)</f>
        <v>35890.907614342148</v>
      </c>
      <c r="Y24">
        <v>20</v>
      </c>
      <c r="Z24">
        <f>INDEX('Calcs-control1'!$G$170:$X$240, 'Graph-outputs'!$B24, 'Graph-outputs'!$J$2)</f>
        <v>0.99929402432925563</v>
      </c>
      <c r="AB24" s="25" t="str">
        <f t="shared" si="10"/>
        <v/>
      </c>
      <c r="AC24" s="4" t="str">
        <f t="shared" si="11"/>
        <v/>
      </c>
      <c r="AD24" s="26" t="str">
        <f t="shared" si="12"/>
        <v/>
      </c>
      <c r="AE24">
        <f>INDEX('Calcs-control1'!$AH$386:$AY$456,  'Graph-outputs'!$B24, 'Graph-outputs'!AE$2)</f>
        <v>24721.549838489831</v>
      </c>
      <c r="AF24">
        <v>20</v>
      </c>
      <c r="AG24">
        <f>INDEX('Calcs-control1'!$AH$170:$AY$240, 'Graph-outputs'!$B24, 'Graph-outputs'!$Q$2)</f>
        <v>0.99285812783645622</v>
      </c>
      <c r="AI24" s="80">
        <v>21</v>
      </c>
      <c r="AJ24" s="80">
        <f t="shared" si="13"/>
        <v>20</v>
      </c>
      <c r="AK24">
        <f>IF(Settings!$M$5=1, 'Graph-outputs'!$AR24, 'Graph-outputs'!$AY24)</f>
        <v>12.337204530119433</v>
      </c>
      <c r="AM24">
        <f>IF(Settings!$M$5=1, 'Graph-outputs'!$BF24, 'Graph-outputs'!$BM24)</f>
        <v>12030.687079976407</v>
      </c>
      <c r="AO24" s="25" t="str">
        <f t="shared" si="14"/>
        <v/>
      </c>
      <c r="AP24" s="4" t="str">
        <f t="shared" si="15"/>
        <v/>
      </c>
      <c r="AQ24" s="26" t="str">
        <f t="shared" si="16"/>
        <v/>
      </c>
      <c r="AR24">
        <f>INDEX('Calcs-control2'!$G$86:$Y$156,  'Graph-outputs'!$B24, 'Graph-outputs'!AR$2)</f>
        <v>23.342404915871153</v>
      </c>
      <c r="AS24">
        <v>20</v>
      </c>
      <c r="AT24">
        <f>INDEX('Calcs-control2'!$G$170:$X$240, 'Graph-outputs'!$B24, 'Graph-outputs'!$AL$1)</f>
        <v>0.98586311550634753</v>
      </c>
      <c r="AV24" s="25" t="str">
        <f t="shared" si="17"/>
        <v/>
      </c>
      <c r="AW24" s="4" t="str">
        <f t="shared" si="18"/>
        <v/>
      </c>
      <c r="AX24" s="26" t="str">
        <f t="shared" si="19"/>
        <v/>
      </c>
      <c r="AY24">
        <f>INDEX('Calcs-control2'!$AH$86:$AZ$156,  'Graph-outputs'!$B24, 'Graph-outputs'!AY$2)</f>
        <v>12.337204530119433</v>
      </c>
      <c r="AZ24">
        <v>20</v>
      </c>
      <c r="BA24">
        <f>INDEX('Calcs-control2'!$AH$170:$AY$240, 'Graph-outputs'!$B24, 'Graph-outputs'!$AL$1)</f>
        <v>0.82232013992489683</v>
      </c>
      <c r="BC24" s="25" t="str">
        <f t="shared" si="20"/>
        <v/>
      </c>
      <c r="BD24" s="4" t="str">
        <f t="shared" si="21"/>
        <v/>
      </c>
      <c r="BE24" s="26" t="str">
        <f t="shared" si="22"/>
        <v/>
      </c>
      <c r="BF24">
        <f>INDEX('Calcs-control2'!$G$386:$X$456,  'Graph-outputs'!$B24, 'Graph-outputs'!BF$2)</f>
        <v>24079.49640897636</v>
      </c>
      <c r="BG24">
        <v>20</v>
      </c>
      <c r="BH24">
        <f>INDEX('Calcs-control2'!$G$170:$X$240, 'Graph-outputs'!$B24, 'Graph-outputs'!$AL$1)</f>
        <v>0.98586311550634753</v>
      </c>
      <c r="BJ24" s="25" t="str">
        <f t="shared" si="23"/>
        <v/>
      </c>
      <c r="BK24" s="4" t="str">
        <f t="shared" si="24"/>
        <v/>
      </c>
      <c r="BL24" s="26" t="str">
        <f t="shared" si="25"/>
        <v/>
      </c>
      <c r="BM24">
        <f>INDEX('Calcs-control2'!$AH$386:$AY$456,  'Graph-outputs'!$B24, 'Graph-outputs'!BM$2)</f>
        <v>12030.687079976407</v>
      </c>
      <c r="BN24">
        <v>20</v>
      </c>
      <c r="BO24">
        <f>INDEX('Calcs-control2'!$AH$170:$AY$240, 'Graph-outputs'!$B24, 'Graph-outputs'!$AL$1)</f>
        <v>0.82232013992489683</v>
      </c>
      <c r="BQ24" s="80">
        <v>21</v>
      </c>
      <c r="BR24" s="80">
        <f t="shared" si="26"/>
        <v>20</v>
      </c>
      <c r="BS24">
        <f>IF(Settings!$M$5=1, 'Graph-outputs'!$BZ24, 'Graph-outputs'!$CG24)</f>
        <v>36.704840593655206</v>
      </c>
      <c r="BU24">
        <f>IF(Settings!$M$5=1, 'Graph-outputs'!$CN24, 'Graph-outputs'!$CU24)</f>
        <v>3854.0082623337967</v>
      </c>
      <c r="BW24" s="25" t="str">
        <f t="shared" si="27"/>
        <v/>
      </c>
      <c r="BX24" s="4" t="str">
        <f t="shared" si="28"/>
        <v/>
      </c>
      <c r="BY24" s="26" t="str">
        <f t="shared" si="29"/>
        <v/>
      </c>
      <c r="BZ24">
        <f>INDEX('Calcs-control3'!$G$86:$Y$156,  'Graph-outputs'!$B24, 'Graph-outputs'!BZ$2)</f>
        <v>54.489404457755704</v>
      </c>
      <c r="CA24">
        <v>20</v>
      </c>
      <c r="CB24">
        <f>INDEX('Calcs-control3'!$G$170:$X$240, 'Graph-outputs'!$B24, 'Graph-outputs'!$BT$1)</f>
        <v>0</v>
      </c>
      <c r="CD24" s="25" t="str">
        <f t="shared" si="30"/>
        <v/>
      </c>
      <c r="CE24" s="4" t="str">
        <f t="shared" si="31"/>
        <v/>
      </c>
      <c r="CF24" s="26" t="str">
        <f t="shared" si="32"/>
        <v/>
      </c>
      <c r="CG24">
        <f>INDEX('Calcs-control3'!$AH$86:$AZ$156,  'Graph-outputs'!$B24, 'Graph-outputs'!CG$2)</f>
        <v>36.704840593655206</v>
      </c>
      <c r="CH24">
        <v>20</v>
      </c>
      <c r="CI24" s="86">
        <f>INDEX('Calcs-control3'!$AH$170:$AY$240, 'Graph-outputs'!$B24, 'Graph-outputs'!$BT$1)</f>
        <v>0</v>
      </c>
      <c r="CK24" s="25" t="str">
        <f t="shared" si="33"/>
        <v/>
      </c>
      <c r="CL24" s="4" t="str">
        <f t="shared" si="34"/>
        <v/>
      </c>
      <c r="CM24" s="26" t="str">
        <f t="shared" si="35"/>
        <v/>
      </c>
      <c r="CN24">
        <f>INDEX('Calcs-control3'!$G$386:$X$456,  'Graph-outputs'!$B24, 'Graph-outputs'!CN$2)</f>
        <v>5721.3874680643485</v>
      </c>
      <c r="CO24">
        <v>20</v>
      </c>
      <c r="CP24" s="86">
        <f>INDEX('Calcs-control3'!$G$170:$X$240, 'Graph-outputs'!$B24, 'Graph-outputs'!$BT$1)</f>
        <v>0</v>
      </c>
      <c r="CR24" s="25" t="str">
        <f t="shared" si="36"/>
        <v/>
      </c>
      <c r="CS24" s="4" t="str">
        <f t="shared" si="37"/>
        <v/>
      </c>
      <c r="CT24" s="26" t="str">
        <f t="shared" si="38"/>
        <v/>
      </c>
      <c r="CU24">
        <f>INDEX('Calcs-control3'!$AH$386:$AY$456,  'Graph-outputs'!$B24, 'Graph-outputs'!CU$2)</f>
        <v>3854.0082623337967</v>
      </c>
      <c r="CV24">
        <v>20</v>
      </c>
      <c r="CW24" s="86">
        <f>INDEX('Calcs-control3'!$AH$170:$AY$240, 'Graph-outputs'!$B24, 'Graph-outputs'!$BT$1)</f>
        <v>0</v>
      </c>
      <c r="CY24" s="80">
        <v>21</v>
      </c>
      <c r="CZ24" s="80">
        <f t="shared" si="39"/>
        <v>20</v>
      </c>
      <c r="DA24">
        <f>IF(Settings!$M$5=1, 'Graph-outputs'!$DH24, 'Graph-outputs'!$DO24)</f>
        <v>31.003045711695357</v>
      </c>
      <c r="DC24">
        <f>IF(Settings!$M$5=1, 'Graph-outputs'!$DV24, 'Graph-outputs'!$EC24)</f>
        <v>31473.103197916909</v>
      </c>
      <c r="DE24" s="25" t="str">
        <f t="shared" si="40"/>
        <v/>
      </c>
      <c r="DF24" s="4" t="str">
        <f t="shared" si="41"/>
        <v/>
      </c>
      <c r="DG24" s="26" t="str">
        <f t="shared" si="42"/>
        <v/>
      </c>
      <c r="DH24">
        <f>INDEX('Calcs-control4'!$G$86:$X$156,  'Graph-outputs'!$B24, 'Graph-outputs'!DH$2)</f>
        <v>41.644563684902153</v>
      </c>
      <c r="DI24">
        <v>20</v>
      </c>
      <c r="DJ24">
        <f>INDEX('Calcs-control4'!$G$170:$X$240, 'Graph-outputs'!$B24, 'Graph-outputs'!$DB$1)</f>
        <v>0.95653352264276492</v>
      </c>
      <c r="DL24" s="25" t="str">
        <f t="shared" si="43"/>
        <v/>
      </c>
      <c r="DM24" s="4" t="str">
        <f t="shared" si="44"/>
        <v/>
      </c>
      <c r="DN24" s="26" t="str">
        <f t="shared" si="45"/>
        <v/>
      </c>
      <c r="DO24">
        <f>INDEX('Calcs-control4'!$AH$86:$AY$156,  'Graph-outputs'!$B24, 'Graph-outputs'!DO$2)</f>
        <v>31.003045711695357</v>
      </c>
      <c r="DP24">
        <v>20</v>
      </c>
      <c r="DQ24">
        <f>INDEX('Calcs-control4'!$AH$170:$AY$240, 'Graph-outputs'!$B24, 'Graph-outputs'!$DB$1)</f>
        <v>0.83996000431761808</v>
      </c>
      <c r="DS24" s="25" t="str">
        <f t="shared" si="46"/>
        <v/>
      </c>
      <c r="DT24" s="4" t="str">
        <f t="shared" si="47"/>
        <v/>
      </c>
      <c r="DU24" s="26" t="str">
        <f t="shared" si="48"/>
        <v/>
      </c>
      <c r="DV24">
        <f>INDEX('Calcs-control4'!$G$386:$X$456,  'Graph-outputs'!$B24, 'Graph-outputs'!DV$2)</f>
        <v>44897.476982652181</v>
      </c>
      <c r="DW24">
        <v>20</v>
      </c>
      <c r="DX24">
        <f>INDEX('Calcs-control4'!$G$170:$X$240, 'Graph-outputs'!$B24, 'Graph-outputs'!$DB$1)</f>
        <v>0.95653352264276492</v>
      </c>
      <c r="DZ24" s="25" t="str">
        <f t="shared" si="49"/>
        <v/>
      </c>
      <c r="EA24" s="4" t="str">
        <f t="shared" si="50"/>
        <v/>
      </c>
      <c r="EB24" s="26" t="str">
        <f t="shared" si="51"/>
        <v/>
      </c>
      <c r="EC24">
        <f>INDEX('Calcs-control4'!$AH$386:$AY$456,  'Graph-outputs'!$B24, 'Graph-outputs'!EC$2)</f>
        <v>31473.103197916909</v>
      </c>
      <c r="ED24">
        <v>20</v>
      </c>
      <c r="EE24">
        <f>INDEX('Calcs-control4'!$AH$170:$AY$240, 'Graph-outputs'!$B24, 'Graph-outputs'!$DB$1)</f>
        <v>0.83996000431761808</v>
      </c>
    </row>
    <row r="25" spans="1:135" x14ac:dyDescent="0.25">
      <c r="A25" s="80">
        <f t="shared" si="0"/>
        <v>21</v>
      </c>
      <c r="B25">
        <v>22</v>
      </c>
      <c r="C25">
        <f>IF(Settings!$M$5=1, 'Graph-outputs'!$J25, 'Graph-outputs'!$Q25)</f>
        <v>23.772026196685086</v>
      </c>
      <c r="E25">
        <f>IF(Settings!$M$5=1, 'Graph-outputs'!$X25, 'Graph-outputs'!$AE25)</f>
        <v>26282.356994863669</v>
      </c>
      <c r="G25" s="25" t="str">
        <f t="shared" si="1"/>
        <v/>
      </c>
      <c r="H25" s="4" t="str">
        <f t="shared" si="2"/>
        <v/>
      </c>
      <c r="I25" s="26" t="str">
        <f t="shared" si="3"/>
        <v/>
      </c>
      <c r="J25">
        <f>INDEX('Calcs-control1'!$G$86:$X$156,  'Graph-outputs'!$B25, 'Graph-outputs'!J$2)</f>
        <v>34.232934361718833</v>
      </c>
      <c r="K25">
        <v>21</v>
      </c>
      <c r="L25">
        <f>INDEX('Calcs-control1'!$G$170:$X$240, 'Graph-outputs'!$B25, 'Graph-outputs'!$D$1)</f>
        <v>0.9995335164879916</v>
      </c>
      <c r="N25" s="25" t="str">
        <f t="shared" si="4"/>
        <v/>
      </c>
      <c r="O25" s="4" t="str">
        <f t="shared" si="5"/>
        <v/>
      </c>
      <c r="P25" s="26" t="str">
        <f t="shared" si="6"/>
        <v/>
      </c>
      <c r="Q25">
        <f>INDEX('Calcs-control1'!$AH$86:$AY$156,  'Graph-outputs'!$B25, 'Graph-outputs'!Q$2)</f>
        <v>23.772026196685086</v>
      </c>
      <c r="R25">
        <v>21</v>
      </c>
      <c r="S25">
        <f>INDEX('Calcs-control1'!$AH$170:$AY$240, 'Graph-outputs'!$B25, 'Graph-outputs'!$Q$2)</f>
        <v>0.99482687851799556</v>
      </c>
      <c r="U25" s="25" t="str">
        <f t="shared" si="7"/>
        <v/>
      </c>
      <c r="V25" s="4" t="str">
        <f t="shared" si="8"/>
        <v/>
      </c>
      <c r="W25" s="26" t="str">
        <f t="shared" si="9"/>
        <v/>
      </c>
      <c r="X25">
        <f>INDEX('Calcs-control1'!$G$386:$X$456,  'Graph-outputs'!$B25, 'Graph-outputs'!X$2)</f>
        <v>37886.608475253968</v>
      </c>
      <c r="Y25">
        <v>21</v>
      </c>
      <c r="Z25">
        <f>INDEX('Calcs-control1'!$G$170:$X$240, 'Graph-outputs'!$B25, 'Graph-outputs'!$J$2)</f>
        <v>0.9995335164879916</v>
      </c>
      <c r="AB25" s="25" t="str">
        <f t="shared" si="10"/>
        <v/>
      </c>
      <c r="AC25" s="4" t="str">
        <f t="shared" si="11"/>
        <v/>
      </c>
      <c r="AD25" s="26" t="str">
        <f t="shared" si="12"/>
        <v/>
      </c>
      <c r="AE25">
        <f>INDEX('Calcs-control1'!$AH$386:$AY$456,  'Graph-outputs'!$B25, 'Graph-outputs'!AE$2)</f>
        <v>26282.356994863669</v>
      </c>
      <c r="AF25">
        <v>21</v>
      </c>
      <c r="AG25">
        <f>INDEX('Calcs-control1'!$AH$170:$AY$240, 'Graph-outputs'!$B25, 'Graph-outputs'!$Q$2)</f>
        <v>0.99482687851799556</v>
      </c>
      <c r="AI25" s="80">
        <v>22</v>
      </c>
      <c r="AJ25" s="80">
        <f t="shared" si="13"/>
        <v>21</v>
      </c>
      <c r="AK25">
        <f>IF(Settings!$M$5=1, 'Graph-outputs'!$AR25, 'Graph-outputs'!$AY25)</f>
        <v>13.724807979174855</v>
      </c>
      <c r="AM25">
        <f>IF(Settings!$M$5=1, 'Graph-outputs'!$BF25, 'Graph-outputs'!$BM25)</f>
        <v>13613.692864793788</v>
      </c>
      <c r="AO25" s="25" t="str">
        <f t="shared" si="14"/>
        <v/>
      </c>
      <c r="AP25" s="4" t="str">
        <f t="shared" si="15"/>
        <v/>
      </c>
      <c r="AQ25" s="26" t="str">
        <f t="shared" si="16"/>
        <v/>
      </c>
      <c r="AR25">
        <f>INDEX('Calcs-control2'!$G$86:$Y$156,  'Graph-outputs'!$B25, 'Graph-outputs'!AR$2)</f>
        <v>25.533938478966316</v>
      </c>
      <c r="AS25">
        <v>21</v>
      </c>
      <c r="AT25">
        <f>INDEX('Calcs-control2'!$G$170:$X$240, 'Graph-outputs'!$B25, 'Graph-outputs'!$AL$1)</f>
        <v>0.99146022565763769</v>
      </c>
      <c r="AV25" s="25" t="str">
        <f t="shared" si="17"/>
        <v/>
      </c>
      <c r="AW25" s="4" t="str">
        <f t="shared" si="18"/>
        <v/>
      </c>
      <c r="AX25" s="26">
        <f t="shared" si="19"/>
        <v>90</v>
      </c>
      <c r="AY25">
        <f>INDEX('Calcs-control2'!$AH$86:$AZ$156,  'Graph-outputs'!$B25, 'Graph-outputs'!AY$2)</f>
        <v>13.724807979174855</v>
      </c>
      <c r="AZ25">
        <v>21</v>
      </c>
      <c r="BA25">
        <f>INDEX('Calcs-control2'!$AH$170:$AY$240, 'Graph-outputs'!$B25, 'Graph-outputs'!$AL$1)</f>
        <v>0.87086806950060791</v>
      </c>
      <c r="BC25" s="25" t="str">
        <f t="shared" si="20"/>
        <v/>
      </c>
      <c r="BD25" s="4" t="str">
        <f t="shared" si="21"/>
        <v/>
      </c>
      <c r="BE25" s="26" t="str">
        <f t="shared" si="22"/>
        <v/>
      </c>
      <c r="BF25">
        <f>INDEX('Calcs-control2'!$G$386:$X$456,  'Graph-outputs'!$B25, 'Graph-outputs'!BF$2)</f>
        <v>26389.538925371871</v>
      </c>
      <c r="BG25">
        <v>21</v>
      </c>
      <c r="BH25">
        <f>INDEX('Calcs-control2'!$G$170:$X$240, 'Graph-outputs'!$B25, 'Graph-outputs'!$AL$1)</f>
        <v>0.99146022565763769</v>
      </c>
      <c r="BJ25" s="25" t="str">
        <f t="shared" si="23"/>
        <v/>
      </c>
      <c r="BK25" s="4" t="str">
        <f t="shared" si="24"/>
        <v/>
      </c>
      <c r="BL25" s="26">
        <f t="shared" si="25"/>
        <v>90</v>
      </c>
      <c r="BM25">
        <f>INDEX('Calcs-control2'!$AH$386:$AY$456,  'Graph-outputs'!$B25, 'Graph-outputs'!BM$2)</f>
        <v>13613.692864793788</v>
      </c>
      <c r="BN25">
        <v>21</v>
      </c>
      <c r="BO25">
        <f>INDEX('Calcs-control2'!$AH$170:$AY$240, 'Graph-outputs'!$B25, 'Graph-outputs'!$AL$1)</f>
        <v>0.87086806950060791</v>
      </c>
      <c r="BQ25" s="80">
        <v>22</v>
      </c>
      <c r="BR25" s="80">
        <f t="shared" si="26"/>
        <v>21</v>
      </c>
      <c r="BS25">
        <f>IF(Settings!$M$5=1, 'Graph-outputs'!$BZ25, 'Graph-outputs'!$CG25)</f>
        <v>39.179044164058851</v>
      </c>
      <c r="BU25">
        <f>IF(Settings!$M$5=1, 'Graph-outputs'!$CN25, 'Graph-outputs'!$CU25)</f>
        <v>4113.7996372261796</v>
      </c>
      <c r="BW25" s="25" t="str">
        <f t="shared" si="27"/>
        <v/>
      </c>
      <c r="BX25" s="4" t="str">
        <f t="shared" si="28"/>
        <v/>
      </c>
      <c r="BY25" s="26" t="str">
        <f t="shared" si="29"/>
        <v/>
      </c>
      <c r="BZ25">
        <f>INDEX('Calcs-control3'!$G$86:$Y$156,  'Graph-outputs'!$B25, 'Graph-outputs'!BZ$2)</f>
        <v>57.669415928214107</v>
      </c>
      <c r="CA25">
        <v>21</v>
      </c>
      <c r="CB25">
        <f>INDEX('Calcs-control3'!$G$170:$X$240, 'Graph-outputs'!$B25, 'Graph-outputs'!$BT$1)</f>
        <v>0</v>
      </c>
      <c r="CD25" s="25" t="str">
        <f t="shared" si="30"/>
        <v/>
      </c>
      <c r="CE25" s="4" t="str">
        <f t="shared" si="31"/>
        <v/>
      </c>
      <c r="CF25" s="26" t="str">
        <f t="shared" si="32"/>
        <v/>
      </c>
      <c r="CG25">
        <f>INDEX('Calcs-control3'!$AH$86:$AZ$156,  'Graph-outputs'!$B25, 'Graph-outputs'!CG$2)</f>
        <v>39.179044164058851</v>
      </c>
      <c r="CH25">
        <v>21</v>
      </c>
      <c r="CI25" s="86">
        <f>INDEX('Calcs-control3'!$AH$170:$AY$240, 'Graph-outputs'!$B25, 'Graph-outputs'!$BT$1)</f>
        <v>0</v>
      </c>
      <c r="CK25" s="25" t="str">
        <f t="shared" si="33"/>
        <v/>
      </c>
      <c r="CL25" s="4" t="str">
        <f t="shared" si="34"/>
        <v/>
      </c>
      <c r="CM25" s="26" t="str">
        <f t="shared" si="35"/>
        <v/>
      </c>
      <c r="CN25">
        <f>INDEX('Calcs-control3'!$G$386:$X$456,  'Graph-outputs'!$B25, 'Graph-outputs'!CN$2)</f>
        <v>6055.2886724624814</v>
      </c>
      <c r="CO25">
        <v>21</v>
      </c>
      <c r="CP25" s="86">
        <f>INDEX('Calcs-control3'!$G$170:$X$240, 'Graph-outputs'!$B25, 'Graph-outputs'!$BT$1)</f>
        <v>0</v>
      </c>
      <c r="CR25" s="25" t="str">
        <f t="shared" si="36"/>
        <v/>
      </c>
      <c r="CS25" s="4" t="str">
        <f t="shared" si="37"/>
        <v/>
      </c>
      <c r="CT25" s="26" t="str">
        <f t="shared" si="38"/>
        <v/>
      </c>
      <c r="CU25">
        <f>INDEX('Calcs-control3'!$AH$386:$AY$456,  'Graph-outputs'!$B25, 'Graph-outputs'!CU$2)</f>
        <v>4113.7996372261796</v>
      </c>
      <c r="CV25">
        <v>21</v>
      </c>
      <c r="CW25" s="86">
        <f>INDEX('Calcs-control3'!$AH$170:$AY$240, 'Graph-outputs'!$B25, 'Graph-outputs'!$BT$1)</f>
        <v>0</v>
      </c>
      <c r="CY25" s="80">
        <v>22</v>
      </c>
      <c r="CZ25" s="80">
        <f t="shared" si="39"/>
        <v>21</v>
      </c>
      <c r="DA25">
        <f>IF(Settings!$M$5=1, 'Graph-outputs'!$DH25, 'Graph-outputs'!$DO25)</f>
        <v>32.848771330411452</v>
      </c>
      <c r="DC25">
        <f>IF(Settings!$M$5=1, 'Graph-outputs'!$DV25, 'Graph-outputs'!$EC25)</f>
        <v>33835.82357204763</v>
      </c>
      <c r="DE25" s="25" t="str">
        <f t="shared" si="40"/>
        <v/>
      </c>
      <c r="DF25" s="4" t="str">
        <f t="shared" si="41"/>
        <v/>
      </c>
      <c r="DG25" s="26" t="str">
        <f t="shared" si="42"/>
        <v/>
      </c>
      <c r="DH25">
        <f>INDEX('Calcs-control4'!$G$86:$X$156,  'Graph-outputs'!$B25, 'Graph-outputs'!DH$2)</f>
        <v>43.082530067798672</v>
      </c>
      <c r="DI25">
        <v>21</v>
      </c>
      <c r="DJ25">
        <f>INDEX('Calcs-control4'!$G$170:$X$240, 'Graph-outputs'!$B25, 'Graph-outputs'!$DB$1)</f>
        <v>0.96495253947041781</v>
      </c>
      <c r="DL25" s="25" t="str">
        <f t="shared" si="43"/>
        <v/>
      </c>
      <c r="DM25" s="4" t="str">
        <f t="shared" si="44"/>
        <v/>
      </c>
      <c r="DN25" s="26">
        <f t="shared" si="45"/>
        <v>90</v>
      </c>
      <c r="DO25">
        <f>INDEX('Calcs-control4'!$AH$86:$AY$156,  'Graph-outputs'!$B25, 'Graph-outputs'!DO$2)</f>
        <v>32.848771330411452</v>
      </c>
      <c r="DP25">
        <v>21</v>
      </c>
      <c r="DQ25">
        <f>INDEX('Calcs-control4'!$AH$170:$AY$240, 'Graph-outputs'!$B25, 'Graph-outputs'!$DB$1)</f>
        <v>0.86752800651788731</v>
      </c>
      <c r="DS25" s="25" t="str">
        <f t="shared" si="46"/>
        <v/>
      </c>
      <c r="DT25" s="4" t="str">
        <f t="shared" si="47"/>
        <v/>
      </c>
      <c r="DU25" s="26" t="str">
        <f t="shared" si="48"/>
        <v/>
      </c>
      <c r="DV25">
        <f>INDEX('Calcs-control4'!$G$386:$X$456,  'Graph-outputs'!$B25, 'Graph-outputs'!DV$2)</f>
        <v>46643.629642793152</v>
      </c>
      <c r="DW25">
        <v>21</v>
      </c>
      <c r="DX25">
        <f>INDEX('Calcs-control4'!$G$170:$X$240, 'Graph-outputs'!$B25, 'Graph-outputs'!$DB$1)</f>
        <v>0.96495253947041781</v>
      </c>
      <c r="DZ25" s="25" t="str">
        <f t="shared" si="49"/>
        <v/>
      </c>
      <c r="EA25" s="4" t="str">
        <f t="shared" si="50"/>
        <v/>
      </c>
      <c r="EB25" s="26">
        <f t="shared" si="51"/>
        <v>90</v>
      </c>
      <c r="EC25">
        <f>INDEX('Calcs-control4'!$AH$386:$AY$456,  'Graph-outputs'!$B25, 'Graph-outputs'!EC$2)</f>
        <v>33835.82357204763</v>
      </c>
      <c r="ED25">
        <v>21</v>
      </c>
      <c r="EE25">
        <f>INDEX('Calcs-control4'!$AH$170:$AY$240, 'Graph-outputs'!$B25, 'Graph-outputs'!$DB$1)</f>
        <v>0.86752800651788731</v>
      </c>
    </row>
    <row r="26" spans="1:135" x14ac:dyDescent="0.25">
      <c r="A26" s="80">
        <f t="shared" si="0"/>
        <v>22</v>
      </c>
      <c r="B26">
        <v>23</v>
      </c>
      <c r="C26">
        <f>IF(Settings!$M$5=1, 'Graph-outputs'!$J26, 'Graph-outputs'!$Q26)</f>
        <v>25.244298140571445</v>
      </c>
      <c r="E26">
        <f>IF(Settings!$M$5=1, 'Graph-outputs'!$X26, 'Graph-outputs'!$AE26)</f>
        <v>27919.104110643395</v>
      </c>
      <c r="G26" s="25" t="str">
        <f t="shared" si="1"/>
        <v/>
      </c>
      <c r="H26" s="4" t="str">
        <f t="shared" si="2"/>
        <v/>
      </c>
      <c r="I26" s="26" t="str">
        <f t="shared" si="3"/>
        <v/>
      </c>
      <c r="J26">
        <f>INDEX('Calcs-control1'!$G$86:$X$156,  'Graph-outputs'!$B26, 'Graph-outputs'!J$2)</f>
        <v>36.015248470709224</v>
      </c>
      <c r="K26">
        <v>22</v>
      </c>
      <c r="L26">
        <f>INDEX('Calcs-control1'!$G$170:$X$240, 'Graph-outputs'!$B26, 'Graph-outputs'!$D$1)</f>
        <v>0.99969039712415997</v>
      </c>
      <c r="N26" s="25" t="str">
        <f t="shared" si="4"/>
        <v/>
      </c>
      <c r="O26" s="4" t="str">
        <f t="shared" si="5"/>
        <v/>
      </c>
      <c r="P26" s="26" t="str">
        <f t="shared" si="6"/>
        <v/>
      </c>
      <c r="Q26">
        <f>INDEX('Calcs-control1'!$AH$86:$AY$156,  'Graph-outputs'!$B26, 'Graph-outputs'!Q$2)</f>
        <v>25.244298140571445</v>
      </c>
      <c r="R26">
        <v>22</v>
      </c>
      <c r="S26">
        <f>INDEX('Calcs-control1'!$AH$170:$AY$240, 'Graph-outputs'!$B26, 'Graph-outputs'!$Q$2)</f>
        <v>0.9963128502743086</v>
      </c>
      <c r="U26" s="25" t="str">
        <f t="shared" si="7"/>
        <v/>
      </c>
      <c r="V26" s="4" t="str">
        <f t="shared" si="8"/>
        <v/>
      </c>
      <c r="W26" s="26" t="str">
        <f t="shared" si="9"/>
        <v/>
      </c>
      <c r="X26">
        <f>INDEX('Calcs-control1'!$G$386:$X$456,  'Graph-outputs'!$B26, 'Graph-outputs'!X$2)</f>
        <v>39860.504628984309</v>
      </c>
      <c r="Y26">
        <v>22</v>
      </c>
      <c r="Z26">
        <f>INDEX('Calcs-control1'!$G$170:$X$240, 'Graph-outputs'!$B26, 'Graph-outputs'!$J$2)</f>
        <v>0.99969039712415997</v>
      </c>
      <c r="AB26" s="25" t="str">
        <f t="shared" si="10"/>
        <v/>
      </c>
      <c r="AC26" s="4" t="str">
        <f t="shared" si="11"/>
        <v/>
      </c>
      <c r="AD26" s="26" t="str">
        <f t="shared" si="12"/>
        <v/>
      </c>
      <c r="AE26">
        <f>INDEX('Calcs-control1'!$AH$386:$AY$456,  'Graph-outputs'!$B26, 'Graph-outputs'!AE$2)</f>
        <v>27919.104110643395</v>
      </c>
      <c r="AF26">
        <v>22</v>
      </c>
      <c r="AG26">
        <f>INDEX('Calcs-control1'!$AH$170:$AY$240, 'Graph-outputs'!$B26, 'Graph-outputs'!$Q$2)</f>
        <v>0.9963128502743086</v>
      </c>
      <c r="AI26" s="80">
        <v>23</v>
      </c>
      <c r="AJ26" s="80">
        <f t="shared" si="13"/>
        <v>22</v>
      </c>
      <c r="AK26">
        <f>IF(Settings!$M$5=1, 'Graph-outputs'!$AR26, 'Graph-outputs'!$AY26)</f>
        <v>15.237814177668405</v>
      </c>
      <c r="AM26">
        <f>IF(Settings!$M$5=1, 'Graph-outputs'!$BF26, 'Graph-outputs'!$BM26)</f>
        <v>15313.961265847985</v>
      </c>
      <c r="AO26" s="25" t="str">
        <f t="shared" si="14"/>
        <v/>
      </c>
      <c r="AP26" s="4" t="str">
        <f t="shared" si="15"/>
        <v/>
      </c>
      <c r="AQ26" s="26" t="str">
        <f t="shared" si="16"/>
        <v/>
      </c>
      <c r="AR26">
        <f>INDEX('Calcs-control2'!$G$86:$Y$156,  'Graph-outputs'!$B26, 'Graph-outputs'!AR$2)</f>
        <v>27.754750039699719</v>
      </c>
      <c r="AS26">
        <v>22</v>
      </c>
      <c r="AT26">
        <f>INDEX('Calcs-control2'!$G$170:$X$240, 'Graph-outputs'!$B26, 'Graph-outputs'!$AL$1)</f>
        <v>0.99487593574034705</v>
      </c>
      <c r="AV26" s="25" t="str">
        <f t="shared" si="17"/>
        <v/>
      </c>
      <c r="AW26" s="4" t="str">
        <f t="shared" si="18"/>
        <v/>
      </c>
      <c r="AX26" s="26" t="str">
        <f t="shared" si="19"/>
        <v/>
      </c>
      <c r="AY26">
        <f>INDEX('Calcs-control2'!$AH$86:$AZ$156,  'Graph-outputs'!$B26, 'Graph-outputs'!AY$2)</f>
        <v>15.237814177668405</v>
      </c>
      <c r="AZ26">
        <v>22</v>
      </c>
      <c r="BA26">
        <f>INDEX('Calcs-control2'!$AH$170:$AY$240, 'Graph-outputs'!$B26, 'Graph-outputs'!$AL$1)</f>
        <v>0.90881930717948411</v>
      </c>
      <c r="BC26" s="25" t="str">
        <f t="shared" si="20"/>
        <v/>
      </c>
      <c r="BD26" s="4" t="str">
        <f t="shared" si="21"/>
        <v/>
      </c>
      <c r="BE26" s="26" t="str">
        <f t="shared" si="22"/>
        <v/>
      </c>
      <c r="BF26">
        <f>INDEX('Calcs-control2'!$G$386:$X$456,  'Graph-outputs'!$B26, 'Graph-outputs'!BF$2)</f>
        <v>28717.472995115622</v>
      </c>
      <c r="BG26">
        <v>22</v>
      </c>
      <c r="BH26">
        <f>INDEX('Calcs-control2'!$G$170:$X$240, 'Graph-outputs'!$B26, 'Graph-outputs'!$AL$1)</f>
        <v>0.99487593574034705</v>
      </c>
      <c r="BJ26" s="25" t="str">
        <f t="shared" si="23"/>
        <v/>
      </c>
      <c r="BK26" s="4" t="str">
        <f t="shared" si="24"/>
        <v/>
      </c>
      <c r="BL26" s="26" t="str">
        <f t="shared" si="25"/>
        <v/>
      </c>
      <c r="BM26">
        <f>INDEX('Calcs-control2'!$AH$386:$AY$456,  'Graph-outputs'!$B26, 'Graph-outputs'!BM$2)</f>
        <v>15313.961265847985</v>
      </c>
      <c r="BN26">
        <v>22</v>
      </c>
      <c r="BO26">
        <f>INDEX('Calcs-control2'!$AH$170:$AY$240, 'Graph-outputs'!$B26, 'Graph-outputs'!$AL$1)</f>
        <v>0.90881930717948411</v>
      </c>
      <c r="BQ26" s="80">
        <v>23</v>
      </c>
      <c r="BR26" s="80">
        <f t="shared" si="26"/>
        <v>22</v>
      </c>
      <c r="BS26">
        <f>IF(Settings!$M$5=1, 'Graph-outputs'!$BZ26, 'Graph-outputs'!$CG26)</f>
        <v>41.780256694038727</v>
      </c>
      <c r="BU26">
        <f>IF(Settings!$M$5=1, 'Graph-outputs'!$CN26, 'Graph-outputs'!$CU26)</f>
        <v>4386.926952874066</v>
      </c>
      <c r="BW26" s="25" t="str">
        <f t="shared" si="27"/>
        <v/>
      </c>
      <c r="BX26" s="4" t="str">
        <f t="shared" si="28"/>
        <v/>
      </c>
      <c r="BY26" s="26" t="str">
        <f t="shared" si="29"/>
        <v/>
      </c>
      <c r="BZ26">
        <f>INDEX('Calcs-control3'!$G$86:$Y$156,  'Graph-outputs'!$B26, 'Graph-outputs'!BZ$2)</f>
        <v>60.810190935542749</v>
      </c>
      <c r="CA26">
        <v>22</v>
      </c>
      <c r="CB26">
        <f>INDEX('Calcs-control3'!$G$170:$X$240, 'Graph-outputs'!$B26, 'Graph-outputs'!$BT$1)</f>
        <v>0</v>
      </c>
      <c r="CD26" s="25" t="str">
        <f t="shared" si="30"/>
        <v/>
      </c>
      <c r="CE26" s="4" t="str">
        <f t="shared" si="31"/>
        <v/>
      </c>
      <c r="CF26" s="26" t="str">
        <f t="shared" si="32"/>
        <v/>
      </c>
      <c r="CG26">
        <f>INDEX('Calcs-control3'!$AH$86:$AZ$156,  'Graph-outputs'!$B26, 'Graph-outputs'!CG$2)</f>
        <v>41.780256694038727</v>
      </c>
      <c r="CH26">
        <v>22</v>
      </c>
      <c r="CI26" s="86">
        <f>INDEX('Calcs-control3'!$AH$170:$AY$240, 'Graph-outputs'!$B26, 'Graph-outputs'!$BT$1)</f>
        <v>0</v>
      </c>
      <c r="CK26" s="25" t="str">
        <f t="shared" si="33"/>
        <v/>
      </c>
      <c r="CL26" s="4" t="str">
        <f t="shared" si="34"/>
        <v/>
      </c>
      <c r="CM26" s="26" t="str">
        <f t="shared" si="35"/>
        <v/>
      </c>
      <c r="CN26">
        <f>INDEX('Calcs-control3'!$G$386:$X$456,  'Graph-outputs'!$B26, 'Graph-outputs'!CN$2)</f>
        <v>6385.0700482319889</v>
      </c>
      <c r="CO26">
        <v>22</v>
      </c>
      <c r="CP26" s="86">
        <f>INDEX('Calcs-control3'!$G$170:$X$240, 'Graph-outputs'!$B26, 'Graph-outputs'!$BT$1)</f>
        <v>0</v>
      </c>
      <c r="CR26" s="25" t="str">
        <f t="shared" si="36"/>
        <v/>
      </c>
      <c r="CS26" s="4" t="str">
        <f t="shared" si="37"/>
        <v/>
      </c>
      <c r="CT26" s="26" t="str">
        <f t="shared" si="38"/>
        <v/>
      </c>
      <c r="CU26">
        <f>INDEX('Calcs-control3'!$AH$386:$AY$456,  'Graph-outputs'!$B26, 'Graph-outputs'!CU$2)</f>
        <v>4386.926952874066</v>
      </c>
      <c r="CV26">
        <v>22</v>
      </c>
      <c r="CW26" s="86">
        <f>INDEX('Calcs-control3'!$AH$170:$AY$240, 'Graph-outputs'!$B26, 'Graph-outputs'!$BT$1)</f>
        <v>0</v>
      </c>
      <c r="CY26" s="80">
        <v>23</v>
      </c>
      <c r="CZ26" s="80">
        <f t="shared" si="39"/>
        <v>22</v>
      </c>
      <c r="DA26">
        <f>IF(Settings!$M$5=1, 'Graph-outputs'!$DH26, 'Graph-outputs'!$DO26)</f>
        <v>34.632278011145303</v>
      </c>
      <c r="DC26">
        <f>IF(Settings!$M$5=1, 'Graph-outputs'!$DV26, 'Graph-outputs'!$EC26)</f>
        <v>36115.458691933331</v>
      </c>
      <c r="DE26" s="25" t="str">
        <f t="shared" si="40"/>
        <v/>
      </c>
      <c r="DF26" s="4" t="str">
        <f t="shared" si="41"/>
        <v/>
      </c>
      <c r="DG26" s="26" t="str">
        <f t="shared" si="42"/>
        <v/>
      </c>
      <c r="DH26">
        <f>INDEX('Calcs-control4'!$G$86:$X$156,  'Graph-outputs'!$B26, 'Graph-outputs'!DH$2)</f>
        <v>44.414426229790053</v>
      </c>
      <c r="DI26">
        <v>22</v>
      </c>
      <c r="DJ26">
        <f>INDEX('Calcs-control4'!$G$170:$X$240, 'Graph-outputs'!$B26, 'Graph-outputs'!$DB$1)</f>
        <v>0.97148188275842795</v>
      </c>
      <c r="DL26" s="25" t="str">
        <f t="shared" si="43"/>
        <v/>
      </c>
      <c r="DM26" s="4" t="str">
        <f t="shared" si="44"/>
        <v/>
      </c>
      <c r="DN26" s="26" t="str">
        <f t="shared" si="45"/>
        <v/>
      </c>
      <c r="DO26">
        <f>INDEX('Calcs-control4'!$AH$86:$AY$156,  'Graph-outputs'!$B26, 'Graph-outputs'!DO$2)</f>
        <v>34.632278011145303</v>
      </c>
      <c r="DP26">
        <v>22</v>
      </c>
      <c r="DQ26">
        <f>INDEX('Calcs-control4'!$AH$170:$AY$240, 'Graph-outputs'!$B26, 'Graph-outputs'!$DB$1)</f>
        <v>0.89119127485135097</v>
      </c>
      <c r="DS26" s="25" t="str">
        <f t="shared" si="46"/>
        <v/>
      </c>
      <c r="DT26" s="4" t="str">
        <f t="shared" si="47"/>
        <v/>
      </c>
      <c r="DU26" s="26" t="str">
        <f t="shared" si="48"/>
        <v/>
      </c>
      <c r="DV26">
        <f>INDEX('Calcs-control4'!$G$386:$X$456,  'Graph-outputs'!$B26, 'Graph-outputs'!DV$2)</f>
        <v>48242.215576392191</v>
      </c>
      <c r="DW26">
        <v>22</v>
      </c>
      <c r="DX26">
        <f>INDEX('Calcs-control4'!$G$170:$X$240, 'Graph-outputs'!$B26, 'Graph-outputs'!$DB$1)</f>
        <v>0.97148188275842795</v>
      </c>
      <c r="DZ26" s="25" t="str">
        <f t="shared" si="49"/>
        <v/>
      </c>
      <c r="EA26" s="4" t="str">
        <f t="shared" si="50"/>
        <v/>
      </c>
      <c r="EB26" s="26" t="str">
        <f t="shared" si="51"/>
        <v/>
      </c>
      <c r="EC26">
        <f>INDEX('Calcs-control4'!$AH$386:$AY$456,  'Graph-outputs'!$B26, 'Graph-outputs'!EC$2)</f>
        <v>36115.458691933331</v>
      </c>
      <c r="ED26">
        <v>22</v>
      </c>
      <c r="EE26">
        <f>INDEX('Calcs-control4'!$AH$170:$AY$240, 'Graph-outputs'!$B26, 'Graph-outputs'!$DB$1)</f>
        <v>0.89119127485135097</v>
      </c>
    </row>
    <row r="27" spans="1:135" x14ac:dyDescent="0.25">
      <c r="A27" s="80">
        <f t="shared" si="0"/>
        <v>23</v>
      </c>
      <c r="B27">
        <v>24</v>
      </c>
      <c r="C27">
        <f>IF(Settings!$M$5=1, 'Graph-outputs'!$J27, 'Graph-outputs'!$Q27)</f>
        <v>26.788072109604244</v>
      </c>
      <c r="E27">
        <f>IF(Settings!$M$5=1, 'Graph-outputs'!$X27, 'Graph-outputs'!$AE27)</f>
        <v>29633.536356965851</v>
      </c>
      <c r="G27" s="25" t="str">
        <f t="shared" si="1"/>
        <v/>
      </c>
      <c r="H27" s="4" t="str">
        <f t="shared" si="2"/>
        <v/>
      </c>
      <c r="I27" s="26" t="str">
        <f t="shared" si="3"/>
        <v/>
      </c>
      <c r="J27">
        <f>INDEX('Calcs-control1'!$G$86:$X$156,  'Graph-outputs'!$B27, 'Graph-outputs'!J$2)</f>
        <v>37.776673225452967</v>
      </c>
      <c r="K27">
        <v>23</v>
      </c>
      <c r="L27">
        <f>INDEX('Calcs-control1'!$G$170:$X$240, 'Graph-outputs'!$B27, 'Graph-outputs'!$D$1)</f>
        <v>0.9997935284280195</v>
      </c>
      <c r="N27" s="25" t="str">
        <f t="shared" si="4"/>
        <v/>
      </c>
      <c r="O27" s="4" t="str">
        <f t="shared" si="5"/>
        <v/>
      </c>
      <c r="P27" s="26" t="str">
        <f t="shared" si="6"/>
        <v/>
      </c>
      <c r="Q27">
        <f>INDEX('Calcs-control1'!$AH$86:$AY$156,  'Graph-outputs'!$B27, 'Graph-outputs'!Q$2)</f>
        <v>26.788072109604244</v>
      </c>
      <c r="R27">
        <v>23</v>
      </c>
      <c r="S27">
        <f>INDEX('Calcs-control1'!$AH$170:$AY$240, 'Graph-outputs'!$B27, 'Graph-outputs'!$Q$2)</f>
        <v>0.99741484436106453</v>
      </c>
      <c r="U27" s="25" t="str">
        <f t="shared" si="7"/>
        <v/>
      </c>
      <c r="V27" s="4" t="str">
        <f t="shared" si="8"/>
        <v/>
      </c>
      <c r="W27" s="26" t="str">
        <f t="shared" si="9"/>
        <v/>
      </c>
      <c r="X27">
        <f>INDEX('Calcs-control1'!$G$386:$X$456,  'Graph-outputs'!$B27, 'Graph-outputs'!X$2)</f>
        <v>41810.927238961252</v>
      </c>
      <c r="Y27">
        <v>23</v>
      </c>
      <c r="Z27">
        <f>INDEX('Calcs-control1'!$G$170:$X$240, 'Graph-outputs'!$B27, 'Graph-outputs'!$J$2)</f>
        <v>0.9997935284280195</v>
      </c>
      <c r="AB27" s="25" t="str">
        <f t="shared" si="10"/>
        <v/>
      </c>
      <c r="AC27" s="4" t="str">
        <f t="shared" si="11"/>
        <v/>
      </c>
      <c r="AD27" s="26" t="str">
        <f t="shared" si="12"/>
        <v/>
      </c>
      <c r="AE27">
        <f>INDEX('Calcs-control1'!$AH$386:$AY$456,  'Graph-outputs'!$B27, 'Graph-outputs'!AE$2)</f>
        <v>29633.536356965851</v>
      </c>
      <c r="AF27">
        <v>23</v>
      </c>
      <c r="AG27">
        <f>INDEX('Calcs-control1'!$AH$170:$AY$240, 'Graph-outputs'!$B27, 'Graph-outputs'!$Q$2)</f>
        <v>0.99741484436106453</v>
      </c>
      <c r="AI27" s="80">
        <v>24</v>
      </c>
      <c r="AJ27" s="80">
        <f t="shared" si="13"/>
        <v>23</v>
      </c>
      <c r="AK27">
        <f>IF(Settings!$M$5=1, 'Graph-outputs'!$AR27, 'Graph-outputs'!$AY27)</f>
        <v>16.882393387230032</v>
      </c>
      <c r="AM27">
        <f>IF(Settings!$M$5=1, 'Graph-outputs'!$BF27, 'Graph-outputs'!$BM27)</f>
        <v>17134.017243155242</v>
      </c>
      <c r="AO27" s="25" t="str">
        <f t="shared" si="14"/>
        <v/>
      </c>
      <c r="AP27" s="4" t="str">
        <f t="shared" si="15"/>
        <v/>
      </c>
      <c r="AQ27" s="26" t="str">
        <f t="shared" si="16"/>
        <v/>
      </c>
      <c r="AR27">
        <f>INDEX('Calcs-control2'!$G$86:$Y$156,  'Graph-outputs'!$B27, 'Graph-outputs'!AR$2)</f>
        <v>29.996206755725709</v>
      </c>
      <c r="AS27">
        <v>23</v>
      </c>
      <c r="AT27">
        <f>INDEX('Calcs-control2'!$G$170:$X$240, 'Graph-outputs'!$B27, 'Graph-outputs'!$AL$1)</f>
        <v>0.99694000622947598</v>
      </c>
      <c r="AV27" s="25" t="str">
        <f t="shared" si="17"/>
        <v/>
      </c>
      <c r="AW27" s="4" t="str">
        <f t="shared" si="18"/>
        <v/>
      </c>
      <c r="AX27" s="26" t="str">
        <f t="shared" si="19"/>
        <v/>
      </c>
      <c r="AY27">
        <f>INDEX('Calcs-control2'!$AH$86:$AZ$156,  'Graph-outputs'!$B27, 'Graph-outputs'!AY$2)</f>
        <v>16.882393387230032</v>
      </c>
      <c r="AZ27">
        <v>23</v>
      </c>
      <c r="BA27">
        <f>INDEX('Calcs-control2'!$AH$170:$AY$240, 'Graph-outputs'!$B27, 'Graph-outputs'!$AL$1)</f>
        <v>0.9375360272249833</v>
      </c>
      <c r="BC27" s="25" t="str">
        <f t="shared" si="20"/>
        <v/>
      </c>
      <c r="BD27" s="4" t="str">
        <f t="shared" si="21"/>
        <v/>
      </c>
      <c r="BE27" s="26" t="str">
        <f t="shared" si="22"/>
        <v/>
      </c>
      <c r="BF27">
        <f>INDEX('Calcs-control2'!$G$386:$X$456,  'Graph-outputs'!$B27, 'Graph-outputs'!BF$2)</f>
        <v>31058.039059289054</v>
      </c>
      <c r="BG27">
        <v>23</v>
      </c>
      <c r="BH27">
        <f>INDEX('Calcs-control2'!$G$170:$X$240, 'Graph-outputs'!$B27, 'Graph-outputs'!$AL$1)</f>
        <v>0.99694000622947598</v>
      </c>
      <c r="BJ27" s="25" t="str">
        <f t="shared" si="23"/>
        <v/>
      </c>
      <c r="BK27" s="4" t="str">
        <f t="shared" si="24"/>
        <v/>
      </c>
      <c r="BL27" s="26" t="str">
        <f t="shared" si="25"/>
        <v/>
      </c>
      <c r="BM27">
        <f>INDEX('Calcs-control2'!$AH$386:$AY$456,  'Graph-outputs'!$B27, 'Graph-outputs'!BM$2)</f>
        <v>17134.017243155242</v>
      </c>
      <c r="BN27">
        <v>23</v>
      </c>
      <c r="BO27">
        <f>INDEX('Calcs-control2'!$AH$170:$AY$240, 'Graph-outputs'!$B27, 'Graph-outputs'!$AL$1)</f>
        <v>0.9375360272249833</v>
      </c>
      <c r="BQ27" s="80">
        <v>24</v>
      </c>
      <c r="BR27" s="80">
        <f t="shared" si="26"/>
        <v>23</v>
      </c>
      <c r="BS27">
        <f>IF(Settings!$M$5=1, 'Graph-outputs'!$BZ27, 'Graph-outputs'!$CG27)</f>
        <v>44.510094636291832</v>
      </c>
      <c r="BU27">
        <f>IF(Settings!$M$5=1, 'Graph-outputs'!$CN27, 'Graph-outputs'!$CU27)</f>
        <v>4673.5599368106423</v>
      </c>
      <c r="BW27" s="25" t="str">
        <f t="shared" si="27"/>
        <v/>
      </c>
      <c r="BX27" s="4" t="str">
        <f t="shared" si="28"/>
        <v/>
      </c>
      <c r="BY27" s="26" t="str">
        <f t="shared" si="29"/>
        <v/>
      </c>
      <c r="BZ27">
        <f>INDEX('Calcs-control3'!$G$86:$Y$156,  'Graph-outputs'!$B27, 'Graph-outputs'!BZ$2)</f>
        <v>63.907727301324961</v>
      </c>
      <c r="CA27">
        <v>23</v>
      </c>
      <c r="CB27">
        <f>INDEX('Calcs-control3'!$G$170:$X$240, 'Graph-outputs'!$B27, 'Graph-outputs'!$BT$1)</f>
        <v>0</v>
      </c>
      <c r="CD27" s="25" t="str">
        <f t="shared" si="30"/>
        <v/>
      </c>
      <c r="CE27" s="4" t="str">
        <f t="shared" si="31"/>
        <v/>
      </c>
      <c r="CF27" s="26" t="str">
        <f t="shared" si="32"/>
        <v/>
      </c>
      <c r="CG27">
        <f>INDEX('Calcs-control3'!$AH$86:$AZ$156,  'Graph-outputs'!$B27, 'Graph-outputs'!CG$2)</f>
        <v>44.510094636291832</v>
      </c>
      <c r="CH27">
        <v>23</v>
      </c>
      <c r="CI27" s="86">
        <f>INDEX('Calcs-control3'!$AH$170:$AY$240, 'Graph-outputs'!$B27, 'Graph-outputs'!$BT$1)</f>
        <v>0</v>
      </c>
      <c r="CK27" s="25" t="str">
        <f t="shared" si="33"/>
        <v/>
      </c>
      <c r="CL27" s="4" t="str">
        <f t="shared" si="34"/>
        <v/>
      </c>
      <c r="CM27" s="26" t="str">
        <f t="shared" si="35"/>
        <v/>
      </c>
      <c r="CN27">
        <f>INDEX('Calcs-control3'!$G$386:$X$456,  'Graph-outputs'!$B27, 'Graph-outputs'!CN$2)</f>
        <v>6710.3113666391209</v>
      </c>
      <c r="CO27">
        <v>23</v>
      </c>
      <c r="CP27" s="86">
        <f>INDEX('Calcs-control3'!$G$170:$X$240, 'Graph-outputs'!$B27, 'Graph-outputs'!$BT$1)</f>
        <v>0</v>
      </c>
      <c r="CR27" s="25" t="str">
        <f t="shared" si="36"/>
        <v/>
      </c>
      <c r="CS27" s="4" t="str">
        <f t="shared" si="37"/>
        <v/>
      </c>
      <c r="CT27" s="26" t="str">
        <f t="shared" si="38"/>
        <v/>
      </c>
      <c r="CU27">
        <f>INDEX('Calcs-control3'!$AH$386:$AY$456,  'Graph-outputs'!$B27, 'Graph-outputs'!CU$2)</f>
        <v>4673.5599368106423</v>
      </c>
      <c r="CV27">
        <v>23</v>
      </c>
      <c r="CW27" s="86">
        <f>INDEX('Calcs-control3'!$AH$170:$AY$240, 'Graph-outputs'!$B27, 'Graph-outputs'!$BT$1)</f>
        <v>0</v>
      </c>
      <c r="CY27" s="80">
        <v>24</v>
      </c>
      <c r="CZ27" s="80">
        <f t="shared" si="39"/>
        <v>23</v>
      </c>
      <c r="DA27">
        <f>IF(Settings!$M$5=1, 'Graph-outputs'!$DH27, 'Graph-outputs'!$DO27)</f>
        <v>36.353387282782137</v>
      </c>
      <c r="DC27">
        <f>IF(Settings!$M$5=1, 'Graph-outputs'!$DV27, 'Graph-outputs'!$EC27)</f>
        <v>38304.066513655285</v>
      </c>
      <c r="DE27" s="25" t="str">
        <f t="shared" si="40"/>
        <v/>
      </c>
      <c r="DF27" s="4" t="str">
        <f t="shared" si="41"/>
        <v/>
      </c>
      <c r="DG27" s="26" t="str">
        <f t="shared" si="42"/>
        <v/>
      </c>
      <c r="DH27">
        <f>INDEX('Calcs-control4'!$G$86:$X$156,  'Graph-outputs'!$B27, 'Graph-outputs'!DH$2)</f>
        <v>45.653798581507957</v>
      </c>
      <c r="DI27">
        <v>23</v>
      </c>
      <c r="DJ27">
        <f>INDEX('Calcs-control4'!$G$170:$X$240, 'Graph-outputs'!$B27, 'Graph-outputs'!$DB$1)</f>
        <v>0.97657545403054913</v>
      </c>
      <c r="DL27" s="25" t="str">
        <f t="shared" si="43"/>
        <v/>
      </c>
      <c r="DM27" s="4" t="str">
        <f t="shared" si="44"/>
        <v/>
      </c>
      <c r="DN27" s="26" t="str">
        <f t="shared" si="45"/>
        <v/>
      </c>
      <c r="DO27">
        <f>INDEX('Calcs-control4'!$AH$86:$AY$156,  'Graph-outputs'!$B27, 'Graph-outputs'!DO$2)</f>
        <v>36.353387282782137</v>
      </c>
      <c r="DP27">
        <v>23</v>
      </c>
      <c r="DQ27">
        <f>INDEX('Calcs-control4'!$AH$170:$AY$240, 'Graph-outputs'!$B27, 'Graph-outputs'!$DB$1)</f>
        <v>0.91125101814119869</v>
      </c>
      <c r="DS27" s="25" t="str">
        <f t="shared" si="46"/>
        <v/>
      </c>
      <c r="DT27" s="4" t="str">
        <f t="shared" si="47"/>
        <v/>
      </c>
      <c r="DU27" s="26" t="str">
        <f t="shared" si="48"/>
        <v/>
      </c>
      <c r="DV27">
        <f>INDEX('Calcs-control4'!$G$386:$X$456,  'Graph-outputs'!$B27, 'Graph-outputs'!DV$2)</f>
        <v>49713.973410870873</v>
      </c>
      <c r="DW27">
        <v>23</v>
      </c>
      <c r="DX27">
        <f>INDEX('Calcs-control4'!$G$170:$X$240, 'Graph-outputs'!$B27, 'Graph-outputs'!$DB$1)</f>
        <v>0.97657545403054913</v>
      </c>
      <c r="DZ27" s="25" t="str">
        <f t="shared" si="49"/>
        <v/>
      </c>
      <c r="EA27" s="4" t="str">
        <f t="shared" si="50"/>
        <v/>
      </c>
      <c r="EB27" s="26" t="str">
        <f t="shared" si="51"/>
        <v/>
      </c>
      <c r="EC27">
        <f>INDEX('Calcs-control4'!$AH$386:$AY$456,  'Graph-outputs'!$B27, 'Graph-outputs'!EC$2)</f>
        <v>38304.066513655285</v>
      </c>
      <c r="ED27">
        <v>23</v>
      </c>
      <c r="EE27">
        <f>INDEX('Calcs-control4'!$AH$170:$AY$240, 'Graph-outputs'!$B27, 'Graph-outputs'!$DB$1)</f>
        <v>0.91125101814119869</v>
      </c>
    </row>
    <row r="28" spans="1:135" x14ac:dyDescent="0.25">
      <c r="A28" s="80">
        <f t="shared" si="0"/>
        <v>24</v>
      </c>
      <c r="B28">
        <v>25</v>
      </c>
      <c r="C28">
        <f>IF(Settings!$M$5=1, 'Graph-outputs'!$J28, 'Graph-outputs'!$Q28)</f>
        <v>28.404504294720933</v>
      </c>
      <c r="E28">
        <f>IF(Settings!$M$5=1, 'Graph-outputs'!$X28, 'Graph-outputs'!$AE28)</f>
        <v>31427.139991352549</v>
      </c>
      <c r="G28" s="25" t="str">
        <f t="shared" si="1"/>
        <v/>
      </c>
      <c r="H28" s="4" t="str">
        <f t="shared" si="2"/>
        <v/>
      </c>
      <c r="I28" s="26" t="str">
        <f t="shared" si="3"/>
        <v/>
      </c>
      <c r="J28">
        <f>INDEX('Calcs-control1'!$G$86:$X$156,  'Graph-outputs'!$B28, 'Graph-outputs'!J$2)</f>
        <v>39.515788925232378</v>
      </c>
      <c r="K28">
        <v>24</v>
      </c>
      <c r="L28">
        <f>INDEX('Calcs-control1'!$G$170:$X$240, 'Graph-outputs'!$B28, 'Graph-outputs'!$D$1)</f>
        <v>0.99986159749731263</v>
      </c>
      <c r="N28" s="25" t="str">
        <f t="shared" si="4"/>
        <v/>
      </c>
      <c r="O28" s="4" t="str">
        <f t="shared" si="5"/>
        <v/>
      </c>
      <c r="P28" s="26" t="str">
        <f t="shared" si="6"/>
        <v/>
      </c>
      <c r="Q28">
        <f>INDEX('Calcs-control1'!$AH$86:$AY$156,  'Graph-outputs'!$B28, 'Graph-outputs'!Q$2)</f>
        <v>28.404504294720933</v>
      </c>
      <c r="R28">
        <v>24</v>
      </c>
      <c r="S28">
        <f>INDEX('Calcs-control1'!$AH$170:$AY$240, 'Graph-outputs'!$B28, 'Graph-outputs'!$Q$2)</f>
        <v>0.99821751882532794</v>
      </c>
      <c r="U28" s="25" t="str">
        <f t="shared" si="7"/>
        <v/>
      </c>
      <c r="V28" s="4" t="str">
        <f t="shared" si="8"/>
        <v/>
      </c>
      <c r="W28" s="26" t="str">
        <f t="shared" si="9"/>
        <v/>
      </c>
      <c r="X28">
        <f>INDEX('Calcs-control1'!$G$386:$X$456,  'Graph-outputs'!$B28, 'Graph-outputs'!X$2)</f>
        <v>43736.412481757201</v>
      </c>
      <c r="Y28">
        <v>24</v>
      </c>
      <c r="Z28">
        <f>INDEX('Calcs-control1'!$G$170:$X$240, 'Graph-outputs'!$B28, 'Graph-outputs'!$J$2)</f>
        <v>0.99986159749731263</v>
      </c>
      <c r="AB28" s="25" t="str">
        <f t="shared" si="10"/>
        <v/>
      </c>
      <c r="AC28" s="4" t="str">
        <f t="shared" si="11"/>
        <v/>
      </c>
      <c r="AD28" s="26" t="str">
        <f t="shared" si="12"/>
        <v/>
      </c>
      <c r="AE28">
        <f>INDEX('Calcs-control1'!$AH$386:$AY$456,  'Graph-outputs'!$B28, 'Graph-outputs'!AE$2)</f>
        <v>31427.139991352549</v>
      </c>
      <c r="AF28">
        <v>24</v>
      </c>
      <c r="AG28">
        <f>INDEX('Calcs-control1'!$AH$170:$AY$240, 'Graph-outputs'!$B28, 'Graph-outputs'!$Q$2)</f>
        <v>0.99821751882532794</v>
      </c>
      <c r="AI28" s="80">
        <v>25</v>
      </c>
      <c r="AJ28" s="80">
        <f t="shared" si="13"/>
        <v>24</v>
      </c>
      <c r="AK28">
        <f>IF(Settings!$M$5=1, 'Graph-outputs'!$AR28, 'Graph-outputs'!$AY28)</f>
        <v>18.664142486539319</v>
      </c>
      <c r="AM28">
        <f>IF(Settings!$M$5=1, 'Graph-outputs'!$BF28, 'Graph-outputs'!$BM28)</f>
        <v>19077.554106355736</v>
      </c>
      <c r="AO28" s="25" t="str">
        <f t="shared" si="14"/>
        <v/>
      </c>
      <c r="AP28" s="4" t="str">
        <f t="shared" si="15"/>
        <v/>
      </c>
      <c r="AQ28" s="26" t="str">
        <f t="shared" si="16"/>
        <v/>
      </c>
      <c r="AR28">
        <f>INDEX('Calcs-control2'!$G$86:$Y$156,  'Graph-outputs'!$B28, 'Graph-outputs'!AR$2)</f>
        <v>32.250275425756122</v>
      </c>
      <c r="AS28">
        <v>24</v>
      </c>
      <c r="AT28">
        <f>INDEX('Calcs-control2'!$G$170:$X$240, 'Graph-outputs'!$B28, 'Graph-outputs'!$AL$1)</f>
        <v>0.99817792295101782</v>
      </c>
      <c r="AV28" s="25" t="str">
        <f t="shared" si="17"/>
        <v/>
      </c>
      <c r="AW28" s="4" t="str">
        <f t="shared" si="18"/>
        <v/>
      </c>
      <c r="AX28" s="26" t="str">
        <f t="shared" si="19"/>
        <v/>
      </c>
      <c r="AY28">
        <f>INDEX('Calcs-control2'!$AH$86:$AZ$156,  'Graph-outputs'!$B28, 'Graph-outputs'!AY$2)</f>
        <v>18.664142486539319</v>
      </c>
      <c r="AZ28">
        <v>24</v>
      </c>
      <c r="BA28">
        <f>INDEX('Calcs-control2'!$AH$170:$AY$240, 'Graph-outputs'!$B28, 'Graph-outputs'!$AL$1)</f>
        <v>0.9585375722348497</v>
      </c>
      <c r="BC28" s="25" t="str">
        <f t="shared" si="20"/>
        <v/>
      </c>
      <c r="BD28" s="4" t="str">
        <f t="shared" si="21"/>
        <v/>
      </c>
      <c r="BE28" s="26" t="str">
        <f t="shared" si="22"/>
        <v/>
      </c>
      <c r="BF28">
        <f>INDEX('Calcs-control2'!$G$386:$X$456,  'Graph-outputs'!$B28, 'Graph-outputs'!BF$2)</f>
        <v>33405.672737772184</v>
      </c>
      <c r="BG28">
        <v>24</v>
      </c>
      <c r="BH28">
        <f>INDEX('Calcs-control2'!$G$170:$X$240, 'Graph-outputs'!$B28, 'Graph-outputs'!$AL$1)</f>
        <v>0.99817792295101782</v>
      </c>
      <c r="BJ28" s="25" t="str">
        <f t="shared" si="23"/>
        <v/>
      </c>
      <c r="BK28" s="4" t="str">
        <f t="shared" si="24"/>
        <v/>
      </c>
      <c r="BL28" s="26" t="str">
        <f t="shared" si="25"/>
        <v/>
      </c>
      <c r="BM28">
        <f>INDEX('Calcs-control2'!$AH$386:$AY$456,  'Graph-outputs'!$B28, 'Graph-outputs'!BM$2)</f>
        <v>19077.554106355736</v>
      </c>
      <c r="BN28">
        <v>24</v>
      </c>
      <c r="BO28">
        <f>INDEX('Calcs-control2'!$AH$170:$AY$240, 'Graph-outputs'!$B28, 'Graph-outputs'!$AL$1)</f>
        <v>0.9585375722348497</v>
      </c>
      <c r="BQ28" s="80">
        <v>25</v>
      </c>
      <c r="BR28" s="80">
        <f t="shared" si="26"/>
        <v>24</v>
      </c>
      <c r="BS28">
        <f>IF(Settings!$M$5=1, 'Graph-outputs'!$BZ28, 'Graph-outputs'!$CG28)</f>
        <v>47.369530061873519</v>
      </c>
      <c r="BU28">
        <f>IF(Settings!$M$5=1, 'Graph-outputs'!$CN28, 'Graph-outputs'!$CU28)</f>
        <v>4973.8006564967191</v>
      </c>
      <c r="BW28" s="25" t="str">
        <f t="shared" si="27"/>
        <v/>
      </c>
      <c r="BX28" s="4" t="str">
        <f t="shared" si="28"/>
        <v/>
      </c>
      <c r="BY28" s="26" t="str">
        <f t="shared" si="29"/>
        <v/>
      </c>
      <c r="BZ28">
        <f>INDEX('Calcs-control3'!$G$86:$Y$156,  'Graph-outputs'!$B28, 'Graph-outputs'!BZ$2)</f>
        <v>66.958604283189231</v>
      </c>
      <c r="CA28">
        <v>24</v>
      </c>
      <c r="CB28">
        <f>INDEX('Calcs-control3'!$G$170:$X$240, 'Graph-outputs'!$B28, 'Graph-outputs'!$BT$1)</f>
        <v>0</v>
      </c>
      <c r="CD28" s="25" t="str">
        <f t="shared" si="30"/>
        <v/>
      </c>
      <c r="CE28" s="4" t="str">
        <f t="shared" si="31"/>
        <v/>
      </c>
      <c r="CF28" s="26" t="str">
        <f t="shared" si="32"/>
        <v/>
      </c>
      <c r="CG28">
        <f>INDEX('Calcs-control3'!$AH$86:$AZ$156,  'Graph-outputs'!$B28, 'Graph-outputs'!CG$2)</f>
        <v>47.369530061873519</v>
      </c>
      <c r="CH28">
        <v>24</v>
      </c>
      <c r="CI28" s="86">
        <f>INDEX('Calcs-control3'!$AH$170:$AY$240, 'Graph-outputs'!$B28, 'Graph-outputs'!$BT$1)</f>
        <v>0</v>
      </c>
      <c r="CK28" s="25" t="str">
        <f t="shared" si="33"/>
        <v/>
      </c>
      <c r="CL28" s="4" t="str">
        <f t="shared" si="34"/>
        <v/>
      </c>
      <c r="CM28" s="26" t="str">
        <f t="shared" si="35"/>
        <v/>
      </c>
      <c r="CN28">
        <f>INDEX('Calcs-control3'!$G$386:$X$456,  'Graph-outputs'!$B28, 'Graph-outputs'!CN$2)</f>
        <v>7030.6534497348694</v>
      </c>
      <c r="CO28">
        <v>24</v>
      </c>
      <c r="CP28" s="86">
        <f>INDEX('Calcs-control3'!$G$170:$X$240, 'Graph-outputs'!$B28, 'Graph-outputs'!$BT$1)</f>
        <v>0</v>
      </c>
      <c r="CR28" s="25" t="str">
        <f t="shared" si="36"/>
        <v/>
      </c>
      <c r="CS28" s="4" t="str">
        <f t="shared" si="37"/>
        <v/>
      </c>
      <c r="CT28" s="26" t="str">
        <f t="shared" si="38"/>
        <v/>
      </c>
      <c r="CU28">
        <f>INDEX('Calcs-control3'!$AH$386:$AY$456,  'Graph-outputs'!$B28, 'Graph-outputs'!CU$2)</f>
        <v>4973.8006564967191</v>
      </c>
      <c r="CV28">
        <v>24</v>
      </c>
      <c r="CW28" s="86">
        <f>INDEX('Calcs-control3'!$AH$170:$AY$240, 'Graph-outputs'!$B28, 'Graph-outputs'!$BT$1)</f>
        <v>0</v>
      </c>
      <c r="CY28" s="80">
        <v>25</v>
      </c>
      <c r="CZ28" s="80">
        <f t="shared" si="39"/>
        <v>24</v>
      </c>
      <c r="DA28">
        <f>IF(Settings!$M$5=1, 'Graph-outputs'!$DH28, 'Graph-outputs'!$DO28)</f>
        <v>38.013822443669362</v>
      </c>
      <c r="DC28">
        <f>IF(Settings!$M$5=1, 'Graph-outputs'!$DV28, 'Graph-outputs'!$EC28)</f>
        <v>40398.543443033748</v>
      </c>
      <c r="DE28" s="25" t="str">
        <f t="shared" si="40"/>
        <v/>
      </c>
      <c r="DF28" s="4" t="str">
        <f t="shared" si="41"/>
        <v/>
      </c>
      <c r="DG28" s="26" t="str">
        <f t="shared" si="42"/>
        <v/>
      </c>
      <c r="DH28">
        <f>INDEX('Calcs-control4'!$G$86:$X$156,  'Graph-outputs'!$B28, 'Graph-outputs'!DH$2)</f>
        <v>46.811603018394663</v>
      </c>
      <c r="DI28">
        <v>24</v>
      </c>
      <c r="DJ28">
        <f>INDEX('Calcs-control4'!$G$170:$X$240, 'Graph-outputs'!$B28, 'Graph-outputs'!$DB$1)</f>
        <v>0.98057464853076626</v>
      </c>
      <c r="DL28" s="25" t="str">
        <f t="shared" si="43"/>
        <v/>
      </c>
      <c r="DM28" s="4" t="str">
        <f t="shared" si="44"/>
        <v/>
      </c>
      <c r="DN28" s="26" t="str">
        <f t="shared" si="45"/>
        <v/>
      </c>
      <c r="DO28">
        <f>INDEX('Calcs-control4'!$AH$86:$AY$156,  'Graph-outputs'!$B28, 'Graph-outputs'!DO$2)</f>
        <v>38.013822443669362</v>
      </c>
      <c r="DP28">
        <v>24</v>
      </c>
      <c r="DQ28">
        <f>INDEX('Calcs-control4'!$AH$170:$AY$240, 'Graph-outputs'!$B28, 'Graph-outputs'!$DB$1)</f>
        <v>0.92805508141990178</v>
      </c>
      <c r="DS28" s="25" t="str">
        <f t="shared" si="46"/>
        <v/>
      </c>
      <c r="DT28" s="4" t="str">
        <f t="shared" si="47"/>
        <v/>
      </c>
      <c r="DU28" s="26" t="str">
        <f t="shared" si="48"/>
        <v/>
      </c>
      <c r="DV28">
        <f>INDEX('Calcs-control4'!$G$386:$X$456,  'Graph-outputs'!$B28, 'Graph-outputs'!DV$2)</f>
        <v>51075.838726054026</v>
      </c>
      <c r="DW28">
        <v>24</v>
      </c>
      <c r="DX28">
        <f>INDEX('Calcs-control4'!$G$170:$X$240, 'Graph-outputs'!$B28, 'Graph-outputs'!$DB$1)</f>
        <v>0.98057464853076626</v>
      </c>
      <c r="DZ28" s="25" t="str">
        <f t="shared" si="49"/>
        <v/>
      </c>
      <c r="EA28" s="4" t="str">
        <f t="shared" si="50"/>
        <v/>
      </c>
      <c r="EB28" s="26" t="str">
        <f t="shared" si="51"/>
        <v/>
      </c>
      <c r="EC28">
        <f>INDEX('Calcs-control4'!$AH$386:$AY$456,  'Graph-outputs'!$B28, 'Graph-outputs'!EC$2)</f>
        <v>40398.543443033748</v>
      </c>
      <c r="ED28">
        <v>24</v>
      </c>
      <c r="EE28">
        <f>INDEX('Calcs-control4'!$AH$170:$AY$240, 'Graph-outputs'!$B28, 'Graph-outputs'!$DB$1)</f>
        <v>0.92805508141990178</v>
      </c>
    </row>
    <row r="29" spans="1:135" x14ac:dyDescent="0.25">
      <c r="A29" s="80">
        <f t="shared" si="0"/>
        <v>25</v>
      </c>
      <c r="B29">
        <v>26</v>
      </c>
      <c r="C29">
        <f>IF(Settings!$M$5=1, 'Graph-outputs'!$J29, 'Graph-outputs'!$Q29)</f>
        <v>30.094471545664248</v>
      </c>
      <c r="E29">
        <f>IF(Settings!$M$5=1, 'Graph-outputs'!$X29, 'Graph-outputs'!$AE29)</f>
        <v>33301.089599720639</v>
      </c>
      <c r="G29" s="25" t="str">
        <f t="shared" si="1"/>
        <v/>
      </c>
      <c r="H29" s="4" t="str">
        <f t="shared" si="2"/>
        <v/>
      </c>
      <c r="I29" s="26" t="str">
        <f t="shared" si="3"/>
        <v/>
      </c>
      <c r="J29">
        <f>INDEX('Calcs-control1'!$G$86:$X$156,  'Graph-outputs'!$B29, 'Graph-outputs'!J$2)</f>
        <v>41.231377663482718</v>
      </c>
      <c r="K29">
        <v>25</v>
      </c>
      <c r="L29">
        <f>INDEX('Calcs-control1'!$G$170:$X$240, 'Graph-outputs'!$B29, 'Graph-outputs'!$D$1)</f>
        <v>0.99990672233256583</v>
      </c>
      <c r="N29" s="25" t="str">
        <f t="shared" si="4"/>
        <v/>
      </c>
      <c r="O29" s="4" t="str">
        <f t="shared" si="5"/>
        <v/>
      </c>
      <c r="P29" s="26" t="str">
        <f t="shared" si="6"/>
        <v/>
      </c>
      <c r="Q29">
        <f>INDEX('Calcs-control1'!$AH$86:$AY$156,  'Graph-outputs'!$B29, 'Graph-outputs'!Q$2)</f>
        <v>30.094471545664248</v>
      </c>
      <c r="R29">
        <v>25</v>
      </c>
      <c r="S29">
        <f>INDEX('Calcs-control1'!$AH$170:$AY$240, 'Graph-outputs'!$B29, 'Graph-outputs'!$Q$2)</f>
        <v>0.99879157985120071</v>
      </c>
      <c r="U29" s="25" t="str">
        <f t="shared" si="7"/>
        <v/>
      </c>
      <c r="V29" s="4" t="str">
        <f t="shared" si="8"/>
        <v/>
      </c>
      <c r="W29" s="26" t="str">
        <f t="shared" si="9"/>
        <v/>
      </c>
      <c r="X29">
        <f>INDEX('Calcs-control1'!$G$386:$X$456,  'Graph-outputs'!$B29, 'Graph-outputs'!X$2)</f>
        <v>45635.68727538392</v>
      </c>
      <c r="Y29">
        <v>25</v>
      </c>
      <c r="Z29">
        <f>INDEX('Calcs-control1'!$G$170:$X$240, 'Graph-outputs'!$B29, 'Graph-outputs'!$J$2)</f>
        <v>0.99990672233256583</v>
      </c>
      <c r="AB29" s="25" t="str">
        <f t="shared" si="10"/>
        <v/>
      </c>
      <c r="AC29" s="4" t="str">
        <f t="shared" si="11"/>
        <v/>
      </c>
      <c r="AD29" s="26" t="str">
        <f t="shared" si="12"/>
        <v/>
      </c>
      <c r="AE29">
        <f>INDEX('Calcs-control1'!$AH$386:$AY$456,  'Graph-outputs'!$B29, 'Graph-outputs'!AE$2)</f>
        <v>33301.089599720639</v>
      </c>
      <c r="AF29">
        <v>25</v>
      </c>
      <c r="AG29">
        <f>INDEX('Calcs-control1'!$AH$170:$AY$240, 'Graph-outputs'!$B29, 'Graph-outputs'!$Q$2)</f>
        <v>0.99879157985120071</v>
      </c>
      <c r="AI29" s="80">
        <v>26</v>
      </c>
      <c r="AJ29" s="80">
        <f t="shared" si="13"/>
        <v>25</v>
      </c>
      <c r="AK29">
        <f>IF(Settings!$M$5=1, 'Graph-outputs'!$AR29, 'Graph-outputs'!$AY29)</f>
        <v>20.587910258709794</v>
      </c>
      <c r="AM29">
        <f>IF(Settings!$M$5=1, 'Graph-outputs'!$BF29, 'Graph-outputs'!$BM29)</f>
        <v>21149.232147358747</v>
      </c>
      <c r="AO29" s="25" t="str">
        <f t="shared" si="14"/>
        <v/>
      </c>
      <c r="AP29" s="4" t="str">
        <f t="shared" si="15"/>
        <v/>
      </c>
      <c r="AQ29" s="26" t="str">
        <f t="shared" si="16"/>
        <v/>
      </c>
      <c r="AR29">
        <f>INDEX('Calcs-control2'!$G$86:$Y$156,  'Graph-outputs'!$B29, 'Graph-outputs'!AR$2)</f>
        <v>34.509527333216269</v>
      </c>
      <c r="AS29">
        <v>25</v>
      </c>
      <c r="AT29">
        <f>INDEX('Calcs-control2'!$G$170:$X$240, 'Graph-outputs'!$B29, 'Graph-outputs'!$AL$1)</f>
        <v>0.99891633463946594</v>
      </c>
      <c r="AV29" s="25" t="str">
        <f t="shared" si="17"/>
        <v/>
      </c>
      <c r="AW29" s="4" t="str">
        <f t="shared" si="18"/>
        <v/>
      </c>
      <c r="AX29" s="26" t="str">
        <f t="shared" si="19"/>
        <v/>
      </c>
      <c r="AY29">
        <f>INDEX('Calcs-control2'!$AH$86:$AZ$156,  'Graph-outputs'!$B29, 'Graph-outputs'!AY$2)</f>
        <v>20.587910258709794</v>
      </c>
      <c r="AZ29">
        <v>25</v>
      </c>
      <c r="BA29">
        <f>INDEX('Calcs-control2'!$AH$170:$AY$240, 'Graph-outputs'!$B29, 'Graph-outputs'!$AL$1)</f>
        <v>0.97336247130940812</v>
      </c>
      <c r="BC29" s="25" t="str">
        <f t="shared" si="20"/>
        <v/>
      </c>
      <c r="BD29" s="4" t="str">
        <f t="shared" si="21"/>
        <v/>
      </c>
      <c r="BE29" s="26" t="str">
        <f t="shared" si="22"/>
        <v/>
      </c>
      <c r="BF29">
        <f>INDEX('Calcs-control2'!$G$386:$X$456,  'Graph-outputs'!$B29, 'Graph-outputs'!BF$2)</f>
        <v>35754.655902364451</v>
      </c>
      <c r="BG29">
        <v>25</v>
      </c>
      <c r="BH29">
        <f>INDEX('Calcs-control2'!$G$170:$X$240, 'Graph-outputs'!$B29, 'Graph-outputs'!$AL$1)</f>
        <v>0.99891633463946594</v>
      </c>
      <c r="BJ29" s="25" t="str">
        <f t="shared" si="23"/>
        <v/>
      </c>
      <c r="BK29" s="4" t="str">
        <f t="shared" si="24"/>
        <v/>
      </c>
      <c r="BL29" s="26" t="str">
        <f t="shared" si="25"/>
        <v/>
      </c>
      <c r="BM29">
        <f>INDEX('Calcs-control2'!$AH$386:$AY$456,  'Graph-outputs'!$B29, 'Graph-outputs'!BM$2)</f>
        <v>21149.232147358747</v>
      </c>
      <c r="BN29">
        <v>25</v>
      </c>
      <c r="BO29">
        <f>INDEX('Calcs-control2'!$AH$170:$AY$240, 'Graph-outputs'!$B29, 'Graph-outputs'!$AL$1)</f>
        <v>0.97336247130940812</v>
      </c>
      <c r="BQ29" s="80">
        <v>26</v>
      </c>
      <c r="BR29" s="80">
        <f t="shared" si="26"/>
        <v>25</v>
      </c>
      <c r="BS29">
        <f>IF(Settings!$M$5=1, 'Graph-outputs'!$BZ29, 'Graph-outputs'!$CG29)</f>
        <v>50.358806878735237</v>
      </c>
      <c r="BU29">
        <f>IF(Settings!$M$5=1, 'Graph-outputs'!$CN29, 'Graph-outputs'!$CU29)</f>
        <v>5287.6747222672002</v>
      </c>
      <c r="BW29" s="25" t="str">
        <f t="shared" si="27"/>
        <v/>
      </c>
      <c r="BX29" s="4" t="str">
        <f t="shared" si="28"/>
        <v/>
      </c>
      <c r="BY29" s="26" t="str">
        <f t="shared" si="29"/>
        <v/>
      </c>
      <c r="BZ29">
        <f>INDEX('Calcs-control3'!$G$86:$Y$156,  'Graph-outputs'!$B29, 'Graph-outputs'!BZ$2)</f>
        <v>69.959920433522029</v>
      </c>
      <c r="CA29">
        <v>25</v>
      </c>
      <c r="CB29">
        <f>INDEX('Calcs-control3'!$G$170:$X$240, 'Graph-outputs'!$B29, 'Graph-outputs'!$BT$1)</f>
        <v>0</v>
      </c>
      <c r="CD29" s="25" t="str">
        <f t="shared" si="30"/>
        <v/>
      </c>
      <c r="CE29" s="4" t="str">
        <f t="shared" si="31"/>
        <v/>
      </c>
      <c r="CF29" s="26" t="str">
        <f t="shared" si="32"/>
        <v/>
      </c>
      <c r="CG29">
        <f>INDEX('Calcs-control3'!$AH$86:$AZ$156,  'Graph-outputs'!$B29, 'Graph-outputs'!CG$2)</f>
        <v>50.358806878735237</v>
      </c>
      <c r="CH29">
        <v>25</v>
      </c>
      <c r="CI29" s="86">
        <f>INDEX('Calcs-control3'!$AH$170:$AY$240, 'Graph-outputs'!$B29, 'Graph-outputs'!$BT$1)</f>
        <v>0</v>
      </c>
      <c r="CK29" s="25" t="str">
        <f t="shared" si="33"/>
        <v/>
      </c>
      <c r="CL29" s="4" t="str">
        <f t="shared" si="34"/>
        <v/>
      </c>
      <c r="CM29" s="26" t="str">
        <f t="shared" si="35"/>
        <v/>
      </c>
      <c r="CN29">
        <f>INDEX('Calcs-control3'!$G$386:$X$456,  'Graph-outputs'!$B29, 'Graph-outputs'!CN$2)</f>
        <v>7345.7916455198128</v>
      </c>
      <c r="CO29">
        <v>25</v>
      </c>
      <c r="CP29" s="86">
        <f>INDEX('Calcs-control3'!$G$170:$X$240, 'Graph-outputs'!$B29, 'Graph-outputs'!$BT$1)</f>
        <v>0</v>
      </c>
      <c r="CR29" s="25" t="str">
        <f t="shared" si="36"/>
        <v/>
      </c>
      <c r="CS29" s="4" t="str">
        <f t="shared" si="37"/>
        <v/>
      </c>
      <c r="CT29" s="26" t="str">
        <f t="shared" si="38"/>
        <v/>
      </c>
      <c r="CU29">
        <f>INDEX('Calcs-control3'!$AH$386:$AY$456,  'Graph-outputs'!$B29, 'Graph-outputs'!CU$2)</f>
        <v>5287.6747222672002</v>
      </c>
      <c r="CV29">
        <v>25</v>
      </c>
      <c r="CW29" s="86">
        <f>INDEX('Calcs-control3'!$AH$170:$AY$240, 'Graph-outputs'!$B29, 'Graph-outputs'!$BT$1)</f>
        <v>0</v>
      </c>
      <c r="CY29" s="80">
        <v>26</v>
      </c>
      <c r="CZ29" s="80">
        <f t="shared" si="39"/>
        <v>25</v>
      </c>
      <c r="DA29">
        <f>IF(Settings!$M$5=1, 'Graph-outputs'!$DH29, 'Graph-outputs'!$DO29)</f>
        <v>39.616637022050959</v>
      </c>
      <c r="DC29">
        <f>IF(Settings!$M$5=1, 'Graph-outputs'!$DV29, 'Graph-outputs'!$EC29)</f>
        <v>42399.709669806412</v>
      </c>
      <c r="DE29" s="25" t="str">
        <f t="shared" si="40"/>
        <v/>
      </c>
      <c r="DF29" s="4" t="str">
        <f t="shared" si="41"/>
        <v/>
      </c>
      <c r="DG29" s="26" t="str">
        <f t="shared" si="42"/>
        <v/>
      </c>
      <c r="DH29">
        <f>INDEX('Calcs-control4'!$G$86:$X$156,  'Graph-outputs'!$B29, 'Graph-outputs'!DH$2)</f>
        <v>47.896746192331499</v>
      </c>
      <c r="DI29">
        <v>25</v>
      </c>
      <c r="DJ29">
        <f>INDEX('Calcs-control4'!$G$170:$X$240, 'Graph-outputs'!$B29, 'Graph-outputs'!$DB$1)</f>
        <v>0.98373615561324279</v>
      </c>
      <c r="DL29" s="25" t="str">
        <f t="shared" si="43"/>
        <v/>
      </c>
      <c r="DM29" s="4" t="str">
        <f t="shared" si="44"/>
        <v/>
      </c>
      <c r="DN29" s="26" t="str">
        <f t="shared" si="45"/>
        <v/>
      </c>
      <c r="DO29">
        <f>INDEX('Calcs-control4'!$AH$86:$AY$156,  'Graph-outputs'!$B29, 'Graph-outputs'!DO$2)</f>
        <v>39.616637022050959</v>
      </c>
      <c r="DP29">
        <v>25</v>
      </c>
      <c r="DQ29">
        <f>INDEX('Calcs-control4'!$AH$170:$AY$240, 'Graph-outputs'!$B29, 'Graph-outputs'!$DB$1)</f>
        <v>0.94197563999117029</v>
      </c>
      <c r="DS29" s="25" t="str">
        <f t="shared" si="46"/>
        <v/>
      </c>
      <c r="DT29" s="4" t="str">
        <f t="shared" si="47"/>
        <v/>
      </c>
      <c r="DU29" s="26" t="str">
        <f t="shared" si="48"/>
        <v/>
      </c>
      <c r="DV29">
        <f>INDEX('Calcs-control4'!$G$386:$X$456,  'Graph-outputs'!$B29, 'Graph-outputs'!DV$2)</f>
        <v>52341.601445295979</v>
      </c>
      <c r="DW29">
        <v>25</v>
      </c>
      <c r="DX29">
        <f>INDEX('Calcs-control4'!$G$170:$X$240, 'Graph-outputs'!$B29, 'Graph-outputs'!$DB$1)</f>
        <v>0.98373615561324279</v>
      </c>
      <c r="DZ29" s="25" t="str">
        <f t="shared" si="49"/>
        <v/>
      </c>
      <c r="EA29" s="4" t="str">
        <f t="shared" si="50"/>
        <v/>
      </c>
      <c r="EB29" s="26" t="str">
        <f t="shared" si="51"/>
        <v/>
      </c>
      <c r="EC29">
        <f>INDEX('Calcs-control4'!$AH$386:$AY$456,  'Graph-outputs'!$B29, 'Graph-outputs'!EC$2)</f>
        <v>42399.709669806412</v>
      </c>
      <c r="ED29">
        <v>25</v>
      </c>
      <c r="EE29">
        <f>INDEX('Calcs-control4'!$AH$170:$AY$240, 'Graph-outputs'!$B29, 'Graph-outputs'!$DB$1)</f>
        <v>0.94197563999117029</v>
      </c>
    </row>
    <row r="30" spans="1:135" x14ac:dyDescent="0.25">
      <c r="A30" s="80">
        <f t="shared" si="0"/>
        <v>26</v>
      </c>
      <c r="B30">
        <v>27</v>
      </c>
      <c r="C30">
        <f>IF(Settings!$M$5=1, 'Graph-outputs'!$J30, 'Graph-outputs'!$Q30)</f>
        <v>31.858532317140348</v>
      </c>
      <c r="E30">
        <f>IF(Settings!$M$5=1, 'Graph-outputs'!$X30, 'Graph-outputs'!$AE30)</f>
        <v>35256.195636339529</v>
      </c>
      <c r="G30" s="25" t="str">
        <f t="shared" si="1"/>
        <v/>
      </c>
      <c r="H30" s="4" t="str">
        <f t="shared" si="2"/>
        <v/>
      </c>
      <c r="I30" s="26" t="str">
        <f t="shared" si="3"/>
        <v/>
      </c>
      <c r="J30">
        <f>INDEX('Calcs-control1'!$G$86:$X$156,  'Graph-outputs'!$B30, 'Graph-outputs'!J$2)</f>
        <v>42.922401484731779</v>
      </c>
      <c r="K30">
        <v>26</v>
      </c>
      <c r="L30">
        <f>INDEX('Calcs-control1'!$G$170:$X$240, 'Graph-outputs'!$B30, 'Graph-outputs'!$D$1)</f>
        <v>0.99993677844915962</v>
      </c>
      <c r="N30" s="25" t="str">
        <f t="shared" si="4"/>
        <v/>
      </c>
      <c r="O30" s="4" t="str">
        <f t="shared" si="5"/>
        <v/>
      </c>
      <c r="P30" s="26" t="str">
        <f t="shared" si="6"/>
        <v/>
      </c>
      <c r="Q30">
        <f>INDEX('Calcs-control1'!$AH$86:$AY$156,  'Graph-outputs'!$B30, 'Graph-outputs'!Q$2)</f>
        <v>31.858532317140348</v>
      </c>
      <c r="R30">
        <v>26</v>
      </c>
      <c r="S30">
        <f>INDEX('Calcs-control1'!$AH$170:$AY$240, 'Graph-outputs'!$B30, 'Graph-outputs'!$Q$2)</f>
        <v>0.99919460314309549</v>
      </c>
      <c r="U30" s="25" t="str">
        <f t="shared" si="7"/>
        <v/>
      </c>
      <c r="V30" s="4" t="str">
        <f t="shared" si="8"/>
        <v/>
      </c>
      <c r="W30" s="26" t="str">
        <f t="shared" si="9"/>
        <v/>
      </c>
      <c r="X30">
        <f>INDEX('Calcs-control1'!$G$386:$X$456,  'Graph-outputs'!$B30, 'Graph-outputs'!X$2)</f>
        <v>47507.654808092258</v>
      </c>
      <c r="Y30">
        <v>26</v>
      </c>
      <c r="Z30">
        <f>INDEX('Calcs-control1'!$G$170:$X$240, 'Graph-outputs'!$B30, 'Graph-outputs'!$J$2)</f>
        <v>0.99993677844915962</v>
      </c>
      <c r="AB30" s="25" t="str">
        <f t="shared" si="10"/>
        <v/>
      </c>
      <c r="AC30" s="4" t="str">
        <f t="shared" si="11"/>
        <v/>
      </c>
      <c r="AD30" s="26" t="str">
        <f t="shared" si="12"/>
        <v/>
      </c>
      <c r="AE30">
        <f>INDEX('Calcs-control1'!$AH$386:$AY$456,  'Graph-outputs'!$B30, 'Graph-outputs'!AE$2)</f>
        <v>35256.195636339529</v>
      </c>
      <c r="AF30">
        <v>26</v>
      </c>
      <c r="AG30">
        <f>INDEX('Calcs-control1'!$AH$170:$AY$240, 'Graph-outputs'!$B30, 'Graph-outputs'!$Q$2)</f>
        <v>0.99919460314309549</v>
      </c>
      <c r="AI30" s="80">
        <v>27</v>
      </c>
      <c r="AJ30" s="80">
        <f t="shared" si="13"/>
        <v>26</v>
      </c>
      <c r="AK30">
        <f>IF(Settings!$M$5=1, 'Graph-outputs'!$AR30, 'Graph-outputs'!$AY30)</f>
        <v>22.657610774284421</v>
      </c>
      <c r="AM30">
        <f>IF(Settings!$M$5=1, 'Graph-outputs'!$BF30, 'Graph-outputs'!$BM30)</f>
        <v>23354.227690866257</v>
      </c>
      <c r="AO30" s="25" t="str">
        <f t="shared" si="14"/>
        <v/>
      </c>
      <c r="AP30" s="4" t="str">
        <f t="shared" si="15"/>
        <v/>
      </c>
      <c r="AQ30" s="26" t="str">
        <f t="shared" si="16"/>
        <v/>
      </c>
      <c r="AR30">
        <f>INDEX('Calcs-control2'!$G$86:$Y$156,  'Graph-outputs'!$B30, 'Graph-outputs'!AR$2)</f>
        <v>36.76713402207988</v>
      </c>
      <c r="AS30">
        <v>26</v>
      </c>
      <c r="AT30">
        <f>INDEX('Calcs-control2'!$G$170:$X$240, 'Graph-outputs'!$B30, 'Graph-outputs'!$AL$1)</f>
        <v>0.99935525500121292</v>
      </c>
      <c r="AV30" s="25" t="str">
        <f t="shared" si="17"/>
        <v/>
      </c>
      <c r="AW30" s="4" t="str">
        <f t="shared" si="18"/>
        <v/>
      </c>
      <c r="AX30" s="26" t="str">
        <f t="shared" si="19"/>
        <v/>
      </c>
      <c r="AY30">
        <f>INDEX('Calcs-control2'!$AH$86:$AZ$156,  'Graph-outputs'!$B30, 'Graph-outputs'!AY$2)</f>
        <v>22.657610774284421</v>
      </c>
      <c r="AZ30">
        <v>26</v>
      </c>
      <c r="BA30">
        <f>INDEX('Calcs-control2'!$AH$170:$AY$240, 'Graph-outputs'!$B30, 'Graph-outputs'!$AL$1)</f>
        <v>0.98345159113824965</v>
      </c>
      <c r="BC30" s="25" t="str">
        <f t="shared" si="20"/>
        <v/>
      </c>
      <c r="BD30" s="4" t="str">
        <f t="shared" si="21"/>
        <v/>
      </c>
      <c r="BE30" s="26" t="str">
        <f t="shared" si="22"/>
        <v/>
      </c>
      <c r="BF30">
        <f>INDEX('Calcs-control2'!$G$386:$X$456,  'Graph-outputs'!$B30, 'Graph-outputs'!BF$2)</f>
        <v>38099.286220574999</v>
      </c>
      <c r="BG30">
        <v>26</v>
      </c>
      <c r="BH30">
        <f>INDEX('Calcs-control2'!$G$170:$X$240, 'Graph-outputs'!$B30, 'Graph-outputs'!$AL$1)</f>
        <v>0.99935525500121292</v>
      </c>
      <c r="BJ30" s="25" t="str">
        <f t="shared" si="23"/>
        <v/>
      </c>
      <c r="BK30" s="4" t="str">
        <f t="shared" si="24"/>
        <v/>
      </c>
      <c r="BL30" s="26" t="str">
        <f t="shared" si="25"/>
        <v/>
      </c>
      <c r="BM30">
        <f>INDEX('Calcs-control2'!$AH$386:$AY$456,  'Graph-outputs'!$B30, 'Graph-outputs'!BM$2)</f>
        <v>23354.227690866257</v>
      </c>
      <c r="BN30">
        <v>26</v>
      </c>
      <c r="BO30">
        <f>INDEX('Calcs-control2'!$AH$170:$AY$240, 'Graph-outputs'!$B30, 'Graph-outputs'!$AL$1)</f>
        <v>0.98345159113824965</v>
      </c>
      <c r="BQ30" s="80">
        <v>27</v>
      </c>
      <c r="BR30" s="80">
        <f t="shared" si="26"/>
        <v>26</v>
      </c>
      <c r="BS30">
        <f>IF(Settings!$M$5=1, 'Graph-outputs'!$BZ30, 'Graph-outputs'!$CG30)</f>
        <v>53.477355835235812</v>
      </c>
      <c r="BU30">
        <f>IF(Settings!$M$5=1, 'Graph-outputs'!$CN30, 'Graph-outputs'!$CU30)</f>
        <v>5615.1223626997598</v>
      </c>
      <c r="BW30" s="25" t="str">
        <f t="shared" si="27"/>
        <v/>
      </c>
      <c r="BX30" s="4" t="str">
        <f t="shared" si="28"/>
        <v/>
      </c>
      <c r="BY30" s="26" t="str">
        <f t="shared" si="29"/>
        <v/>
      </c>
      <c r="BZ30">
        <f>INDEX('Calcs-control3'!$G$86:$Y$156,  'Graph-outputs'!$B30, 'Graph-outputs'!BZ$2)</f>
        <v>72.909238456934929</v>
      </c>
      <c r="CA30">
        <v>26</v>
      </c>
      <c r="CB30">
        <f>INDEX('Calcs-control3'!$G$170:$X$240, 'Graph-outputs'!$B30, 'Graph-outputs'!$BT$1)</f>
        <v>0</v>
      </c>
      <c r="CD30" s="25" t="str">
        <f t="shared" si="30"/>
        <v/>
      </c>
      <c r="CE30" s="4" t="str">
        <f t="shared" si="31"/>
        <v/>
      </c>
      <c r="CF30" s="26" t="str">
        <f t="shared" si="32"/>
        <v/>
      </c>
      <c r="CG30">
        <f>INDEX('Calcs-control3'!$AH$86:$AZ$156,  'Graph-outputs'!$B30, 'Graph-outputs'!CG$2)</f>
        <v>53.477355835235812</v>
      </c>
      <c r="CH30">
        <v>26</v>
      </c>
      <c r="CI30" s="86">
        <f>INDEX('Calcs-control3'!$AH$170:$AY$240, 'Graph-outputs'!$B30, 'Graph-outputs'!$BT$1)</f>
        <v>0</v>
      </c>
      <c r="CK30" s="25" t="str">
        <f t="shared" si="33"/>
        <v/>
      </c>
      <c r="CL30" s="4" t="str">
        <f t="shared" si="34"/>
        <v/>
      </c>
      <c r="CM30" s="26" t="str">
        <f t="shared" si="35"/>
        <v/>
      </c>
      <c r="CN30">
        <f>INDEX('Calcs-control3'!$G$386:$X$456,  'Graph-outputs'!$B30, 'Graph-outputs'!CN$2)</f>
        <v>7655.470037978168</v>
      </c>
      <c r="CO30">
        <v>26</v>
      </c>
      <c r="CP30" s="86">
        <f>INDEX('Calcs-control3'!$G$170:$X$240, 'Graph-outputs'!$B30, 'Graph-outputs'!$BT$1)</f>
        <v>0</v>
      </c>
      <c r="CR30" s="25" t="str">
        <f t="shared" si="36"/>
        <v/>
      </c>
      <c r="CS30" s="4" t="str">
        <f t="shared" si="37"/>
        <v/>
      </c>
      <c r="CT30" s="26" t="str">
        <f t="shared" si="38"/>
        <v/>
      </c>
      <c r="CU30">
        <f>INDEX('Calcs-control3'!$AH$386:$AY$456,  'Graph-outputs'!$B30, 'Graph-outputs'!CU$2)</f>
        <v>5615.1223626997598</v>
      </c>
      <c r="CV30">
        <v>26</v>
      </c>
      <c r="CW30" s="86">
        <f>INDEX('Calcs-control3'!$AH$170:$AY$240, 'Graph-outputs'!$B30, 'Graph-outputs'!$BT$1)</f>
        <v>0</v>
      </c>
      <c r="CY30" s="80">
        <v>27</v>
      </c>
      <c r="CZ30" s="80">
        <f t="shared" si="39"/>
        <v>26</v>
      </c>
      <c r="DA30">
        <f>IF(Settings!$M$5=1, 'Graph-outputs'!$DH30, 'Graph-outputs'!$DO30)</f>
        <v>41.165647904949381</v>
      </c>
      <c r="DC30">
        <f>IF(Settings!$M$5=1, 'Graph-outputs'!$DV30, 'Graph-outputs'!$EC30)</f>
        <v>44311.256935308273</v>
      </c>
      <c r="DE30" s="25" t="str">
        <f t="shared" si="40"/>
        <v/>
      </c>
      <c r="DF30" s="4" t="str">
        <f t="shared" si="41"/>
        <v/>
      </c>
      <c r="DG30" s="26" t="str">
        <f t="shared" si="42"/>
        <v/>
      </c>
      <c r="DH30">
        <f>INDEX('Calcs-control4'!$G$86:$X$156,  'Graph-outputs'!$B30, 'Graph-outputs'!DH$2)</f>
        <v>48.916529538404554</v>
      </c>
      <c r="DI30">
        <v>26</v>
      </c>
      <c r="DJ30">
        <f>INDEX('Calcs-control4'!$G$170:$X$240, 'Graph-outputs'!$B30, 'Graph-outputs'!$DB$1)</f>
        <v>0.98625323239589413</v>
      </c>
      <c r="DL30" s="25" t="str">
        <f t="shared" si="43"/>
        <v/>
      </c>
      <c r="DM30" s="4" t="str">
        <f t="shared" si="44"/>
        <v/>
      </c>
      <c r="DN30" s="26" t="str">
        <f t="shared" si="45"/>
        <v/>
      </c>
      <c r="DO30">
        <f>INDEX('Calcs-control4'!$AH$86:$AY$156,  'Graph-outputs'!$B30, 'Graph-outputs'!DO$2)</f>
        <v>41.165647904949381</v>
      </c>
      <c r="DP30">
        <v>26</v>
      </c>
      <c r="DQ30">
        <f>INDEX('Calcs-control4'!$AH$170:$AY$240, 'Graph-outputs'!$B30, 'Graph-outputs'!$DB$1)</f>
        <v>0.95338924748967835</v>
      </c>
      <c r="DS30" s="25" t="str">
        <f t="shared" si="46"/>
        <v/>
      </c>
      <c r="DT30" s="4" t="str">
        <f t="shared" si="47"/>
        <v/>
      </c>
      <c r="DU30" s="26" t="str">
        <f t="shared" si="48"/>
        <v/>
      </c>
      <c r="DV30">
        <f>INDEX('Calcs-control4'!$G$386:$X$456,  'Graph-outputs'!$B30, 'Graph-outputs'!DV$2)</f>
        <v>53522.509874881005</v>
      </c>
      <c r="DW30">
        <v>26</v>
      </c>
      <c r="DX30">
        <f>INDEX('Calcs-control4'!$G$170:$X$240, 'Graph-outputs'!$B30, 'Graph-outputs'!$DB$1)</f>
        <v>0.98625323239589413</v>
      </c>
      <c r="DZ30" s="25" t="str">
        <f t="shared" si="49"/>
        <v/>
      </c>
      <c r="EA30" s="4" t="str">
        <f t="shared" si="50"/>
        <v/>
      </c>
      <c r="EB30" s="26" t="str">
        <f t="shared" si="51"/>
        <v/>
      </c>
      <c r="EC30">
        <f>INDEX('Calcs-control4'!$AH$386:$AY$456,  'Graph-outputs'!$B30, 'Graph-outputs'!EC$2)</f>
        <v>44311.256935308273</v>
      </c>
      <c r="ED30">
        <v>26</v>
      </c>
      <c r="EE30">
        <f>INDEX('Calcs-control4'!$AH$170:$AY$240, 'Graph-outputs'!$B30, 'Graph-outputs'!$DB$1)</f>
        <v>0.95338924748967835</v>
      </c>
    </row>
    <row r="31" spans="1:135" x14ac:dyDescent="0.25">
      <c r="A31" s="80">
        <f t="shared" si="0"/>
        <v>27</v>
      </c>
      <c r="B31">
        <v>28</v>
      </c>
      <c r="C31">
        <f>IF(Settings!$M$5=1, 'Graph-outputs'!$J31, 'Graph-outputs'!$Q31)</f>
        <v>33.696886207209594</v>
      </c>
      <c r="E31">
        <f>IF(Settings!$M$5=1, 'Graph-outputs'!$X31, 'Graph-outputs'!$AE31)</f>
        <v>37292.852997717091</v>
      </c>
      <c r="G31" s="25" t="str">
        <f t="shared" si="1"/>
        <v/>
      </c>
      <c r="H31" s="4" t="str">
        <f t="shared" si="2"/>
        <v/>
      </c>
      <c r="I31" s="26" t="str">
        <f t="shared" si="3"/>
        <v/>
      </c>
      <c r="J31">
        <f>INDEX('Calcs-control1'!$G$86:$X$156,  'Graph-outputs'!$B31, 'Graph-outputs'!J$2)</f>
        <v>44.587983210656517</v>
      </c>
      <c r="K31">
        <v>27</v>
      </c>
      <c r="L31">
        <f>INDEX('Calcs-control1'!$G$170:$X$240, 'Graph-outputs'!$B31, 'Graph-outputs'!$D$1)</f>
        <v>0.99995689834306345</v>
      </c>
      <c r="N31" s="25" t="str">
        <f t="shared" si="4"/>
        <v/>
      </c>
      <c r="O31" s="4" t="str">
        <f t="shared" si="5"/>
        <v/>
      </c>
      <c r="P31" s="26" t="str">
        <f t="shared" si="6"/>
        <v/>
      </c>
      <c r="Q31">
        <f>INDEX('Calcs-control1'!$AH$86:$AY$156,  'Graph-outputs'!$B31, 'Graph-outputs'!Q$2)</f>
        <v>33.696886207209594</v>
      </c>
      <c r="R31">
        <v>27</v>
      </c>
      <c r="S31">
        <f>INDEX('Calcs-control1'!$AH$170:$AY$240, 'Graph-outputs'!$B31, 'Graph-outputs'!$Q$2)</f>
        <v>0.99947230748761151</v>
      </c>
      <c r="U31" s="25" t="str">
        <f t="shared" si="7"/>
        <v/>
      </c>
      <c r="V31" s="4" t="str">
        <f t="shared" si="8"/>
        <v/>
      </c>
      <c r="W31" s="26" t="str">
        <f t="shared" si="9"/>
        <v/>
      </c>
      <c r="X31">
        <f>INDEX('Calcs-control1'!$G$386:$X$456,  'Graph-outputs'!$B31, 'Graph-outputs'!X$2)</f>
        <v>49351.380237559424</v>
      </c>
      <c r="Y31">
        <v>27</v>
      </c>
      <c r="Z31">
        <f>INDEX('Calcs-control1'!$G$170:$X$240, 'Graph-outputs'!$B31, 'Graph-outputs'!$J$2)</f>
        <v>0.99995689834306345</v>
      </c>
      <c r="AB31" s="25" t="str">
        <f t="shared" si="10"/>
        <v/>
      </c>
      <c r="AC31" s="4" t="str">
        <f t="shared" si="11"/>
        <v/>
      </c>
      <c r="AD31" s="26" t="str">
        <f t="shared" si="12"/>
        <v/>
      </c>
      <c r="AE31">
        <f>INDEX('Calcs-control1'!$AH$386:$AY$456,  'Graph-outputs'!$B31, 'Graph-outputs'!AE$2)</f>
        <v>37292.852997717091</v>
      </c>
      <c r="AF31">
        <v>27</v>
      </c>
      <c r="AG31">
        <f>INDEX('Calcs-control1'!$AH$170:$AY$240, 'Graph-outputs'!$B31, 'Graph-outputs'!$Q$2)</f>
        <v>0.99947230748761151</v>
      </c>
      <c r="AI31" s="80">
        <v>28</v>
      </c>
      <c r="AJ31" s="80">
        <f t="shared" si="13"/>
        <v>27</v>
      </c>
      <c r="AK31">
        <f>IF(Settings!$M$5=1, 'Graph-outputs'!$AR31, 'Graph-outputs'!$AY31)</f>
        <v>24.876028229840106</v>
      </c>
      <c r="AM31">
        <f>IF(Settings!$M$5=1, 'Graph-outputs'!$BF31, 'Graph-outputs'!$BM31)</f>
        <v>25697.609881600518</v>
      </c>
      <c r="AO31" s="25" t="str">
        <f t="shared" si="14"/>
        <v/>
      </c>
      <c r="AP31" s="4" t="str">
        <f t="shared" si="15"/>
        <v/>
      </c>
      <c r="AQ31" s="26" t="str">
        <f t="shared" si="16"/>
        <v/>
      </c>
      <c r="AR31">
        <f>INDEX('Calcs-control2'!$G$86:$Y$156,  'Graph-outputs'!$B31, 'Graph-outputs'!AR$2)</f>
        <v>39.016855928649179</v>
      </c>
      <c r="AS31">
        <v>27</v>
      </c>
      <c r="AT31">
        <f>INDEX('Calcs-control2'!$G$170:$X$240, 'Graph-outputs'!$B31, 'Graph-outputs'!$AL$1)</f>
        <v>0.99961570178628967</v>
      </c>
      <c r="AV31" s="25" t="str">
        <f t="shared" si="17"/>
        <v/>
      </c>
      <c r="AW31" s="4" t="str">
        <f t="shared" si="18"/>
        <v/>
      </c>
      <c r="AX31" s="26" t="str">
        <f t="shared" si="19"/>
        <v/>
      </c>
      <c r="AY31">
        <f>INDEX('Calcs-control2'!$AH$86:$AZ$156,  'Graph-outputs'!$B31, 'Graph-outputs'!AY$2)</f>
        <v>24.876028229840106</v>
      </c>
      <c r="AZ31">
        <v>27</v>
      </c>
      <c r="BA31">
        <f>INDEX('Calcs-control2'!$AH$170:$AY$240, 'Graph-outputs'!$B31, 'Graph-outputs'!$AL$1)</f>
        <v>0.99006509870238701</v>
      </c>
      <c r="BC31" s="25" t="str">
        <f t="shared" si="20"/>
        <v/>
      </c>
      <c r="BD31" s="4" t="str">
        <f t="shared" si="21"/>
        <v/>
      </c>
      <c r="BE31" s="26" t="str">
        <f t="shared" si="22"/>
        <v/>
      </c>
      <c r="BF31">
        <f>INDEX('Calcs-control2'!$G$386:$X$456,  'Graph-outputs'!$B31, 'Graph-outputs'!BF$2)</f>
        <v>40434.02620766341</v>
      </c>
      <c r="BG31">
        <v>27</v>
      </c>
      <c r="BH31">
        <f>INDEX('Calcs-control2'!$G$170:$X$240, 'Graph-outputs'!$B31, 'Graph-outputs'!$AL$1)</f>
        <v>0.99961570178628967</v>
      </c>
      <c r="BJ31" s="25" t="str">
        <f t="shared" si="23"/>
        <v/>
      </c>
      <c r="BK31" s="4" t="str">
        <f t="shared" si="24"/>
        <v/>
      </c>
      <c r="BL31" s="26" t="str">
        <f t="shared" si="25"/>
        <v/>
      </c>
      <c r="BM31">
        <f>INDEX('Calcs-control2'!$AH$386:$AY$456,  'Graph-outputs'!$B31, 'Graph-outputs'!BM$2)</f>
        <v>25697.609881600518</v>
      </c>
      <c r="BN31">
        <v>27</v>
      </c>
      <c r="BO31">
        <f>INDEX('Calcs-control2'!$AH$170:$AY$240, 'Graph-outputs'!$B31, 'Graph-outputs'!$AL$1)</f>
        <v>0.99006509870238701</v>
      </c>
      <c r="BQ31" s="80">
        <v>28</v>
      </c>
      <c r="BR31" s="80">
        <f t="shared" si="26"/>
        <v>27</v>
      </c>
      <c r="BS31">
        <f>IF(Settings!$M$5=1, 'Graph-outputs'!$BZ31, 'Graph-outputs'!$CG31)</f>
        <v>56.723709721544438</v>
      </c>
      <c r="BU31">
        <f>IF(Settings!$M$5=1, 'Graph-outputs'!$CN31, 'Graph-outputs'!$CU31)</f>
        <v>5955.9895207621657</v>
      </c>
      <c r="BW31" s="25" t="str">
        <f t="shared" si="27"/>
        <v/>
      </c>
      <c r="BX31" s="4" t="str">
        <f t="shared" si="28"/>
        <v/>
      </c>
      <c r="BY31" s="26" t="str">
        <f t="shared" si="29"/>
        <v/>
      </c>
      <c r="BZ31">
        <f>INDEX('Calcs-control3'!$G$86:$Y$156,  'Graph-outputs'!$B31, 'Graph-outputs'!BZ$2)</f>
        <v>75.804536120811989</v>
      </c>
      <c r="CA31">
        <v>27</v>
      </c>
      <c r="CB31">
        <f>INDEX('Calcs-control3'!$G$170:$X$240, 'Graph-outputs'!$B31, 'Graph-outputs'!$BT$1)</f>
        <v>0</v>
      </c>
      <c r="CD31" s="25" t="str">
        <f t="shared" si="30"/>
        <v/>
      </c>
      <c r="CE31" s="4" t="str">
        <f t="shared" si="31"/>
        <v/>
      </c>
      <c r="CF31" s="26" t="str">
        <f t="shared" si="32"/>
        <v/>
      </c>
      <c r="CG31">
        <f>INDEX('Calcs-control3'!$AH$86:$AZ$156,  'Graph-outputs'!$B31, 'Graph-outputs'!CG$2)</f>
        <v>56.723709721544438</v>
      </c>
      <c r="CH31">
        <v>27</v>
      </c>
      <c r="CI31" s="86">
        <f>INDEX('Calcs-control3'!$AH$170:$AY$240, 'Graph-outputs'!$B31, 'Graph-outputs'!$BT$1)</f>
        <v>0</v>
      </c>
      <c r="CK31" s="25" t="str">
        <f t="shared" si="33"/>
        <v/>
      </c>
      <c r="CL31" s="4" t="str">
        <f t="shared" si="34"/>
        <v/>
      </c>
      <c r="CM31" s="26" t="str">
        <f t="shared" si="35"/>
        <v/>
      </c>
      <c r="CN31">
        <f>INDEX('Calcs-control3'!$G$386:$X$456,  'Graph-outputs'!$B31, 'Graph-outputs'!CN$2)</f>
        <v>7959.4762926852591</v>
      </c>
      <c r="CO31">
        <v>27</v>
      </c>
      <c r="CP31" s="86">
        <f>INDEX('Calcs-control3'!$G$170:$X$240, 'Graph-outputs'!$B31, 'Graph-outputs'!$BT$1)</f>
        <v>0</v>
      </c>
      <c r="CR31" s="25" t="str">
        <f t="shared" si="36"/>
        <v/>
      </c>
      <c r="CS31" s="4" t="str">
        <f t="shared" si="37"/>
        <v/>
      </c>
      <c r="CT31" s="26" t="str">
        <f t="shared" si="38"/>
        <v/>
      </c>
      <c r="CU31">
        <f>INDEX('Calcs-control3'!$AH$386:$AY$456,  'Graph-outputs'!$B31, 'Graph-outputs'!CU$2)</f>
        <v>5955.9895207621657</v>
      </c>
      <c r="CV31">
        <v>27</v>
      </c>
      <c r="CW31" s="86">
        <f>INDEX('Calcs-control3'!$AH$170:$AY$240, 'Graph-outputs'!$B31, 'Graph-outputs'!$BT$1)</f>
        <v>0</v>
      </c>
      <c r="CY31" s="80">
        <v>28</v>
      </c>
      <c r="CZ31" s="80">
        <f t="shared" si="39"/>
        <v>27</v>
      </c>
      <c r="DA31">
        <f>IF(Settings!$M$5=1, 'Graph-outputs'!$DH31, 'Graph-outputs'!$DO31)</f>
        <v>42.664923495774545</v>
      </c>
      <c r="DC31">
        <f>IF(Settings!$M$5=1, 'Graph-outputs'!$DV31, 'Graph-outputs'!$EC31)</f>
        <v>46138.696346380661</v>
      </c>
      <c r="DE31" s="25" t="str">
        <f t="shared" si="40"/>
        <v/>
      </c>
      <c r="DF31" s="4" t="str">
        <f t="shared" si="41"/>
        <v/>
      </c>
      <c r="DG31" s="26" t="str">
        <f t="shared" si="42"/>
        <v/>
      </c>
      <c r="DH31">
        <f>INDEX('Calcs-control4'!$G$86:$X$156,  'Graph-outputs'!$B31, 'Graph-outputs'!DH$2)</f>
        <v>49.877002589042604</v>
      </c>
      <c r="DI31">
        <v>27</v>
      </c>
      <c r="DJ31">
        <f>INDEX('Calcs-control4'!$G$170:$X$240, 'Graph-outputs'!$B31, 'Graph-outputs'!$DB$1)</f>
        <v>0.98827176133614913</v>
      </c>
      <c r="DL31" s="25" t="str">
        <f t="shared" si="43"/>
        <v/>
      </c>
      <c r="DM31" s="4" t="str">
        <f t="shared" si="44"/>
        <v/>
      </c>
      <c r="DN31" s="26" t="str">
        <f t="shared" si="45"/>
        <v/>
      </c>
      <c r="DO31">
        <f>INDEX('Calcs-control4'!$AH$86:$AY$156,  'Graph-outputs'!$B31, 'Graph-outputs'!DO$2)</f>
        <v>42.664923495774545</v>
      </c>
      <c r="DP31">
        <v>27</v>
      </c>
      <c r="DQ31">
        <f>INDEX('Calcs-control4'!$AH$170:$AY$240, 'Graph-outputs'!$B31, 'Graph-outputs'!$DB$1)</f>
        <v>0.96266041642588884</v>
      </c>
      <c r="DS31" s="25" t="str">
        <f t="shared" si="46"/>
        <v/>
      </c>
      <c r="DT31" s="4" t="str">
        <f t="shared" si="47"/>
        <v/>
      </c>
      <c r="DU31" s="26" t="str">
        <f t="shared" si="48"/>
        <v/>
      </c>
      <c r="DV31">
        <f>INDEX('Calcs-control4'!$G$386:$X$456,  'Graph-outputs'!$B31, 'Graph-outputs'!DV$2)</f>
        <v>54627.787279817669</v>
      </c>
      <c r="DW31">
        <v>27</v>
      </c>
      <c r="DX31">
        <f>INDEX('Calcs-control4'!$G$170:$X$240, 'Graph-outputs'!$B31, 'Graph-outputs'!$DB$1)</f>
        <v>0.98827176133614913</v>
      </c>
      <c r="DZ31" s="25" t="str">
        <f t="shared" si="49"/>
        <v/>
      </c>
      <c r="EA31" s="4" t="str">
        <f t="shared" si="50"/>
        <v/>
      </c>
      <c r="EB31" s="26" t="str">
        <f t="shared" si="51"/>
        <v/>
      </c>
      <c r="EC31">
        <f>INDEX('Calcs-control4'!$AH$386:$AY$456,  'Graph-outputs'!$B31, 'Graph-outputs'!EC$2)</f>
        <v>46138.696346380661</v>
      </c>
      <c r="ED31">
        <v>27</v>
      </c>
      <c r="EE31">
        <f>INDEX('Calcs-control4'!$AH$170:$AY$240, 'Graph-outputs'!$B31, 'Graph-outputs'!$DB$1)</f>
        <v>0.96266041642588884</v>
      </c>
    </row>
    <row r="32" spans="1:135" x14ac:dyDescent="0.25">
      <c r="A32" s="80">
        <f t="shared" si="0"/>
        <v>28</v>
      </c>
      <c r="B32">
        <v>29</v>
      </c>
      <c r="C32">
        <f>IF(Settings!$M$5=1, 'Graph-outputs'!$J32, 'Graph-outputs'!$Q32)</f>
        <v>35.609332529343177</v>
      </c>
      <c r="E32">
        <f>IF(Settings!$M$5=1, 'Graph-outputs'!$X32, 'Graph-outputs'!$AE32)</f>
        <v>39410.991153125258</v>
      </c>
      <c r="G32" s="25" t="str">
        <f t="shared" si="1"/>
        <v/>
      </c>
      <c r="H32" s="4" t="str">
        <f t="shared" si="2"/>
        <v/>
      </c>
      <c r="I32" s="26" t="str">
        <f t="shared" si="3"/>
        <v/>
      </c>
      <c r="J32">
        <f>INDEX('Calcs-control1'!$G$86:$X$156,  'Graph-outputs'!$B32, 'Graph-outputs'!J$2)</f>
        <v>46.227389533251454</v>
      </c>
      <c r="K32">
        <v>28</v>
      </c>
      <c r="L32">
        <f>INDEX('Calcs-control1'!$G$170:$X$240, 'Graph-outputs'!$B32, 'Graph-outputs'!$D$1)</f>
        <v>0.99997043775660366</v>
      </c>
      <c r="N32" s="25" t="str">
        <f t="shared" si="4"/>
        <v/>
      </c>
      <c r="O32" s="4" t="str">
        <f t="shared" si="5"/>
        <v/>
      </c>
      <c r="P32" s="26" t="str">
        <f t="shared" si="6"/>
        <v/>
      </c>
      <c r="Q32">
        <f>INDEX('Calcs-control1'!$AH$86:$AY$156,  'Graph-outputs'!$B32, 'Graph-outputs'!Q$2)</f>
        <v>35.609332529343177</v>
      </c>
      <c r="R32">
        <v>28</v>
      </c>
      <c r="S32">
        <f>INDEX('Calcs-control1'!$AH$170:$AY$240, 'Graph-outputs'!$B32, 'Graph-outputs'!$Q$2)</f>
        <v>0.99966010012223694</v>
      </c>
      <c r="U32" s="25" t="str">
        <f t="shared" si="7"/>
        <v/>
      </c>
      <c r="V32" s="4" t="str">
        <f t="shared" si="8"/>
        <v/>
      </c>
      <c r="W32" s="26" t="str">
        <f t="shared" si="9"/>
        <v/>
      </c>
      <c r="X32">
        <f>INDEX('Calcs-control1'!$G$386:$X$456,  'Graph-outputs'!$B32, 'Graph-outputs'!X$2)</f>
        <v>51166.076859922883</v>
      </c>
      <c r="Y32">
        <v>28</v>
      </c>
      <c r="Z32">
        <f>INDEX('Calcs-control1'!$G$170:$X$240, 'Graph-outputs'!$B32, 'Graph-outputs'!$J$2)</f>
        <v>0.99997043775660366</v>
      </c>
      <c r="AB32" s="25" t="str">
        <f t="shared" si="10"/>
        <v/>
      </c>
      <c r="AC32" s="4" t="str">
        <f t="shared" si="11"/>
        <v/>
      </c>
      <c r="AD32" s="26" t="str">
        <f t="shared" si="12"/>
        <v/>
      </c>
      <c r="AE32">
        <f>INDEX('Calcs-control1'!$AH$386:$AY$456,  'Graph-outputs'!$B32, 'Graph-outputs'!AE$2)</f>
        <v>39410.991153125258</v>
      </c>
      <c r="AF32">
        <v>28</v>
      </c>
      <c r="AG32">
        <f>INDEX('Calcs-control1'!$AH$170:$AY$240, 'Graph-outputs'!$B32, 'Graph-outputs'!$Q$2)</f>
        <v>0.99966010012223694</v>
      </c>
      <c r="AI32" s="80">
        <v>29</v>
      </c>
      <c r="AJ32" s="80">
        <f t="shared" si="13"/>
        <v>28</v>
      </c>
      <c r="AK32">
        <f>IF(Settings!$M$5=1, 'Graph-outputs'!$AR32, 'Graph-outputs'!$AY32)</f>
        <v>27.244617611217922</v>
      </c>
      <c r="AM32">
        <f>IF(Settings!$M$5=1, 'Graph-outputs'!$BF32, 'Graph-outputs'!$BM32)</f>
        <v>28183.649844344782</v>
      </c>
      <c r="AO32" s="25" t="str">
        <f t="shared" si="14"/>
        <v/>
      </c>
      <c r="AP32" s="4" t="str">
        <f t="shared" si="15"/>
        <v/>
      </c>
      <c r="AQ32" s="26" t="str">
        <f t="shared" si="16"/>
        <v/>
      </c>
      <c r="AR32">
        <f>INDEX('Calcs-control2'!$G$86:$Y$156,  'Graph-outputs'!$B32, 'Graph-outputs'!AR$2)</f>
        <v>41.25302548255393</v>
      </c>
      <c r="AS32">
        <v>28</v>
      </c>
      <c r="AT32">
        <f>INDEX('Calcs-control2'!$G$170:$X$240, 'Graph-outputs'!$B32, 'Graph-outputs'!$AL$1)</f>
        <v>0.99977022516480529</v>
      </c>
      <c r="AV32" s="25" t="str">
        <f t="shared" si="17"/>
        <v/>
      </c>
      <c r="AW32" s="4" t="str">
        <f t="shared" si="18"/>
        <v/>
      </c>
      <c r="AX32" s="26" t="str">
        <f t="shared" si="19"/>
        <v/>
      </c>
      <c r="AY32">
        <f>INDEX('Calcs-control2'!$AH$86:$AZ$156,  'Graph-outputs'!$B32, 'Graph-outputs'!AY$2)</f>
        <v>27.244617611217922</v>
      </c>
      <c r="AZ32">
        <v>28</v>
      </c>
      <c r="BA32">
        <f>INDEX('Calcs-control2'!$AH$170:$AY$240, 'Graph-outputs'!$B32, 'Graph-outputs'!$AL$1)</f>
        <v>0.99423803603105509</v>
      </c>
      <c r="BC32" s="25" t="str">
        <f t="shared" si="20"/>
        <v/>
      </c>
      <c r="BD32" s="4" t="str">
        <f t="shared" si="21"/>
        <v/>
      </c>
      <c r="BE32" s="26" t="str">
        <f t="shared" si="22"/>
        <v/>
      </c>
      <c r="BF32">
        <f>INDEX('Calcs-control2'!$G$386:$X$456,  'Graph-outputs'!$B32, 'Graph-outputs'!BF$2)</f>
        <v>42753.617136402172</v>
      </c>
      <c r="BG32">
        <v>28</v>
      </c>
      <c r="BH32">
        <f>INDEX('Calcs-control2'!$G$170:$X$240, 'Graph-outputs'!$B32, 'Graph-outputs'!$AL$1)</f>
        <v>0.99977022516480529</v>
      </c>
      <c r="BJ32" s="25" t="str">
        <f t="shared" si="23"/>
        <v/>
      </c>
      <c r="BK32" s="4" t="str">
        <f t="shared" si="24"/>
        <v/>
      </c>
      <c r="BL32" s="26" t="str">
        <f t="shared" si="25"/>
        <v/>
      </c>
      <c r="BM32">
        <f>INDEX('Calcs-control2'!$AH$386:$AY$456,  'Graph-outputs'!$B32, 'Graph-outputs'!BM$2)</f>
        <v>28183.649844344782</v>
      </c>
      <c r="BN32">
        <v>28</v>
      </c>
      <c r="BO32">
        <f>INDEX('Calcs-control2'!$AH$170:$AY$240, 'Graph-outputs'!$B32, 'Graph-outputs'!$AL$1)</f>
        <v>0.99423803603105509</v>
      </c>
      <c r="BQ32" s="80">
        <v>29</v>
      </c>
      <c r="BR32" s="80">
        <f t="shared" si="26"/>
        <v>28</v>
      </c>
      <c r="BS32">
        <f>IF(Settings!$M$5=1, 'Graph-outputs'!$BZ32, 'Graph-outputs'!$CG32)</f>
        <v>60.095420437013331</v>
      </c>
      <c r="BU32">
        <f>IF(Settings!$M$5=1, 'Graph-outputs'!$CN32, 'Graph-outputs'!$CU32)</f>
        <v>6310.0191458864001</v>
      </c>
      <c r="BW32" s="25" t="str">
        <f t="shared" si="27"/>
        <v/>
      </c>
      <c r="BX32" s="4" t="str">
        <f t="shared" si="28"/>
        <v/>
      </c>
      <c r="BY32" s="26" t="str">
        <f t="shared" si="29"/>
        <v/>
      </c>
      <c r="BZ32">
        <f>INDEX('Calcs-control3'!$G$86:$Y$156,  'Graph-outputs'!$B32, 'Graph-outputs'!BZ$2)</f>
        <v>78.644162432750875</v>
      </c>
      <c r="CA32">
        <v>28</v>
      </c>
      <c r="CB32">
        <f>INDEX('Calcs-control3'!$G$170:$X$240, 'Graph-outputs'!$B32, 'Graph-outputs'!$BT$1)</f>
        <v>0</v>
      </c>
      <c r="CD32" s="25" t="str">
        <f t="shared" si="30"/>
        <v/>
      </c>
      <c r="CE32" s="4" t="str">
        <f t="shared" si="31"/>
        <v/>
      </c>
      <c r="CF32" s="26" t="str">
        <f t="shared" si="32"/>
        <v/>
      </c>
      <c r="CG32">
        <f>INDEX('Calcs-control3'!$AH$86:$AZ$156,  'Graph-outputs'!$B32, 'Graph-outputs'!CG$2)</f>
        <v>60.095420437013331</v>
      </c>
      <c r="CH32">
        <v>28</v>
      </c>
      <c r="CI32" s="86">
        <f>INDEX('Calcs-control3'!$AH$170:$AY$240, 'Graph-outputs'!$B32, 'Graph-outputs'!$BT$1)</f>
        <v>0</v>
      </c>
      <c r="CK32" s="25" t="str">
        <f t="shared" si="33"/>
        <v/>
      </c>
      <c r="CL32" s="4" t="str">
        <f t="shared" si="34"/>
        <v/>
      </c>
      <c r="CM32" s="26" t="str">
        <f t="shared" si="35"/>
        <v/>
      </c>
      <c r="CN32">
        <f>INDEX('Calcs-control3'!$G$386:$X$456,  'Graph-outputs'!$B32, 'Graph-outputs'!CN$2)</f>
        <v>8257.6370554388413</v>
      </c>
      <c r="CO32">
        <v>28</v>
      </c>
      <c r="CP32" s="86">
        <f>INDEX('Calcs-control3'!$G$170:$X$240, 'Graph-outputs'!$B32, 'Graph-outputs'!$BT$1)</f>
        <v>0</v>
      </c>
      <c r="CR32" s="25" t="str">
        <f t="shared" si="36"/>
        <v/>
      </c>
      <c r="CS32" s="4" t="str">
        <f t="shared" si="37"/>
        <v/>
      </c>
      <c r="CT32" s="26" t="str">
        <f t="shared" si="38"/>
        <v/>
      </c>
      <c r="CU32">
        <f>INDEX('Calcs-control3'!$AH$386:$AY$456,  'Graph-outputs'!$B32, 'Graph-outputs'!CU$2)</f>
        <v>6310.0191458864001</v>
      </c>
      <c r="CV32">
        <v>28</v>
      </c>
      <c r="CW32" s="86">
        <f>INDEX('Calcs-control3'!$AH$170:$AY$240, 'Graph-outputs'!$B32, 'Graph-outputs'!$BT$1)</f>
        <v>0</v>
      </c>
      <c r="CY32" s="80">
        <v>29</v>
      </c>
      <c r="CZ32" s="80">
        <f t="shared" si="39"/>
        <v>28</v>
      </c>
      <c r="DA32">
        <f>IF(Settings!$M$5=1, 'Graph-outputs'!$DH32, 'Graph-outputs'!$DO32)</f>
        <v>44.118361447787777</v>
      </c>
      <c r="DC32">
        <f>IF(Settings!$M$5=1, 'Graph-outputs'!$DV32, 'Graph-outputs'!$EC32)</f>
        <v>47888.411689465793</v>
      </c>
      <c r="DE32" s="25" t="str">
        <f t="shared" si="40"/>
        <v/>
      </c>
      <c r="DF32" s="4" t="str">
        <f t="shared" si="41"/>
        <v/>
      </c>
      <c r="DG32" s="26" t="str">
        <f t="shared" si="42"/>
        <v/>
      </c>
      <c r="DH32">
        <f>INDEX('Calcs-control4'!$G$86:$X$156,  'Graph-outputs'!$B32, 'Graph-outputs'!DH$2)</f>
        <v>50.783238696993081</v>
      </c>
      <c r="DI32">
        <v>28</v>
      </c>
      <c r="DJ32">
        <f>INDEX('Calcs-control4'!$G$170:$X$240, 'Graph-outputs'!$B32, 'Graph-outputs'!$DB$1)</f>
        <v>0.98990226376573087</v>
      </c>
      <c r="DL32" s="25" t="str">
        <f t="shared" si="43"/>
        <v/>
      </c>
      <c r="DM32" s="4" t="str">
        <f t="shared" si="44"/>
        <v/>
      </c>
      <c r="DN32" s="26" t="str">
        <f t="shared" si="45"/>
        <v/>
      </c>
      <c r="DO32">
        <f>INDEX('Calcs-control4'!$AH$86:$AY$156,  'Graph-outputs'!$B32, 'Graph-outputs'!DO$2)</f>
        <v>44.118361447787777</v>
      </c>
      <c r="DP32">
        <v>28</v>
      </c>
      <c r="DQ32">
        <f>INDEX('Calcs-control4'!$AH$170:$AY$240, 'Graph-outputs'!$B32, 'Graph-outputs'!$DB$1)</f>
        <v>0.97012932527238671</v>
      </c>
      <c r="DS32" s="25" t="str">
        <f t="shared" si="46"/>
        <v/>
      </c>
      <c r="DT32" s="4" t="str">
        <f t="shared" si="47"/>
        <v/>
      </c>
      <c r="DU32" s="26" t="str">
        <f t="shared" si="48"/>
        <v/>
      </c>
      <c r="DV32">
        <f>INDEX('Calcs-control4'!$G$386:$X$456,  'Graph-outputs'!$B32, 'Graph-outputs'!DV$2)</f>
        <v>55665.0555653802</v>
      </c>
      <c r="DW32">
        <v>28</v>
      </c>
      <c r="DX32">
        <f>INDEX('Calcs-control4'!$G$170:$X$240, 'Graph-outputs'!$B32, 'Graph-outputs'!$DB$1)</f>
        <v>0.98990226376573087</v>
      </c>
      <c r="DZ32" s="25" t="str">
        <f t="shared" si="49"/>
        <v/>
      </c>
      <c r="EA32" s="4" t="str">
        <f t="shared" si="50"/>
        <v/>
      </c>
      <c r="EB32" s="26" t="str">
        <f t="shared" si="51"/>
        <v/>
      </c>
      <c r="EC32">
        <f>INDEX('Calcs-control4'!$AH$386:$AY$456,  'Graph-outputs'!$B32, 'Graph-outputs'!EC$2)</f>
        <v>47888.411689465793</v>
      </c>
      <c r="ED32">
        <v>28</v>
      </c>
      <c r="EE32">
        <f>INDEX('Calcs-control4'!$AH$170:$AY$240, 'Graph-outputs'!$B32, 'Graph-outputs'!$DB$1)</f>
        <v>0.97012932527238671</v>
      </c>
    </row>
    <row r="33" spans="1:135" x14ac:dyDescent="0.25">
      <c r="A33" s="80">
        <f t="shared" si="0"/>
        <v>29</v>
      </c>
      <c r="B33">
        <v>30</v>
      </c>
      <c r="C33">
        <f>IF(Settings!$M$5=1, 'Graph-outputs'!$J33, 'Graph-outputs'!$Q33)</f>
        <v>37.595228461005739</v>
      </c>
      <c r="E33">
        <f>IF(Settings!$M$5=1, 'Graph-outputs'!$X33, 'Graph-outputs'!$AE33)</f>
        <v>41610.026198297252</v>
      </c>
      <c r="G33" s="25" t="str">
        <f t="shared" si="1"/>
        <v/>
      </c>
      <c r="H33" s="4" t="str">
        <f t="shared" si="2"/>
        <v/>
      </c>
      <c r="I33" s="26" t="str">
        <f t="shared" si="3"/>
        <v/>
      </c>
      <c r="J33">
        <f>INDEX('Calcs-control1'!$G$86:$X$156,  'Graph-outputs'!$B33, 'Graph-outputs'!J$2)</f>
        <v>47.840016046964841</v>
      </c>
      <c r="K33">
        <v>29</v>
      </c>
      <c r="L33">
        <f>INDEX('Calcs-control1'!$G$170:$X$240, 'Graph-outputs'!$B33, 'Graph-outputs'!$D$1)</f>
        <v>0.99997959879662623</v>
      </c>
      <c r="N33" s="25" t="str">
        <f t="shared" si="4"/>
        <v/>
      </c>
      <c r="O33" s="4" t="str">
        <f t="shared" si="5"/>
        <v/>
      </c>
      <c r="P33" s="26" t="str">
        <f t="shared" si="6"/>
        <v/>
      </c>
      <c r="Q33">
        <f>INDEX('Calcs-control1'!$AH$86:$AY$156,  'Graph-outputs'!$B33, 'Graph-outputs'!Q$2)</f>
        <v>37.595228461005739</v>
      </c>
      <c r="R33">
        <v>29</v>
      </c>
      <c r="S33">
        <f>INDEX('Calcs-control1'!$AH$170:$AY$240, 'Graph-outputs'!$B33, 'Graph-outputs'!$Q$2)</f>
        <v>0.99978472957406916</v>
      </c>
      <c r="U33" s="25" t="str">
        <f t="shared" si="7"/>
        <v/>
      </c>
      <c r="V33" s="4" t="str">
        <f t="shared" si="8"/>
        <v/>
      </c>
      <c r="W33" s="26" t="str">
        <f t="shared" si="9"/>
        <v/>
      </c>
      <c r="X33">
        <f>INDEX('Calcs-control1'!$G$386:$X$456,  'Graph-outputs'!$B33, 'Graph-outputs'!X$2)</f>
        <v>52951.092958293673</v>
      </c>
      <c r="Y33">
        <v>29</v>
      </c>
      <c r="Z33">
        <f>INDEX('Calcs-control1'!$G$170:$X$240, 'Graph-outputs'!$B33, 'Graph-outputs'!$J$2)</f>
        <v>0.99997959879662623</v>
      </c>
      <c r="AB33" s="25" t="str">
        <f t="shared" si="10"/>
        <v/>
      </c>
      <c r="AC33" s="4" t="str">
        <f t="shared" si="11"/>
        <v/>
      </c>
      <c r="AD33" s="26" t="str">
        <f t="shared" si="12"/>
        <v/>
      </c>
      <c r="AE33">
        <f>INDEX('Calcs-control1'!$AH$386:$AY$456,  'Graph-outputs'!$B33, 'Graph-outputs'!AE$2)</f>
        <v>41610.026198297252</v>
      </c>
      <c r="AF33">
        <v>29</v>
      </c>
      <c r="AG33">
        <f>INDEX('Calcs-control1'!$AH$170:$AY$240, 'Graph-outputs'!$B33, 'Graph-outputs'!$Q$2)</f>
        <v>0.99978472957406916</v>
      </c>
      <c r="AI33" s="80">
        <v>30</v>
      </c>
      <c r="AJ33" s="80">
        <f t="shared" si="13"/>
        <v>29</v>
      </c>
      <c r="AK33">
        <f>IF(Settings!$M$5=1, 'Graph-outputs'!$AR33, 'Graph-outputs'!$AY33)</f>
        <v>29.763306585614345</v>
      </c>
      <c r="AM33">
        <f>IF(Settings!$M$5=1, 'Graph-outputs'!$BF33, 'Graph-outputs'!$BM33)</f>
        <v>30815.165453457095</v>
      </c>
      <c r="AO33" s="25" t="str">
        <f t="shared" si="14"/>
        <v/>
      </c>
      <c r="AP33" s="4" t="str">
        <f t="shared" si="15"/>
        <v/>
      </c>
      <c r="AQ33" s="26" t="str">
        <f t="shared" si="16"/>
        <v/>
      </c>
      <c r="AR33">
        <f>INDEX('Calcs-control2'!$G$86:$Y$156,  'Graph-outputs'!$B33, 'Graph-outputs'!AR$2)</f>
        <v>43.470526024611935</v>
      </c>
      <c r="AS33">
        <v>29</v>
      </c>
      <c r="AT33">
        <f>INDEX('Calcs-control2'!$G$170:$X$240, 'Graph-outputs'!$B33, 'Graph-outputs'!$AL$1)</f>
        <v>0.99986202469397134</v>
      </c>
      <c r="AV33" s="25" t="str">
        <f t="shared" si="17"/>
        <v/>
      </c>
      <c r="AW33" s="4" t="str">
        <f t="shared" si="18"/>
        <v/>
      </c>
      <c r="AX33" s="26" t="str">
        <f t="shared" si="19"/>
        <v/>
      </c>
      <c r="AY33">
        <f>INDEX('Calcs-control2'!$AH$86:$AZ$156,  'Graph-outputs'!$B33, 'Graph-outputs'!AY$2)</f>
        <v>29.763306585614345</v>
      </c>
      <c r="AZ33">
        <v>29</v>
      </c>
      <c r="BA33">
        <f>INDEX('Calcs-control2'!$AH$170:$AY$240, 'Graph-outputs'!$B33, 'Graph-outputs'!$AL$1)</f>
        <v>0.99677162175662026</v>
      </c>
      <c r="BC33" s="25" t="str">
        <f t="shared" si="20"/>
        <v/>
      </c>
      <c r="BD33" s="4" t="str">
        <f t="shared" si="21"/>
        <v/>
      </c>
      <c r="BE33" s="26" t="str">
        <f t="shared" si="22"/>
        <v/>
      </c>
      <c r="BF33">
        <f>INDEX('Calcs-control2'!$G$386:$X$456,  'Graph-outputs'!$B33, 'Graph-outputs'!BF$2)</f>
        <v>45053.156699483581</v>
      </c>
      <c r="BG33">
        <v>29</v>
      </c>
      <c r="BH33">
        <f>INDEX('Calcs-control2'!$G$170:$X$240, 'Graph-outputs'!$B33, 'Graph-outputs'!$AL$1)</f>
        <v>0.99986202469397134</v>
      </c>
      <c r="BJ33" s="25" t="str">
        <f t="shared" si="23"/>
        <v/>
      </c>
      <c r="BK33" s="4" t="str">
        <f t="shared" si="24"/>
        <v/>
      </c>
      <c r="BL33" s="26" t="str">
        <f t="shared" si="25"/>
        <v/>
      </c>
      <c r="BM33">
        <f>INDEX('Calcs-control2'!$AH$386:$AY$456,  'Graph-outputs'!$B33, 'Graph-outputs'!BM$2)</f>
        <v>30815.165453457095</v>
      </c>
      <c r="BN33">
        <v>29</v>
      </c>
      <c r="BO33">
        <f>INDEX('Calcs-control2'!$AH$170:$AY$240, 'Graph-outputs'!$B33, 'Graph-outputs'!$AL$1)</f>
        <v>0.99677162175662026</v>
      </c>
      <c r="BQ33" s="80">
        <v>30</v>
      </c>
      <c r="BR33" s="80">
        <f t="shared" si="26"/>
        <v>29</v>
      </c>
      <c r="BS33">
        <f>IF(Settings!$M$5=1, 'Graph-outputs'!$BZ33, 'Graph-outputs'!$CG33)</f>
        <v>63.588979849495736</v>
      </c>
      <c r="BU33">
        <f>IF(Settings!$M$5=1, 'Graph-outputs'!$CN33, 'Graph-outputs'!$CU33)</f>
        <v>6676.8428841970526</v>
      </c>
      <c r="BW33" s="25" t="str">
        <f t="shared" si="27"/>
        <v/>
      </c>
      <c r="BX33" s="4" t="str">
        <f t="shared" si="28"/>
        <v/>
      </c>
      <c r="BY33" s="26" t="str">
        <f t="shared" si="29"/>
        <v/>
      </c>
      <c r="BZ33">
        <f>INDEX('Calcs-control3'!$G$86:$Y$156,  'Graph-outputs'!$B33, 'Graph-outputs'!BZ$2)</f>
        <v>81.426798425449306</v>
      </c>
      <c r="CA33">
        <v>29</v>
      </c>
      <c r="CB33">
        <f>INDEX('Calcs-control3'!$G$170:$X$240, 'Graph-outputs'!$B33, 'Graph-outputs'!$BT$1)</f>
        <v>0</v>
      </c>
      <c r="CD33" s="25" t="str">
        <f t="shared" si="30"/>
        <v/>
      </c>
      <c r="CE33" s="4" t="str">
        <f t="shared" si="31"/>
        <v/>
      </c>
      <c r="CF33" s="26" t="str">
        <f t="shared" si="32"/>
        <v/>
      </c>
      <c r="CG33">
        <f>INDEX('Calcs-control3'!$AH$86:$AZ$156,  'Graph-outputs'!$B33, 'Graph-outputs'!CG$2)</f>
        <v>63.588979849495736</v>
      </c>
      <c r="CH33">
        <v>29</v>
      </c>
      <c r="CI33" s="86">
        <f>INDEX('Calcs-control3'!$AH$170:$AY$240, 'Graph-outputs'!$B33, 'Graph-outputs'!$BT$1)</f>
        <v>0</v>
      </c>
      <c r="CK33" s="25" t="str">
        <f t="shared" si="33"/>
        <v/>
      </c>
      <c r="CL33" s="4" t="str">
        <f t="shared" si="34"/>
        <v/>
      </c>
      <c r="CM33" s="26" t="str">
        <f t="shared" si="35"/>
        <v/>
      </c>
      <c r="CN33">
        <f>INDEX('Calcs-control3'!$G$386:$X$456,  'Graph-outputs'!$B33, 'Graph-outputs'!CN$2)</f>
        <v>8549.8138346721771</v>
      </c>
      <c r="CO33">
        <v>29</v>
      </c>
      <c r="CP33" s="86">
        <f>INDEX('Calcs-control3'!$G$170:$X$240, 'Graph-outputs'!$B33, 'Graph-outputs'!$BT$1)</f>
        <v>0</v>
      </c>
      <c r="CR33" s="25" t="str">
        <f t="shared" si="36"/>
        <v/>
      </c>
      <c r="CS33" s="4" t="str">
        <f t="shared" si="37"/>
        <v/>
      </c>
      <c r="CT33" s="26" t="str">
        <f t="shared" si="38"/>
        <v/>
      </c>
      <c r="CU33">
        <f>INDEX('Calcs-control3'!$AH$386:$AY$456,  'Graph-outputs'!$B33, 'Graph-outputs'!CU$2)</f>
        <v>6676.8428841970526</v>
      </c>
      <c r="CV33">
        <v>29</v>
      </c>
      <c r="CW33" s="86">
        <f>INDEX('Calcs-control3'!$AH$170:$AY$240, 'Graph-outputs'!$B33, 'Graph-outputs'!$BT$1)</f>
        <v>0</v>
      </c>
      <c r="CY33" s="80">
        <v>30</v>
      </c>
      <c r="CZ33" s="80">
        <f t="shared" si="39"/>
        <v>29</v>
      </c>
      <c r="DA33">
        <f>IF(Settings!$M$5=1, 'Graph-outputs'!$DH33, 'Graph-outputs'!$DO33)</f>
        <v>45.5293734830232</v>
      </c>
      <c r="DC33">
        <f>IF(Settings!$M$5=1, 'Graph-outputs'!$DV33, 'Graph-outputs'!$EC33)</f>
        <v>49566.884344110229</v>
      </c>
      <c r="DE33" s="25" t="str">
        <f t="shared" si="40"/>
        <v/>
      </c>
      <c r="DF33" s="4" t="str">
        <f t="shared" si="41"/>
        <v/>
      </c>
      <c r="DG33" s="26" t="str">
        <f t="shared" si="42"/>
        <v/>
      </c>
      <c r="DH33">
        <f>INDEX('Calcs-control4'!$G$86:$X$156,  'Graph-outputs'!$B33, 'Graph-outputs'!DH$2)</f>
        <v>51.639547607719109</v>
      </c>
      <c r="DI33">
        <v>29</v>
      </c>
      <c r="DJ33">
        <f>INDEX('Calcs-control4'!$G$170:$X$240, 'Graph-outputs'!$B33, 'Graph-outputs'!$DB$1)</f>
        <v>0.99122884012481505</v>
      </c>
      <c r="DL33" s="25" t="str">
        <f t="shared" si="43"/>
        <v/>
      </c>
      <c r="DM33" s="4" t="str">
        <f t="shared" si="44"/>
        <v/>
      </c>
      <c r="DN33" s="26" t="str">
        <f t="shared" si="45"/>
        <v/>
      </c>
      <c r="DO33">
        <f>INDEX('Calcs-control4'!$AH$86:$AY$156,  'Graph-outputs'!$B33, 'Graph-outputs'!DO$2)</f>
        <v>45.5293734830232</v>
      </c>
      <c r="DP33">
        <v>29</v>
      </c>
      <c r="DQ33">
        <f>INDEX('Calcs-control4'!$AH$170:$AY$240, 'Graph-outputs'!$B33, 'Graph-outputs'!$DB$1)</f>
        <v>0.97610370539008517</v>
      </c>
      <c r="DS33" s="25" t="str">
        <f t="shared" si="46"/>
        <v/>
      </c>
      <c r="DT33" s="4" t="str">
        <f t="shared" si="47"/>
        <v/>
      </c>
      <c r="DU33" s="26" t="str">
        <f t="shared" si="48"/>
        <v/>
      </c>
      <c r="DV33">
        <f>INDEX('Calcs-control4'!$G$386:$X$456,  'Graph-outputs'!$B33, 'Graph-outputs'!DV$2)</f>
        <v>56640.673912263628</v>
      </c>
      <c r="DW33">
        <v>29</v>
      </c>
      <c r="DX33">
        <f>INDEX('Calcs-control4'!$G$170:$X$240, 'Graph-outputs'!$B33, 'Graph-outputs'!$DB$1)</f>
        <v>0.99122884012481505</v>
      </c>
      <c r="DZ33" s="25" t="str">
        <f t="shared" si="49"/>
        <v/>
      </c>
      <c r="EA33" s="4" t="str">
        <f t="shared" si="50"/>
        <v/>
      </c>
      <c r="EB33" s="26" t="str">
        <f t="shared" si="51"/>
        <v/>
      </c>
      <c r="EC33">
        <f>INDEX('Calcs-control4'!$AH$386:$AY$456,  'Graph-outputs'!$B33, 'Graph-outputs'!EC$2)</f>
        <v>49566.884344110229</v>
      </c>
      <c r="ED33">
        <v>29</v>
      </c>
      <c r="EE33">
        <f>INDEX('Calcs-control4'!$AH$170:$AY$240, 'Graph-outputs'!$B33, 'Graph-outputs'!$DB$1)</f>
        <v>0.97610370539008517</v>
      </c>
    </row>
    <row r="34" spans="1:135" x14ac:dyDescent="0.25">
      <c r="A34" s="80">
        <f t="shared" si="0"/>
        <v>30</v>
      </c>
      <c r="B34">
        <v>31</v>
      </c>
      <c r="C34">
        <f>IF(Settings!$M$5=1, 'Graph-outputs'!$J34, 'Graph-outputs'!$Q34)</f>
        <v>39.653447419764092</v>
      </c>
      <c r="E34">
        <f>IF(Settings!$M$5=1, 'Graph-outputs'!$X34, 'Graph-outputs'!$AE34)</f>
        <v>43888.815128226321</v>
      </c>
      <c r="G34" s="25" t="str">
        <f t="shared" si="1"/>
        <v/>
      </c>
      <c r="H34" s="4" t="str">
        <f t="shared" si="2"/>
        <v/>
      </c>
      <c r="I34" s="26" t="str">
        <f t="shared" si="3"/>
        <v/>
      </c>
      <c r="J34">
        <f>INDEX('Calcs-control1'!$G$86:$X$156,  'Graph-outputs'!$B34, 'Graph-outputs'!J$2)</f>
        <v>49.425373949599603</v>
      </c>
      <c r="K34">
        <v>30</v>
      </c>
      <c r="L34">
        <f>INDEX('Calcs-control1'!$G$170:$X$240, 'Graph-outputs'!$B34, 'Graph-outputs'!$D$1)</f>
        <v>0.99998583234470417</v>
      </c>
      <c r="N34" s="25" t="str">
        <f t="shared" si="4"/>
        <v/>
      </c>
      <c r="O34" s="4" t="str">
        <f t="shared" si="5"/>
        <v/>
      </c>
      <c r="P34" s="26" t="str">
        <f t="shared" si="6"/>
        <v/>
      </c>
      <c r="Q34">
        <f>INDEX('Calcs-control1'!$AH$86:$AY$156,  'Graph-outputs'!$B34, 'Graph-outputs'!Q$2)</f>
        <v>39.653447419764092</v>
      </c>
      <c r="R34">
        <v>30</v>
      </c>
      <c r="S34">
        <f>INDEX('Calcs-control1'!$AH$170:$AY$240, 'Graph-outputs'!$B34, 'Graph-outputs'!$Q$2)</f>
        <v>0.99986591087748378</v>
      </c>
      <c r="U34" s="25" t="str">
        <f t="shared" si="7"/>
        <v/>
      </c>
      <c r="V34" s="4" t="str">
        <f t="shared" si="8"/>
        <v/>
      </c>
      <c r="W34" s="26" t="str">
        <f t="shared" si="9"/>
        <v/>
      </c>
      <c r="X34">
        <f>INDEX('Calcs-control1'!$G$386:$X$456,  'Graph-outputs'!$B34, 'Graph-outputs'!X$2)</f>
        <v>54705.899457982334</v>
      </c>
      <c r="Y34">
        <v>30</v>
      </c>
      <c r="Z34">
        <f>INDEX('Calcs-control1'!$G$170:$X$240, 'Graph-outputs'!$B34, 'Graph-outputs'!$J$2)</f>
        <v>0.99998583234470417</v>
      </c>
      <c r="AB34" s="25" t="str">
        <f t="shared" si="10"/>
        <v/>
      </c>
      <c r="AC34" s="4" t="str">
        <f t="shared" si="11"/>
        <v/>
      </c>
      <c r="AD34" s="26" t="str">
        <f t="shared" si="12"/>
        <v/>
      </c>
      <c r="AE34">
        <f>INDEX('Calcs-control1'!$AH$386:$AY$456,  'Graph-outputs'!$B34, 'Graph-outputs'!AE$2)</f>
        <v>43888.815128226321</v>
      </c>
      <c r="AF34">
        <v>30</v>
      </c>
      <c r="AG34">
        <f>INDEX('Calcs-control1'!$AH$170:$AY$240, 'Graph-outputs'!$B34, 'Graph-outputs'!$Q$2)</f>
        <v>0.99986591087748378</v>
      </c>
      <c r="AI34" s="80">
        <v>31</v>
      </c>
      <c r="AJ34" s="80">
        <f t="shared" si="13"/>
        <v>30</v>
      </c>
      <c r="AK34">
        <f>IF(Settings!$M$5=1, 'Graph-outputs'!$AR34, 'Graph-outputs'!$AY34)</f>
        <v>32.43030503754818</v>
      </c>
      <c r="AM34">
        <f>IF(Settings!$M$5=1, 'Graph-outputs'!$BF34, 'Graph-outputs'!$BM34)</f>
        <v>33592.978975607009</v>
      </c>
      <c r="AO34" s="25" t="str">
        <f t="shared" si="14"/>
        <v/>
      </c>
      <c r="AP34" s="4" t="str">
        <f t="shared" si="15"/>
        <v/>
      </c>
      <c r="AQ34" s="26" t="str">
        <f t="shared" si="16"/>
        <v/>
      </c>
      <c r="AR34">
        <f>INDEX('Calcs-control2'!$G$86:$Y$156,  'Graph-outputs'!$B34, 'Graph-outputs'!AR$2)</f>
        <v>45.664767662294913</v>
      </c>
      <c r="AS34">
        <v>30</v>
      </c>
      <c r="AT34">
        <f>INDEX('Calcs-control2'!$G$170:$X$240, 'Graph-outputs'!$B34, 'Graph-outputs'!$AL$1)</f>
        <v>0.99991670411479472</v>
      </c>
      <c r="AV34" s="25" t="str">
        <f t="shared" si="17"/>
        <v/>
      </c>
      <c r="AW34" s="4" t="str">
        <f t="shared" si="18"/>
        <v/>
      </c>
      <c r="AX34" s="26" t="str">
        <f t="shared" si="19"/>
        <v/>
      </c>
      <c r="AY34">
        <f>INDEX('Calcs-control2'!$AH$86:$AZ$156,  'Graph-outputs'!$B34, 'Graph-outputs'!AY$2)</f>
        <v>32.43030503754818</v>
      </c>
      <c r="AZ34">
        <v>30</v>
      </c>
      <c r="BA34">
        <f>INDEX('Calcs-control2'!$AH$170:$AY$240, 'Graph-outputs'!$B34, 'Graph-outputs'!$AL$1)</f>
        <v>0.99825182869086926</v>
      </c>
      <c r="BC34" s="25" t="str">
        <f t="shared" si="20"/>
        <v/>
      </c>
      <c r="BD34" s="4" t="str">
        <f t="shared" si="21"/>
        <v/>
      </c>
      <c r="BE34" s="26" t="str">
        <f t="shared" si="22"/>
        <v/>
      </c>
      <c r="BF34">
        <f>INDEX('Calcs-control2'!$G$386:$X$456,  'Graph-outputs'!$B34, 'Graph-outputs'!BF$2)</f>
        <v>47328.145492250784</v>
      </c>
      <c r="BG34">
        <v>30</v>
      </c>
      <c r="BH34">
        <f>INDEX('Calcs-control2'!$G$170:$X$240, 'Graph-outputs'!$B34, 'Graph-outputs'!$AL$1)</f>
        <v>0.99991670411479472</v>
      </c>
      <c r="BJ34" s="25" t="str">
        <f t="shared" si="23"/>
        <v/>
      </c>
      <c r="BK34" s="4" t="str">
        <f t="shared" si="24"/>
        <v/>
      </c>
      <c r="BL34" s="26" t="str">
        <f t="shared" si="25"/>
        <v/>
      </c>
      <c r="BM34">
        <f>INDEX('Calcs-control2'!$AH$386:$AY$456,  'Graph-outputs'!$B34, 'Graph-outputs'!BM$2)</f>
        <v>33592.978975607009</v>
      </c>
      <c r="BN34">
        <v>30</v>
      </c>
      <c r="BO34">
        <f>INDEX('Calcs-control2'!$AH$170:$AY$240, 'Graph-outputs'!$B34, 'Graph-outputs'!$AL$1)</f>
        <v>0.99825182869086926</v>
      </c>
      <c r="BQ34" s="80">
        <v>31</v>
      </c>
      <c r="BR34" s="80">
        <f t="shared" si="26"/>
        <v>30</v>
      </c>
      <c r="BS34">
        <f>IF(Settings!$M$5=1, 'Graph-outputs'!$BZ34, 'Graph-outputs'!$CG34)</f>
        <v>67.199746624397108</v>
      </c>
      <c r="BU34">
        <f>IF(Settings!$M$5=1, 'Graph-outputs'!$CN34, 'Graph-outputs'!$CU34)</f>
        <v>7055.9733955616966</v>
      </c>
      <c r="BW34" s="25" t="str">
        <f t="shared" si="27"/>
        <v/>
      </c>
      <c r="BX34" s="4" t="str">
        <f t="shared" si="28"/>
        <v/>
      </c>
      <c r="BY34" s="26" t="str">
        <f t="shared" si="29"/>
        <v/>
      </c>
      <c r="BZ34">
        <f>INDEX('Calcs-control3'!$G$86:$Y$156,  'Graph-outputs'!$B34, 'Graph-outputs'!BZ$2)</f>
        <v>84.151421991404007</v>
      </c>
      <c r="CA34">
        <v>30</v>
      </c>
      <c r="CB34">
        <f>INDEX('Calcs-control3'!$G$170:$X$240, 'Graph-outputs'!$B34, 'Graph-outputs'!$BT$1)</f>
        <v>0</v>
      </c>
      <c r="CD34" s="25" t="str">
        <f t="shared" si="30"/>
        <v/>
      </c>
      <c r="CE34" s="4" t="str">
        <f t="shared" si="31"/>
        <v/>
      </c>
      <c r="CF34" s="26" t="str">
        <f t="shared" si="32"/>
        <v/>
      </c>
      <c r="CG34">
        <f>INDEX('Calcs-control3'!$AH$86:$AZ$156,  'Graph-outputs'!$B34, 'Graph-outputs'!CG$2)</f>
        <v>67.199746624397108</v>
      </c>
      <c r="CH34">
        <v>30</v>
      </c>
      <c r="CI34" s="86">
        <f>INDEX('Calcs-control3'!$AH$170:$AY$240, 'Graph-outputs'!$B34, 'Graph-outputs'!$BT$1)</f>
        <v>0</v>
      </c>
      <c r="CK34" s="25" t="str">
        <f t="shared" si="33"/>
        <v/>
      </c>
      <c r="CL34" s="4" t="str">
        <f t="shared" si="34"/>
        <v/>
      </c>
      <c r="CM34" s="26" t="str">
        <f t="shared" si="35"/>
        <v/>
      </c>
      <c r="CN34">
        <f>INDEX('Calcs-control3'!$G$386:$X$456,  'Graph-outputs'!$B34, 'Graph-outputs'!CN$2)</f>
        <v>8835.89930909742</v>
      </c>
      <c r="CO34">
        <v>30</v>
      </c>
      <c r="CP34" s="86">
        <f>INDEX('Calcs-control3'!$G$170:$X$240, 'Graph-outputs'!$B34, 'Graph-outputs'!$BT$1)</f>
        <v>0</v>
      </c>
      <c r="CR34" s="25" t="str">
        <f t="shared" si="36"/>
        <v/>
      </c>
      <c r="CS34" s="4" t="str">
        <f t="shared" si="37"/>
        <v/>
      </c>
      <c r="CT34" s="26" t="str">
        <f t="shared" si="38"/>
        <v/>
      </c>
      <c r="CU34">
        <f>INDEX('Calcs-control3'!$AH$386:$AY$456,  'Graph-outputs'!$B34, 'Graph-outputs'!CU$2)</f>
        <v>7055.9733955616966</v>
      </c>
      <c r="CV34">
        <v>30</v>
      </c>
      <c r="CW34" s="86">
        <f>INDEX('Calcs-control3'!$AH$170:$AY$240, 'Graph-outputs'!$B34, 'Graph-outputs'!$BT$1)</f>
        <v>0</v>
      </c>
      <c r="CY34" s="80">
        <v>31</v>
      </c>
      <c r="CZ34" s="80">
        <f t="shared" si="39"/>
        <v>30</v>
      </c>
      <c r="DA34">
        <f>IF(Settings!$M$5=1, 'Graph-outputs'!$DH34, 'Graph-outputs'!$DO34)</f>
        <v>46.900679496893829</v>
      </c>
      <c r="DC34">
        <f>IF(Settings!$M$5=1, 'Graph-outputs'!$DV34, 'Graph-outputs'!$EC34)</f>
        <v>51180.118010508369</v>
      </c>
      <c r="DE34" s="25" t="str">
        <f t="shared" si="40"/>
        <v/>
      </c>
      <c r="DF34" s="4" t="str">
        <f t="shared" si="41"/>
        <v/>
      </c>
      <c r="DG34" s="26" t="str">
        <f t="shared" si="42"/>
        <v/>
      </c>
      <c r="DH34">
        <f>INDEX('Calcs-control4'!$G$86:$X$156,  'Graph-outputs'!$B34, 'Graph-outputs'!DH$2)</f>
        <v>52.449638196935609</v>
      </c>
      <c r="DI34">
        <v>30</v>
      </c>
      <c r="DJ34">
        <f>INDEX('Calcs-control4'!$G$170:$X$240, 'Graph-outputs'!$B34, 'Graph-outputs'!$DB$1)</f>
        <v>0.99231580524288499</v>
      </c>
      <c r="DL34" s="25" t="str">
        <f t="shared" si="43"/>
        <v/>
      </c>
      <c r="DM34" s="4" t="str">
        <f t="shared" si="44"/>
        <v/>
      </c>
      <c r="DN34" s="26" t="str">
        <f t="shared" si="45"/>
        <v/>
      </c>
      <c r="DO34">
        <f>INDEX('Calcs-control4'!$AH$86:$AY$156,  'Graph-outputs'!$B34, 'Graph-outputs'!DO$2)</f>
        <v>46.900679496893829</v>
      </c>
      <c r="DP34">
        <v>30</v>
      </c>
      <c r="DQ34">
        <f>INDEX('Calcs-control4'!$AH$170:$AY$240, 'Graph-outputs'!$B34, 'Graph-outputs'!$DB$1)</f>
        <v>0.98085453518688326</v>
      </c>
      <c r="DS34" s="25" t="str">
        <f t="shared" si="46"/>
        <v/>
      </c>
      <c r="DT34" s="4" t="str">
        <f t="shared" si="47"/>
        <v/>
      </c>
      <c r="DU34" s="26" t="str">
        <f t="shared" si="48"/>
        <v/>
      </c>
      <c r="DV34">
        <f>INDEX('Calcs-control4'!$G$386:$X$456,  'Graph-outputs'!$B34, 'Graph-outputs'!DV$2)</f>
        <v>57560.005104848453</v>
      </c>
      <c r="DW34">
        <v>30</v>
      </c>
      <c r="DX34">
        <f>INDEX('Calcs-control4'!$G$170:$X$240, 'Graph-outputs'!$B34, 'Graph-outputs'!$DB$1)</f>
        <v>0.99231580524288499</v>
      </c>
      <c r="DZ34" s="25" t="str">
        <f t="shared" si="49"/>
        <v/>
      </c>
      <c r="EA34" s="4" t="str">
        <f t="shared" si="50"/>
        <v/>
      </c>
      <c r="EB34" s="26" t="str">
        <f t="shared" si="51"/>
        <v/>
      </c>
      <c r="EC34">
        <f>INDEX('Calcs-control4'!$AH$386:$AY$456,  'Graph-outputs'!$B34, 'Graph-outputs'!EC$2)</f>
        <v>51180.118010508369</v>
      </c>
      <c r="ED34">
        <v>30</v>
      </c>
      <c r="EE34">
        <f>INDEX('Calcs-control4'!$AH$170:$AY$240, 'Graph-outputs'!$B34, 'Graph-outputs'!$DB$1)</f>
        <v>0.98085453518688326</v>
      </c>
    </row>
    <row r="35" spans="1:135" x14ac:dyDescent="0.25">
      <c r="A35" s="80">
        <f t="shared" si="0"/>
        <v>31</v>
      </c>
      <c r="B35">
        <v>32</v>
      </c>
      <c r="C35">
        <f>IF(Settings!$M$5=1, 'Graph-outputs'!$J35, 'Graph-outputs'!$Q35)</f>
        <v>41.782338430842636</v>
      </c>
      <c r="E35">
        <f>IF(Settings!$M$5=1, 'Graph-outputs'!$X35, 'Graph-outputs'!$AE35)</f>
        <v>46245.61265027288</v>
      </c>
      <c r="G35" s="25" t="str">
        <f t="shared" si="1"/>
        <v/>
      </c>
      <c r="H35" s="4" t="str">
        <f t="shared" si="2"/>
        <v/>
      </c>
      <c r="I35" s="26" t="str">
        <f t="shared" si="3"/>
        <v/>
      </c>
      <c r="J35">
        <f>INDEX('Calcs-control1'!$G$86:$X$156,  'Graph-outputs'!$B35, 'Graph-outputs'!J$2)</f>
        <v>50.983078187683461</v>
      </c>
      <c r="K35">
        <v>31</v>
      </c>
      <c r="L35">
        <f>INDEX('Calcs-control1'!$G$170:$X$240, 'Graph-outputs'!$B35, 'Graph-outputs'!$D$1)</f>
        <v>0.99999009846697995</v>
      </c>
      <c r="N35" s="25" t="str">
        <f t="shared" si="4"/>
        <v/>
      </c>
      <c r="O35" s="4" t="str">
        <f t="shared" si="5"/>
        <v/>
      </c>
      <c r="P35" s="26" t="str">
        <f t="shared" si="6"/>
        <v/>
      </c>
      <c r="Q35">
        <f>INDEX('Calcs-control1'!$AH$86:$AY$156,  'Graph-outputs'!$B35, 'Graph-outputs'!Q$2)</f>
        <v>41.782338430842636</v>
      </c>
      <c r="R35">
        <v>31</v>
      </c>
      <c r="S35">
        <f>INDEX('Calcs-control1'!$AH$170:$AY$240, 'Graph-outputs'!$B35, 'Graph-outputs'!$Q$2)</f>
        <v>0.99991782429163356</v>
      </c>
      <c r="U35" s="25" t="str">
        <f t="shared" si="7"/>
        <v/>
      </c>
      <c r="V35" s="4" t="str">
        <f t="shared" si="8"/>
        <v/>
      </c>
      <c r="W35" s="26" t="str">
        <f t="shared" si="9"/>
        <v/>
      </c>
      <c r="X35">
        <f>INDEX('Calcs-control1'!$G$386:$X$456,  'Graph-outputs'!$B35, 'Graph-outputs'!X$2)</f>
        <v>56430.078450049215</v>
      </c>
      <c r="Y35">
        <v>31</v>
      </c>
      <c r="Z35">
        <f>INDEX('Calcs-control1'!$G$170:$X$240, 'Graph-outputs'!$B35, 'Graph-outputs'!$J$2)</f>
        <v>0.99999009846697995</v>
      </c>
      <c r="AB35" s="25" t="str">
        <f t="shared" si="10"/>
        <v/>
      </c>
      <c r="AC35" s="4" t="str">
        <f t="shared" si="11"/>
        <v/>
      </c>
      <c r="AD35" s="26" t="str">
        <f t="shared" si="12"/>
        <v/>
      </c>
      <c r="AE35">
        <f>INDEX('Calcs-control1'!$AH$386:$AY$456,  'Graph-outputs'!$B35, 'Graph-outputs'!AE$2)</f>
        <v>46245.61265027288</v>
      </c>
      <c r="AF35">
        <v>31</v>
      </c>
      <c r="AG35">
        <f>INDEX('Calcs-control1'!$AH$170:$AY$240, 'Graph-outputs'!$B35, 'Graph-outputs'!$Q$2)</f>
        <v>0.99991782429163356</v>
      </c>
      <c r="AI35" s="80">
        <v>32</v>
      </c>
      <c r="AJ35" s="80">
        <f t="shared" si="13"/>
        <v>31</v>
      </c>
      <c r="AK35">
        <f>IF(Settings!$M$5=1, 'Graph-outputs'!$AR35, 'Graph-outputs'!$AY35)</f>
        <v>35.241929587554381</v>
      </c>
      <c r="AM35">
        <f>IF(Settings!$M$5=1, 'Graph-outputs'!$BF35, 'Graph-outputs'!$BM35)</f>
        <v>36515.526368670464</v>
      </c>
      <c r="AO35" s="25" t="str">
        <f t="shared" si="14"/>
        <v/>
      </c>
      <c r="AP35" s="4" t="str">
        <f t="shared" si="15"/>
        <v/>
      </c>
      <c r="AQ35" s="26" t="str">
        <f t="shared" si="16"/>
        <v/>
      </c>
      <c r="AR35">
        <f>INDEX('Calcs-control2'!$G$86:$Y$156,  'Graph-outputs'!$B35, 'Graph-outputs'!AR$2)</f>
        <v>47.831660990070091</v>
      </c>
      <c r="AS35">
        <v>31</v>
      </c>
      <c r="AT35">
        <f>INDEX('Calcs-control2'!$G$170:$X$240, 'Graph-outputs'!$B35, 'Graph-outputs'!$AL$1)</f>
        <v>0.9999493968571882</v>
      </c>
      <c r="AV35" s="25" t="str">
        <f t="shared" si="17"/>
        <v/>
      </c>
      <c r="AW35" s="4" t="str">
        <f t="shared" si="18"/>
        <v/>
      </c>
      <c r="AX35" s="26" t="str">
        <f t="shared" si="19"/>
        <v/>
      </c>
      <c r="AY35">
        <f>INDEX('Calcs-control2'!$AH$86:$AZ$156,  'Graph-outputs'!$B35, 'Graph-outputs'!AY$2)</f>
        <v>35.241929587554381</v>
      </c>
      <c r="AZ35">
        <v>31</v>
      </c>
      <c r="BA35">
        <f>INDEX('Calcs-control2'!$AH$170:$AY$240, 'Graph-outputs'!$B35, 'Graph-outputs'!$AL$1)</f>
        <v>0.9990843337816252</v>
      </c>
      <c r="BC35" s="25" t="str">
        <f t="shared" si="20"/>
        <v/>
      </c>
      <c r="BD35" s="4" t="str">
        <f t="shared" si="21"/>
        <v/>
      </c>
      <c r="BE35" s="26" t="str">
        <f t="shared" si="22"/>
        <v/>
      </c>
      <c r="BF35">
        <f>INDEX('Calcs-control2'!$G$386:$X$456,  'Graph-outputs'!$B35, 'Graph-outputs'!BF$2)</f>
        <v>49574.50923748374</v>
      </c>
      <c r="BG35">
        <v>31</v>
      </c>
      <c r="BH35">
        <f>INDEX('Calcs-control2'!$G$170:$X$240, 'Graph-outputs'!$B35, 'Graph-outputs'!$AL$1)</f>
        <v>0.9999493968571882</v>
      </c>
      <c r="BJ35" s="25" t="str">
        <f t="shared" si="23"/>
        <v/>
      </c>
      <c r="BK35" s="4" t="str">
        <f t="shared" si="24"/>
        <v/>
      </c>
      <c r="BL35" s="26" t="str">
        <f t="shared" si="25"/>
        <v/>
      </c>
      <c r="BM35">
        <f>INDEX('Calcs-control2'!$AH$386:$AY$456,  'Graph-outputs'!$B35, 'Graph-outputs'!BM$2)</f>
        <v>36515.526368670464</v>
      </c>
      <c r="BN35">
        <v>31</v>
      </c>
      <c r="BO35">
        <f>INDEX('Calcs-control2'!$AH$170:$AY$240, 'Graph-outputs'!$B35, 'Graph-outputs'!$AL$1)</f>
        <v>0.9990843337816252</v>
      </c>
      <c r="BQ35" s="80">
        <v>32</v>
      </c>
      <c r="BR35" s="80">
        <f t="shared" si="26"/>
        <v>31</v>
      </c>
      <c r="BS35">
        <f>IF(Settings!$M$5=1, 'Graph-outputs'!$BZ35, 'Graph-outputs'!$CG35)</f>
        <v>70.921881436155275</v>
      </c>
      <c r="BU35">
        <f>IF(Settings!$M$5=1, 'Graph-outputs'!$CN35, 'Graph-outputs'!$CU35)</f>
        <v>7446.7975507963038</v>
      </c>
      <c r="BW35" s="25" t="str">
        <f t="shared" si="27"/>
        <v/>
      </c>
      <c r="BX35" s="4" t="str">
        <f t="shared" si="28"/>
        <v/>
      </c>
      <c r="BY35" s="26" t="str">
        <f t="shared" si="29"/>
        <v/>
      </c>
      <c r="BZ35">
        <f>INDEX('Calcs-control3'!$G$86:$Y$156,  'Graph-outputs'!$B35, 'Graph-outputs'!BZ$2)</f>
        <v>86.817276292416736</v>
      </c>
      <c r="CA35">
        <v>31</v>
      </c>
      <c r="CB35">
        <f>INDEX('Calcs-control3'!$G$170:$X$240, 'Graph-outputs'!$B35, 'Graph-outputs'!$BT$1)</f>
        <v>0</v>
      </c>
      <c r="CD35" s="25" t="str">
        <f t="shared" si="30"/>
        <v/>
      </c>
      <c r="CE35" s="4" t="str">
        <f t="shared" si="31"/>
        <v/>
      </c>
      <c r="CF35" s="26" t="str">
        <f t="shared" si="32"/>
        <v/>
      </c>
      <c r="CG35">
        <f>INDEX('Calcs-control3'!$AH$86:$AZ$156,  'Graph-outputs'!$B35, 'Graph-outputs'!CG$2)</f>
        <v>70.921881436155275</v>
      </c>
      <c r="CH35">
        <v>31</v>
      </c>
      <c r="CI35" s="86">
        <f>INDEX('Calcs-control3'!$AH$170:$AY$240, 'Graph-outputs'!$B35, 'Graph-outputs'!$BT$1)</f>
        <v>0</v>
      </c>
      <c r="CK35" s="25" t="str">
        <f t="shared" si="33"/>
        <v/>
      </c>
      <c r="CL35" s="4" t="str">
        <f t="shared" si="34"/>
        <v/>
      </c>
      <c r="CM35" s="26" t="str">
        <f t="shared" si="35"/>
        <v/>
      </c>
      <c r="CN35">
        <f>INDEX('Calcs-control3'!$G$386:$X$456,  'Graph-outputs'!$B35, 'Graph-outputs'!CN$2)</f>
        <v>9115.814010703758</v>
      </c>
      <c r="CO35">
        <v>31</v>
      </c>
      <c r="CP35" s="86">
        <f>INDEX('Calcs-control3'!$G$170:$X$240, 'Graph-outputs'!$B35, 'Graph-outputs'!$BT$1)</f>
        <v>0</v>
      </c>
      <c r="CR35" s="25" t="str">
        <f t="shared" si="36"/>
        <v/>
      </c>
      <c r="CS35" s="4" t="str">
        <f t="shared" si="37"/>
        <v/>
      </c>
      <c r="CT35" s="26" t="str">
        <f t="shared" si="38"/>
        <v/>
      </c>
      <c r="CU35">
        <f>INDEX('Calcs-control3'!$AH$386:$AY$456,  'Graph-outputs'!$B35, 'Graph-outputs'!CU$2)</f>
        <v>7446.7975507963038</v>
      </c>
      <c r="CV35">
        <v>31</v>
      </c>
      <c r="CW35" s="86">
        <f>INDEX('Calcs-control3'!$AH$170:$AY$240, 'Graph-outputs'!$B35, 'Graph-outputs'!$BT$1)</f>
        <v>0</v>
      </c>
      <c r="CY35" s="80">
        <v>32</v>
      </c>
      <c r="CZ35" s="80">
        <f t="shared" si="39"/>
        <v>31</v>
      </c>
      <c r="DA35">
        <f>IF(Settings!$M$5=1, 'Graph-outputs'!$DH35, 'Graph-outputs'!$DO35)</f>
        <v>48.234201499579243</v>
      </c>
      <c r="DC35">
        <f>IF(Settings!$M$5=1, 'Graph-outputs'!$DV35, 'Graph-outputs'!$EC35)</f>
        <v>52733.260871321319</v>
      </c>
      <c r="DE35" s="25" t="str">
        <f t="shared" si="40"/>
        <v/>
      </c>
      <c r="DF35" s="4" t="str">
        <f t="shared" si="41"/>
        <v/>
      </c>
      <c r="DG35" s="26" t="str">
        <f t="shared" si="42"/>
        <v/>
      </c>
      <c r="DH35">
        <f>INDEX('Calcs-control4'!$G$86:$X$156,  'Graph-outputs'!$B35, 'Graph-outputs'!DH$2)</f>
        <v>53.216742654006111</v>
      </c>
      <c r="DI35">
        <v>31</v>
      </c>
      <c r="DJ35">
        <f>INDEX('Calcs-control4'!$G$170:$X$240, 'Graph-outputs'!$B35, 'Graph-outputs'!$DB$1)</f>
        <v>0.99321260953200796</v>
      </c>
      <c r="DL35" s="25" t="str">
        <f t="shared" si="43"/>
        <v/>
      </c>
      <c r="DM35" s="4" t="str">
        <f t="shared" si="44"/>
        <v/>
      </c>
      <c r="DN35" s="26" t="str">
        <f t="shared" si="45"/>
        <v/>
      </c>
      <c r="DO35">
        <f>INDEX('Calcs-control4'!$AH$86:$AY$156,  'Graph-outputs'!$B35, 'Graph-outputs'!DO$2)</f>
        <v>48.234201499579243</v>
      </c>
      <c r="DP35">
        <v>31</v>
      </c>
      <c r="DQ35">
        <f>INDEX('Calcs-control4'!$AH$170:$AY$240, 'Graph-outputs'!$B35, 'Graph-outputs'!$DB$1)</f>
        <v>0.98461489293061288</v>
      </c>
      <c r="DS35" s="25" t="str">
        <f t="shared" si="46"/>
        <v/>
      </c>
      <c r="DT35" s="4" t="str">
        <f t="shared" si="47"/>
        <v/>
      </c>
      <c r="DU35" s="26" t="str">
        <f t="shared" si="48"/>
        <v/>
      </c>
      <c r="DV35">
        <f>INDEX('Calcs-control4'!$G$386:$X$456,  'Graph-outputs'!$B35, 'Graph-outputs'!DV$2)</f>
        <v>58427.622956313418</v>
      </c>
      <c r="DW35">
        <v>31</v>
      </c>
      <c r="DX35">
        <f>INDEX('Calcs-control4'!$G$170:$X$240, 'Graph-outputs'!$B35, 'Graph-outputs'!$DB$1)</f>
        <v>0.99321260953200796</v>
      </c>
      <c r="DZ35" s="25" t="str">
        <f t="shared" si="49"/>
        <v/>
      </c>
      <c r="EA35" s="4" t="str">
        <f t="shared" si="50"/>
        <v/>
      </c>
      <c r="EB35" s="26" t="str">
        <f t="shared" si="51"/>
        <v/>
      </c>
      <c r="EC35">
        <f>INDEX('Calcs-control4'!$AH$386:$AY$456,  'Graph-outputs'!$B35, 'Graph-outputs'!EC$2)</f>
        <v>52733.260871321319</v>
      </c>
      <c r="ED35">
        <v>31</v>
      </c>
      <c r="EE35">
        <f>INDEX('Calcs-control4'!$AH$170:$AY$240, 'Graph-outputs'!$B35, 'Graph-outputs'!$DB$1)</f>
        <v>0.98461489293061288</v>
      </c>
    </row>
    <row r="36" spans="1:135" x14ac:dyDescent="0.25">
      <c r="A36" s="80">
        <f t="shared" si="0"/>
        <v>32</v>
      </c>
      <c r="B36">
        <v>33</v>
      </c>
      <c r="C36">
        <f>IF(Settings!$M$5=1, 'Graph-outputs'!$J36, 'Graph-outputs'!$Q36)</f>
        <v>43.979687365131944</v>
      </c>
      <c r="E36">
        <f>IF(Settings!$M$5=1, 'Graph-outputs'!$X36, 'Graph-outputs'!$AE36)</f>
        <v>48678.030972418055</v>
      </c>
      <c r="G36" s="25" t="str">
        <f t="shared" si="1"/>
        <v/>
      </c>
      <c r="H36" s="4" t="str">
        <f t="shared" si="2"/>
        <v/>
      </c>
      <c r="I36" s="26" t="str">
        <f t="shared" si="3"/>
        <v/>
      </c>
      <c r="J36">
        <f>INDEX('Calcs-control1'!$G$86:$X$156,  'Graph-outputs'!$B36, 'Graph-outputs'!J$2)</f>
        <v>52.512836858730545</v>
      </c>
      <c r="K36">
        <v>32</v>
      </c>
      <c r="L36">
        <f>INDEX('Calcs-control1'!$G$170:$X$240, 'Graph-outputs'!$B36, 'Graph-outputs'!$D$1)</f>
        <v>0.99999303536569406</v>
      </c>
      <c r="N36" s="25" t="str">
        <f t="shared" si="4"/>
        <v/>
      </c>
      <c r="O36" s="4" t="str">
        <f t="shared" si="5"/>
        <v/>
      </c>
      <c r="P36" s="26" t="str">
        <f t="shared" si="6"/>
        <v/>
      </c>
      <c r="Q36">
        <f>INDEX('Calcs-control1'!$AH$86:$AY$156,  'Graph-outputs'!$B36, 'Graph-outputs'!Q$2)</f>
        <v>43.979687365131944</v>
      </c>
      <c r="R36">
        <v>32</v>
      </c>
      <c r="S36">
        <f>INDEX('Calcs-control1'!$AH$170:$AY$240, 'Graph-outputs'!$B36, 'Graph-outputs'!$Q$2)</f>
        <v>0.9999504258521652</v>
      </c>
      <c r="U36" s="25" t="str">
        <f t="shared" si="7"/>
        <v/>
      </c>
      <c r="V36" s="4" t="str">
        <f t="shared" si="8"/>
        <v/>
      </c>
      <c r="W36" s="26" t="str">
        <f t="shared" si="9"/>
        <v/>
      </c>
      <c r="X36">
        <f>INDEX('Calcs-control1'!$G$386:$X$456,  'Graph-outputs'!$B36, 'Graph-outputs'!X$2)</f>
        <v>58123.312596980526</v>
      </c>
      <c r="Y36">
        <v>32</v>
      </c>
      <c r="Z36">
        <f>INDEX('Calcs-control1'!$G$170:$X$240, 'Graph-outputs'!$B36, 'Graph-outputs'!$J$2)</f>
        <v>0.99999303536569406</v>
      </c>
      <c r="AB36" s="25" t="str">
        <f t="shared" si="10"/>
        <v/>
      </c>
      <c r="AC36" s="4" t="str">
        <f t="shared" si="11"/>
        <v/>
      </c>
      <c r="AD36" s="26" t="str">
        <f t="shared" si="12"/>
        <v/>
      </c>
      <c r="AE36">
        <f>INDEX('Calcs-control1'!$AH$386:$AY$456,  'Graph-outputs'!$B36, 'Graph-outputs'!AE$2)</f>
        <v>48678.030972418055</v>
      </c>
      <c r="AF36">
        <v>32</v>
      </c>
      <c r="AG36">
        <f>INDEX('Calcs-control1'!$AH$170:$AY$240, 'Graph-outputs'!$B36, 'Graph-outputs'!$Q$2)</f>
        <v>0.9999504258521652</v>
      </c>
      <c r="AI36" s="80">
        <v>33</v>
      </c>
      <c r="AJ36" s="80">
        <f t="shared" si="13"/>
        <v>32</v>
      </c>
      <c r="AK36">
        <f>IF(Settings!$M$5=1, 'Graph-outputs'!$AR36, 'Graph-outputs'!$AY36)</f>
        <v>38.192451196287628</v>
      </c>
      <c r="AM36">
        <f>IF(Settings!$M$5=1, 'Graph-outputs'!$BF36, 'Graph-outputs'!$BM36)</f>
        <v>39578.620244572761</v>
      </c>
      <c r="AO36" s="25" t="str">
        <f t="shared" si="14"/>
        <v/>
      </c>
      <c r="AP36" s="4" t="str">
        <f t="shared" si="15"/>
        <v/>
      </c>
      <c r="AQ36" s="26" t="str">
        <f t="shared" si="16"/>
        <v/>
      </c>
      <c r="AR36">
        <f>INDEX('Calcs-control2'!$G$86:$Y$156,  'Graph-outputs'!$B36, 'Graph-outputs'!AR$2)</f>
        <v>49.967589437226415</v>
      </c>
      <c r="AS36">
        <v>32</v>
      </c>
      <c r="AT36">
        <f>INDEX('Calcs-control2'!$G$170:$X$240, 'Graph-outputs'!$B36, 'Graph-outputs'!$AL$1)</f>
        <v>0.99996903832521367</v>
      </c>
      <c r="AV36" s="25" t="str">
        <f t="shared" si="17"/>
        <v/>
      </c>
      <c r="AW36" s="4" t="str">
        <f t="shared" si="18"/>
        <v/>
      </c>
      <c r="AX36" s="26" t="str">
        <f t="shared" si="19"/>
        <v/>
      </c>
      <c r="AY36">
        <f>INDEX('Calcs-control2'!$AH$86:$AZ$156,  'Graph-outputs'!$B36, 'Graph-outputs'!AY$2)</f>
        <v>38.192451196287628</v>
      </c>
      <c r="AZ36">
        <v>32</v>
      </c>
      <c r="BA36">
        <f>INDEX('Calcs-control2'!$AH$170:$AY$240, 'Graph-outputs'!$B36, 'Graph-outputs'!$AL$1)</f>
        <v>0.99953546730753251</v>
      </c>
      <c r="BC36" s="25" t="str">
        <f t="shared" si="20"/>
        <v/>
      </c>
      <c r="BD36" s="4" t="str">
        <f t="shared" si="21"/>
        <v/>
      </c>
      <c r="BE36" s="26" t="str">
        <f t="shared" si="22"/>
        <v/>
      </c>
      <c r="BF36">
        <f>INDEX('Calcs-control2'!$G$386:$X$456,  'Graph-outputs'!$B36, 'Graph-outputs'!BF$2)</f>
        <v>51788.603373810176</v>
      </c>
      <c r="BG36">
        <v>32</v>
      </c>
      <c r="BH36">
        <f>INDEX('Calcs-control2'!$G$170:$X$240, 'Graph-outputs'!$B36, 'Graph-outputs'!$AL$1)</f>
        <v>0.99996903832521367</v>
      </c>
      <c r="BJ36" s="25" t="str">
        <f t="shared" si="23"/>
        <v/>
      </c>
      <c r="BK36" s="4" t="str">
        <f t="shared" si="24"/>
        <v/>
      </c>
      <c r="BL36" s="26" t="str">
        <f t="shared" si="25"/>
        <v/>
      </c>
      <c r="BM36">
        <f>INDEX('Calcs-control2'!$AH$386:$AY$456,  'Graph-outputs'!$B36, 'Graph-outputs'!BM$2)</f>
        <v>39578.620244572761</v>
      </c>
      <c r="BN36">
        <v>32</v>
      </c>
      <c r="BO36">
        <f>INDEX('Calcs-control2'!$AH$170:$AY$240, 'Graph-outputs'!$B36, 'Graph-outputs'!$AL$1)</f>
        <v>0.99953546730753251</v>
      </c>
      <c r="BQ36" s="80">
        <v>33</v>
      </c>
      <c r="BR36" s="80">
        <f t="shared" si="26"/>
        <v>32</v>
      </c>
      <c r="BS36">
        <f>IF(Settings!$M$5=1, 'Graph-outputs'!$BZ36, 'Graph-outputs'!$CG36)</f>
        <v>74.748293180027773</v>
      </c>
      <c r="BU36">
        <f>IF(Settings!$M$5=1, 'Graph-outputs'!$CN36, 'Graph-outputs'!$CU36)</f>
        <v>7848.5707839029164</v>
      </c>
      <c r="BW36" s="25" t="str">
        <f t="shared" si="27"/>
        <v/>
      </c>
      <c r="BX36" s="4" t="str">
        <f t="shared" si="28"/>
        <v/>
      </c>
      <c r="BY36" s="26" t="str">
        <f t="shared" si="29"/>
        <v/>
      </c>
      <c r="BZ36">
        <f>INDEX('Calcs-control3'!$G$86:$Y$156,  'Graph-outputs'!$B36, 'Graph-outputs'!BZ$2)</f>
        <v>89.423841336583322</v>
      </c>
      <c r="CA36">
        <v>32</v>
      </c>
      <c r="CB36">
        <f>INDEX('Calcs-control3'!$G$170:$X$240, 'Graph-outputs'!$B36, 'Graph-outputs'!$BT$1)</f>
        <v>0</v>
      </c>
      <c r="CD36" s="25" t="str">
        <f t="shared" si="30"/>
        <v/>
      </c>
      <c r="CE36" s="4" t="str">
        <f t="shared" si="31"/>
        <v/>
      </c>
      <c r="CF36" s="26" t="str">
        <f t="shared" si="32"/>
        <v/>
      </c>
      <c r="CG36">
        <f>INDEX('Calcs-control3'!$AH$86:$AZ$156,  'Graph-outputs'!$B36, 'Graph-outputs'!CG$2)</f>
        <v>74.748293180027773</v>
      </c>
      <c r="CH36">
        <v>32</v>
      </c>
      <c r="CI36" s="86">
        <f>INDEX('Calcs-control3'!$AH$170:$AY$240, 'Graph-outputs'!$B36, 'Graph-outputs'!$BT$1)</f>
        <v>0</v>
      </c>
      <c r="CK36" s="25" t="str">
        <f t="shared" si="33"/>
        <v/>
      </c>
      <c r="CL36" s="4" t="str">
        <f t="shared" si="34"/>
        <v/>
      </c>
      <c r="CM36" s="26" t="str">
        <f t="shared" si="35"/>
        <v/>
      </c>
      <c r="CN36">
        <f>INDEX('Calcs-control3'!$G$386:$X$456,  'Graph-outputs'!$B36, 'Graph-outputs'!CN$2)</f>
        <v>9389.503340341249</v>
      </c>
      <c r="CO36">
        <v>32</v>
      </c>
      <c r="CP36" s="86">
        <f>INDEX('Calcs-control3'!$G$170:$X$240, 'Graph-outputs'!$B36, 'Graph-outputs'!$BT$1)</f>
        <v>0</v>
      </c>
      <c r="CR36" s="25" t="str">
        <f t="shared" si="36"/>
        <v/>
      </c>
      <c r="CS36" s="4" t="str">
        <f t="shared" si="37"/>
        <v/>
      </c>
      <c r="CT36" s="26" t="str">
        <f t="shared" si="38"/>
        <v/>
      </c>
      <c r="CU36">
        <f>INDEX('Calcs-control3'!$AH$386:$AY$456,  'Graph-outputs'!$B36, 'Graph-outputs'!CU$2)</f>
        <v>7848.5707839029164</v>
      </c>
      <c r="CV36">
        <v>32</v>
      </c>
      <c r="CW36" s="86">
        <f>INDEX('Calcs-control3'!$AH$170:$AY$240, 'Graph-outputs'!$B36, 'Graph-outputs'!$BT$1)</f>
        <v>0</v>
      </c>
      <c r="CY36" s="80">
        <v>33</v>
      </c>
      <c r="CZ36" s="80">
        <f t="shared" si="39"/>
        <v>32</v>
      </c>
      <c r="DA36">
        <f>IF(Settings!$M$5=1, 'Graph-outputs'!$DH36, 'Graph-outputs'!$DO36)</f>
        <v>49.531040720223743</v>
      </c>
      <c r="DC36">
        <f>IF(Settings!$M$5=1, 'Graph-outputs'!$DV36, 'Graph-outputs'!$EC36)</f>
        <v>54230.402108096474</v>
      </c>
      <c r="DE36" s="25" t="str">
        <f t="shared" si="40"/>
        <v/>
      </c>
      <c r="DF36" s="4" t="str">
        <f t="shared" si="41"/>
        <v/>
      </c>
      <c r="DG36" s="26" t="str">
        <f t="shared" si="42"/>
        <v/>
      </c>
      <c r="DH36">
        <f>INDEX('Calcs-control4'!$G$86:$X$156,  'Graph-outputs'!$B36, 'Graph-outputs'!DH$2)</f>
        <v>53.94371121624301</v>
      </c>
      <c r="DI36">
        <v>32</v>
      </c>
      <c r="DJ36">
        <f>INDEX('Calcs-control4'!$G$170:$X$240, 'Graph-outputs'!$B36, 'Graph-outputs'!$DB$1)</f>
        <v>0.99395749196626004</v>
      </c>
      <c r="DL36" s="25" t="str">
        <f t="shared" si="43"/>
        <v/>
      </c>
      <c r="DM36" s="4" t="str">
        <f t="shared" si="44"/>
        <v/>
      </c>
      <c r="DN36" s="26" t="str">
        <f t="shared" si="45"/>
        <v/>
      </c>
      <c r="DO36">
        <f>INDEX('Calcs-control4'!$AH$86:$AY$156,  'Graph-outputs'!$B36, 'Graph-outputs'!DO$2)</f>
        <v>49.531040720223743</v>
      </c>
      <c r="DP36">
        <v>32</v>
      </c>
      <c r="DQ36">
        <f>INDEX('Calcs-control4'!$AH$170:$AY$240, 'Graph-outputs'!$B36, 'Graph-outputs'!$DB$1)</f>
        <v>0.98758119424776025</v>
      </c>
      <c r="DS36" s="25" t="str">
        <f t="shared" si="46"/>
        <v/>
      </c>
      <c r="DT36" s="4" t="str">
        <f t="shared" si="47"/>
        <v/>
      </c>
      <c r="DU36" s="26" t="str">
        <f t="shared" si="48"/>
        <v/>
      </c>
      <c r="DV36">
        <f>INDEX('Calcs-control4'!$G$386:$X$456,  'Graph-outputs'!$B36, 'Graph-outputs'!DV$2)</f>
        <v>59247.473001618993</v>
      </c>
      <c r="DW36">
        <v>32</v>
      </c>
      <c r="DX36">
        <f>INDEX('Calcs-control4'!$G$170:$X$240, 'Graph-outputs'!$B36, 'Graph-outputs'!$DB$1)</f>
        <v>0.99395749196626004</v>
      </c>
      <c r="DZ36" s="25" t="str">
        <f t="shared" si="49"/>
        <v/>
      </c>
      <c r="EA36" s="4" t="str">
        <f t="shared" si="50"/>
        <v/>
      </c>
      <c r="EB36" s="26" t="str">
        <f t="shared" si="51"/>
        <v/>
      </c>
      <c r="EC36">
        <f>INDEX('Calcs-control4'!$AH$386:$AY$456,  'Graph-outputs'!$B36, 'Graph-outputs'!EC$2)</f>
        <v>54230.402108096474</v>
      </c>
      <c r="ED36">
        <v>32</v>
      </c>
      <c r="EE36">
        <f>INDEX('Calcs-control4'!$AH$170:$AY$240, 'Graph-outputs'!$B36, 'Graph-outputs'!$DB$1)</f>
        <v>0.98758119424776025</v>
      </c>
    </row>
    <row r="37" spans="1:135" x14ac:dyDescent="0.25">
      <c r="A37" s="80">
        <f t="shared" si="0"/>
        <v>33</v>
      </c>
      <c r="B37">
        <v>34</v>
      </c>
      <c r="C37">
        <f>IF(Settings!$M$5=1, 'Graph-outputs'!$J37, 'Graph-outputs'!$Q37)</f>
        <v>46.24268104053521</v>
      </c>
      <c r="E37">
        <f>IF(Settings!$M$5=1, 'Graph-outputs'!$X37, 'Graph-outputs'!$AE37)</f>
        <v>51183.003182027001</v>
      </c>
      <c r="G37" s="25" t="str">
        <f t="shared" si="1"/>
        <v/>
      </c>
      <c r="H37" s="4" t="str">
        <f t="shared" si="2"/>
        <v/>
      </c>
      <c r="I37" s="26" t="str">
        <f t="shared" si="3"/>
        <v/>
      </c>
      <c r="J37">
        <f>INDEX('Calcs-control1'!$G$86:$X$156,  'Graph-outputs'!$B37, 'Graph-outputs'!J$2)</f>
        <v>54.014441712437048</v>
      </c>
      <c r="K37">
        <v>33</v>
      </c>
      <c r="L37">
        <f>INDEX('Calcs-control1'!$G$170:$X$240, 'Graph-outputs'!$B37, 'Graph-outputs'!$D$1)</f>
        <v>0.99999506932455895</v>
      </c>
      <c r="N37" s="25" t="str">
        <f t="shared" si="4"/>
        <v/>
      </c>
      <c r="O37" s="4" t="str">
        <f t="shared" si="5"/>
        <v/>
      </c>
      <c r="P37" s="26" t="str">
        <f t="shared" si="6"/>
        <v/>
      </c>
      <c r="Q37">
        <f>INDEX('Calcs-control1'!$AH$86:$AY$156,  'Graph-outputs'!$B37, 'Graph-outputs'!Q$2)</f>
        <v>46.24268104053521</v>
      </c>
      <c r="R37">
        <v>33</v>
      </c>
      <c r="S37">
        <f>INDEX('Calcs-control1'!$AH$170:$AY$240, 'Graph-outputs'!$B37, 'Graph-outputs'!$Q$2)</f>
        <v>0.99997054154577081</v>
      </c>
      <c r="U37" s="25" t="str">
        <f t="shared" si="7"/>
        <v/>
      </c>
      <c r="V37" s="4" t="str">
        <f t="shared" si="8"/>
        <v/>
      </c>
      <c r="W37" s="26" t="str">
        <f t="shared" si="9"/>
        <v/>
      </c>
      <c r="X37">
        <f>INDEX('Calcs-control1'!$G$386:$X$456,  'Graph-outputs'!$B37, 'Graph-outputs'!X$2)</f>
        <v>59785.37540189275</v>
      </c>
      <c r="Y37">
        <v>33</v>
      </c>
      <c r="Z37">
        <f>INDEX('Calcs-control1'!$G$170:$X$240, 'Graph-outputs'!$B37, 'Graph-outputs'!$J$2)</f>
        <v>0.99999506932455895</v>
      </c>
      <c r="AB37" s="25" t="str">
        <f t="shared" si="10"/>
        <v/>
      </c>
      <c r="AC37" s="4" t="str">
        <f t="shared" si="11"/>
        <v/>
      </c>
      <c r="AD37" s="26" t="str">
        <f t="shared" si="12"/>
        <v/>
      </c>
      <c r="AE37">
        <f>INDEX('Calcs-control1'!$AH$386:$AY$456,  'Graph-outputs'!$B37, 'Graph-outputs'!AE$2)</f>
        <v>51183.003182027001</v>
      </c>
      <c r="AF37">
        <v>33</v>
      </c>
      <c r="AG37">
        <f>INDEX('Calcs-control1'!$AH$170:$AY$240, 'Graph-outputs'!$B37, 'Graph-outputs'!$Q$2)</f>
        <v>0.99997054154577081</v>
      </c>
      <c r="AI37" s="80">
        <v>34</v>
      </c>
      <c r="AJ37" s="80">
        <f t="shared" si="13"/>
        <v>33</v>
      </c>
      <c r="AK37">
        <f>IF(Settings!$M$5=1, 'Graph-outputs'!$AR37, 'Graph-outputs'!$AY37)</f>
        <v>41.27397447961679</v>
      </c>
      <c r="AM37">
        <f>IF(Settings!$M$5=1, 'Graph-outputs'!$BF37, 'Graph-outputs'!$BM37)</f>
        <v>42775.343886657531</v>
      </c>
      <c r="AO37" s="25" t="str">
        <f t="shared" si="14"/>
        <v/>
      </c>
      <c r="AP37" s="4" t="str">
        <f t="shared" si="15"/>
        <v/>
      </c>
      <c r="AQ37" s="26" t="str">
        <f t="shared" si="16"/>
        <v/>
      </c>
      <c r="AR37">
        <f>INDEX('Calcs-control2'!$G$86:$Y$156,  'Graph-outputs'!$B37, 'Graph-outputs'!AR$2)</f>
        <v>52.069380865950151</v>
      </c>
      <c r="AS37">
        <v>33</v>
      </c>
      <c r="AT37">
        <f>INDEX('Calcs-control2'!$G$170:$X$240, 'Graph-outputs'!$B37, 'Graph-outputs'!$AL$1)</f>
        <v>0.99998090668805439</v>
      </c>
      <c r="AV37" s="25" t="str">
        <f t="shared" si="17"/>
        <v/>
      </c>
      <c r="AW37" s="4" t="str">
        <f t="shared" si="18"/>
        <v/>
      </c>
      <c r="AX37" s="26" t="str">
        <f t="shared" si="19"/>
        <v/>
      </c>
      <c r="AY37">
        <f>INDEX('Calcs-control2'!$AH$86:$AZ$156,  'Graph-outputs'!$B37, 'Graph-outputs'!AY$2)</f>
        <v>41.27397447961679</v>
      </c>
      <c r="AZ37">
        <v>33</v>
      </c>
      <c r="BA37">
        <f>INDEX('Calcs-control2'!$AH$170:$AY$240, 'Graph-outputs'!$B37, 'Graph-outputs'!$AL$1)</f>
        <v>0.99977132961892978</v>
      </c>
      <c r="BC37" s="25" t="str">
        <f t="shared" si="20"/>
        <v/>
      </c>
      <c r="BD37" s="4" t="str">
        <f t="shared" si="21"/>
        <v/>
      </c>
      <c r="BE37" s="26" t="str">
        <f t="shared" si="22"/>
        <v/>
      </c>
      <c r="BF37">
        <f>INDEX('Calcs-control2'!$G$386:$X$456,  'Graph-outputs'!$B37, 'Graph-outputs'!BF$2)</f>
        <v>53967.205486068437</v>
      </c>
      <c r="BG37">
        <v>33</v>
      </c>
      <c r="BH37">
        <f>INDEX('Calcs-control2'!$G$170:$X$240, 'Graph-outputs'!$B37, 'Graph-outputs'!$AL$1)</f>
        <v>0.99998090668805439</v>
      </c>
      <c r="BJ37" s="25" t="str">
        <f t="shared" si="23"/>
        <v/>
      </c>
      <c r="BK37" s="4" t="str">
        <f t="shared" si="24"/>
        <v/>
      </c>
      <c r="BL37" s="26" t="str">
        <f t="shared" si="25"/>
        <v/>
      </c>
      <c r="BM37">
        <f>INDEX('Calcs-control2'!$AH$386:$AY$456,  'Graph-outputs'!$B37, 'Graph-outputs'!BM$2)</f>
        <v>42775.343886657531</v>
      </c>
      <c r="BN37">
        <v>33</v>
      </c>
      <c r="BO37">
        <f>INDEX('Calcs-control2'!$AH$170:$AY$240, 'Graph-outputs'!$B37, 'Graph-outputs'!$AL$1)</f>
        <v>0.99977132961892978</v>
      </c>
      <c r="BQ37" s="80">
        <v>34</v>
      </c>
      <c r="BR37" s="80">
        <f t="shared" si="26"/>
        <v>33</v>
      </c>
      <c r="BS37">
        <f>IF(Settings!$M$5=1, 'Graph-outputs'!$BZ37, 'Graph-outputs'!$CG37)</f>
        <v>78.670598962825025</v>
      </c>
      <c r="BU37">
        <f>IF(Settings!$M$5=1, 'Graph-outputs'!$CN37, 'Graph-outputs'!$CU37)</f>
        <v>8260.4128910966283</v>
      </c>
      <c r="BW37" s="25" t="str">
        <f t="shared" si="27"/>
        <v/>
      </c>
      <c r="BX37" s="4" t="str">
        <f t="shared" si="28"/>
        <v/>
      </c>
      <c r="BY37" s="26" t="str">
        <f t="shared" si="29"/>
        <v/>
      </c>
      <c r="BZ37">
        <f>INDEX('Calcs-control3'!$G$86:$Y$156,  'Graph-outputs'!$B37, 'Graph-outputs'!BZ$2)</f>
        <v>91.970808371359283</v>
      </c>
      <c r="CA37">
        <v>33</v>
      </c>
      <c r="CB37">
        <f>INDEX('Calcs-control3'!$G$170:$X$240, 'Graph-outputs'!$B37, 'Graph-outputs'!$BT$1)</f>
        <v>0</v>
      </c>
      <c r="CD37" s="25" t="str">
        <f t="shared" si="30"/>
        <v/>
      </c>
      <c r="CE37" s="4" t="str">
        <f t="shared" si="31"/>
        <v/>
      </c>
      <c r="CF37" s="26" t="str">
        <f t="shared" si="32"/>
        <v/>
      </c>
      <c r="CG37">
        <f>INDEX('Calcs-control3'!$AH$86:$AZ$156,  'Graph-outputs'!$B37, 'Graph-outputs'!CG$2)</f>
        <v>78.670598962825025</v>
      </c>
      <c r="CH37">
        <v>33</v>
      </c>
      <c r="CI37" s="86">
        <f>INDEX('Calcs-control3'!$AH$170:$AY$240, 'Graph-outputs'!$B37, 'Graph-outputs'!$BT$1)</f>
        <v>0</v>
      </c>
      <c r="CK37" s="25" t="str">
        <f t="shared" si="33"/>
        <v/>
      </c>
      <c r="CL37" s="4" t="str">
        <f t="shared" si="34"/>
        <v/>
      </c>
      <c r="CM37" s="26" t="str">
        <f t="shared" si="35"/>
        <v/>
      </c>
      <c r="CN37">
        <f>INDEX('Calcs-control3'!$G$386:$X$456,  'Graph-outputs'!$B37, 'Graph-outputs'!CN$2)</f>
        <v>9656.9348789927244</v>
      </c>
      <c r="CO37">
        <v>33</v>
      </c>
      <c r="CP37" s="86">
        <f>INDEX('Calcs-control3'!$G$170:$X$240, 'Graph-outputs'!$B37, 'Graph-outputs'!$BT$1)</f>
        <v>0</v>
      </c>
      <c r="CR37" s="25" t="str">
        <f t="shared" si="36"/>
        <v/>
      </c>
      <c r="CS37" s="4" t="str">
        <f t="shared" si="37"/>
        <v/>
      </c>
      <c r="CT37" s="26" t="str">
        <f t="shared" si="38"/>
        <v/>
      </c>
      <c r="CU37">
        <f>INDEX('Calcs-control3'!$AH$386:$AY$456,  'Graph-outputs'!$B37, 'Graph-outputs'!CU$2)</f>
        <v>8260.4128910966283</v>
      </c>
      <c r="CV37">
        <v>33</v>
      </c>
      <c r="CW37" s="86">
        <f>INDEX('Calcs-control3'!$AH$170:$AY$240, 'Graph-outputs'!$B37, 'Graph-outputs'!$BT$1)</f>
        <v>0</v>
      </c>
      <c r="CY37" s="80">
        <v>34</v>
      </c>
      <c r="CZ37" s="80">
        <f t="shared" si="39"/>
        <v>33</v>
      </c>
      <c r="DA37">
        <f>IF(Settings!$M$5=1, 'Graph-outputs'!$DH37, 'Graph-outputs'!$DO37)</f>
        <v>50.791518161764913</v>
      </c>
      <c r="DC37">
        <f>IF(Settings!$M$5=1, 'Graph-outputs'!$DV37, 'Graph-outputs'!$EC37)</f>
        <v>55674.508806580961</v>
      </c>
      <c r="DE37" s="25" t="str">
        <f t="shared" si="40"/>
        <v/>
      </c>
      <c r="DF37" s="4" t="str">
        <f t="shared" si="41"/>
        <v/>
      </c>
      <c r="DG37" s="26" t="str">
        <f t="shared" si="42"/>
        <v/>
      </c>
      <c r="DH37">
        <f>INDEX('Calcs-control4'!$G$86:$X$156,  'Graph-outputs'!$B37, 'Graph-outputs'!DH$2)</f>
        <v>54.633084585515505</v>
      </c>
      <c r="DI37">
        <v>33</v>
      </c>
      <c r="DJ37">
        <f>INDEX('Calcs-control4'!$G$170:$X$240, 'Graph-outputs'!$B37, 'Graph-outputs'!$DB$1)</f>
        <v>0.99458019715538104</v>
      </c>
      <c r="DL37" s="25" t="str">
        <f t="shared" si="43"/>
        <v/>
      </c>
      <c r="DM37" s="4" t="str">
        <f t="shared" si="44"/>
        <v/>
      </c>
      <c r="DN37" s="26" t="str">
        <f t="shared" si="45"/>
        <v/>
      </c>
      <c r="DO37">
        <f>INDEX('Calcs-control4'!$AH$86:$AY$156,  'Graph-outputs'!$B37, 'Graph-outputs'!DO$2)</f>
        <v>50.791518161764913</v>
      </c>
      <c r="DP37">
        <v>33</v>
      </c>
      <c r="DQ37">
        <f>INDEX('Calcs-control4'!$AH$170:$AY$240, 'Graph-outputs'!$B37, 'Graph-outputs'!$DB$1)</f>
        <v>0.98991604076512152</v>
      </c>
      <c r="DS37" s="25" t="str">
        <f t="shared" si="46"/>
        <v/>
      </c>
      <c r="DT37" s="4" t="str">
        <f t="shared" si="47"/>
        <v/>
      </c>
      <c r="DU37" s="26" t="str">
        <f t="shared" si="48"/>
        <v/>
      </c>
      <c r="DV37">
        <f>INDEX('Calcs-control4'!$G$386:$X$456,  'Graph-outputs'!$B37, 'Graph-outputs'!DV$2)</f>
        <v>60022.996731135565</v>
      </c>
      <c r="DW37">
        <v>33</v>
      </c>
      <c r="DX37">
        <f>INDEX('Calcs-control4'!$G$170:$X$240, 'Graph-outputs'!$B37, 'Graph-outputs'!$DB$1)</f>
        <v>0.99458019715538104</v>
      </c>
      <c r="DZ37" s="25" t="str">
        <f t="shared" si="49"/>
        <v/>
      </c>
      <c r="EA37" s="4" t="str">
        <f t="shared" si="50"/>
        <v/>
      </c>
      <c r="EB37" s="26" t="str">
        <f t="shared" si="51"/>
        <v/>
      </c>
      <c r="EC37">
        <f>INDEX('Calcs-control4'!$AH$386:$AY$456,  'Graph-outputs'!$B37, 'Graph-outputs'!EC$2)</f>
        <v>55674.508806580961</v>
      </c>
      <c r="ED37">
        <v>33</v>
      </c>
      <c r="EE37">
        <f>INDEX('Calcs-control4'!$AH$170:$AY$240, 'Graph-outputs'!$B37, 'Graph-outputs'!$DB$1)</f>
        <v>0.98991604076512152</v>
      </c>
    </row>
    <row r="38" spans="1:135" x14ac:dyDescent="0.25">
      <c r="A38" s="80">
        <f t="shared" si="0"/>
        <v>34</v>
      </c>
      <c r="B38">
        <v>35</v>
      </c>
      <c r="C38">
        <f>IF(Settings!$M$5=1, 'Graph-outputs'!$J38, 'Graph-outputs'!$Q38)</f>
        <v>48.567875288020488</v>
      </c>
      <c r="E38">
        <f>IF(Settings!$M$5=1, 'Graph-outputs'!$X38, 'Graph-outputs'!$AE38)</f>
        <v>53756.75104846574</v>
      </c>
      <c r="G38" s="25" t="str">
        <f t="shared" si="1"/>
        <v/>
      </c>
      <c r="H38" s="4" t="str">
        <f t="shared" si="2"/>
        <v/>
      </c>
      <c r="I38" s="26" t="str">
        <f t="shared" si="3"/>
        <v/>
      </c>
      <c r="J38">
        <f>INDEX('Calcs-control1'!$G$86:$X$156,  'Graph-outputs'!$B38, 'Graph-outputs'!J$2)</f>
        <v>55.487759616943862</v>
      </c>
      <c r="K38">
        <v>34</v>
      </c>
      <c r="L38">
        <f>INDEX('Calcs-control1'!$G$170:$X$240, 'Graph-outputs'!$B38, 'Graph-outputs'!$D$1)</f>
        <v>0.99999648649938411</v>
      </c>
      <c r="N38" s="25" t="str">
        <f t="shared" si="4"/>
        <v/>
      </c>
      <c r="O38" s="4" t="str">
        <f t="shared" si="5"/>
        <v/>
      </c>
      <c r="P38" s="26" t="str">
        <f t="shared" si="6"/>
        <v/>
      </c>
      <c r="Q38">
        <f>INDEX('Calcs-control1'!$AH$86:$AY$156,  'Graph-outputs'!$B38, 'Graph-outputs'!Q$2)</f>
        <v>48.567875288020488</v>
      </c>
      <c r="R38">
        <v>34</v>
      </c>
      <c r="S38">
        <f>INDEX('Calcs-control1'!$AH$170:$AY$240, 'Graph-outputs'!$B38, 'Graph-outputs'!$Q$2)</f>
        <v>0.99998274354523808</v>
      </c>
      <c r="U38" s="25" t="str">
        <f t="shared" si="7"/>
        <v/>
      </c>
      <c r="V38" s="4" t="str">
        <f t="shared" si="8"/>
        <v/>
      </c>
      <c r="W38" s="26" t="str">
        <f t="shared" si="9"/>
        <v/>
      </c>
      <c r="X38">
        <f>INDEX('Calcs-control1'!$G$386:$X$456,  'Graph-outputs'!$B38, 'Graph-outputs'!X$2)</f>
        <v>61416.122302313554</v>
      </c>
      <c r="Y38">
        <v>34</v>
      </c>
      <c r="Z38">
        <f>INDEX('Calcs-control1'!$G$170:$X$240, 'Graph-outputs'!$B38, 'Graph-outputs'!$J$2)</f>
        <v>0.99999648649938411</v>
      </c>
      <c r="AB38" s="25" t="str">
        <f t="shared" si="10"/>
        <v/>
      </c>
      <c r="AC38" s="4" t="str">
        <f t="shared" si="11"/>
        <v/>
      </c>
      <c r="AD38" s="26" t="str">
        <f t="shared" si="12"/>
        <v/>
      </c>
      <c r="AE38">
        <f>INDEX('Calcs-control1'!$AH$386:$AY$456,  'Graph-outputs'!$B38, 'Graph-outputs'!AE$2)</f>
        <v>53756.75104846574</v>
      </c>
      <c r="AF38">
        <v>34</v>
      </c>
      <c r="AG38">
        <f>INDEX('Calcs-control1'!$AH$170:$AY$240, 'Graph-outputs'!$B38, 'Graph-outputs'!$Q$2)</f>
        <v>0.99998274354523808</v>
      </c>
      <c r="AI38" s="80">
        <v>35</v>
      </c>
      <c r="AJ38" s="80">
        <f t="shared" si="13"/>
        <v>34</v>
      </c>
      <c r="AK38">
        <f>IF(Settings!$M$5=1, 'Graph-outputs'!$AR38, 'Graph-outputs'!$AY38)</f>
        <v>44.476357557620702</v>
      </c>
      <c r="AM38">
        <f>IF(Settings!$M$5=1, 'Graph-outputs'!$BF38, 'Graph-outputs'!$BM38)</f>
        <v>46096.044779274976</v>
      </c>
      <c r="AO38" s="25" t="str">
        <f t="shared" si="14"/>
        <v/>
      </c>
      <c r="AP38" s="4" t="str">
        <f t="shared" si="15"/>
        <v/>
      </c>
      <c r="AQ38" s="26" t="str">
        <f t="shared" si="16"/>
        <v/>
      </c>
      <c r="AR38">
        <f>INDEX('Calcs-control2'!$G$86:$Y$156,  'Graph-outputs'!$B38, 'Graph-outputs'!AR$2)</f>
        <v>54.134278923922906</v>
      </c>
      <c r="AS38">
        <v>34</v>
      </c>
      <c r="AT38">
        <f>INDEX('Calcs-control2'!$G$170:$X$240, 'Graph-outputs'!$B38, 'Graph-outputs'!$AL$1)</f>
        <v>0.99998812528249625</v>
      </c>
      <c r="AV38" s="25" t="str">
        <f t="shared" si="17"/>
        <v/>
      </c>
      <c r="AW38" s="4" t="str">
        <f t="shared" si="18"/>
        <v/>
      </c>
      <c r="AX38" s="26" t="str">
        <f t="shared" si="19"/>
        <v/>
      </c>
      <c r="AY38">
        <f>INDEX('Calcs-control2'!$AH$86:$AZ$156,  'Graph-outputs'!$B38, 'Graph-outputs'!AY$2)</f>
        <v>44.476357557620702</v>
      </c>
      <c r="AZ38">
        <v>34</v>
      </c>
      <c r="BA38">
        <f>INDEX('Calcs-control2'!$AH$170:$AY$240, 'Graph-outputs'!$B38, 'Graph-outputs'!$AL$1)</f>
        <v>0.99989052092066166</v>
      </c>
      <c r="BC38" s="25" t="str">
        <f t="shared" si="20"/>
        <v/>
      </c>
      <c r="BD38" s="4" t="str">
        <f t="shared" si="21"/>
        <v/>
      </c>
      <c r="BE38" s="26" t="str">
        <f t="shared" si="22"/>
        <v/>
      </c>
      <c r="BF38">
        <f>INDEX('Calcs-control2'!$G$386:$X$456,  'Graph-outputs'!$B38, 'Graph-outputs'!BF$2)</f>
        <v>56107.499758395177</v>
      </c>
      <c r="BG38">
        <v>34</v>
      </c>
      <c r="BH38">
        <f>INDEX('Calcs-control2'!$G$170:$X$240, 'Graph-outputs'!$B38, 'Graph-outputs'!$AL$1)</f>
        <v>0.99998812528249625</v>
      </c>
      <c r="BJ38" s="25" t="str">
        <f t="shared" si="23"/>
        <v/>
      </c>
      <c r="BK38" s="4" t="str">
        <f t="shared" si="24"/>
        <v/>
      </c>
      <c r="BL38" s="26" t="str">
        <f t="shared" si="25"/>
        <v/>
      </c>
      <c r="BM38">
        <f>INDEX('Calcs-control2'!$AH$386:$AY$456,  'Graph-outputs'!$B38, 'Graph-outputs'!BM$2)</f>
        <v>46096.044779274976</v>
      </c>
      <c r="BN38">
        <v>34</v>
      </c>
      <c r="BO38">
        <f>INDEX('Calcs-control2'!$AH$170:$AY$240, 'Graph-outputs'!$B38, 'Graph-outputs'!$AL$1)</f>
        <v>0.99989052092066166</v>
      </c>
      <c r="BQ38" s="80">
        <v>35</v>
      </c>
      <c r="BR38" s="80">
        <f t="shared" si="26"/>
        <v>34</v>
      </c>
      <c r="BS38">
        <f>IF(Settings!$M$5=1, 'Graph-outputs'!$BZ38, 'Graph-outputs'!$CG38)</f>
        <v>82.679100751247759</v>
      </c>
      <c r="BU38">
        <f>IF(Settings!$M$5=1, 'Graph-outputs'!$CN38, 'Graph-outputs'!$CU38)</f>
        <v>8681.3055788810143</v>
      </c>
      <c r="BW38" s="25" t="str">
        <f t="shared" si="27"/>
        <v/>
      </c>
      <c r="BX38" s="4" t="str">
        <f t="shared" si="28"/>
        <v/>
      </c>
      <c r="BY38" s="26" t="str">
        <f t="shared" si="29"/>
        <v/>
      </c>
      <c r="BZ38">
        <f>INDEX('Calcs-control3'!$G$86:$Y$156,  'Graph-outputs'!$B38, 'Graph-outputs'!BZ$2)</f>
        <v>94.458056787864436</v>
      </c>
      <c r="CA38">
        <v>34</v>
      </c>
      <c r="CB38">
        <f>INDEX('Calcs-control3'!$G$170:$X$240, 'Graph-outputs'!$B38, 'Graph-outputs'!$BT$1)</f>
        <v>0</v>
      </c>
      <c r="CD38" s="25" t="str">
        <f t="shared" si="30"/>
        <v/>
      </c>
      <c r="CE38" s="4" t="str">
        <f t="shared" si="31"/>
        <v/>
      </c>
      <c r="CF38" s="26" t="str">
        <f t="shared" si="32"/>
        <v/>
      </c>
      <c r="CG38">
        <f>INDEX('Calcs-control3'!$AH$86:$AZ$156,  'Graph-outputs'!$B38, 'Graph-outputs'!CG$2)</f>
        <v>82.679100751247759</v>
      </c>
      <c r="CH38">
        <v>34</v>
      </c>
      <c r="CI38" s="86">
        <f>INDEX('Calcs-control3'!$AH$170:$AY$240, 'Graph-outputs'!$B38, 'Graph-outputs'!$BT$1)</f>
        <v>0</v>
      </c>
      <c r="CK38" s="25" t="str">
        <f t="shared" si="33"/>
        <v/>
      </c>
      <c r="CL38" s="4" t="str">
        <f t="shared" si="34"/>
        <v/>
      </c>
      <c r="CM38" s="26" t="str">
        <f t="shared" si="35"/>
        <v/>
      </c>
      <c r="CN38">
        <f>INDEX('Calcs-control3'!$G$386:$X$456,  'Graph-outputs'!$B38, 'Graph-outputs'!CN$2)</f>
        <v>9918.0959627257653</v>
      </c>
      <c r="CO38">
        <v>34</v>
      </c>
      <c r="CP38" s="86">
        <f>INDEX('Calcs-control3'!$G$170:$X$240, 'Graph-outputs'!$B38, 'Graph-outputs'!$BT$1)</f>
        <v>0</v>
      </c>
      <c r="CR38" s="25" t="str">
        <f t="shared" si="36"/>
        <v/>
      </c>
      <c r="CS38" s="4" t="str">
        <f t="shared" si="37"/>
        <v/>
      </c>
      <c r="CT38" s="26" t="str">
        <f t="shared" si="38"/>
        <v/>
      </c>
      <c r="CU38">
        <f>INDEX('Calcs-control3'!$AH$386:$AY$456,  'Graph-outputs'!$B38, 'Graph-outputs'!CU$2)</f>
        <v>8681.3055788810143</v>
      </c>
      <c r="CV38">
        <v>34</v>
      </c>
      <c r="CW38" s="86">
        <f>INDEX('Calcs-control3'!$AH$170:$AY$240, 'Graph-outputs'!$B38, 'Graph-outputs'!$BT$1)</f>
        <v>0</v>
      </c>
      <c r="CY38" s="80">
        <v>35</v>
      </c>
      <c r="CZ38" s="80">
        <f t="shared" si="39"/>
        <v>34</v>
      </c>
      <c r="DA38">
        <f>IF(Settings!$M$5=1, 'Graph-outputs'!$DH38, 'Graph-outputs'!$DO38)</f>
        <v>52.015259154499255</v>
      </c>
      <c r="DC38">
        <f>IF(Settings!$M$5=1, 'Graph-outputs'!$DV38, 'Graph-outputs'!$EC38)</f>
        <v>57067.466416877978</v>
      </c>
      <c r="DE38" s="25" t="str">
        <f t="shared" si="40"/>
        <v/>
      </c>
      <c r="DF38" s="4" t="str">
        <f t="shared" si="41"/>
        <v/>
      </c>
      <c r="DG38" s="26" t="str">
        <f t="shared" si="42"/>
        <v/>
      </c>
      <c r="DH38">
        <f>INDEX('Calcs-control4'!$G$86:$X$156,  'Graph-outputs'!$B38, 'Graph-outputs'!DH$2)</f>
        <v>55.287149505615474</v>
      </c>
      <c r="DI38">
        <v>34</v>
      </c>
      <c r="DJ38">
        <f>INDEX('Calcs-control4'!$G$170:$X$240, 'Graph-outputs'!$B38, 'Graph-outputs'!$DB$1)</f>
        <v>0.99510400221910711</v>
      </c>
      <c r="DL38" s="25" t="str">
        <f t="shared" si="43"/>
        <v/>
      </c>
      <c r="DM38" s="4" t="str">
        <f t="shared" si="44"/>
        <v/>
      </c>
      <c r="DN38" s="26" t="str">
        <f t="shared" si="45"/>
        <v/>
      </c>
      <c r="DO38">
        <f>INDEX('Calcs-control4'!$AH$86:$AY$156,  'Graph-outputs'!$B38, 'Graph-outputs'!DO$2)</f>
        <v>52.015259154499255</v>
      </c>
      <c r="DP38">
        <v>34</v>
      </c>
      <c r="DQ38">
        <f>INDEX('Calcs-control4'!$AH$170:$AY$240, 'Graph-outputs'!$B38, 'Graph-outputs'!$DB$1)</f>
        <v>0.9917519945446619</v>
      </c>
      <c r="DS38" s="25" t="str">
        <f t="shared" si="46"/>
        <v/>
      </c>
      <c r="DT38" s="4" t="str">
        <f t="shared" si="47"/>
        <v/>
      </c>
      <c r="DU38" s="26" t="str">
        <f t="shared" si="48"/>
        <v/>
      </c>
      <c r="DV38">
        <f>INDEX('Calcs-control4'!$G$386:$X$456,  'Graph-outputs'!$B38, 'Graph-outputs'!DV$2)</f>
        <v>60757.227677758958</v>
      </c>
      <c r="DW38">
        <v>34</v>
      </c>
      <c r="DX38">
        <f>INDEX('Calcs-control4'!$G$170:$X$240, 'Graph-outputs'!$B38, 'Graph-outputs'!$DB$1)</f>
        <v>0.99510400221910711</v>
      </c>
      <c r="DZ38" s="25" t="str">
        <f t="shared" si="49"/>
        <v/>
      </c>
      <c r="EA38" s="4" t="str">
        <f t="shared" si="50"/>
        <v/>
      </c>
      <c r="EB38" s="26" t="str">
        <f t="shared" si="51"/>
        <v/>
      </c>
      <c r="EC38">
        <f>INDEX('Calcs-control4'!$AH$386:$AY$456,  'Graph-outputs'!$B38, 'Graph-outputs'!EC$2)</f>
        <v>57067.466416877978</v>
      </c>
      <c r="ED38">
        <v>34</v>
      </c>
      <c r="EE38">
        <f>INDEX('Calcs-control4'!$AH$170:$AY$240, 'Graph-outputs'!$B38, 'Graph-outputs'!$DB$1)</f>
        <v>0.9917519945446619</v>
      </c>
    </row>
    <row r="39" spans="1:135" x14ac:dyDescent="0.25">
      <c r="A39" s="80">
        <f t="shared" si="0"/>
        <v>35</v>
      </c>
      <c r="B39">
        <v>36</v>
      </c>
      <c r="C39">
        <f>IF(Settings!$M$5=1, 'Graph-outputs'!$J39, 'Graph-outputs'!$Q39)</f>
        <v>50.951168181809294</v>
      </c>
      <c r="E39">
        <f>IF(Settings!$M$5=1, 'Graph-outputs'!$X39, 'Graph-outputs'!$AE39)</f>
        <v>56394.758307155695</v>
      </c>
      <c r="G39" s="25" t="str">
        <f t="shared" si="1"/>
        <v/>
      </c>
      <c r="H39" s="4" t="str">
        <f t="shared" si="2"/>
        <v/>
      </c>
      <c r="I39" s="26" t="str">
        <f t="shared" si="3"/>
        <v/>
      </c>
      <c r="J39">
        <f>INDEX('Calcs-control1'!$G$86:$X$156,  'Graph-outputs'!$B39, 'Graph-outputs'!J$2)</f>
        <v>56.932724876038385</v>
      </c>
      <c r="K39">
        <v>35</v>
      </c>
      <c r="L39">
        <f>INDEX('Calcs-control1'!$G$170:$X$240, 'Graph-outputs'!$B39, 'Graph-outputs'!$D$1)</f>
        <v>0.99999747996987121</v>
      </c>
      <c r="N39" s="25" t="str">
        <f t="shared" si="4"/>
        <v/>
      </c>
      <c r="O39" s="4" t="str">
        <f t="shared" si="5"/>
        <v/>
      </c>
      <c r="P39" s="26" t="str">
        <f t="shared" si="6"/>
        <v/>
      </c>
      <c r="Q39">
        <f>INDEX('Calcs-control1'!$AH$86:$AY$156,  'Graph-outputs'!$B39, 'Graph-outputs'!Q$2)</f>
        <v>50.951168181809294</v>
      </c>
      <c r="R39">
        <v>35</v>
      </c>
      <c r="S39">
        <f>INDEX('Calcs-control1'!$AH$170:$AY$240, 'Graph-outputs'!$B39, 'Graph-outputs'!$Q$2)</f>
        <v>0.99999002552931704</v>
      </c>
      <c r="U39" s="25" t="str">
        <f t="shared" si="7"/>
        <v/>
      </c>
      <c r="V39" s="4" t="str">
        <f t="shared" si="8"/>
        <v/>
      </c>
      <c r="W39" s="26" t="str">
        <f t="shared" si="9"/>
        <v/>
      </c>
      <c r="X39">
        <f>INDEX('Calcs-control1'!$G$386:$X$456,  'Graph-outputs'!$B39, 'Graph-outputs'!X$2)</f>
        <v>63015.482538046788</v>
      </c>
      <c r="Y39">
        <v>35</v>
      </c>
      <c r="Z39">
        <f>INDEX('Calcs-control1'!$G$170:$X$240, 'Graph-outputs'!$B39, 'Graph-outputs'!$J$2)</f>
        <v>0.99999747996987121</v>
      </c>
      <c r="AB39" s="25" t="str">
        <f t="shared" si="10"/>
        <v/>
      </c>
      <c r="AC39" s="4" t="str">
        <f t="shared" si="11"/>
        <v/>
      </c>
      <c r="AD39" s="26" t="str">
        <f t="shared" si="12"/>
        <v/>
      </c>
      <c r="AE39">
        <f>INDEX('Calcs-control1'!$AH$386:$AY$456,  'Graph-outputs'!$B39, 'Graph-outputs'!AE$2)</f>
        <v>56394.758307155695</v>
      </c>
      <c r="AF39">
        <v>35</v>
      </c>
      <c r="AG39">
        <f>INDEX('Calcs-control1'!$AH$170:$AY$240, 'Graph-outputs'!$B39, 'Graph-outputs'!$Q$2)</f>
        <v>0.99999002552931704</v>
      </c>
      <c r="AI39" s="80">
        <v>36</v>
      </c>
      <c r="AJ39" s="80">
        <f t="shared" si="13"/>
        <v>35</v>
      </c>
      <c r="AK39">
        <f>IF(Settings!$M$5=1, 'Graph-outputs'!$AR39, 'Graph-outputs'!$AY39)</f>
        <v>47.787181049565547</v>
      </c>
      <c r="AM39">
        <f>IF(Settings!$M$5=1, 'Graph-outputs'!$BF39, 'Graph-outputs'!$BM39)</f>
        <v>49528.399997054257</v>
      </c>
      <c r="AO39" s="25" t="str">
        <f t="shared" si="14"/>
        <v/>
      </c>
      <c r="AP39" s="4" t="str">
        <f t="shared" si="15"/>
        <v/>
      </c>
      <c r="AQ39" s="26" t="str">
        <f t="shared" si="16"/>
        <v/>
      </c>
      <c r="AR39">
        <f>INDEX('Calcs-control2'!$G$86:$Y$156,  'Graph-outputs'!$B39, 'Graph-outputs'!AR$2)</f>
        <v>56.159914555576798</v>
      </c>
      <c r="AS39">
        <v>35</v>
      </c>
      <c r="AT39">
        <f>INDEX('Calcs-control2'!$G$170:$X$240, 'Graph-outputs'!$B39, 'Graph-outputs'!$AL$1)</f>
        <v>0.99999254775473234</v>
      </c>
      <c r="AV39" s="25" t="str">
        <f t="shared" si="17"/>
        <v/>
      </c>
      <c r="AW39" s="4" t="str">
        <f t="shared" si="18"/>
        <v/>
      </c>
      <c r="AX39" s="26" t="str">
        <f t="shared" si="19"/>
        <v/>
      </c>
      <c r="AY39">
        <f>INDEX('Calcs-control2'!$AH$86:$AZ$156,  'Graph-outputs'!$B39, 'Graph-outputs'!AY$2)</f>
        <v>47.787181049565547</v>
      </c>
      <c r="AZ39">
        <v>35</v>
      </c>
      <c r="BA39">
        <f>INDEX('Calcs-control2'!$AH$170:$AY$240, 'Graph-outputs'!$B39, 'Graph-outputs'!$AL$1)</f>
        <v>0.99994887651035225</v>
      </c>
      <c r="BC39" s="25" t="str">
        <f t="shared" si="20"/>
        <v/>
      </c>
      <c r="BD39" s="4" t="str">
        <f t="shared" si="21"/>
        <v/>
      </c>
      <c r="BE39" s="26" t="str">
        <f t="shared" si="22"/>
        <v/>
      </c>
      <c r="BF39">
        <f>INDEX('Calcs-control2'!$G$386:$X$456,  'Graph-outputs'!$B39, 'Graph-outputs'!BF$2)</f>
        <v>58207.056481622058</v>
      </c>
      <c r="BG39">
        <v>35</v>
      </c>
      <c r="BH39">
        <f>INDEX('Calcs-control2'!$G$170:$X$240, 'Graph-outputs'!$B39, 'Graph-outputs'!$AL$1)</f>
        <v>0.99999254775473234</v>
      </c>
      <c r="BJ39" s="25" t="str">
        <f t="shared" si="23"/>
        <v/>
      </c>
      <c r="BK39" s="4" t="str">
        <f t="shared" si="24"/>
        <v/>
      </c>
      <c r="BL39" s="26" t="str">
        <f t="shared" si="25"/>
        <v/>
      </c>
      <c r="BM39">
        <f>INDEX('Calcs-control2'!$AH$386:$AY$456,  'Graph-outputs'!$B39, 'Graph-outputs'!BM$2)</f>
        <v>49528.399997054257</v>
      </c>
      <c r="BN39">
        <v>35</v>
      </c>
      <c r="BO39">
        <f>INDEX('Calcs-control2'!$AH$170:$AY$240, 'Graph-outputs'!$B39, 'Graph-outputs'!$AL$1)</f>
        <v>0.99994887651035225</v>
      </c>
      <c r="BQ39" s="80">
        <v>36</v>
      </c>
      <c r="BR39" s="80">
        <f t="shared" si="26"/>
        <v>35</v>
      </c>
      <c r="BS39">
        <f>IF(Settings!$M$5=1, 'Graph-outputs'!$BZ39, 'Graph-outputs'!$CG39)</f>
        <v>86.762781578299013</v>
      </c>
      <c r="BU39">
        <f>IF(Settings!$M$5=1, 'Graph-outputs'!$CN39, 'Graph-outputs'!$CU39)</f>
        <v>9110.0920657213956</v>
      </c>
      <c r="BW39" s="25" t="str">
        <f t="shared" si="27"/>
        <v/>
      </c>
      <c r="BX39" s="4" t="str">
        <f t="shared" si="28"/>
        <v/>
      </c>
      <c r="BY39" s="26" t="str">
        <f t="shared" si="29"/>
        <v/>
      </c>
      <c r="BZ39">
        <f>INDEX('Calcs-control3'!$G$86:$Y$156,  'Graph-outputs'!$B39, 'Graph-outputs'!BZ$2)</f>
        <v>96.885633270657166</v>
      </c>
      <c r="CA39">
        <v>35</v>
      </c>
      <c r="CB39">
        <f>INDEX('Calcs-control3'!$G$170:$X$240, 'Graph-outputs'!$B39, 'Graph-outputs'!$BT$1)</f>
        <v>0</v>
      </c>
      <c r="CD39" s="25" t="str">
        <f t="shared" si="30"/>
        <v/>
      </c>
      <c r="CE39" s="4" t="str">
        <f t="shared" si="31"/>
        <v/>
      </c>
      <c r="CF39" s="26" t="str">
        <f t="shared" si="32"/>
        <v/>
      </c>
      <c r="CG39">
        <f>INDEX('Calcs-control3'!$AH$86:$AZ$156,  'Graph-outputs'!$B39, 'Graph-outputs'!CG$2)</f>
        <v>86.762781578299013</v>
      </c>
      <c r="CH39">
        <v>35</v>
      </c>
      <c r="CI39" s="86">
        <f>INDEX('Calcs-control3'!$AH$170:$AY$240, 'Graph-outputs'!$B39, 'Graph-outputs'!$BT$1)</f>
        <v>0</v>
      </c>
      <c r="CK39" s="25" t="str">
        <f t="shared" si="33"/>
        <v/>
      </c>
      <c r="CL39" s="4" t="str">
        <f t="shared" si="34"/>
        <v/>
      </c>
      <c r="CM39" s="26" t="str">
        <f t="shared" si="35"/>
        <v/>
      </c>
      <c r="CN39">
        <f>INDEX('Calcs-control3'!$G$386:$X$456,  'Graph-outputs'!$B39, 'Graph-outputs'!CN$2)</f>
        <v>10172.991493419002</v>
      </c>
      <c r="CO39">
        <v>35</v>
      </c>
      <c r="CP39" s="86">
        <f>INDEX('Calcs-control3'!$G$170:$X$240, 'Graph-outputs'!$B39, 'Graph-outputs'!$BT$1)</f>
        <v>0</v>
      </c>
      <c r="CR39" s="25" t="str">
        <f t="shared" si="36"/>
        <v/>
      </c>
      <c r="CS39" s="4" t="str">
        <f t="shared" si="37"/>
        <v/>
      </c>
      <c r="CT39" s="26" t="str">
        <f t="shared" si="38"/>
        <v/>
      </c>
      <c r="CU39">
        <f>INDEX('Calcs-control3'!$AH$386:$AY$456,  'Graph-outputs'!$B39, 'Graph-outputs'!CU$2)</f>
        <v>9110.0920657213956</v>
      </c>
      <c r="CV39">
        <v>35</v>
      </c>
      <c r="CW39" s="86">
        <f>INDEX('Calcs-control3'!$AH$170:$AY$240, 'Graph-outputs'!$B39, 'Graph-outputs'!$BT$1)</f>
        <v>0</v>
      </c>
      <c r="CY39" s="80">
        <v>36</v>
      </c>
      <c r="CZ39" s="80">
        <f t="shared" si="39"/>
        <v>35</v>
      </c>
      <c r="DA39">
        <f>IF(Settings!$M$5=1, 'Graph-outputs'!$DH39, 'Graph-outputs'!$DO39)</f>
        <v>53.201304861994103</v>
      </c>
      <c r="DC39">
        <f>IF(Settings!$M$5=1, 'Graph-outputs'!$DV39, 'Graph-outputs'!$EC39)</f>
        <v>58410.18856667784</v>
      </c>
      <c r="DE39" s="25" t="str">
        <f t="shared" si="40"/>
        <v/>
      </c>
      <c r="DF39" s="4" t="str">
        <f t="shared" si="41"/>
        <v/>
      </c>
      <c r="DG39" s="26" t="str">
        <f t="shared" si="42"/>
        <v/>
      </c>
      <c r="DH39">
        <f>INDEX('Calcs-control4'!$G$86:$X$156,  'Graph-outputs'!$B39, 'Graph-outputs'!DH$2)</f>
        <v>55.907981656509364</v>
      </c>
      <c r="DI39">
        <v>35</v>
      </c>
      <c r="DJ39">
        <f>INDEX('Calcs-control4'!$G$170:$X$240, 'Graph-outputs'!$B39, 'Graph-outputs'!$DB$1)</f>
        <v>0.99554723427552505</v>
      </c>
      <c r="DL39" s="25" t="str">
        <f t="shared" si="43"/>
        <v/>
      </c>
      <c r="DM39" s="4" t="str">
        <f t="shared" si="44"/>
        <v/>
      </c>
      <c r="DN39" s="26" t="str">
        <f t="shared" si="45"/>
        <v/>
      </c>
      <c r="DO39">
        <f>INDEX('Calcs-control4'!$AH$86:$AY$156,  'Graph-outputs'!$B39, 'Graph-outputs'!DO$2)</f>
        <v>53.201304861994103</v>
      </c>
      <c r="DP39">
        <v>35</v>
      </c>
      <c r="DQ39">
        <f>INDEX('Calcs-control4'!$AH$170:$AY$240, 'Graph-outputs'!$B39, 'Graph-outputs'!$DB$1)</f>
        <v>0.99319572889099872</v>
      </c>
      <c r="DS39" s="25" t="str">
        <f t="shared" si="46"/>
        <v/>
      </c>
      <c r="DT39" s="4" t="str">
        <f t="shared" si="47"/>
        <v/>
      </c>
      <c r="DU39" s="26" t="str">
        <f t="shared" si="48"/>
        <v/>
      </c>
      <c r="DV39">
        <f>INDEX('Calcs-control4'!$G$386:$X$456,  'Graph-outputs'!$B39, 'Graph-outputs'!DV$2)</f>
        <v>61452.865911062952</v>
      </c>
      <c r="DW39">
        <v>35</v>
      </c>
      <c r="DX39">
        <f>INDEX('Calcs-control4'!$G$170:$X$240, 'Graph-outputs'!$B39, 'Graph-outputs'!$DB$1)</f>
        <v>0.99554723427552505</v>
      </c>
      <c r="DZ39" s="25" t="str">
        <f t="shared" si="49"/>
        <v/>
      </c>
      <c r="EA39" s="4" t="str">
        <f t="shared" si="50"/>
        <v/>
      </c>
      <c r="EB39" s="26" t="str">
        <f t="shared" si="51"/>
        <v/>
      </c>
      <c r="EC39">
        <f>INDEX('Calcs-control4'!$AH$386:$AY$456,  'Graph-outputs'!$B39, 'Graph-outputs'!EC$2)</f>
        <v>58410.18856667784</v>
      </c>
      <c r="ED39">
        <v>35</v>
      </c>
      <c r="EE39">
        <f>INDEX('Calcs-control4'!$AH$170:$AY$240, 'Graph-outputs'!$B39, 'Graph-outputs'!$DB$1)</f>
        <v>0.99319572889099872</v>
      </c>
    </row>
    <row r="40" spans="1:135" x14ac:dyDescent="0.25">
      <c r="A40" s="80">
        <f t="shared" si="0"/>
        <v>36</v>
      </c>
      <c r="B40">
        <v>37</v>
      </c>
      <c r="C40">
        <f>IF(Settings!$M$5=1, 'Graph-outputs'!$J40, 'Graph-outputs'!$Q40)</f>
        <v>53.387779714908795</v>
      </c>
      <c r="E40">
        <f>IF(Settings!$M$5=1, 'Graph-outputs'!$X40, 'Graph-outputs'!$AE40)</f>
        <v>59091.750685171217</v>
      </c>
      <c r="G40" s="25" t="str">
        <f t="shared" si="1"/>
        <v/>
      </c>
      <c r="H40" s="4" t="str">
        <f t="shared" si="2"/>
        <v/>
      </c>
      <c r="I40" s="26" t="str">
        <f t="shared" si="3"/>
        <v/>
      </c>
      <c r="J40">
        <f>INDEX('Calcs-control1'!$G$86:$X$156,  'Graph-outputs'!$B40, 'Graph-outputs'!J$2)</f>
        <v>58.349332299458489</v>
      </c>
      <c r="K40">
        <v>36</v>
      </c>
      <c r="L40">
        <f>INDEX('Calcs-control1'!$G$170:$X$240, 'Graph-outputs'!$B40, 'Graph-outputs'!$D$1)</f>
        <v>0.99999818070120394</v>
      </c>
      <c r="N40" s="25" t="str">
        <f t="shared" si="4"/>
        <v/>
      </c>
      <c r="O40" s="4" t="str">
        <f t="shared" si="5"/>
        <v/>
      </c>
      <c r="P40" s="26" t="str">
        <f t="shared" si="6"/>
        <v/>
      </c>
      <c r="Q40">
        <f>INDEX('Calcs-control1'!$AH$86:$AY$156,  'Graph-outputs'!$B40, 'Graph-outputs'!Q$2)</f>
        <v>53.387779714908795</v>
      </c>
      <c r="R40">
        <v>36</v>
      </c>
      <c r="S40">
        <f>INDEX('Calcs-control1'!$AH$170:$AY$240, 'Graph-outputs'!$B40, 'Graph-outputs'!$Q$2)</f>
        <v>0.99999430488810637</v>
      </c>
      <c r="U40" s="25" t="str">
        <f t="shared" si="7"/>
        <v/>
      </c>
      <c r="V40" s="4" t="str">
        <f t="shared" si="8"/>
        <v/>
      </c>
      <c r="W40" s="26" t="str">
        <f t="shared" si="9"/>
        <v/>
      </c>
      <c r="X40">
        <f>INDEX('Calcs-control1'!$G$386:$X$456,  'Graph-outputs'!$B40, 'Graph-outputs'!X$2)</f>
        <v>64583.451737219468</v>
      </c>
      <c r="Y40">
        <v>36</v>
      </c>
      <c r="Z40">
        <f>INDEX('Calcs-control1'!$G$170:$X$240, 'Graph-outputs'!$B40, 'Graph-outputs'!$J$2)</f>
        <v>0.99999818070120394</v>
      </c>
      <c r="AB40" s="25" t="str">
        <f t="shared" si="10"/>
        <v/>
      </c>
      <c r="AC40" s="4" t="str">
        <f t="shared" si="11"/>
        <v/>
      </c>
      <c r="AD40" s="26" t="str">
        <f t="shared" si="12"/>
        <v/>
      </c>
      <c r="AE40">
        <f>INDEX('Calcs-control1'!$AH$386:$AY$456,  'Graph-outputs'!$B40, 'Graph-outputs'!AE$2)</f>
        <v>59091.750685171217</v>
      </c>
      <c r="AF40">
        <v>36</v>
      </c>
      <c r="AG40">
        <f>INDEX('Calcs-control1'!$AH$170:$AY$240, 'Graph-outputs'!$B40, 'Graph-outputs'!$Q$2)</f>
        <v>0.99999430488810637</v>
      </c>
      <c r="AI40" s="80">
        <v>37</v>
      </c>
      <c r="AJ40" s="80">
        <f t="shared" si="13"/>
        <v>36</v>
      </c>
      <c r="AK40">
        <f>IF(Settings!$M$5=1, 'Graph-outputs'!$AR40, 'Graph-outputs'!$AY40)</f>
        <v>51.191774134620829</v>
      </c>
      <c r="AM40">
        <f>IF(Settings!$M$5=1, 'Graph-outputs'!$BF40, 'Graph-outputs'!$BM40)</f>
        <v>53057.536325804838</v>
      </c>
      <c r="AO40" s="25" t="str">
        <f t="shared" si="14"/>
        <v/>
      </c>
      <c r="AP40" s="4" t="str">
        <f t="shared" si="15"/>
        <v/>
      </c>
      <c r="AQ40" s="26" t="str">
        <f t="shared" si="16"/>
        <v/>
      </c>
      <c r="AR40">
        <f>INDEX('Calcs-control2'!$G$86:$Y$156,  'Graph-outputs'!$B40, 'Graph-outputs'!AR$2)</f>
        <v>58.14427799175823</v>
      </c>
      <c r="AS40">
        <v>36</v>
      </c>
      <c r="AT40">
        <f>INDEX('Calcs-control2'!$G$170:$X$240, 'Graph-outputs'!$B40, 'Graph-outputs'!$AL$1)</f>
        <v>0.99999527856974002</v>
      </c>
      <c r="AV40" s="25" t="str">
        <f t="shared" si="17"/>
        <v/>
      </c>
      <c r="AW40" s="4" t="str">
        <f t="shared" si="18"/>
        <v/>
      </c>
      <c r="AX40" s="26" t="str">
        <f t="shared" si="19"/>
        <v/>
      </c>
      <c r="AY40">
        <f>INDEX('Calcs-control2'!$AH$86:$AZ$156,  'Graph-outputs'!$B40, 'Graph-outputs'!AY$2)</f>
        <v>51.191774134620829</v>
      </c>
      <c r="AZ40">
        <v>36</v>
      </c>
      <c r="BA40">
        <f>INDEX('Calcs-control2'!$AH$170:$AY$240, 'Graph-outputs'!$B40, 'Graph-outputs'!$AL$1)</f>
        <v>0.99997663620359667</v>
      </c>
      <c r="BC40" s="25" t="str">
        <f t="shared" si="20"/>
        <v/>
      </c>
      <c r="BD40" s="4" t="str">
        <f t="shared" si="21"/>
        <v/>
      </c>
      <c r="BE40" s="26" t="str">
        <f t="shared" si="22"/>
        <v/>
      </c>
      <c r="BF40">
        <f>INDEX('Calcs-control2'!$G$386:$X$456,  'Graph-outputs'!$B40, 'Graph-outputs'!BF$2)</f>
        <v>60263.808738780383</v>
      </c>
      <c r="BG40">
        <v>36</v>
      </c>
      <c r="BH40">
        <f>INDEX('Calcs-control2'!$G$170:$X$240, 'Graph-outputs'!$B40, 'Graph-outputs'!$AL$1)</f>
        <v>0.99999527856974002</v>
      </c>
      <c r="BJ40" s="25" t="str">
        <f t="shared" si="23"/>
        <v/>
      </c>
      <c r="BK40" s="4" t="str">
        <f t="shared" si="24"/>
        <v/>
      </c>
      <c r="BL40" s="26" t="str">
        <f t="shared" si="25"/>
        <v/>
      </c>
      <c r="BM40">
        <f>INDEX('Calcs-control2'!$AH$386:$AY$456,  'Graph-outputs'!$B40, 'Graph-outputs'!BM$2)</f>
        <v>53057.536325804838</v>
      </c>
      <c r="BN40">
        <v>36</v>
      </c>
      <c r="BO40">
        <f>INDEX('Calcs-control2'!$AH$170:$AY$240, 'Graph-outputs'!$B40, 'Graph-outputs'!$AL$1)</f>
        <v>0.99997663620359667</v>
      </c>
      <c r="BQ40" s="80">
        <v>37</v>
      </c>
      <c r="BR40" s="80">
        <f t="shared" si="26"/>
        <v>36</v>
      </c>
      <c r="BS40">
        <f>IF(Settings!$M$5=1, 'Graph-outputs'!$BZ40, 'Graph-outputs'!$CG40)</f>
        <v>90.909324133866974</v>
      </c>
      <c r="BU40">
        <f>IF(Settings!$M$5=1, 'Graph-outputs'!$CN40, 'Graph-outputs'!$CU40)</f>
        <v>9545.4790340560321</v>
      </c>
      <c r="BW40" s="25" t="str">
        <f t="shared" si="27"/>
        <v/>
      </c>
      <c r="BX40" s="4" t="str">
        <f t="shared" si="28"/>
        <v/>
      </c>
      <c r="BY40" s="26" t="str">
        <f t="shared" si="29"/>
        <v/>
      </c>
      <c r="BZ40">
        <f>INDEX('Calcs-control3'!$G$86:$Y$156,  'Graph-outputs'!$B40, 'Graph-outputs'!BZ$2)</f>
        <v>99.253732960211224</v>
      </c>
      <c r="CA40">
        <v>36</v>
      </c>
      <c r="CB40">
        <f>INDEX('Calcs-control3'!$G$170:$X$240, 'Graph-outputs'!$B40, 'Graph-outputs'!$BT$1)</f>
        <v>0</v>
      </c>
      <c r="CD40" s="25" t="str">
        <f t="shared" si="30"/>
        <v/>
      </c>
      <c r="CE40" s="4" t="str">
        <f t="shared" si="31"/>
        <v/>
      </c>
      <c r="CF40" s="26" t="str">
        <f t="shared" si="32"/>
        <v/>
      </c>
      <c r="CG40">
        <f>INDEX('Calcs-control3'!$AH$86:$AZ$156,  'Graph-outputs'!$B40, 'Graph-outputs'!CG$2)</f>
        <v>90.909324133866974</v>
      </c>
      <c r="CH40">
        <v>36</v>
      </c>
      <c r="CI40" s="86">
        <f>INDEX('Calcs-control3'!$AH$170:$AY$240, 'Graph-outputs'!$B40, 'Graph-outputs'!$BT$1)</f>
        <v>0</v>
      </c>
      <c r="CK40" s="25" t="str">
        <f t="shared" si="33"/>
        <v/>
      </c>
      <c r="CL40" s="4" t="str">
        <f t="shared" si="34"/>
        <v/>
      </c>
      <c r="CM40" s="26" t="str">
        <f t="shared" si="35"/>
        <v/>
      </c>
      <c r="CN40">
        <f>INDEX('Calcs-control3'!$G$386:$X$456,  'Graph-outputs'!$B40, 'Graph-outputs'!CN$2)</f>
        <v>10421.641960822179</v>
      </c>
      <c r="CO40">
        <v>36</v>
      </c>
      <c r="CP40" s="86">
        <f>INDEX('Calcs-control3'!$G$170:$X$240, 'Graph-outputs'!$B40, 'Graph-outputs'!$BT$1)</f>
        <v>0</v>
      </c>
      <c r="CR40" s="25" t="str">
        <f t="shared" si="36"/>
        <v/>
      </c>
      <c r="CS40" s="4" t="str">
        <f t="shared" si="37"/>
        <v/>
      </c>
      <c r="CT40" s="26" t="str">
        <f t="shared" si="38"/>
        <v/>
      </c>
      <c r="CU40">
        <f>INDEX('Calcs-control3'!$AH$386:$AY$456,  'Graph-outputs'!$B40, 'Graph-outputs'!CU$2)</f>
        <v>9545.4790340560321</v>
      </c>
      <c r="CV40">
        <v>36</v>
      </c>
      <c r="CW40" s="86">
        <f>INDEX('Calcs-control3'!$AH$170:$AY$240, 'Graph-outputs'!$B40, 'Graph-outputs'!$BT$1)</f>
        <v>0</v>
      </c>
      <c r="CY40" s="80">
        <v>37</v>
      </c>
      <c r="CZ40" s="80">
        <f t="shared" si="39"/>
        <v>36</v>
      </c>
      <c r="DA40">
        <f>IF(Settings!$M$5=1, 'Graph-outputs'!$DH40, 'Graph-outputs'!$DO40)</f>
        <v>54.348237138864896</v>
      </c>
      <c r="DC40">
        <f>IF(Settings!$M$5=1, 'Graph-outputs'!$DV40, 'Graph-outputs'!$EC40)</f>
        <v>59702.767684916078</v>
      </c>
      <c r="DE40" s="25" t="str">
        <f t="shared" si="40"/>
        <v/>
      </c>
      <c r="DF40" s="4" t="str">
        <f t="shared" si="41"/>
        <v/>
      </c>
      <c r="DG40" s="26" t="str">
        <f t="shared" si="42"/>
        <v/>
      </c>
      <c r="DH40">
        <f>INDEX('Calcs-control4'!$G$86:$X$156,  'Graph-outputs'!$B40, 'Graph-outputs'!DH$2)</f>
        <v>56.497478993537953</v>
      </c>
      <c r="DI40">
        <v>36</v>
      </c>
      <c r="DJ40">
        <f>INDEX('Calcs-control4'!$G$170:$X$240, 'Graph-outputs'!$B40, 'Graph-outputs'!$DB$1)</f>
        <v>0.99592441128544584</v>
      </c>
      <c r="DL40" s="25" t="str">
        <f t="shared" si="43"/>
        <v/>
      </c>
      <c r="DM40" s="4" t="str">
        <f t="shared" si="44"/>
        <v/>
      </c>
      <c r="DN40" s="26" t="str">
        <f t="shared" si="45"/>
        <v/>
      </c>
      <c r="DO40">
        <f>INDEX('Calcs-control4'!$AH$86:$AY$156,  'Graph-outputs'!$B40, 'Graph-outputs'!DO$2)</f>
        <v>54.348237138864896</v>
      </c>
      <c r="DP40">
        <v>36</v>
      </c>
      <c r="DQ40">
        <f>INDEX('Calcs-control4'!$AH$170:$AY$240, 'Graph-outputs'!$B40, 'Graph-outputs'!$DB$1)</f>
        <v>0.9943321557673569</v>
      </c>
      <c r="DS40" s="25" t="str">
        <f t="shared" si="46"/>
        <v/>
      </c>
      <c r="DT40" s="4" t="str">
        <f t="shared" si="47"/>
        <v/>
      </c>
      <c r="DU40" s="26" t="str">
        <f t="shared" si="48"/>
        <v/>
      </c>
      <c r="DV40">
        <f>INDEX('Calcs-control4'!$G$386:$X$456,  'Graph-outputs'!$B40, 'Graph-outputs'!DV$2)</f>
        <v>62112.33601968224</v>
      </c>
      <c r="DW40">
        <v>36</v>
      </c>
      <c r="DX40">
        <f>INDEX('Calcs-control4'!$G$170:$X$240, 'Graph-outputs'!$B40, 'Graph-outputs'!$DB$1)</f>
        <v>0.99592441128544584</v>
      </c>
      <c r="DZ40" s="25" t="str">
        <f t="shared" si="49"/>
        <v/>
      </c>
      <c r="EA40" s="4" t="str">
        <f t="shared" si="50"/>
        <v/>
      </c>
      <c r="EB40" s="26" t="str">
        <f t="shared" si="51"/>
        <v/>
      </c>
      <c r="EC40">
        <f>INDEX('Calcs-control4'!$AH$386:$AY$456,  'Graph-outputs'!$B40, 'Graph-outputs'!EC$2)</f>
        <v>59702.767684916078</v>
      </c>
      <c r="ED40">
        <v>36</v>
      </c>
      <c r="EE40">
        <f>INDEX('Calcs-control4'!$AH$170:$AY$240, 'Graph-outputs'!$B40, 'Graph-outputs'!$DB$1)</f>
        <v>0.9943321557673569</v>
      </c>
    </row>
    <row r="41" spans="1:135" x14ac:dyDescent="0.25">
      <c r="A41" s="80">
        <f t="shared" si="0"/>
        <v>37</v>
      </c>
      <c r="B41">
        <v>38</v>
      </c>
      <c r="C41">
        <f>IF(Settings!$M$5=1, 'Graph-outputs'!$J41, 'Graph-outputs'!$Q41)</f>
        <v>55.872239260051479</v>
      </c>
      <c r="E41">
        <f>IF(Settings!$M$5=1, 'Graph-outputs'!$X41, 'Graph-outputs'!$AE41)</f>
        <v>61841.684087428868</v>
      </c>
      <c r="G41" s="25" t="str">
        <f t="shared" si="1"/>
        <v/>
      </c>
      <c r="H41" s="4" t="str">
        <f t="shared" si="2"/>
        <v/>
      </c>
      <c r="I41" s="26" t="str">
        <f t="shared" si="3"/>
        <v/>
      </c>
      <c r="J41">
        <f>INDEX('Calcs-control1'!$G$86:$X$156,  'Graph-outputs'!$B41, 'Graph-outputs'!J$2)</f>
        <v>59.737630941992279</v>
      </c>
      <c r="K41">
        <v>37</v>
      </c>
      <c r="L41">
        <f>INDEX('Calcs-control1'!$G$170:$X$240, 'Graph-outputs'!$B41, 'Graph-outputs'!$D$1)</f>
        <v>0.99999867800433517</v>
      </c>
      <c r="N41" s="25" t="str">
        <f t="shared" si="4"/>
        <v/>
      </c>
      <c r="O41" s="4" t="str">
        <f t="shared" si="5"/>
        <v/>
      </c>
      <c r="P41" s="26" t="str">
        <f t="shared" si="6"/>
        <v/>
      </c>
      <c r="Q41">
        <f>INDEX('Calcs-control1'!$AH$86:$AY$156,  'Graph-outputs'!$B41, 'Graph-outputs'!Q$2)</f>
        <v>55.872239260051479</v>
      </c>
      <c r="R41">
        <v>37</v>
      </c>
      <c r="S41">
        <f>INDEX('Calcs-control1'!$AH$170:$AY$240, 'Graph-outputs'!$B41, 'Graph-outputs'!$Q$2)</f>
        <v>0.99999678385785706</v>
      </c>
      <c r="U41" s="25" t="str">
        <f t="shared" si="7"/>
        <v/>
      </c>
      <c r="V41" s="4" t="str">
        <f t="shared" si="8"/>
        <v/>
      </c>
      <c r="W41" s="26" t="str">
        <f t="shared" si="9"/>
        <v/>
      </c>
      <c r="X41">
        <f>INDEX('Calcs-control1'!$G$386:$X$456,  'Graph-outputs'!$B41, 'Graph-outputs'!X$2)</f>
        <v>66120.085163267824</v>
      </c>
      <c r="Y41">
        <v>37</v>
      </c>
      <c r="Z41">
        <f>INDEX('Calcs-control1'!$G$170:$X$240, 'Graph-outputs'!$B41, 'Graph-outputs'!$J$2)</f>
        <v>0.99999867800433517</v>
      </c>
      <c r="AB41" s="25" t="str">
        <f t="shared" si="10"/>
        <v/>
      </c>
      <c r="AC41" s="4" t="str">
        <f t="shared" si="11"/>
        <v/>
      </c>
      <c r="AD41" s="26" t="str">
        <f t="shared" si="12"/>
        <v/>
      </c>
      <c r="AE41">
        <f>INDEX('Calcs-control1'!$AH$386:$AY$456,  'Graph-outputs'!$B41, 'Graph-outputs'!AE$2)</f>
        <v>61841.684087428868</v>
      </c>
      <c r="AF41">
        <v>37</v>
      </c>
      <c r="AG41">
        <f>INDEX('Calcs-control1'!$AH$170:$AY$240, 'Graph-outputs'!$B41, 'Graph-outputs'!$Q$2)</f>
        <v>0.99999678385785706</v>
      </c>
      <c r="AI41" s="80">
        <v>38</v>
      </c>
      <c r="AJ41" s="80">
        <f t="shared" si="13"/>
        <v>37</v>
      </c>
      <c r="AK41">
        <f>IF(Settings!$M$5=1, 'Graph-outputs'!$AR41, 'Graph-outputs'!$AY41)</f>
        <v>54.673304368559997</v>
      </c>
      <c r="AM41">
        <f>IF(Settings!$M$5=1, 'Graph-outputs'!$BF41, 'Graph-outputs'!$BM41)</f>
        <v>56666.199059351813</v>
      </c>
      <c r="AO41" s="25" t="str">
        <f t="shared" si="14"/>
        <v/>
      </c>
      <c r="AP41" s="4" t="str">
        <f t="shared" si="15"/>
        <v/>
      </c>
      <c r="AQ41" s="26" t="str">
        <f t="shared" si="16"/>
        <v/>
      </c>
      <c r="AR41">
        <f>INDEX('Calcs-control2'!$G$86:$Y$156,  'Graph-outputs'!$B41, 'Graph-outputs'!AR$2)</f>
        <v>60.08569146667697</v>
      </c>
      <c r="AS41">
        <v>37</v>
      </c>
      <c r="AT41">
        <f>INDEX('Calcs-control2'!$G$170:$X$240, 'Graph-outputs'!$B41, 'Graph-outputs'!$AL$1)</f>
        <v>0.99999697900370599</v>
      </c>
      <c r="AV41" s="25" t="str">
        <f t="shared" si="17"/>
        <v/>
      </c>
      <c r="AW41" s="4" t="str">
        <f t="shared" si="18"/>
        <v/>
      </c>
      <c r="AX41" s="26" t="str">
        <f t="shared" si="19"/>
        <v/>
      </c>
      <c r="AY41">
        <f>INDEX('Calcs-control2'!$AH$86:$AZ$156,  'Graph-outputs'!$B41, 'Graph-outputs'!AY$2)</f>
        <v>54.673304368559997</v>
      </c>
      <c r="AZ41">
        <v>37</v>
      </c>
      <c r="BA41">
        <f>INDEX('Calcs-control2'!$AH$170:$AY$240, 'Graph-outputs'!$B41, 'Graph-outputs'!$AL$1)</f>
        <v>0.99998950986063095</v>
      </c>
      <c r="BC41" s="25" t="str">
        <f t="shared" si="20"/>
        <v/>
      </c>
      <c r="BD41" s="4" t="str">
        <f t="shared" si="21"/>
        <v/>
      </c>
      <c r="BE41" s="26" t="str">
        <f t="shared" si="22"/>
        <v/>
      </c>
      <c r="BF41">
        <f>INDEX('Calcs-control2'!$G$386:$X$456,  'Graph-outputs'!$B41, 'Graph-outputs'!BF$2)</f>
        <v>62276.027720919941</v>
      </c>
      <c r="BG41">
        <v>37</v>
      </c>
      <c r="BH41">
        <f>INDEX('Calcs-control2'!$G$170:$X$240, 'Graph-outputs'!$B41, 'Graph-outputs'!$AL$1)</f>
        <v>0.99999697900370599</v>
      </c>
      <c r="BJ41" s="25" t="str">
        <f t="shared" si="23"/>
        <v/>
      </c>
      <c r="BK41" s="4" t="str">
        <f t="shared" si="24"/>
        <v/>
      </c>
      <c r="BL41" s="26" t="str">
        <f t="shared" si="25"/>
        <v/>
      </c>
      <c r="BM41">
        <f>INDEX('Calcs-control2'!$AH$386:$AY$456,  'Graph-outputs'!$B41, 'Graph-outputs'!BM$2)</f>
        <v>56666.199059351813</v>
      </c>
      <c r="BN41">
        <v>37</v>
      </c>
      <c r="BO41">
        <f>INDEX('Calcs-control2'!$AH$170:$AY$240, 'Graph-outputs'!$B41, 'Graph-outputs'!$AL$1)</f>
        <v>0.99998950986063095</v>
      </c>
      <c r="BQ41" s="80">
        <v>38</v>
      </c>
      <c r="BR41" s="80">
        <f t="shared" si="26"/>
        <v>37</v>
      </c>
      <c r="BS41">
        <f>IF(Settings!$M$5=1, 'Graph-outputs'!$BZ41, 'Graph-outputs'!$CG41)</f>
        <v>95.105154377431887</v>
      </c>
      <c r="BU41">
        <f>IF(Settings!$M$5=1, 'Graph-outputs'!$CN41, 'Graph-outputs'!$CU41)</f>
        <v>9986.041209630348</v>
      </c>
      <c r="BW41" s="25" t="str">
        <f t="shared" si="27"/>
        <v/>
      </c>
      <c r="BX41" s="4" t="str">
        <f t="shared" si="28"/>
        <v/>
      </c>
      <c r="BY41" s="26" t="str">
        <f t="shared" si="29"/>
        <v/>
      </c>
      <c r="BZ41">
        <f>INDEX('Calcs-control3'!$G$86:$Y$156,  'Graph-outputs'!$B41, 'Graph-outputs'!BZ$2)</f>
        <v>101.56268242338106</v>
      </c>
      <c r="CA41">
        <v>37</v>
      </c>
      <c r="CB41">
        <f>INDEX('Calcs-control3'!$G$170:$X$240, 'Graph-outputs'!$B41, 'Graph-outputs'!$BT$1)</f>
        <v>0</v>
      </c>
      <c r="CD41" s="25" t="str">
        <f t="shared" si="30"/>
        <v/>
      </c>
      <c r="CE41" s="4" t="str">
        <f t="shared" si="31"/>
        <v/>
      </c>
      <c r="CF41" s="26" t="str">
        <f t="shared" si="32"/>
        <v/>
      </c>
      <c r="CG41">
        <f>INDEX('Calcs-control3'!$AH$86:$AZ$156,  'Graph-outputs'!$B41, 'Graph-outputs'!CG$2)</f>
        <v>95.105154377431887</v>
      </c>
      <c r="CH41">
        <v>37</v>
      </c>
      <c r="CI41" s="86">
        <f>INDEX('Calcs-control3'!$AH$170:$AY$240, 'Graph-outputs'!$B41, 'Graph-outputs'!$BT$1)</f>
        <v>0</v>
      </c>
      <c r="CK41" s="25" t="str">
        <f t="shared" si="33"/>
        <v/>
      </c>
      <c r="CL41" s="4" t="str">
        <f t="shared" si="34"/>
        <v/>
      </c>
      <c r="CM41" s="26" t="str">
        <f t="shared" si="35"/>
        <v/>
      </c>
      <c r="CN41">
        <f>INDEX('Calcs-control3'!$G$386:$X$456,  'Graph-outputs'!$B41, 'Graph-outputs'!CN$2)</f>
        <v>10664.081654455011</v>
      </c>
      <c r="CO41">
        <v>37</v>
      </c>
      <c r="CP41" s="86">
        <f>INDEX('Calcs-control3'!$G$170:$X$240, 'Graph-outputs'!$B41, 'Graph-outputs'!$BT$1)</f>
        <v>0</v>
      </c>
      <c r="CR41" s="25" t="str">
        <f t="shared" si="36"/>
        <v/>
      </c>
      <c r="CS41" s="4" t="str">
        <f t="shared" si="37"/>
        <v/>
      </c>
      <c r="CT41" s="26" t="str">
        <f t="shared" si="38"/>
        <v/>
      </c>
      <c r="CU41">
        <f>INDEX('Calcs-control3'!$AH$386:$AY$456,  'Graph-outputs'!$B41, 'Graph-outputs'!CU$2)</f>
        <v>9986.041209630348</v>
      </c>
      <c r="CV41">
        <v>37</v>
      </c>
      <c r="CW41" s="86">
        <f>INDEX('Calcs-control3'!$AH$170:$AY$240, 'Graph-outputs'!$B41, 'Graph-outputs'!$BT$1)</f>
        <v>0</v>
      </c>
      <c r="CY41" s="80">
        <v>38</v>
      </c>
      <c r="CZ41" s="80">
        <f t="shared" si="39"/>
        <v>37</v>
      </c>
      <c r="DA41">
        <f>IF(Settings!$M$5=1, 'Graph-outputs'!$DH41, 'Graph-outputs'!$DO41)</f>
        <v>55.454306759578515</v>
      </c>
      <c r="DC41">
        <f>IF(Settings!$M$5=1, 'Graph-outputs'!$DV41, 'Graph-outputs'!$EC41)</f>
        <v>60944.644593887693</v>
      </c>
      <c r="DE41" s="25" t="str">
        <f t="shared" si="40"/>
        <v/>
      </c>
      <c r="DF41" s="4" t="str">
        <f t="shared" si="41"/>
        <v/>
      </c>
      <c r="DG41" s="26" t="str">
        <f t="shared" si="42"/>
        <v/>
      </c>
      <c r="DH41">
        <f>INDEX('Calcs-control4'!$G$86:$X$156,  'Graph-outputs'!$B41, 'Graph-outputs'!DH$2)</f>
        <v>57.057387874937483</v>
      </c>
      <c r="DI41">
        <v>37</v>
      </c>
      <c r="DJ41">
        <f>INDEX('Calcs-control4'!$G$170:$X$240, 'Graph-outputs'!$B41, 'Graph-outputs'!$DB$1)</f>
        <v>0.99624710364424895</v>
      </c>
      <c r="DL41" s="25" t="str">
        <f t="shared" si="43"/>
        <v/>
      </c>
      <c r="DM41" s="4" t="str">
        <f t="shared" si="44"/>
        <v/>
      </c>
      <c r="DN41" s="26" t="str">
        <f t="shared" si="45"/>
        <v/>
      </c>
      <c r="DO41">
        <f>INDEX('Calcs-control4'!$AH$86:$AY$156,  'Graph-outputs'!$B41, 'Graph-outputs'!DO$2)</f>
        <v>55.454306759578515</v>
      </c>
      <c r="DP41">
        <v>37</v>
      </c>
      <c r="DQ41">
        <f>INDEX('Calcs-control4'!$AH$170:$AY$240, 'Graph-outputs'!$B41, 'Graph-outputs'!$DB$1)</f>
        <v>0.99522826940729114</v>
      </c>
      <c r="DS41" s="25" t="str">
        <f t="shared" si="46"/>
        <v/>
      </c>
      <c r="DT41" s="4" t="str">
        <f t="shared" si="47"/>
        <v/>
      </c>
      <c r="DU41" s="26" t="str">
        <f t="shared" si="48"/>
        <v/>
      </c>
      <c r="DV41">
        <f>INDEX('Calcs-control4'!$G$386:$X$456,  'Graph-outputs'!$B41, 'Graph-outputs'!DV$2)</f>
        <v>62737.832479881581</v>
      </c>
      <c r="DW41">
        <v>37</v>
      </c>
      <c r="DX41">
        <f>INDEX('Calcs-control4'!$G$170:$X$240, 'Graph-outputs'!$B41, 'Graph-outputs'!$DB$1)</f>
        <v>0.99624710364424895</v>
      </c>
      <c r="DZ41" s="25" t="str">
        <f t="shared" si="49"/>
        <v/>
      </c>
      <c r="EA41" s="4" t="str">
        <f t="shared" si="50"/>
        <v/>
      </c>
      <c r="EB41" s="26" t="str">
        <f t="shared" si="51"/>
        <v/>
      </c>
      <c r="EC41">
        <f>INDEX('Calcs-control4'!$AH$386:$AY$456,  'Graph-outputs'!$B41, 'Graph-outputs'!EC$2)</f>
        <v>60944.644593887693</v>
      </c>
      <c r="ED41">
        <v>37</v>
      </c>
      <c r="EE41">
        <f>INDEX('Calcs-control4'!$AH$170:$AY$240, 'Graph-outputs'!$B41, 'Graph-outputs'!$DB$1)</f>
        <v>0.99522826940729114</v>
      </c>
    </row>
    <row r="42" spans="1:135" x14ac:dyDescent="0.25">
      <c r="A42" s="80">
        <f t="shared" si="0"/>
        <v>38</v>
      </c>
      <c r="B42">
        <v>39</v>
      </c>
      <c r="C42">
        <f>IF(Settings!$M$5=1, 'Graph-outputs'!$J42, 'Graph-outputs'!$Q42)</f>
        <v>58.398382184756223</v>
      </c>
      <c r="E42">
        <f>IF(Settings!$M$5=1, 'Graph-outputs'!$X42, 'Graph-outputs'!$AE42)</f>
        <v>64637.742462846349</v>
      </c>
      <c r="G42" s="25" t="str">
        <f t="shared" si="1"/>
        <v/>
      </c>
      <c r="H42" s="4" t="str">
        <f t="shared" si="2"/>
        <v/>
      </c>
      <c r="I42" s="26" t="str">
        <f t="shared" si="3"/>
        <v/>
      </c>
      <c r="J42">
        <f>INDEX('Calcs-control1'!$G$86:$X$156,  'Graph-outputs'!$B42, 'Graph-outputs'!J$2)</f>
        <v>61.097718438379061</v>
      </c>
      <c r="K42">
        <v>38</v>
      </c>
      <c r="L42">
        <f>INDEX('Calcs-control1'!$G$170:$X$240, 'Graph-outputs'!$B42, 'Graph-outputs'!$D$1)</f>
        <v>0.99999903311688243</v>
      </c>
      <c r="N42" s="25" t="str">
        <f t="shared" si="4"/>
        <v/>
      </c>
      <c r="O42" s="4" t="str">
        <f t="shared" si="5"/>
        <v/>
      </c>
      <c r="P42" s="26" t="str">
        <f t="shared" si="6"/>
        <v/>
      </c>
      <c r="Q42">
        <f>INDEX('Calcs-control1'!$AH$86:$AY$156,  'Graph-outputs'!$B42, 'Graph-outputs'!Q$2)</f>
        <v>58.398382184756223</v>
      </c>
      <c r="R42">
        <v>38</v>
      </c>
      <c r="S42">
        <f>INDEX('Calcs-control1'!$AH$170:$AY$240, 'Graph-outputs'!$B42, 'Graph-outputs'!$Q$2)</f>
        <v>0.99999820111023685</v>
      </c>
      <c r="U42" s="25" t="str">
        <f t="shared" si="7"/>
        <v/>
      </c>
      <c r="V42" s="4" t="str">
        <f t="shared" si="8"/>
        <v/>
      </c>
      <c r="W42" s="26" t="str">
        <f t="shared" si="9"/>
        <v/>
      </c>
      <c r="X42">
        <f>INDEX('Calcs-control1'!$G$386:$X$456,  'Graph-outputs'!$B42, 'Graph-outputs'!X$2)</f>
        <v>67625.491566850687</v>
      </c>
      <c r="Y42">
        <v>38</v>
      </c>
      <c r="Z42">
        <f>INDEX('Calcs-control1'!$G$170:$X$240, 'Graph-outputs'!$B42, 'Graph-outputs'!$J$2)</f>
        <v>0.99999903311688243</v>
      </c>
      <c r="AB42" s="25" t="str">
        <f t="shared" si="10"/>
        <v/>
      </c>
      <c r="AC42" s="4" t="str">
        <f t="shared" si="11"/>
        <v/>
      </c>
      <c r="AD42" s="26" t="str">
        <f t="shared" si="12"/>
        <v/>
      </c>
      <c r="AE42">
        <f>INDEX('Calcs-control1'!$AH$386:$AY$456,  'Graph-outputs'!$B42, 'Graph-outputs'!AE$2)</f>
        <v>64637.742462846349</v>
      </c>
      <c r="AF42">
        <v>38</v>
      </c>
      <c r="AG42">
        <f>INDEX('Calcs-control1'!$AH$170:$AY$240, 'Graph-outputs'!$B42, 'Graph-outputs'!$Q$2)</f>
        <v>0.99999820111023685</v>
      </c>
      <c r="AI42" s="80">
        <v>39</v>
      </c>
      <c r="AJ42" s="80">
        <f t="shared" si="13"/>
        <v>38</v>
      </c>
      <c r="AK42">
        <f>IF(Settings!$M$5=1, 'Graph-outputs'!$AR42, 'Graph-outputs'!$AY42)</f>
        <v>58.212936150955024</v>
      </c>
      <c r="AM42">
        <f>IF(Settings!$M$5=1, 'Graph-outputs'!$BF42, 'Graph-outputs'!$BM42)</f>
        <v>60334.971176381885</v>
      </c>
      <c r="AO42" s="25" t="str">
        <f t="shared" si="14"/>
        <v/>
      </c>
      <c r="AP42" s="4" t="str">
        <f t="shared" si="15"/>
        <v/>
      </c>
      <c r="AQ42" s="26" t="str">
        <f t="shared" si="16"/>
        <v/>
      </c>
      <c r="AR42">
        <f>INDEX('Calcs-control2'!$G$86:$Y$156,  'Graph-outputs'!$B42, 'Graph-outputs'!AR$2)</f>
        <v>61.982782851708272</v>
      </c>
      <c r="AS42">
        <v>38</v>
      </c>
      <c r="AT42">
        <f>INDEX('Calcs-control2'!$G$170:$X$240, 'Graph-outputs'!$B42, 'Graph-outputs'!$AL$1)</f>
        <v>0.99999804721676078</v>
      </c>
      <c r="AV42" s="25" t="str">
        <f t="shared" si="17"/>
        <v/>
      </c>
      <c r="AW42" s="4" t="str">
        <f t="shared" si="18"/>
        <v/>
      </c>
      <c r="AX42" s="26" t="str">
        <f t="shared" si="19"/>
        <v/>
      </c>
      <c r="AY42">
        <f>INDEX('Calcs-control2'!$AH$86:$AZ$156,  'Graph-outputs'!$B42, 'Graph-outputs'!AY$2)</f>
        <v>58.212936150955024</v>
      </c>
      <c r="AZ42">
        <v>38</v>
      </c>
      <c r="BA42">
        <f>INDEX('Calcs-control2'!$AH$170:$AY$240, 'Graph-outputs'!$B42, 'Graph-outputs'!$AL$1)</f>
        <v>0.9999953525420241</v>
      </c>
      <c r="BC42" s="25" t="str">
        <f t="shared" si="20"/>
        <v/>
      </c>
      <c r="BD42" s="4" t="str">
        <f t="shared" si="21"/>
        <v/>
      </c>
      <c r="BE42" s="26" t="str">
        <f t="shared" si="22"/>
        <v/>
      </c>
      <c r="BF42">
        <f>INDEX('Calcs-control2'!$G$386:$X$456,  'Graph-outputs'!$B42, 'Graph-outputs'!BF$2)</f>
        <v>64242.297648431813</v>
      </c>
      <c r="BG42">
        <v>38</v>
      </c>
      <c r="BH42">
        <f>INDEX('Calcs-control2'!$G$170:$X$240, 'Graph-outputs'!$B42, 'Graph-outputs'!$AL$1)</f>
        <v>0.99999804721676078</v>
      </c>
      <c r="BJ42" s="25" t="str">
        <f t="shared" si="23"/>
        <v/>
      </c>
      <c r="BK42" s="4" t="str">
        <f t="shared" si="24"/>
        <v/>
      </c>
      <c r="BL42" s="26" t="str">
        <f t="shared" si="25"/>
        <v/>
      </c>
      <c r="BM42">
        <f>INDEX('Calcs-control2'!$AH$386:$AY$456,  'Graph-outputs'!$B42, 'Graph-outputs'!BM$2)</f>
        <v>60334.971176381885</v>
      </c>
      <c r="BN42">
        <v>38</v>
      </c>
      <c r="BO42">
        <f>INDEX('Calcs-control2'!$AH$170:$AY$240, 'Graph-outputs'!$B42, 'Graph-outputs'!$AL$1)</f>
        <v>0.9999953525420241</v>
      </c>
      <c r="BQ42" s="80">
        <v>39</v>
      </c>
      <c r="BR42" s="80">
        <f t="shared" si="26"/>
        <v>38</v>
      </c>
      <c r="BS42">
        <f>IF(Settings!$M$5=1, 'Graph-outputs'!$BZ42, 'Graph-outputs'!$CG42)</f>
        <v>99.335512492874386</v>
      </c>
      <c r="BU42">
        <f>IF(Settings!$M$5=1, 'Graph-outputs'!$CN42, 'Graph-outputs'!$CU42)</f>
        <v>10430.228811751811</v>
      </c>
      <c r="BW42" s="25" t="str">
        <f t="shared" si="27"/>
        <v/>
      </c>
      <c r="BX42" s="4" t="str">
        <f t="shared" si="28"/>
        <v/>
      </c>
      <c r="BY42" s="26" t="str">
        <f t="shared" si="29"/>
        <v/>
      </c>
      <c r="BZ42">
        <f>INDEX('Calcs-control3'!$G$86:$Y$156,  'Graph-outputs'!$B42, 'Graph-outputs'!BZ$2)</f>
        <v>103.81292425112989</v>
      </c>
      <c r="CA42">
        <v>38</v>
      </c>
      <c r="CB42">
        <f>INDEX('Calcs-control3'!$G$170:$X$240, 'Graph-outputs'!$B42, 'Graph-outputs'!$BT$1)</f>
        <v>0</v>
      </c>
      <c r="CD42" s="25" t="str">
        <f t="shared" si="30"/>
        <v/>
      </c>
      <c r="CE42" s="4" t="str">
        <f t="shared" si="31"/>
        <v/>
      </c>
      <c r="CF42" s="26" t="str">
        <f t="shared" si="32"/>
        <v/>
      </c>
      <c r="CG42">
        <f>INDEX('Calcs-control3'!$AH$86:$AZ$156,  'Graph-outputs'!$B42, 'Graph-outputs'!CG$2)</f>
        <v>99.335512492874386</v>
      </c>
      <c r="CH42">
        <v>38</v>
      </c>
      <c r="CI42" s="86">
        <f>INDEX('Calcs-control3'!$AH$170:$AY$240, 'Graph-outputs'!$B42, 'Graph-outputs'!$BT$1)</f>
        <v>0</v>
      </c>
      <c r="CK42" s="25" t="str">
        <f t="shared" si="33"/>
        <v/>
      </c>
      <c r="CL42" s="4" t="str">
        <f t="shared" si="34"/>
        <v/>
      </c>
      <c r="CM42" s="26" t="str">
        <f t="shared" si="35"/>
        <v/>
      </c>
      <c r="CN42">
        <f>INDEX('Calcs-control3'!$G$386:$X$456,  'Graph-outputs'!$B42, 'Graph-outputs'!CN$2)</f>
        <v>10900.357046368637</v>
      </c>
      <c r="CO42">
        <v>38</v>
      </c>
      <c r="CP42" s="86">
        <f>INDEX('Calcs-control3'!$G$170:$X$240, 'Graph-outputs'!$B42, 'Graph-outputs'!$BT$1)</f>
        <v>0</v>
      </c>
      <c r="CR42" s="25" t="str">
        <f t="shared" si="36"/>
        <v/>
      </c>
      <c r="CS42" s="4" t="str">
        <f t="shared" si="37"/>
        <v/>
      </c>
      <c r="CT42" s="26" t="str">
        <f t="shared" si="38"/>
        <v/>
      </c>
      <c r="CU42">
        <f>INDEX('Calcs-control3'!$AH$386:$AY$456,  'Graph-outputs'!$B42, 'Graph-outputs'!CU$2)</f>
        <v>10430.228811751811</v>
      </c>
      <c r="CV42">
        <v>38</v>
      </c>
      <c r="CW42" s="86">
        <f>INDEX('Calcs-control3'!$AH$170:$AY$240, 'Graph-outputs'!$B42, 'Graph-outputs'!$BT$1)</f>
        <v>0</v>
      </c>
      <c r="CY42" s="80">
        <v>39</v>
      </c>
      <c r="CZ42" s="80">
        <f t="shared" si="39"/>
        <v>38</v>
      </c>
      <c r="DA42">
        <f>IF(Settings!$M$5=1, 'Graph-outputs'!$DH42, 'Graph-outputs'!$DO42)</f>
        <v>56.517558269677977</v>
      </c>
      <c r="DC42">
        <f>IF(Settings!$M$5=1, 'Graph-outputs'!$DV42, 'Graph-outputs'!$EC42)</f>
        <v>62134.781631584614</v>
      </c>
      <c r="DE42" s="25" t="str">
        <f t="shared" si="40"/>
        <v/>
      </c>
      <c r="DF42" s="4" t="str">
        <f t="shared" si="41"/>
        <v/>
      </c>
      <c r="DG42" s="26" t="str">
        <f t="shared" si="42"/>
        <v/>
      </c>
      <c r="DH42">
        <f>INDEX('Calcs-control4'!$G$86:$X$156,  'Graph-outputs'!$B42, 'Graph-outputs'!DH$2)</f>
        <v>57.589323729269864</v>
      </c>
      <c r="DI42">
        <v>38</v>
      </c>
      <c r="DJ42">
        <f>INDEX('Calcs-control4'!$G$170:$X$240, 'Graph-outputs'!$B42, 'Graph-outputs'!$DB$1)</f>
        <v>0.9965245880291741</v>
      </c>
      <c r="DL42" s="25" t="str">
        <f t="shared" si="43"/>
        <v/>
      </c>
      <c r="DM42" s="4" t="str">
        <f t="shared" si="44"/>
        <v/>
      </c>
      <c r="DN42" s="26" t="str">
        <f t="shared" si="45"/>
        <v/>
      </c>
      <c r="DO42">
        <f>INDEX('Calcs-control4'!$AH$86:$AY$156,  'Graph-outputs'!$B42, 'Graph-outputs'!DO$2)</f>
        <v>56.517558269677977</v>
      </c>
      <c r="DP42">
        <v>38</v>
      </c>
      <c r="DQ42">
        <f>INDEX('Calcs-control4'!$AH$170:$AY$240, 'Graph-outputs'!$B42, 'Graph-outputs'!$DB$1)</f>
        <v>0.99593656117762641</v>
      </c>
      <c r="DS42" s="25" t="str">
        <f t="shared" si="46"/>
        <v/>
      </c>
      <c r="DT42" s="4" t="str">
        <f t="shared" si="47"/>
        <v/>
      </c>
      <c r="DU42" s="26" t="str">
        <f t="shared" si="48"/>
        <v/>
      </c>
      <c r="DV42">
        <f>INDEX('Calcs-control4'!$G$386:$X$456,  'Graph-outputs'!$B42, 'Graph-outputs'!DV$2)</f>
        <v>63331.355381052592</v>
      </c>
      <c r="DW42">
        <v>38</v>
      </c>
      <c r="DX42">
        <f>INDEX('Calcs-control4'!$G$170:$X$240, 'Graph-outputs'!$B42, 'Graph-outputs'!$DB$1)</f>
        <v>0.9965245880291741</v>
      </c>
      <c r="DZ42" s="25" t="str">
        <f t="shared" si="49"/>
        <v/>
      </c>
      <c r="EA42" s="4" t="str">
        <f t="shared" si="50"/>
        <v/>
      </c>
      <c r="EB42" s="26" t="str">
        <f t="shared" si="51"/>
        <v/>
      </c>
      <c r="EC42">
        <f>INDEX('Calcs-control4'!$AH$386:$AY$456,  'Graph-outputs'!$B42, 'Graph-outputs'!EC$2)</f>
        <v>62134.781631584614</v>
      </c>
      <c r="ED42">
        <v>38</v>
      </c>
      <c r="EE42">
        <f>INDEX('Calcs-control4'!$AH$170:$AY$240, 'Graph-outputs'!$B42, 'Graph-outputs'!$DB$1)</f>
        <v>0.99593656117762641</v>
      </c>
    </row>
    <row r="43" spans="1:135" x14ac:dyDescent="0.25">
      <c r="A43" s="80">
        <f t="shared" si="0"/>
        <v>39</v>
      </c>
      <c r="B43">
        <v>40</v>
      </c>
      <c r="C43">
        <f>IF(Settings!$M$5=1, 'Graph-outputs'!$J43, 'Graph-outputs'!$Q43)</f>
        <v>60.959356979923051</v>
      </c>
      <c r="E43">
        <f>IF(Settings!$M$5=1, 'Graph-outputs'!$X43, 'Graph-outputs'!$AE43)</f>
        <v>67472.346902412944</v>
      </c>
      <c r="G43" s="25" t="str">
        <f t="shared" si="1"/>
        <v/>
      </c>
      <c r="H43" s="4" t="str">
        <f t="shared" si="2"/>
        <v/>
      </c>
      <c r="I43" s="26" t="str">
        <f t="shared" si="3"/>
        <v/>
      </c>
      <c r="J43">
        <f>INDEX('Calcs-control1'!$G$86:$X$156,  'Graph-outputs'!$B43, 'Graph-outputs'!J$2)</f>
        <v>62.429735870525782</v>
      </c>
      <c r="K43">
        <v>39</v>
      </c>
      <c r="L43">
        <f>INDEX('Calcs-control1'!$G$170:$X$240, 'Graph-outputs'!$B43, 'Graph-outputs'!$D$1)</f>
        <v>0.99999928825933704</v>
      </c>
      <c r="N43" s="25" t="str">
        <f t="shared" si="4"/>
        <v/>
      </c>
      <c r="O43" s="4" t="str">
        <f t="shared" si="5"/>
        <v/>
      </c>
      <c r="P43" s="26" t="str">
        <f t="shared" si="6"/>
        <v/>
      </c>
      <c r="Q43">
        <f>INDEX('Calcs-control1'!$AH$86:$AY$156,  'Graph-outputs'!$B43, 'Graph-outputs'!Q$2)</f>
        <v>60.959356979923051</v>
      </c>
      <c r="R43">
        <v>39</v>
      </c>
      <c r="S43">
        <f>INDEX('Calcs-control1'!$AH$170:$AY$240, 'Graph-outputs'!$B43, 'Graph-outputs'!$Q$2)</f>
        <v>0.99999900185280799</v>
      </c>
      <c r="U43" s="25" t="str">
        <f t="shared" si="7"/>
        <v/>
      </c>
      <c r="V43" s="4" t="str">
        <f t="shared" si="8"/>
        <v/>
      </c>
      <c r="W43" s="26" t="str">
        <f t="shared" si="9"/>
        <v/>
      </c>
      <c r="X43">
        <f>INDEX('Calcs-control1'!$G$386:$X$456,  'Graph-outputs'!$B43, 'Graph-outputs'!X$2)</f>
        <v>69099.82758942798</v>
      </c>
      <c r="Y43">
        <v>39</v>
      </c>
      <c r="Z43">
        <f>INDEX('Calcs-control1'!$G$170:$X$240, 'Graph-outputs'!$B43, 'Graph-outputs'!$J$2)</f>
        <v>0.99999928825933704</v>
      </c>
      <c r="AB43" s="25" t="str">
        <f t="shared" si="10"/>
        <v/>
      </c>
      <c r="AC43" s="4" t="str">
        <f t="shared" si="11"/>
        <v/>
      </c>
      <c r="AD43" s="26" t="str">
        <f t="shared" si="12"/>
        <v/>
      </c>
      <c r="AE43">
        <f>INDEX('Calcs-control1'!$AH$386:$AY$456,  'Graph-outputs'!$B43, 'Graph-outputs'!AE$2)</f>
        <v>67472.346902412944</v>
      </c>
      <c r="AF43">
        <v>39</v>
      </c>
      <c r="AG43">
        <f>INDEX('Calcs-control1'!$AH$170:$AY$240, 'Graph-outputs'!$B43, 'Graph-outputs'!$Q$2)</f>
        <v>0.99999900185280799</v>
      </c>
      <c r="AI43" s="80">
        <v>40</v>
      </c>
      <c r="AJ43" s="80">
        <f t="shared" si="13"/>
        <v>39</v>
      </c>
      <c r="AK43">
        <f>IF(Settings!$M$5=1, 'Graph-outputs'!$AR43, 'Graph-outputs'!$AY43)</f>
        <v>61.790060381845556</v>
      </c>
      <c r="AM43">
        <f>IF(Settings!$M$5=1, 'Graph-outputs'!$BF43, 'Graph-outputs'!$BM43)</f>
        <v>64042.54780422624</v>
      </c>
      <c r="AO43" s="25" t="str">
        <f t="shared" si="14"/>
        <v/>
      </c>
      <c r="AP43" s="4" t="str">
        <f t="shared" si="15"/>
        <v/>
      </c>
      <c r="AQ43" s="26" t="str">
        <f t="shared" si="16"/>
        <v/>
      </c>
      <c r="AR43">
        <f>INDEX('Calcs-control2'!$G$86:$Y$156,  'Graph-outputs'!$B43, 'Graph-outputs'!AR$2)</f>
        <v>63.834460346195776</v>
      </c>
      <c r="AS43">
        <v>39</v>
      </c>
      <c r="AT43">
        <f>INDEX('Calcs-control2'!$G$170:$X$240, 'Graph-outputs'!$B43, 'Graph-outputs'!$AL$1)</f>
        <v>0.99999872445972571</v>
      </c>
      <c r="AV43" s="25" t="str">
        <f t="shared" si="17"/>
        <v/>
      </c>
      <c r="AW43" s="4" t="str">
        <f t="shared" si="18"/>
        <v/>
      </c>
      <c r="AX43" s="26" t="str">
        <f t="shared" si="19"/>
        <v/>
      </c>
      <c r="AY43">
        <f>INDEX('Calcs-control2'!$AH$86:$AZ$156,  'Graph-outputs'!$B43, 'Graph-outputs'!AY$2)</f>
        <v>61.790060381845556</v>
      </c>
      <c r="AZ43">
        <v>39</v>
      </c>
      <c r="BA43">
        <f>INDEX('Calcs-control2'!$AH$170:$AY$240, 'Graph-outputs'!$B43, 'Graph-outputs'!$AL$1)</f>
        <v>0.99999795871027719</v>
      </c>
      <c r="BC43" s="25" t="str">
        <f t="shared" si="20"/>
        <v/>
      </c>
      <c r="BD43" s="4" t="str">
        <f t="shared" si="21"/>
        <v/>
      </c>
      <c r="BE43" s="26" t="str">
        <f t="shared" si="22"/>
        <v/>
      </c>
      <c r="BF43">
        <f>INDEX('Calcs-control2'!$G$386:$X$456,  'Graph-outputs'!$B43, 'Graph-outputs'!BF$2)</f>
        <v>66161.490942770717</v>
      </c>
      <c r="BG43">
        <v>39</v>
      </c>
      <c r="BH43">
        <f>INDEX('Calcs-control2'!$G$170:$X$240, 'Graph-outputs'!$B43, 'Graph-outputs'!$AL$1)</f>
        <v>0.99999872445972571</v>
      </c>
      <c r="BJ43" s="25" t="str">
        <f t="shared" si="23"/>
        <v/>
      </c>
      <c r="BK43" s="4" t="str">
        <f t="shared" si="24"/>
        <v/>
      </c>
      <c r="BL43" s="26" t="str">
        <f t="shared" si="25"/>
        <v/>
      </c>
      <c r="BM43">
        <f>INDEX('Calcs-control2'!$AH$386:$AY$456,  'Graph-outputs'!$B43, 'Graph-outputs'!BM$2)</f>
        <v>64042.54780422624</v>
      </c>
      <c r="BN43">
        <v>39</v>
      </c>
      <c r="BO43">
        <f>INDEX('Calcs-control2'!$AH$170:$AY$240, 'Graph-outputs'!$B43, 'Graph-outputs'!$AL$1)</f>
        <v>0.99999795871027719</v>
      </c>
      <c r="BQ43" s="80">
        <v>40</v>
      </c>
      <c r="BR43" s="80">
        <f t="shared" si="26"/>
        <v>39</v>
      </c>
      <c r="BS43">
        <f>IF(Settings!$M$5=1, 'Graph-outputs'!$BZ43, 'Graph-outputs'!$CG43)</f>
        <v>103.58455304434248</v>
      </c>
      <c r="BU43">
        <f>IF(Settings!$M$5=1, 'Graph-outputs'!$CN43, 'Graph-outputs'!$CU43)</f>
        <v>10876.378069655961</v>
      </c>
      <c r="BW43" s="25" t="str">
        <f t="shared" si="27"/>
        <v/>
      </c>
      <c r="BX43" s="4" t="str">
        <f t="shared" si="28"/>
        <v/>
      </c>
      <c r="BY43" s="26" t="str">
        <f t="shared" si="29"/>
        <v/>
      </c>
      <c r="BZ43">
        <f>INDEX('Calcs-control3'!$G$86:$Y$156,  'Graph-outputs'!$B43, 'Graph-outputs'!BZ$2)</f>
        <v>106.00500312341651</v>
      </c>
      <c r="CA43">
        <v>39</v>
      </c>
      <c r="CB43">
        <f>INDEX('Calcs-control3'!$G$170:$X$240, 'Graph-outputs'!$B43, 'Graph-outputs'!$BT$1)</f>
        <v>0</v>
      </c>
      <c r="CD43" s="25" t="str">
        <f t="shared" si="30"/>
        <v/>
      </c>
      <c r="CE43" s="4" t="str">
        <f t="shared" si="31"/>
        <v/>
      </c>
      <c r="CF43" s="26" t="str">
        <f t="shared" si="32"/>
        <v/>
      </c>
      <c r="CG43">
        <f>INDEX('Calcs-control3'!$AH$86:$AZ$156,  'Graph-outputs'!$B43, 'Graph-outputs'!CG$2)</f>
        <v>103.58455304434248</v>
      </c>
      <c r="CH43">
        <v>39</v>
      </c>
      <c r="CI43" s="86">
        <f>INDEX('Calcs-control3'!$AH$170:$AY$240, 'Graph-outputs'!$B43, 'Graph-outputs'!$BT$1)</f>
        <v>0</v>
      </c>
      <c r="CK43" s="25" t="str">
        <f t="shared" si="33"/>
        <v/>
      </c>
      <c r="CL43" s="4" t="str">
        <f t="shared" si="34"/>
        <v/>
      </c>
      <c r="CM43" s="26" t="str">
        <f t="shared" si="35"/>
        <v/>
      </c>
      <c r="CN43">
        <f>INDEX('Calcs-control3'!$G$386:$X$456,  'Graph-outputs'!$B43, 'Graph-outputs'!CN$2)</f>
        <v>11130.525327958734</v>
      </c>
      <c r="CO43">
        <v>39</v>
      </c>
      <c r="CP43" s="86">
        <f>INDEX('Calcs-control3'!$G$170:$X$240, 'Graph-outputs'!$B43, 'Graph-outputs'!$BT$1)</f>
        <v>0</v>
      </c>
      <c r="CR43" s="25" t="str">
        <f t="shared" si="36"/>
        <v/>
      </c>
      <c r="CS43" s="4" t="str">
        <f t="shared" si="37"/>
        <v/>
      </c>
      <c r="CT43" s="26" t="str">
        <f t="shared" si="38"/>
        <v/>
      </c>
      <c r="CU43">
        <f>INDEX('Calcs-control3'!$AH$386:$AY$456,  'Graph-outputs'!$B43, 'Graph-outputs'!CU$2)</f>
        <v>10876.378069655961</v>
      </c>
      <c r="CV43">
        <v>39</v>
      </c>
      <c r="CW43" s="86">
        <f>INDEX('Calcs-control3'!$AH$170:$AY$240, 'Graph-outputs'!$B43, 'Graph-outputs'!$BT$1)</f>
        <v>0</v>
      </c>
      <c r="CY43" s="80">
        <v>40</v>
      </c>
      <c r="CZ43" s="80">
        <f t="shared" si="39"/>
        <v>39</v>
      </c>
      <c r="DA43">
        <f>IF(Settings!$M$5=1, 'Graph-outputs'!$DH43, 'Graph-outputs'!$DO43)</f>
        <v>57.535947278296646</v>
      </c>
      <c r="DC43">
        <f>IF(Settings!$M$5=1, 'Graph-outputs'!$DV43, 'Graph-outputs'!$EC43)</f>
        <v>63271.829242185719</v>
      </c>
      <c r="DE43" s="25" t="str">
        <f t="shared" si="40"/>
        <v/>
      </c>
      <c r="DF43" s="4" t="str">
        <f t="shared" si="41"/>
        <v/>
      </c>
      <c r="DG43" s="26" t="str">
        <f t="shared" si="42"/>
        <v/>
      </c>
      <c r="DH43">
        <f>INDEX('Calcs-control4'!$G$86:$X$156,  'Graph-outputs'!$B43, 'Graph-outputs'!DH$2)</f>
        <v>58.094787571443447</v>
      </c>
      <c r="DI43">
        <v>39</v>
      </c>
      <c r="DJ43">
        <f>INDEX('Calcs-control4'!$G$170:$X$240, 'Graph-outputs'!$B43, 'Graph-outputs'!$DB$1)</f>
        <v>0.99676434609884901</v>
      </c>
      <c r="DL43" s="25" t="str">
        <f t="shared" si="43"/>
        <v/>
      </c>
      <c r="DM43" s="4" t="str">
        <f t="shared" si="44"/>
        <v/>
      </c>
      <c r="DN43" s="26" t="str">
        <f t="shared" si="45"/>
        <v/>
      </c>
      <c r="DO43">
        <f>INDEX('Calcs-control4'!$AH$86:$AY$156,  'Graph-outputs'!$B43, 'Graph-outputs'!DO$2)</f>
        <v>57.535947278296646</v>
      </c>
      <c r="DP43">
        <v>39</v>
      </c>
      <c r="DQ43">
        <f>INDEX('Calcs-control4'!$AH$170:$AY$240, 'Graph-outputs'!$B43, 'Graph-outputs'!$DB$1)</f>
        <v>0.99649794744841558</v>
      </c>
      <c r="DS43" s="25" t="str">
        <f t="shared" si="46"/>
        <v/>
      </c>
      <c r="DT43" s="4" t="str">
        <f t="shared" si="47"/>
        <v/>
      </c>
      <c r="DU43" s="26" t="str">
        <f t="shared" si="48"/>
        <v/>
      </c>
      <c r="DV43">
        <f>INDEX('Calcs-control4'!$G$386:$X$456,  'Graph-outputs'!$B43, 'Graph-outputs'!DV$2)</f>
        <v>63894.738763953246</v>
      </c>
      <c r="DW43">
        <v>39</v>
      </c>
      <c r="DX43">
        <f>INDEX('Calcs-control4'!$G$170:$X$240, 'Graph-outputs'!$B43, 'Graph-outputs'!$DB$1)</f>
        <v>0.99676434609884901</v>
      </c>
      <c r="DZ43" s="25" t="str">
        <f t="shared" si="49"/>
        <v/>
      </c>
      <c r="EA43" s="4" t="str">
        <f t="shared" si="50"/>
        <v/>
      </c>
      <c r="EB43" s="26" t="str">
        <f t="shared" si="51"/>
        <v/>
      </c>
      <c r="EC43">
        <f>INDEX('Calcs-control4'!$AH$386:$AY$456,  'Graph-outputs'!$B43, 'Graph-outputs'!EC$2)</f>
        <v>63271.829242185719</v>
      </c>
      <c r="ED43">
        <v>39</v>
      </c>
      <c r="EE43">
        <f>INDEX('Calcs-control4'!$AH$170:$AY$240, 'Graph-outputs'!$B43, 'Graph-outputs'!$DB$1)</f>
        <v>0.99649794744841558</v>
      </c>
    </row>
    <row r="44" spans="1:135" x14ac:dyDescent="0.25">
      <c r="A44" s="80">
        <f t="shared" si="0"/>
        <v>40</v>
      </c>
      <c r="B44">
        <v>41</v>
      </c>
      <c r="C44">
        <f>IF(Settings!$M$5=1, 'Graph-outputs'!$J44, 'Graph-outputs'!$Q44)</f>
        <v>63.547644206209981</v>
      </c>
      <c r="E44">
        <f>IF(Settings!$M$5=1, 'Graph-outputs'!$X44, 'Graph-outputs'!$AE44)</f>
        <v>70337.177480875063</v>
      </c>
      <c r="G44" s="25" t="str">
        <f t="shared" si="1"/>
        <v/>
      </c>
      <c r="H44" s="4" t="str">
        <f t="shared" si="2"/>
        <v/>
      </c>
      <c r="I44" s="26" t="str">
        <f t="shared" si="3"/>
        <v/>
      </c>
      <c r="J44">
        <f>INDEX('Calcs-control1'!$G$86:$X$156,  'Graph-outputs'!$B44, 'Graph-outputs'!J$2)</f>
        <v>63.733863111592484</v>
      </c>
      <c r="K44">
        <v>40</v>
      </c>
      <c r="L44">
        <f>INDEX('Calcs-control1'!$G$170:$X$240, 'Graph-outputs'!$B44, 'Graph-outputs'!$D$1)</f>
        <v>0.99999947270279699</v>
      </c>
      <c r="N44" s="25" t="str">
        <f t="shared" si="4"/>
        <v/>
      </c>
      <c r="O44" s="4" t="str">
        <f t="shared" si="5"/>
        <v/>
      </c>
      <c r="P44" s="26" t="str">
        <f t="shared" si="6"/>
        <v/>
      </c>
      <c r="Q44">
        <f>INDEX('Calcs-control1'!$AH$86:$AY$156,  'Graph-outputs'!$B44, 'Graph-outputs'!Q$2)</f>
        <v>63.547644206209981</v>
      </c>
      <c r="R44">
        <v>40</v>
      </c>
      <c r="S44">
        <f>INDEX('Calcs-control1'!$AH$170:$AY$240, 'Graph-outputs'!$B44, 'Graph-outputs'!$Q$2)</f>
        <v>0.99999944962784748</v>
      </c>
      <c r="U44" s="25" t="str">
        <f t="shared" si="7"/>
        <v/>
      </c>
      <c r="V44" s="4" t="str">
        <f t="shared" si="8"/>
        <v/>
      </c>
      <c r="W44" s="26" t="str">
        <f t="shared" si="9"/>
        <v/>
      </c>
      <c r="X44">
        <f>INDEX('Calcs-control1'!$G$386:$X$456,  'Graph-outputs'!$B44, 'Graph-outputs'!X$2)</f>
        <v>70543.29266880067</v>
      </c>
      <c r="Y44">
        <v>40</v>
      </c>
      <c r="Z44">
        <f>INDEX('Calcs-control1'!$G$170:$X$240, 'Graph-outputs'!$B44, 'Graph-outputs'!$J$2)</f>
        <v>0.99999947270279699</v>
      </c>
      <c r="AB44" s="25" t="str">
        <f t="shared" si="10"/>
        <v/>
      </c>
      <c r="AC44" s="4" t="str">
        <f t="shared" si="11"/>
        <v/>
      </c>
      <c r="AD44" s="26" t="str">
        <f t="shared" si="12"/>
        <v/>
      </c>
      <c r="AE44">
        <f>INDEX('Calcs-control1'!$AH$386:$AY$456,  'Graph-outputs'!$B44, 'Graph-outputs'!AE$2)</f>
        <v>70337.177480875063</v>
      </c>
      <c r="AF44">
        <v>40</v>
      </c>
      <c r="AG44">
        <f>INDEX('Calcs-control1'!$AH$170:$AY$240, 'Graph-outputs'!$B44, 'Graph-outputs'!$Q$2)</f>
        <v>0.99999944962784748</v>
      </c>
      <c r="AI44" s="80">
        <v>41</v>
      </c>
      <c r="AJ44" s="80">
        <f t="shared" si="13"/>
        <v>40</v>
      </c>
      <c r="AK44">
        <f>IF(Settings!$M$5=1, 'Graph-outputs'!$AR44, 'Graph-outputs'!$AY44)</f>
        <v>65.382594981121514</v>
      </c>
      <c r="AM44">
        <f>IF(Settings!$M$5=1, 'Graph-outputs'!$BF44, 'Graph-outputs'!$BM44)</f>
        <v>67766.070119831595</v>
      </c>
      <c r="AO44" s="25" t="str">
        <f t="shared" si="14"/>
        <v/>
      </c>
      <c r="AP44" s="4" t="str">
        <f t="shared" si="15"/>
        <v/>
      </c>
      <c r="AQ44" s="26" t="str">
        <f t="shared" si="16"/>
        <v/>
      </c>
      <c r="AR44">
        <f>INDEX('Calcs-control2'!$G$86:$Y$156,  'Graph-outputs'!$B44, 'Graph-outputs'!AR$2)</f>
        <v>65.639888324420582</v>
      </c>
      <c r="AS44">
        <v>40</v>
      </c>
      <c r="AT44">
        <f>INDEX('Calcs-control2'!$G$170:$X$240, 'Graph-outputs'!$B44, 'Graph-outputs'!$AL$1)</f>
        <v>0.99999915791860572</v>
      </c>
      <c r="AV44" s="25" t="str">
        <f t="shared" si="17"/>
        <v/>
      </c>
      <c r="AW44" s="4" t="str">
        <f t="shared" si="18"/>
        <v/>
      </c>
      <c r="AX44" s="26" t="str">
        <f t="shared" si="19"/>
        <v/>
      </c>
      <c r="AY44">
        <f>INDEX('Calcs-control2'!$AH$86:$AZ$156,  'Graph-outputs'!$B44, 'Graph-outputs'!AY$2)</f>
        <v>65.382594981121514</v>
      </c>
      <c r="AZ44">
        <v>40</v>
      </c>
      <c r="BA44">
        <f>INDEX('Calcs-control2'!$AH$170:$AY$240, 'Graph-outputs'!$B44, 'Graph-outputs'!$AL$1)</f>
        <v>0.99999910658236646</v>
      </c>
      <c r="BC44" s="25" t="str">
        <f t="shared" si="20"/>
        <v/>
      </c>
      <c r="BD44" s="4" t="str">
        <f t="shared" si="21"/>
        <v/>
      </c>
      <c r="BE44" s="26" t="str">
        <f t="shared" si="22"/>
        <v/>
      </c>
      <c r="BF44">
        <f>INDEX('Calcs-control2'!$G$386:$X$456,  'Graph-outputs'!$B44, 'Graph-outputs'!BF$2)</f>
        <v>68032.744068132728</v>
      </c>
      <c r="BG44">
        <v>40</v>
      </c>
      <c r="BH44">
        <f>INDEX('Calcs-control2'!$G$170:$X$240, 'Graph-outputs'!$B44, 'Graph-outputs'!$AL$1)</f>
        <v>0.99999915791860572</v>
      </c>
      <c r="BJ44" s="25" t="str">
        <f t="shared" si="23"/>
        <v/>
      </c>
      <c r="BK44" s="4" t="str">
        <f t="shared" si="24"/>
        <v/>
      </c>
      <c r="BL44" s="26" t="str">
        <f t="shared" si="25"/>
        <v/>
      </c>
      <c r="BM44">
        <f>INDEX('Calcs-control2'!$AH$386:$AY$456,  'Graph-outputs'!$B44, 'Graph-outputs'!BM$2)</f>
        <v>67766.070119831595</v>
      </c>
      <c r="BN44">
        <v>40</v>
      </c>
      <c r="BO44">
        <f>INDEX('Calcs-control2'!$AH$170:$AY$240, 'Graph-outputs'!$B44, 'Graph-outputs'!$AL$1)</f>
        <v>0.99999910658236646</v>
      </c>
      <c r="BQ44" s="80">
        <v>41</v>
      </c>
      <c r="BR44" s="80">
        <f t="shared" si="26"/>
        <v>40</v>
      </c>
      <c r="BS44">
        <f>IF(Settings!$M$5=1, 'Graph-outputs'!$BZ44, 'Graph-outputs'!$CG44)</f>
        <v>107.83547557927665</v>
      </c>
      <c r="BU44">
        <f>IF(Settings!$M$5=1, 'Graph-outputs'!$CN44, 'Graph-outputs'!$CU44)</f>
        <v>11322.724935824048</v>
      </c>
      <c r="BW44" s="25" t="str">
        <f t="shared" si="27"/>
        <v/>
      </c>
      <c r="BX44" s="4" t="str">
        <f t="shared" si="28"/>
        <v/>
      </c>
      <c r="BY44" s="26" t="str">
        <f t="shared" si="29"/>
        <v/>
      </c>
      <c r="BZ44">
        <f>INDEX('Calcs-control3'!$G$86:$Y$156,  'Graph-outputs'!$B44, 'Graph-outputs'!BZ$2)</f>
        <v>108.13955319895845</v>
      </c>
      <c r="CA44">
        <v>40</v>
      </c>
      <c r="CB44">
        <f>INDEX('Calcs-control3'!$G$170:$X$240, 'Graph-outputs'!$B44, 'Graph-outputs'!$BT$1)</f>
        <v>0</v>
      </c>
      <c r="CD44" s="25" t="str">
        <f t="shared" si="30"/>
        <v/>
      </c>
      <c r="CE44" s="4" t="str">
        <f t="shared" si="31"/>
        <v/>
      </c>
      <c r="CF44" s="26" t="str">
        <f t="shared" si="32"/>
        <v/>
      </c>
      <c r="CG44">
        <f>INDEX('Calcs-control3'!$AH$86:$AZ$156,  'Graph-outputs'!$B44, 'Graph-outputs'!CG$2)</f>
        <v>107.83547557927665</v>
      </c>
      <c r="CH44">
        <v>40</v>
      </c>
      <c r="CI44" s="86">
        <f>INDEX('Calcs-control3'!$AH$170:$AY$240, 'Graph-outputs'!$B44, 'Graph-outputs'!$BT$1)</f>
        <v>0</v>
      </c>
      <c r="CK44" s="25" t="str">
        <f t="shared" si="33"/>
        <v/>
      </c>
      <c r="CL44" s="4" t="str">
        <f t="shared" si="34"/>
        <v/>
      </c>
      <c r="CM44" s="26" t="str">
        <f t="shared" si="35"/>
        <v/>
      </c>
      <c r="CN44">
        <f>INDEX('Calcs-control3'!$G$386:$X$456,  'Graph-outputs'!$B44, 'Graph-outputs'!CN$2)</f>
        <v>11354.653085890637</v>
      </c>
      <c r="CO44">
        <v>40</v>
      </c>
      <c r="CP44" s="86">
        <f>INDEX('Calcs-control3'!$G$170:$X$240, 'Graph-outputs'!$B44, 'Graph-outputs'!$BT$1)</f>
        <v>0</v>
      </c>
      <c r="CR44" s="25" t="str">
        <f t="shared" si="36"/>
        <v/>
      </c>
      <c r="CS44" s="4" t="str">
        <f t="shared" si="37"/>
        <v/>
      </c>
      <c r="CT44" s="26" t="str">
        <f t="shared" si="38"/>
        <v/>
      </c>
      <c r="CU44">
        <f>INDEX('Calcs-control3'!$AH$386:$AY$456,  'Graph-outputs'!$B44, 'Graph-outputs'!CU$2)</f>
        <v>11322.724935824048</v>
      </c>
      <c r="CV44">
        <v>40</v>
      </c>
      <c r="CW44" s="86">
        <f>INDEX('Calcs-control3'!$AH$170:$AY$240, 'Graph-outputs'!$B44, 'Graph-outputs'!$BT$1)</f>
        <v>0</v>
      </c>
      <c r="CY44" s="80">
        <v>41</v>
      </c>
      <c r="CZ44" s="80">
        <f t="shared" si="39"/>
        <v>40</v>
      </c>
      <c r="DA44">
        <f>IF(Settings!$M$5=1, 'Graph-outputs'!$DH44, 'Graph-outputs'!$DO44)</f>
        <v>58.507447851162041</v>
      </c>
      <c r="DC44">
        <f>IF(Settings!$M$5=1, 'Graph-outputs'!$DV44, 'Graph-outputs'!$EC44)</f>
        <v>64354.280059122262</v>
      </c>
      <c r="DE44" s="25" t="str">
        <f t="shared" si="40"/>
        <v/>
      </c>
      <c r="DF44" s="4" t="str">
        <f t="shared" si="41"/>
        <v/>
      </c>
      <c r="DG44" s="26" t="str">
        <f t="shared" si="42"/>
        <v/>
      </c>
      <c r="DH44">
        <f>INDEX('Calcs-control4'!$G$86:$X$156,  'Graph-outputs'!$B44, 'Graph-outputs'!DH$2)</f>
        <v>58.575179346033408</v>
      </c>
      <c r="DI44">
        <v>40</v>
      </c>
      <c r="DJ44">
        <f>INDEX('Calcs-control4'!$G$170:$X$240, 'Graph-outputs'!$B44, 'Graph-outputs'!$DB$1)</f>
        <v>0.99697244683163033</v>
      </c>
      <c r="DL44" s="25" t="str">
        <f t="shared" si="43"/>
        <v/>
      </c>
      <c r="DM44" s="4" t="str">
        <f t="shared" si="44"/>
        <v/>
      </c>
      <c r="DN44" s="26" t="str">
        <f t="shared" si="45"/>
        <v/>
      </c>
      <c r="DO44">
        <f>INDEX('Calcs-control4'!$AH$86:$AY$156,  'Graph-outputs'!$B44, 'Graph-outputs'!DO$2)</f>
        <v>58.507447851162041</v>
      </c>
      <c r="DP44">
        <v>40</v>
      </c>
      <c r="DQ44">
        <f>INDEX('Calcs-control4'!$AH$170:$AY$240, 'Graph-outputs'!$B44, 'Graph-outputs'!$DB$1)</f>
        <v>0.99694421126231603</v>
      </c>
      <c r="DS44" s="25" t="str">
        <f t="shared" si="46"/>
        <v/>
      </c>
      <c r="DT44" s="4" t="str">
        <f t="shared" si="47"/>
        <v/>
      </c>
      <c r="DU44" s="26" t="str">
        <f t="shared" si="48"/>
        <v/>
      </c>
      <c r="DV44">
        <f>INDEX('Calcs-control4'!$G$386:$X$456,  'Graph-outputs'!$B44, 'Graph-outputs'!DV$2)</f>
        <v>64429.673281972289</v>
      </c>
      <c r="DW44">
        <v>40</v>
      </c>
      <c r="DX44">
        <f>INDEX('Calcs-control4'!$G$170:$X$240, 'Graph-outputs'!$B44, 'Graph-outputs'!$DB$1)</f>
        <v>0.99697244683163033</v>
      </c>
      <c r="DZ44" s="25" t="str">
        <f t="shared" si="49"/>
        <v/>
      </c>
      <c r="EA44" s="4" t="str">
        <f t="shared" si="50"/>
        <v/>
      </c>
      <c r="EB44" s="26" t="str">
        <f t="shared" si="51"/>
        <v/>
      </c>
      <c r="EC44">
        <f>INDEX('Calcs-control4'!$AH$386:$AY$456,  'Graph-outputs'!$B44, 'Graph-outputs'!EC$2)</f>
        <v>64354.280059122262</v>
      </c>
      <c r="ED44">
        <v>40</v>
      </c>
      <c r="EE44">
        <f>INDEX('Calcs-control4'!$AH$170:$AY$240, 'Graph-outputs'!$B44, 'Graph-outputs'!$DB$1)</f>
        <v>0.99694421126231603</v>
      </c>
    </row>
    <row r="45" spans="1:135" x14ac:dyDescent="0.25">
      <c r="A45" s="80">
        <f t="shared" si="0"/>
        <v>41</v>
      </c>
      <c r="B45">
        <v>42</v>
      </c>
      <c r="C45">
        <f>IF(Settings!$M$5=1, 'Graph-outputs'!$J45, 'Graph-outputs'!$Q45)</f>
        <v>65.91489756816398</v>
      </c>
      <c r="E45">
        <f>IF(Settings!$M$5=1, 'Graph-outputs'!$X45, 'Graph-outputs'!$AE45)</f>
        <v>72957.355683220958</v>
      </c>
      <c r="G45" s="25" t="str">
        <f t="shared" si="1"/>
        <v/>
      </c>
      <c r="H45" s="4" t="str">
        <f t="shared" si="2"/>
        <v/>
      </c>
      <c r="I45" s="26" t="str">
        <f t="shared" si="3"/>
        <v/>
      </c>
      <c r="J45">
        <f>INDEX('Calcs-control1'!$G$86:$X$156,  'Graph-outputs'!$B45, 'Graph-outputs'!J$2)</f>
        <v>65.010314598331661</v>
      </c>
      <c r="K45">
        <v>41</v>
      </c>
      <c r="L45">
        <f>INDEX('Calcs-control1'!$G$170:$X$240, 'Graph-outputs'!$B45, 'Graph-outputs'!$D$1)</f>
        <v>0.99999960685421385</v>
      </c>
      <c r="N45" s="25" t="str">
        <f t="shared" si="4"/>
        <v/>
      </c>
      <c r="O45" s="4" t="str">
        <f t="shared" si="5"/>
        <v/>
      </c>
      <c r="P45" s="26" t="str">
        <f t="shared" si="6"/>
        <v/>
      </c>
      <c r="Q45">
        <f>INDEX('Calcs-control1'!$AH$86:$AY$156,  'Graph-outputs'!$B45, 'Graph-outputs'!Q$2)</f>
        <v>65.91489756816398</v>
      </c>
      <c r="R45">
        <v>41</v>
      </c>
      <c r="S45">
        <f>INDEX('Calcs-control1'!$AH$170:$AY$240, 'Graph-outputs'!$B45, 'Graph-outputs'!$Q$2)</f>
        <v>0.99999968070149514</v>
      </c>
      <c r="U45" s="25" t="str">
        <f t="shared" si="7"/>
        <v/>
      </c>
      <c r="V45" s="4" t="str">
        <f t="shared" si="8"/>
        <v/>
      </c>
      <c r="W45" s="26" t="str">
        <f t="shared" si="9"/>
        <v/>
      </c>
      <c r="X45">
        <f>INDEX('Calcs-control1'!$G$386:$X$456,  'Graph-outputs'!$B45, 'Graph-outputs'!X$2)</f>
        <v>71956.124400809204</v>
      </c>
      <c r="Y45">
        <v>41</v>
      </c>
      <c r="Z45">
        <f>INDEX('Calcs-control1'!$G$170:$X$240, 'Graph-outputs'!$B45, 'Graph-outputs'!$J$2)</f>
        <v>0.99999960685421385</v>
      </c>
      <c r="AB45" s="25" t="str">
        <f t="shared" si="10"/>
        <v/>
      </c>
      <c r="AC45" s="4" t="str">
        <f t="shared" si="11"/>
        <v/>
      </c>
      <c r="AD45" s="26" t="str">
        <f t="shared" si="12"/>
        <v/>
      </c>
      <c r="AE45">
        <f>INDEX('Calcs-control1'!$AH$386:$AY$456,  'Graph-outputs'!$B45, 'Graph-outputs'!AE$2)</f>
        <v>72957.355683220958</v>
      </c>
      <c r="AF45">
        <v>41</v>
      </c>
      <c r="AG45">
        <f>INDEX('Calcs-control1'!$AH$170:$AY$240, 'Graph-outputs'!$B45, 'Graph-outputs'!$Q$2)</f>
        <v>0.99999968070149514</v>
      </c>
      <c r="AI45" s="80">
        <v>42</v>
      </c>
      <c r="AJ45" s="80">
        <f t="shared" si="13"/>
        <v>41</v>
      </c>
      <c r="AK45">
        <f>IF(Settings!$M$5=1, 'Graph-outputs'!$AR45, 'Graph-outputs'!$AY45)</f>
        <v>68.638874572999399</v>
      </c>
      <c r="AM45">
        <f>IF(Settings!$M$5=1, 'Graph-outputs'!$BF45, 'Graph-outputs'!$BM45)</f>
        <v>71141.066177793211</v>
      </c>
      <c r="AO45" s="25" t="str">
        <f t="shared" si="14"/>
        <v/>
      </c>
      <c r="AP45" s="4" t="str">
        <f t="shared" si="15"/>
        <v/>
      </c>
      <c r="AQ45" s="26" t="str">
        <f t="shared" si="16"/>
        <v/>
      </c>
      <c r="AR45">
        <f>INDEX('Calcs-control2'!$G$86:$Y$156,  'Graph-outputs'!$B45, 'Graph-outputs'!AR$2)</f>
        <v>67.39846440411003</v>
      </c>
      <c r="AS45">
        <v>41</v>
      </c>
      <c r="AT45">
        <f>INDEX('Calcs-control2'!$G$170:$X$240, 'Graph-outputs'!$B45, 'Graph-outputs'!$AL$1)</f>
        <v>0.99999943805488833</v>
      </c>
      <c r="AV45" s="25" t="str">
        <f t="shared" si="17"/>
        <v/>
      </c>
      <c r="AW45" s="4" t="str">
        <f t="shared" si="18"/>
        <v/>
      </c>
      <c r="AX45" s="26" t="str">
        <f t="shared" si="19"/>
        <v/>
      </c>
      <c r="AY45">
        <f>INDEX('Calcs-control2'!$AH$86:$AZ$156,  'Graph-outputs'!$B45, 'Graph-outputs'!AY$2)</f>
        <v>68.638874572999399</v>
      </c>
      <c r="AZ45">
        <v>41</v>
      </c>
      <c r="BA45">
        <f>INDEX('Calcs-control2'!$AH$170:$AY$240, 'Graph-outputs'!$B45, 'Graph-outputs'!$AL$1)</f>
        <v>0.99999957753363244</v>
      </c>
      <c r="BC45" s="25" t="str">
        <f t="shared" si="20"/>
        <v/>
      </c>
      <c r="BD45" s="4" t="str">
        <f t="shared" si="21"/>
        <v/>
      </c>
      <c r="BE45" s="26" t="str">
        <f t="shared" si="22"/>
        <v/>
      </c>
      <c r="BF45">
        <f>INDEX('Calcs-control2'!$G$386:$X$456,  'Graph-outputs'!$B45, 'Graph-outputs'!BF$2)</f>
        <v>69855.434309950535</v>
      </c>
      <c r="BG45">
        <v>41</v>
      </c>
      <c r="BH45">
        <f>INDEX('Calcs-control2'!$G$170:$X$240, 'Graph-outputs'!$B45, 'Graph-outputs'!$AL$1)</f>
        <v>0.99999943805488833</v>
      </c>
      <c r="BJ45" s="25" t="str">
        <f t="shared" si="23"/>
        <v/>
      </c>
      <c r="BK45" s="4" t="str">
        <f t="shared" si="24"/>
        <v/>
      </c>
      <c r="BL45" s="26" t="str">
        <f t="shared" si="25"/>
        <v/>
      </c>
      <c r="BM45">
        <f>INDEX('Calcs-control2'!$AH$386:$AY$456,  'Graph-outputs'!$B45, 'Graph-outputs'!BM$2)</f>
        <v>71141.066177793211</v>
      </c>
      <c r="BN45">
        <v>41</v>
      </c>
      <c r="BO45">
        <f>INDEX('Calcs-control2'!$AH$170:$AY$240, 'Graph-outputs'!$B45, 'Graph-outputs'!$AL$1)</f>
        <v>0.99999957753363244</v>
      </c>
      <c r="BQ45" s="80">
        <v>42</v>
      </c>
      <c r="BR45" s="80">
        <f t="shared" si="26"/>
        <v>41</v>
      </c>
      <c r="BS45">
        <f>IF(Settings!$M$5=1, 'Graph-outputs'!$BZ45, 'Graph-outputs'!$CG45)</f>
        <v>111.68261271083082</v>
      </c>
      <c r="BU45">
        <f>IF(Settings!$M$5=1, 'Graph-outputs'!$CN45, 'Graph-outputs'!$CU45)</f>
        <v>11726.674334637237</v>
      </c>
      <c r="BW45" s="25" t="str">
        <f t="shared" si="27"/>
        <v/>
      </c>
      <c r="BX45" s="4" t="str">
        <f t="shared" si="28"/>
        <v/>
      </c>
      <c r="BY45" s="26" t="str">
        <f t="shared" si="29"/>
        <v/>
      </c>
      <c r="BZ45">
        <f>INDEX('Calcs-control3'!$G$86:$Y$156,  'Graph-outputs'!$B45, 'Graph-outputs'!BZ$2)</f>
        <v>110.21728670305696</v>
      </c>
      <c r="CA45">
        <v>41</v>
      </c>
      <c r="CB45">
        <f>INDEX('Calcs-control3'!$G$170:$X$240, 'Graph-outputs'!$B45, 'Graph-outputs'!$BT$1)</f>
        <v>0</v>
      </c>
      <c r="CD45" s="25" t="str">
        <f t="shared" si="30"/>
        <v/>
      </c>
      <c r="CE45" s="4" t="str">
        <f t="shared" si="31"/>
        <v/>
      </c>
      <c r="CF45" s="26" t="str">
        <f t="shared" si="32"/>
        <v/>
      </c>
      <c r="CG45">
        <f>INDEX('Calcs-control3'!$AH$86:$AZ$156,  'Graph-outputs'!$B45, 'Graph-outputs'!CG$2)</f>
        <v>111.68261271083082</v>
      </c>
      <c r="CH45">
        <v>41</v>
      </c>
      <c r="CI45" s="86">
        <f>INDEX('Calcs-control3'!$AH$170:$AY$240, 'Graph-outputs'!$B45, 'Graph-outputs'!$BT$1)</f>
        <v>0</v>
      </c>
      <c r="CK45" s="25" t="str">
        <f t="shared" si="33"/>
        <v/>
      </c>
      <c r="CL45" s="4" t="str">
        <f t="shared" si="34"/>
        <v/>
      </c>
      <c r="CM45" s="26" t="str">
        <f t="shared" si="35"/>
        <v/>
      </c>
      <c r="CN45">
        <f>INDEX('Calcs-control3'!$G$386:$X$456,  'Graph-outputs'!$B45, 'Graph-outputs'!CN$2)</f>
        <v>11572.81510382098</v>
      </c>
      <c r="CO45">
        <v>41</v>
      </c>
      <c r="CP45" s="86">
        <f>INDEX('Calcs-control3'!$G$170:$X$240, 'Graph-outputs'!$B45, 'Graph-outputs'!$BT$1)</f>
        <v>0</v>
      </c>
      <c r="CR45" s="25" t="str">
        <f t="shared" si="36"/>
        <v/>
      </c>
      <c r="CS45" s="4" t="str">
        <f t="shared" si="37"/>
        <v/>
      </c>
      <c r="CT45" s="26" t="str">
        <f t="shared" si="38"/>
        <v/>
      </c>
      <c r="CU45">
        <f>INDEX('Calcs-control3'!$AH$386:$AY$456,  'Graph-outputs'!$B45, 'Graph-outputs'!CU$2)</f>
        <v>11726.674334637237</v>
      </c>
      <c r="CV45">
        <v>41</v>
      </c>
      <c r="CW45" s="86">
        <f>INDEX('Calcs-control3'!$AH$170:$AY$240, 'Graph-outputs'!$B45, 'Graph-outputs'!$BT$1)</f>
        <v>0</v>
      </c>
      <c r="CY45" s="80">
        <v>42</v>
      </c>
      <c r="CZ45" s="80">
        <f t="shared" si="39"/>
        <v>41</v>
      </c>
      <c r="DA45">
        <f>IF(Settings!$M$5=1, 'Graph-outputs'!$DH45, 'Graph-outputs'!$DO45)</f>
        <v>59.347437662553233</v>
      </c>
      <c r="DC45">
        <f>IF(Settings!$M$5=1, 'Graph-outputs'!$DV45, 'Graph-outputs'!$EC45)</f>
        <v>65288.670504187401</v>
      </c>
      <c r="DE45" s="25" t="str">
        <f t="shared" si="40"/>
        <v/>
      </c>
      <c r="DF45" s="4" t="str">
        <f t="shared" si="41"/>
        <v/>
      </c>
      <c r="DG45" s="26" t="str">
        <f t="shared" si="42"/>
        <v/>
      </c>
      <c r="DH45">
        <f>INDEX('Calcs-control4'!$G$86:$X$156,  'Graph-outputs'!$B45, 'Graph-outputs'!DH$2)</f>
        <v>59.031808831346325</v>
      </c>
      <c r="DI45">
        <v>41</v>
      </c>
      <c r="DJ45">
        <f>INDEX('Calcs-control4'!$G$170:$X$240, 'Graph-outputs'!$B45, 'Graph-outputs'!$DB$1)</f>
        <v>0.9971538411965335</v>
      </c>
      <c r="DL45" s="25" t="str">
        <f t="shared" si="43"/>
        <v/>
      </c>
      <c r="DM45" s="4" t="str">
        <f t="shared" si="44"/>
        <v/>
      </c>
      <c r="DN45" s="26" t="str">
        <f t="shared" si="45"/>
        <v/>
      </c>
      <c r="DO45">
        <f>INDEX('Calcs-control4'!$AH$86:$AY$156,  'Graph-outputs'!$B45, 'Graph-outputs'!DO$2)</f>
        <v>59.347437662553233</v>
      </c>
      <c r="DP45">
        <v>41</v>
      </c>
      <c r="DQ45">
        <f>INDEX('Calcs-control4'!$AH$170:$AY$240, 'Graph-outputs'!$B45, 'Graph-outputs'!$DB$1)</f>
        <v>0.99727053273305066</v>
      </c>
      <c r="DS45" s="25" t="str">
        <f t="shared" si="46"/>
        <v/>
      </c>
      <c r="DT45" s="4" t="str">
        <f t="shared" si="47"/>
        <v/>
      </c>
      <c r="DU45" s="26" t="str">
        <f t="shared" si="48"/>
        <v/>
      </c>
      <c r="DV45">
        <f>INDEX('Calcs-control4'!$G$386:$X$456,  'Graph-outputs'!$B45, 'Graph-outputs'!DV$2)</f>
        <v>64937.724482125224</v>
      </c>
      <c r="DW45">
        <v>41</v>
      </c>
      <c r="DX45">
        <f>INDEX('Calcs-control4'!$G$170:$X$240, 'Graph-outputs'!$B45, 'Graph-outputs'!$DB$1)</f>
        <v>0.9971538411965335</v>
      </c>
      <c r="DZ45" s="25" t="str">
        <f t="shared" si="49"/>
        <v/>
      </c>
      <c r="EA45" s="4" t="str">
        <f t="shared" si="50"/>
        <v/>
      </c>
      <c r="EB45" s="26" t="str">
        <f t="shared" si="51"/>
        <v/>
      </c>
      <c r="EC45">
        <f>INDEX('Calcs-control4'!$AH$386:$AY$456,  'Graph-outputs'!$B45, 'Graph-outputs'!EC$2)</f>
        <v>65288.670504187401</v>
      </c>
      <c r="ED45">
        <v>41</v>
      </c>
      <c r="EE45">
        <f>INDEX('Calcs-control4'!$AH$170:$AY$240, 'Graph-outputs'!$B45, 'Graph-outputs'!$DB$1)</f>
        <v>0.99727053273305066</v>
      </c>
    </row>
    <row r="46" spans="1:135" x14ac:dyDescent="0.25">
      <c r="A46" s="80">
        <f t="shared" si="0"/>
        <v>42</v>
      </c>
      <c r="B46">
        <v>43</v>
      </c>
      <c r="C46">
        <f>IF(Settings!$M$5=1, 'Graph-outputs'!$J46, 'Graph-outputs'!$Q46)</f>
        <v>68.022538184324205</v>
      </c>
      <c r="E46">
        <f>IF(Settings!$M$5=1, 'Graph-outputs'!$X46, 'Graph-outputs'!$AE46)</f>
        <v>75290.182157222123</v>
      </c>
      <c r="G46" s="25" t="str">
        <f t="shared" si="1"/>
        <v/>
      </c>
      <c r="H46" s="4" t="str">
        <f t="shared" si="2"/>
        <v/>
      </c>
      <c r="I46" s="26" t="str">
        <f t="shared" si="3"/>
        <v/>
      </c>
      <c r="J46">
        <f>INDEX('Calcs-control1'!$G$86:$X$156,  'Graph-outputs'!$B46, 'Graph-outputs'!J$2)</f>
        <v>66.259335488899339</v>
      </c>
      <c r="K46">
        <v>42</v>
      </c>
      <c r="L46">
        <f>INDEX('Calcs-control1'!$G$170:$X$240, 'Graph-outputs'!$B46, 'Graph-outputs'!$D$1)</f>
        <v>0.99999970502054925</v>
      </c>
      <c r="N46" s="25" t="str">
        <f t="shared" si="4"/>
        <v/>
      </c>
      <c r="O46" s="4" t="str">
        <f t="shared" si="5"/>
        <v/>
      </c>
      <c r="P46" s="26" t="str">
        <f t="shared" si="6"/>
        <v/>
      </c>
      <c r="Q46">
        <f>INDEX('Calcs-control1'!$AH$86:$AY$156,  'Graph-outputs'!$B46, 'Graph-outputs'!Q$2)</f>
        <v>68.022538184324205</v>
      </c>
      <c r="R46">
        <v>42</v>
      </c>
      <c r="S46">
        <f>INDEX('Calcs-control1'!$AH$170:$AY$240, 'Graph-outputs'!$B46, 'Graph-outputs'!$Q$2)</f>
        <v>0.9999998033610954</v>
      </c>
      <c r="U46" s="25" t="str">
        <f t="shared" si="7"/>
        <v/>
      </c>
      <c r="V46" s="4" t="str">
        <f t="shared" si="8"/>
        <v/>
      </c>
      <c r="W46" s="26" t="str">
        <f t="shared" si="9"/>
        <v/>
      </c>
      <c r="X46">
        <f>INDEX('Calcs-control1'!$G$386:$X$456,  'Graph-outputs'!$B46, 'Graph-outputs'!X$2)</f>
        <v>73338.594315337352</v>
      </c>
      <c r="Y46">
        <v>42</v>
      </c>
      <c r="Z46">
        <f>INDEX('Calcs-control1'!$G$170:$X$240, 'Graph-outputs'!$B46, 'Graph-outputs'!$J$2)</f>
        <v>0.99999970502054925</v>
      </c>
      <c r="AB46" s="25" t="str">
        <f t="shared" si="10"/>
        <v/>
      </c>
      <c r="AC46" s="4" t="str">
        <f t="shared" si="11"/>
        <v/>
      </c>
      <c r="AD46" s="26" t="str">
        <f t="shared" si="12"/>
        <v/>
      </c>
      <c r="AE46">
        <f>INDEX('Calcs-control1'!$AH$386:$AY$456,  'Graph-outputs'!$B46, 'Graph-outputs'!AE$2)</f>
        <v>75290.182157222123</v>
      </c>
      <c r="AF46">
        <v>42</v>
      </c>
      <c r="AG46">
        <f>INDEX('Calcs-control1'!$AH$170:$AY$240, 'Graph-outputs'!$B46, 'Graph-outputs'!$Q$2)</f>
        <v>0.9999998033610954</v>
      </c>
      <c r="AI46" s="80">
        <v>43</v>
      </c>
      <c r="AJ46" s="80">
        <f t="shared" si="13"/>
        <v>42</v>
      </c>
      <c r="AK46">
        <f>IF(Settings!$M$5=1, 'Graph-outputs'!$AR46, 'Graph-outputs'!$AY46)</f>
        <v>71.507332790009841</v>
      </c>
      <c r="AM46">
        <f>IF(Settings!$M$5=1, 'Graph-outputs'!$BF46, 'Graph-outputs'!$BM46)</f>
        <v>74114.097461463884</v>
      </c>
      <c r="AO46" s="25" t="str">
        <f t="shared" si="14"/>
        <v/>
      </c>
      <c r="AP46" s="4" t="str">
        <f t="shared" si="15"/>
        <v/>
      </c>
      <c r="AQ46" s="26" t="str">
        <f t="shared" si="16"/>
        <v/>
      </c>
      <c r="AR46">
        <f>INDEX('Calcs-control2'!$G$86:$Y$156,  'Graph-outputs'!$B46, 'Graph-outputs'!AR$2)</f>
        <v>69.109797774180677</v>
      </c>
      <c r="AS46">
        <v>42</v>
      </c>
      <c r="AT46">
        <f>INDEX('Calcs-control2'!$G$170:$X$240, 'Graph-outputs'!$B46, 'Graph-outputs'!$AL$1)</f>
        <v>0.99999962090095484</v>
      </c>
      <c r="AV46" s="25" t="str">
        <f t="shared" si="17"/>
        <v/>
      </c>
      <c r="AW46" s="4" t="str">
        <f t="shared" si="18"/>
        <v/>
      </c>
      <c r="AX46" s="26" t="str">
        <f t="shared" si="19"/>
        <v/>
      </c>
      <c r="AY46">
        <f>INDEX('Calcs-control2'!$AH$86:$AZ$156,  'Graph-outputs'!$B46, 'Graph-outputs'!AY$2)</f>
        <v>71.507332790009841</v>
      </c>
      <c r="AZ46">
        <v>42</v>
      </c>
      <c r="BA46">
        <f>INDEX('Calcs-control2'!$AH$170:$AY$240, 'Graph-outputs'!$B46, 'Graph-outputs'!$AL$1)</f>
        <v>0.99999978159209235</v>
      </c>
      <c r="BC46" s="25" t="str">
        <f t="shared" si="20"/>
        <v/>
      </c>
      <c r="BD46" s="4" t="str">
        <f t="shared" si="21"/>
        <v/>
      </c>
      <c r="BE46" s="26" t="str">
        <f t="shared" si="22"/>
        <v/>
      </c>
      <c r="BF46">
        <f>INDEX('Calcs-control2'!$G$386:$X$456,  'Graph-outputs'!$B46, 'Graph-outputs'!BF$2)</f>
        <v>71629.157653666567</v>
      </c>
      <c r="BG46">
        <v>42</v>
      </c>
      <c r="BH46">
        <f>INDEX('Calcs-control2'!$G$170:$X$240, 'Graph-outputs'!$B46, 'Graph-outputs'!$AL$1)</f>
        <v>0.99999962090095484</v>
      </c>
      <c r="BJ46" s="25" t="str">
        <f t="shared" si="23"/>
        <v/>
      </c>
      <c r="BK46" s="4" t="str">
        <f t="shared" si="24"/>
        <v/>
      </c>
      <c r="BL46" s="26" t="str">
        <f t="shared" si="25"/>
        <v/>
      </c>
      <c r="BM46">
        <f>INDEX('Calcs-control2'!$AH$386:$AY$456,  'Graph-outputs'!$B46, 'Graph-outputs'!BM$2)</f>
        <v>74114.097461463884</v>
      </c>
      <c r="BN46">
        <v>42</v>
      </c>
      <c r="BO46">
        <f>INDEX('Calcs-control2'!$AH$170:$AY$240, 'Graph-outputs'!$B46, 'Graph-outputs'!$AL$1)</f>
        <v>0.99999978159209235</v>
      </c>
      <c r="BQ46" s="80">
        <v>43</v>
      </c>
      <c r="BR46" s="80">
        <f t="shared" si="26"/>
        <v>42</v>
      </c>
      <c r="BS46">
        <f>IF(Settings!$M$5=1, 'Graph-outputs'!$BZ46, 'Graph-outputs'!$CG46)</f>
        <v>115.07308783452534</v>
      </c>
      <c r="BU46">
        <f>IF(Settings!$M$5=1, 'Graph-outputs'!$CN46, 'Graph-outputs'!$CU46)</f>
        <v>12082.674222625161</v>
      </c>
      <c r="BW46" s="25" t="str">
        <f t="shared" si="27"/>
        <v/>
      </c>
      <c r="BX46" s="4" t="str">
        <f t="shared" si="28"/>
        <v/>
      </c>
      <c r="BY46" s="26" t="str">
        <f t="shared" si="29"/>
        <v/>
      </c>
      <c r="BZ46">
        <f>INDEX('Calcs-control3'!$G$86:$Y$156,  'Graph-outputs'!$B46, 'Graph-outputs'!BZ$2)</f>
        <v>112.23898360015981</v>
      </c>
      <c r="CA46">
        <v>42</v>
      </c>
      <c r="CB46">
        <f>INDEX('Calcs-control3'!$G$170:$X$240, 'Graph-outputs'!$B46, 'Graph-outputs'!$BT$1)</f>
        <v>0</v>
      </c>
      <c r="CD46" s="25" t="str">
        <f t="shared" si="30"/>
        <v/>
      </c>
      <c r="CE46" s="4" t="str">
        <f t="shared" si="31"/>
        <v/>
      </c>
      <c r="CF46" s="26" t="str">
        <f t="shared" si="32"/>
        <v/>
      </c>
      <c r="CG46">
        <f>INDEX('Calcs-control3'!$AH$86:$AZ$156,  'Graph-outputs'!$B46, 'Graph-outputs'!CG$2)</f>
        <v>115.07308783452534</v>
      </c>
      <c r="CH46">
        <v>42</v>
      </c>
      <c r="CI46" s="86">
        <f>INDEX('Calcs-control3'!$AH$170:$AY$240, 'Graph-outputs'!$B46, 'Graph-outputs'!$BT$1)</f>
        <v>0</v>
      </c>
      <c r="CK46" s="25" t="str">
        <f t="shared" si="33"/>
        <v/>
      </c>
      <c r="CL46" s="4" t="str">
        <f t="shared" si="34"/>
        <v/>
      </c>
      <c r="CM46" s="26" t="str">
        <f t="shared" si="35"/>
        <v/>
      </c>
      <c r="CN46">
        <f>INDEX('Calcs-control3'!$G$386:$X$456,  'Graph-outputs'!$B46, 'Graph-outputs'!CN$2)</f>
        <v>11785.09327801678</v>
      </c>
      <c r="CO46">
        <v>42</v>
      </c>
      <c r="CP46" s="86">
        <f>INDEX('Calcs-control3'!$G$170:$X$240, 'Graph-outputs'!$B46, 'Graph-outputs'!$BT$1)</f>
        <v>0</v>
      </c>
      <c r="CR46" s="25" t="str">
        <f t="shared" si="36"/>
        <v/>
      </c>
      <c r="CS46" s="4" t="str">
        <f t="shared" si="37"/>
        <v/>
      </c>
      <c r="CT46" s="26" t="str">
        <f t="shared" si="38"/>
        <v/>
      </c>
      <c r="CU46">
        <f>INDEX('Calcs-control3'!$AH$386:$AY$456,  'Graph-outputs'!$B46, 'Graph-outputs'!CU$2)</f>
        <v>12082.674222625161</v>
      </c>
      <c r="CV46">
        <v>42</v>
      </c>
      <c r="CW46" s="86">
        <f>INDEX('Calcs-control3'!$AH$170:$AY$240, 'Graph-outputs'!$B46, 'Graph-outputs'!$BT$1)</f>
        <v>0</v>
      </c>
      <c r="CY46" s="80">
        <v>43</v>
      </c>
      <c r="CZ46" s="80">
        <f t="shared" si="39"/>
        <v>42</v>
      </c>
      <c r="DA46">
        <f>IF(Settings!$M$5=1, 'Graph-outputs'!$DH46, 'Graph-outputs'!$DO46)</f>
        <v>60.057755327643534</v>
      </c>
      <c r="DC46">
        <f>IF(Settings!$M$5=1, 'Graph-outputs'!$DV46, 'Graph-outputs'!$EC46)</f>
        <v>66077.840788066314</v>
      </c>
      <c r="DE46" s="25" t="str">
        <f t="shared" si="40"/>
        <v/>
      </c>
      <c r="DF46" s="4" t="str">
        <f t="shared" si="41"/>
        <v/>
      </c>
      <c r="DG46" s="26" t="str">
        <f t="shared" si="42"/>
        <v/>
      </c>
      <c r="DH46">
        <f>INDEX('Calcs-control4'!$G$86:$X$156,  'Graph-outputs'!$B46, 'Graph-outputs'!DH$2)</f>
        <v>59.46590465548757</v>
      </c>
      <c r="DI46">
        <v>42</v>
      </c>
      <c r="DJ46">
        <f>INDEX('Calcs-control4'!$G$170:$X$240, 'Graph-outputs'!$B46, 'Graph-outputs'!$DB$1)</f>
        <v>0.99731259046177134</v>
      </c>
      <c r="DL46" s="25" t="str">
        <f t="shared" si="43"/>
        <v/>
      </c>
      <c r="DM46" s="4" t="str">
        <f t="shared" si="44"/>
        <v/>
      </c>
      <c r="DN46" s="26" t="str">
        <f t="shared" si="45"/>
        <v/>
      </c>
      <c r="DO46">
        <f>INDEX('Calcs-control4'!$AH$86:$AY$156,  'Graph-outputs'!$B46, 'Graph-outputs'!DO$2)</f>
        <v>60.057755327643534</v>
      </c>
      <c r="DP46">
        <v>42</v>
      </c>
      <c r="DQ46">
        <f>INDEX('Calcs-control4'!$AH$170:$AY$240, 'Graph-outputs'!$B46, 'Graph-outputs'!$DB$1)</f>
        <v>0.99750929012478629</v>
      </c>
      <c r="DS46" s="25" t="str">
        <f t="shared" si="46"/>
        <v/>
      </c>
      <c r="DT46" s="4" t="str">
        <f t="shared" si="47"/>
        <v/>
      </c>
      <c r="DU46" s="26" t="str">
        <f t="shared" si="48"/>
        <v/>
      </c>
      <c r="DV46">
        <f>INDEX('Calcs-control4'!$G$386:$X$456,  'Graph-outputs'!$B46, 'Graph-outputs'!DV$2)</f>
        <v>65420.347690127681</v>
      </c>
      <c r="DW46">
        <v>42</v>
      </c>
      <c r="DX46">
        <f>INDEX('Calcs-control4'!$G$170:$X$240, 'Graph-outputs'!$B46, 'Graph-outputs'!$DB$1)</f>
        <v>0.99731259046177134</v>
      </c>
      <c r="DZ46" s="25" t="str">
        <f t="shared" si="49"/>
        <v/>
      </c>
      <c r="EA46" s="4" t="str">
        <f t="shared" si="50"/>
        <v/>
      </c>
      <c r="EB46" s="26" t="str">
        <f t="shared" si="51"/>
        <v/>
      </c>
      <c r="EC46">
        <f>INDEX('Calcs-control4'!$AH$386:$AY$456,  'Graph-outputs'!$B46, 'Graph-outputs'!EC$2)</f>
        <v>66077.840788066314</v>
      </c>
      <c r="ED46">
        <v>42</v>
      </c>
      <c r="EE46">
        <f>INDEX('Calcs-control4'!$AH$170:$AY$240, 'Graph-outputs'!$B46, 'Graph-outputs'!$DB$1)</f>
        <v>0.99750929012478629</v>
      </c>
    </row>
    <row r="47" spans="1:135" x14ac:dyDescent="0.25">
      <c r="A47" s="80">
        <f t="shared" si="0"/>
        <v>43</v>
      </c>
      <c r="B47">
        <v>44</v>
      </c>
      <c r="C47">
        <f>IF(Settings!$M$5=1, 'Graph-outputs'!$J47, 'Graph-outputs'!$Q47)</f>
        <v>69.893955826034187</v>
      </c>
      <c r="E47">
        <f>IF(Settings!$M$5=1, 'Graph-outputs'!$X47, 'Graph-outputs'!$AE47)</f>
        <v>77361.54640466813</v>
      </c>
      <c r="G47" s="25" t="str">
        <f t="shared" si="1"/>
        <v/>
      </c>
      <c r="H47" s="4" t="str">
        <f t="shared" si="2"/>
        <v/>
      </c>
      <c r="I47" s="26" t="str">
        <f t="shared" si="3"/>
        <v/>
      </c>
      <c r="J47">
        <f>INDEX('Calcs-control1'!$G$86:$X$156,  'Graph-outputs'!$B47, 'Graph-outputs'!J$2)</f>
        <v>67.481198168360621</v>
      </c>
      <c r="K47">
        <v>43</v>
      </c>
      <c r="L47">
        <f>INDEX('Calcs-control1'!$G$170:$X$240, 'Graph-outputs'!$B47, 'Graph-outputs'!$D$1)</f>
        <v>0.99999977728848499</v>
      </c>
      <c r="N47" s="25" t="str">
        <f t="shared" si="4"/>
        <v/>
      </c>
      <c r="O47" s="4" t="str">
        <f t="shared" si="5"/>
        <v/>
      </c>
      <c r="P47" s="26" t="str">
        <f t="shared" si="6"/>
        <v/>
      </c>
      <c r="Q47">
        <f>INDEX('Calcs-control1'!$AH$86:$AY$156,  'Graph-outputs'!$B47, 'Graph-outputs'!Q$2)</f>
        <v>69.893955826034187</v>
      </c>
      <c r="R47">
        <v>43</v>
      </c>
      <c r="S47">
        <f>INDEX('Calcs-control1'!$AH$170:$AY$240, 'Graph-outputs'!$B47, 'Graph-outputs'!$Q$2)</f>
        <v>0.99999987213909192</v>
      </c>
      <c r="U47" s="25" t="str">
        <f t="shared" si="7"/>
        <v/>
      </c>
      <c r="V47" s="4" t="str">
        <f t="shared" si="8"/>
        <v/>
      </c>
      <c r="W47" s="26" t="str">
        <f t="shared" si="9"/>
        <v/>
      </c>
      <c r="X47">
        <f>INDEX('Calcs-control1'!$G$386:$X$456,  'Graph-outputs'!$B47, 'Graph-outputs'!X$2)</f>
        <v>74691.0040285914</v>
      </c>
      <c r="Y47">
        <v>43</v>
      </c>
      <c r="Z47">
        <f>INDEX('Calcs-control1'!$G$170:$X$240, 'Graph-outputs'!$B47, 'Graph-outputs'!$J$2)</f>
        <v>0.99999977728848499</v>
      </c>
      <c r="AB47" s="25" t="str">
        <f t="shared" si="10"/>
        <v/>
      </c>
      <c r="AC47" s="4" t="str">
        <f t="shared" si="11"/>
        <v/>
      </c>
      <c r="AD47" s="26" t="str">
        <f t="shared" si="12"/>
        <v/>
      </c>
      <c r="AE47">
        <f>INDEX('Calcs-control1'!$AH$386:$AY$456,  'Graph-outputs'!$B47, 'Graph-outputs'!AE$2)</f>
        <v>77361.54640466813</v>
      </c>
      <c r="AF47">
        <v>43</v>
      </c>
      <c r="AG47">
        <f>INDEX('Calcs-control1'!$AH$170:$AY$240, 'Graph-outputs'!$B47, 'Graph-outputs'!$Q$2)</f>
        <v>0.99999987213909192</v>
      </c>
      <c r="AI47" s="80">
        <v>44</v>
      </c>
      <c r="AJ47" s="80">
        <f t="shared" si="13"/>
        <v>43</v>
      </c>
      <c r="AK47">
        <f>IF(Settings!$M$5=1, 'Graph-outputs'!$AR47, 'Graph-outputs'!$AY47)</f>
        <v>74.025127252525635</v>
      </c>
      <c r="AM47">
        <f>IF(Settings!$M$5=1, 'Graph-outputs'!$BF47, 'Graph-outputs'!$BM47)</f>
        <v>76723.679335615467</v>
      </c>
      <c r="AO47" s="25" t="str">
        <f t="shared" si="14"/>
        <v/>
      </c>
      <c r="AP47" s="4" t="str">
        <f t="shared" si="15"/>
        <v/>
      </c>
      <c r="AQ47" s="26" t="str">
        <f t="shared" si="16"/>
        <v/>
      </c>
      <c r="AR47">
        <f>INDEX('Calcs-control2'!$G$86:$Y$156,  'Graph-outputs'!$B47, 'Graph-outputs'!AR$2)</f>
        <v>70.773688796916346</v>
      </c>
      <c r="AS47">
        <v>43</v>
      </c>
      <c r="AT47">
        <f>INDEX('Calcs-control2'!$G$170:$X$240, 'Graph-outputs'!$B47, 'Graph-outputs'!$AL$1)</f>
        <v>0.99999974144651738</v>
      </c>
      <c r="AV47" s="25" t="str">
        <f t="shared" si="17"/>
        <v/>
      </c>
      <c r="AW47" s="4" t="str">
        <f t="shared" si="18"/>
        <v/>
      </c>
      <c r="AX47" s="26" t="str">
        <f t="shared" si="19"/>
        <v/>
      </c>
      <c r="AY47">
        <f>INDEX('Calcs-control2'!$AH$86:$AZ$156,  'Graph-outputs'!$B47, 'Graph-outputs'!AY$2)</f>
        <v>74.025127252525635</v>
      </c>
      <c r="AZ47">
        <v>43</v>
      </c>
      <c r="BA47">
        <f>INDEX('Calcs-control2'!$AH$170:$AY$240, 'Graph-outputs'!$B47, 'Graph-outputs'!$AL$1)</f>
        <v>0.99999987760277187</v>
      </c>
      <c r="BC47" s="25" t="str">
        <f t="shared" si="20"/>
        <v/>
      </c>
      <c r="BD47" s="4" t="str">
        <f t="shared" si="21"/>
        <v/>
      </c>
      <c r="BE47" s="26" t="str">
        <f t="shared" si="22"/>
        <v/>
      </c>
      <c r="BF47">
        <f>INDEX('Calcs-control2'!$G$386:$X$456,  'Graph-outputs'!$B47, 'Graph-outputs'!BF$2)</f>
        <v>73353.707856952184</v>
      </c>
      <c r="BG47">
        <v>43</v>
      </c>
      <c r="BH47">
        <f>INDEX('Calcs-control2'!$G$170:$X$240, 'Graph-outputs'!$B47, 'Graph-outputs'!$AL$1)</f>
        <v>0.99999974144651738</v>
      </c>
      <c r="BJ47" s="25" t="str">
        <f t="shared" si="23"/>
        <v/>
      </c>
      <c r="BK47" s="4" t="str">
        <f t="shared" si="24"/>
        <v/>
      </c>
      <c r="BL47" s="26" t="str">
        <f t="shared" si="25"/>
        <v/>
      </c>
      <c r="BM47">
        <f>INDEX('Calcs-control2'!$AH$386:$AY$456,  'Graph-outputs'!$B47, 'Graph-outputs'!BM$2)</f>
        <v>76723.679335615467</v>
      </c>
      <c r="BN47">
        <v>43</v>
      </c>
      <c r="BO47">
        <f>INDEX('Calcs-control2'!$AH$170:$AY$240, 'Graph-outputs'!$B47, 'Graph-outputs'!$AL$1)</f>
        <v>0.99999987760277187</v>
      </c>
      <c r="BQ47" s="80">
        <v>44</v>
      </c>
      <c r="BR47" s="80">
        <f t="shared" si="26"/>
        <v>43</v>
      </c>
      <c r="BS47">
        <f>IF(Settings!$M$5=1, 'Graph-outputs'!$BZ47, 'Graph-outputs'!$CG47)</f>
        <v>118.0546663340958</v>
      </c>
      <c r="BU47">
        <f>IF(Settings!$M$5=1, 'Graph-outputs'!$CN47, 'Graph-outputs'!$CU47)</f>
        <v>12395.739965080058</v>
      </c>
      <c r="BW47" s="25" t="str">
        <f t="shared" si="27"/>
        <v/>
      </c>
      <c r="BX47" s="4" t="str">
        <f t="shared" si="28"/>
        <v/>
      </c>
      <c r="BY47" s="26" t="str">
        <f t="shared" si="29"/>
        <v/>
      </c>
      <c r="BZ47">
        <f>INDEX('Calcs-control3'!$G$86:$Y$156,  'Graph-outputs'!$B47, 'Graph-outputs'!BZ$2)</f>
        <v>114.20548224964543</v>
      </c>
      <c r="CA47">
        <v>43</v>
      </c>
      <c r="CB47">
        <f>INDEX('Calcs-control3'!$G$170:$X$240, 'Graph-outputs'!$B47, 'Graph-outputs'!$BT$1)</f>
        <v>0</v>
      </c>
      <c r="CD47" s="25" t="str">
        <f t="shared" si="30"/>
        <v/>
      </c>
      <c r="CE47" s="4" t="str">
        <f t="shared" si="31"/>
        <v/>
      </c>
      <c r="CF47" s="26" t="str">
        <f t="shared" si="32"/>
        <v/>
      </c>
      <c r="CG47">
        <f>INDEX('Calcs-control3'!$AH$86:$AZ$156,  'Graph-outputs'!$B47, 'Graph-outputs'!CG$2)</f>
        <v>118.0546663340958</v>
      </c>
      <c r="CH47">
        <v>43</v>
      </c>
      <c r="CI47" s="86">
        <f>INDEX('Calcs-control3'!$AH$170:$AY$240, 'Graph-outputs'!$B47, 'Graph-outputs'!$BT$1)</f>
        <v>0</v>
      </c>
      <c r="CK47" s="25" t="str">
        <f t="shared" si="33"/>
        <v/>
      </c>
      <c r="CL47" s="4" t="str">
        <f t="shared" si="34"/>
        <v/>
      </c>
      <c r="CM47" s="26" t="str">
        <f t="shared" si="35"/>
        <v/>
      </c>
      <c r="CN47">
        <f>INDEX('Calcs-control3'!$G$386:$X$456,  'Graph-outputs'!$B47, 'Graph-outputs'!CN$2)</f>
        <v>11991.57563621277</v>
      </c>
      <c r="CO47">
        <v>43</v>
      </c>
      <c r="CP47" s="86">
        <f>INDEX('Calcs-control3'!$G$170:$X$240, 'Graph-outputs'!$B47, 'Graph-outputs'!$BT$1)</f>
        <v>0</v>
      </c>
      <c r="CR47" s="25" t="str">
        <f t="shared" si="36"/>
        <v/>
      </c>
      <c r="CS47" s="4" t="str">
        <f t="shared" si="37"/>
        <v/>
      </c>
      <c r="CT47" s="26" t="str">
        <f t="shared" si="38"/>
        <v/>
      </c>
      <c r="CU47">
        <f>INDEX('Calcs-control3'!$AH$386:$AY$456,  'Graph-outputs'!$B47, 'Graph-outputs'!CU$2)</f>
        <v>12395.739965080058</v>
      </c>
      <c r="CV47">
        <v>43</v>
      </c>
      <c r="CW47" s="86">
        <f>INDEX('Calcs-control3'!$AH$170:$AY$240, 'Graph-outputs'!$B47, 'Graph-outputs'!$BT$1)</f>
        <v>0</v>
      </c>
      <c r="CY47" s="80">
        <v>44</v>
      </c>
      <c r="CZ47" s="80">
        <f t="shared" si="39"/>
        <v>43</v>
      </c>
      <c r="DA47">
        <f>IF(Settings!$M$5=1, 'Graph-outputs'!$DH47, 'Graph-outputs'!$DO47)</f>
        <v>60.659727516867711</v>
      </c>
      <c r="DC47">
        <f>IF(Settings!$M$5=1, 'Graph-outputs'!$DV47, 'Graph-outputs'!$EC47)</f>
        <v>66746.009606485968</v>
      </c>
      <c r="DE47" s="25" t="str">
        <f t="shared" si="40"/>
        <v/>
      </c>
      <c r="DF47" s="4" t="str">
        <f t="shared" si="41"/>
        <v/>
      </c>
      <c r="DG47" s="26" t="str">
        <f t="shared" si="42"/>
        <v/>
      </c>
      <c r="DH47">
        <f>INDEX('Calcs-control4'!$G$86:$X$156,  'Graph-outputs'!$B47, 'Graph-outputs'!DH$2)</f>
        <v>59.878621840275386</v>
      </c>
      <c r="DI47">
        <v>43</v>
      </c>
      <c r="DJ47">
        <f>INDEX('Calcs-control4'!$G$170:$X$240, 'Graph-outputs'!$B47, 'Graph-outputs'!$DB$1)</f>
        <v>0.99745204402340193</v>
      </c>
      <c r="DL47" s="25" t="str">
        <f t="shared" si="43"/>
        <v/>
      </c>
      <c r="DM47" s="4" t="str">
        <f t="shared" si="44"/>
        <v/>
      </c>
      <c r="DN47" s="26" t="str">
        <f t="shared" si="45"/>
        <v/>
      </c>
      <c r="DO47">
        <f>INDEX('Calcs-control4'!$AH$86:$AY$156,  'Graph-outputs'!$B47, 'Graph-outputs'!DO$2)</f>
        <v>60.659727516867711</v>
      </c>
      <c r="DP47">
        <v>43</v>
      </c>
      <c r="DQ47">
        <f>INDEX('Calcs-control4'!$AH$170:$AY$240, 'Graph-outputs'!$B47, 'Graph-outputs'!$DB$1)</f>
        <v>0.99768806450177427</v>
      </c>
      <c r="DS47" s="25" t="str">
        <f t="shared" si="46"/>
        <v/>
      </c>
      <c r="DT47" s="4" t="str">
        <f t="shared" si="47"/>
        <v/>
      </c>
      <c r="DU47" s="26" t="str">
        <f t="shared" si="48"/>
        <v/>
      </c>
      <c r="DV47">
        <f>INDEX('Calcs-control4'!$G$386:$X$456,  'Graph-outputs'!$B47, 'Graph-outputs'!DV$2)</f>
        <v>65878.900248391263</v>
      </c>
      <c r="DW47">
        <v>43</v>
      </c>
      <c r="DX47">
        <f>INDEX('Calcs-control4'!$G$170:$X$240, 'Graph-outputs'!$B47, 'Graph-outputs'!$DB$1)</f>
        <v>0.99745204402340193</v>
      </c>
      <c r="DZ47" s="25" t="str">
        <f t="shared" si="49"/>
        <v/>
      </c>
      <c r="EA47" s="4" t="str">
        <f t="shared" si="50"/>
        <v/>
      </c>
      <c r="EB47" s="26" t="str">
        <f t="shared" si="51"/>
        <v/>
      </c>
      <c r="EC47">
        <f>INDEX('Calcs-control4'!$AH$386:$AY$456,  'Graph-outputs'!$B47, 'Graph-outputs'!EC$2)</f>
        <v>66746.009606485968</v>
      </c>
      <c r="ED47">
        <v>43</v>
      </c>
      <c r="EE47">
        <f>INDEX('Calcs-control4'!$AH$170:$AY$240, 'Graph-outputs'!$B47, 'Graph-outputs'!$DB$1)</f>
        <v>0.99768806450177427</v>
      </c>
    </row>
    <row r="48" spans="1:135" x14ac:dyDescent="0.25">
      <c r="A48" s="80">
        <f t="shared" si="0"/>
        <v>44</v>
      </c>
      <c r="B48">
        <v>45</v>
      </c>
      <c r="C48">
        <f>IF(Settings!$M$5=1, 'Graph-outputs'!$J48, 'Graph-outputs'!$Q48)</f>
        <v>71.559553727709215</v>
      </c>
      <c r="E48">
        <f>IF(Settings!$M$5=1, 'Graph-outputs'!$X48, 'Graph-outputs'!$AE48)</f>
        <v>79205.10035270454</v>
      </c>
      <c r="G48" s="25" t="str">
        <f t="shared" si="1"/>
        <v/>
      </c>
      <c r="H48" s="4" t="str">
        <f t="shared" si="2"/>
        <v/>
      </c>
      <c r="I48" s="26" t="str">
        <f t="shared" si="3"/>
        <v/>
      </c>
      <c r="J48">
        <f>INDEX('Calcs-control1'!$G$86:$X$156,  'Graph-outputs'!$B48, 'Graph-outputs'!J$2)</f>
        <v>68.676199068422889</v>
      </c>
      <c r="K48">
        <v>44</v>
      </c>
      <c r="L48">
        <f>INDEX('Calcs-control1'!$G$170:$X$240, 'Graph-outputs'!$B48, 'Graph-outputs'!$D$1)</f>
        <v>0.99999983080919996</v>
      </c>
      <c r="N48" s="25" t="str">
        <f t="shared" si="4"/>
        <v/>
      </c>
      <c r="O48" s="4" t="str">
        <f t="shared" si="5"/>
        <v/>
      </c>
      <c r="P48" s="26" t="str">
        <f t="shared" si="6"/>
        <v/>
      </c>
      <c r="Q48">
        <f>INDEX('Calcs-control1'!$AH$86:$AY$156,  'Graph-outputs'!$B48, 'Graph-outputs'!Q$2)</f>
        <v>71.559553727709215</v>
      </c>
      <c r="R48">
        <v>44</v>
      </c>
      <c r="S48">
        <f>INDEX('Calcs-control1'!$AH$170:$AY$240, 'Graph-outputs'!$B48, 'Graph-outputs'!$Q$2)</f>
        <v>0.99999991283041267</v>
      </c>
      <c r="U48" s="25" t="str">
        <f t="shared" si="7"/>
        <v/>
      </c>
      <c r="V48" s="4" t="str">
        <f t="shared" si="8"/>
        <v/>
      </c>
      <c r="W48" s="26" t="str">
        <f t="shared" si="9"/>
        <v/>
      </c>
      <c r="X48">
        <f>INDEX('Calcs-control1'!$G$386:$X$456,  'Graph-outputs'!$B48, 'Graph-outputs'!X$2)</f>
        <v>76013.681737220046</v>
      </c>
      <c r="Y48">
        <v>44</v>
      </c>
      <c r="Z48">
        <f>INDEX('Calcs-control1'!$G$170:$X$240, 'Graph-outputs'!$B48, 'Graph-outputs'!$J$2)</f>
        <v>0.99999983080919996</v>
      </c>
      <c r="AB48" s="25" t="str">
        <f t="shared" si="10"/>
        <v/>
      </c>
      <c r="AC48" s="4" t="str">
        <f t="shared" si="11"/>
        <v/>
      </c>
      <c r="AD48" s="26" t="str">
        <f t="shared" si="12"/>
        <v/>
      </c>
      <c r="AE48">
        <f>INDEX('Calcs-control1'!$AH$386:$AY$456,  'Graph-outputs'!$B48, 'Graph-outputs'!AE$2)</f>
        <v>79205.10035270454</v>
      </c>
      <c r="AF48">
        <v>44</v>
      </c>
      <c r="AG48">
        <f>INDEX('Calcs-control1'!$AH$170:$AY$240, 'Graph-outputs'!$B48, 'Graph-outputs'!$Q$2)</f>
        <v>0.99999991283041267</v>
      </c>
      <c r="AI48" s="80">
        <v>45</v>
      </c>
      <c r="AJ48" s="80">
        <f t="shared" si="13"/>
        <v>44</v>
      </c>
      <c r="AK48">
        <f>IF(Settings!$M$5=1, 'Graph-outputs'!$AR48, 'Graph-outputs'!$AY48)</f>
        <v>76.239504640172825</v>
      </c>
      <c r="AM48">
        <f>IF(Settings!$M$5=1, 'Graph-outputs'!$BF48, 'Graph-outputs'!$BM48)</f>
        <v>79018.782120736607</v>
      </c>
      <c r="AO48" s="25" t="str">
        <f t="shared" si="14"/>
        <v/>
      </c>
      <c r="AP48" s="4" t="str">
        <f t="shared" si="15"/>
        <v/>
      </c>
      <c r="AQ48" s="26" t="str">
        <f t="shared" si="16"/>
        <v/>
      </c>
      <c r="AR48">
        <f>INDEX('Calcs-control2'!$G$86:$Y$156,  'Graph-outputs'!$B48, 'Graph-outputs'!AR$2)</f>
        <v>72.390109881677049</v>
      </c>
      <c r="AS48">
        <v>44</v>
      </c>
      <c r="AT48">
        <f>INDEX('Calcs-control2'!$G$170:$X$240, 'Graph-outputs'!$B48, 'Graph-outputs'!$AL$1)</f>
        <v>0.99999982172528212</v>
      </c>
      <c r="AV48" s="25" t="str">
        <f t="shared" si="17"/>
        <v/>
      </c>
      <c r="AW48" s="4" t="str">
        <f t="shared" si="18"/>
        <v/>
      </c>
      <c r="AX48" s="26" t="str">
        <f t="shared" si="19"/>
        <v/>
      </c>
      <c r="AY48">
        <f>INDEX('Calcs-control2'!$AH$86:$AZ$156,  'Graph-outputs'!$B48, 'Graph-outputs'!AY$2)</f>
        <v>76.239504640172825</v>
      </c>
      <c r="AZ48">
        <v>44</v>
      </c>
      <c r="BA48">
        <f>INDEX('Calcs-control2'!$AH$170:$AY$240, 'Graph-outputs'!$B48, 'Graph-outputs'!$AL$1)</f>
        <v>0.99999992645003843</v>
      </c>
      <c r="BC48" s="25" t="str">
        <f t="shared" si="20"/>
        <v/>
      </c>
      <c r="BD48" s="4" t="str">
        <f t="shared" si="21"/>
        <v/>
      </c>
      <c r="BE48" s="26" t="str">
        <f t="shared" si="22"/>
        <v/>
      </c>
      <c r="BF48">
        <f>INDEX('Calcs-control2'!$G$386:$X$456,  'Graph-outputs'!$B48, 'Graph-outputs'!BF$2)</f>
        <v>75029.056760438296</v>
      </c>
      <c r="BG48">
        <v>44</v>
      </c>
      <c r="BH48">
        <f>INDEX('Calcs-control2'!$G$170:$X$240, 'Graph-outputs'!$B48, 'Graph-outputs'!$AL$1)</f>
        <v>0.99999982172528212</v>
      </c>
      <c r="BJ48" s="25" t="str">
        <f t="shared" si="23"/>
        <v/>
      </c>
      <c r="BK48" s="4" t="str">
        <f t="shared" si="24"/>
        <v/>
      </c>
      <c r="BL48" s="26" t="str">
        <f t="shared" si="25"/>
        <v/>
      </c>
      <c r="BM48">
        <f>INDEX('Calcs-control2'!$AH$386:$AY$456,  'Graph-outputs'!$B48, 'Graph-outputs'!BM$2)</f>
        <v>79018.782120736607</v>
      </c>
      <c r="BN48">
        <v>44</v>
      </c>
      <c r="BO48">
        <f>INDEX('Calcs-control2'!$AH$170:$AY$240, 'Graph-outputs'!$B48, 'Graph-outputs'!$AL$1)</f>
        <v>0.99999992645003843</v>
      </c>
      <c r="BQ48" s="80">
        <v>45</v>
      </c>
      <c r="BR48" s="80">
        <f t="shared" si="26"/>
        <v>44</v>
      </c>
      <c r="BS48">
        <f>IF(Settings!$M$5=1, 'Graph-outputs'!$BZ48, 'Graph-outputs'!$CG48)</f>
        <v>120.68440363652799</v>
      </c>
      <c r="BU48">
        <f>IF(Settings!$M$5=1, 'Graph-outputs'!$CN48, 'Graph-outputs'!$CU48)</f>
        <v>12671.862381835439</v>
      </c>
      <c r="BW48" s="25" t="str">
        <f t="shared" si="27"/>
        <v/>
      </c>
      <c r="BX48" s="4" t="str">
        <f t="shared" si="28"/>
        <v/>
      </c>
      <c r="BY48" s="26" t="str">
        <f t="shared" si="29"/>
        <v/>
      </c>
      <c r="BZ48">
        <f>INDEX('Calcs-control3'!$G$86:$Y$156,  'Graph-outputs'!$B48, 'Graph-outputs'!BZ$2)</f>
        <v>116.11767095368691</v>
      </c>
      <c r="CA48">
        <v>44</v>
      </c>
      <c r="CB48">
        <f>INDEX('Calcs-control3'!$G$170:$X$240, 'Graph-outputs'!$B48, 'Graph-outputs'!$BT$1)</f>
        <v>0</v>
      </c>
      <c r="CD48" s="25" t="str">
        <f t="shared" si="30"/>
        <v/>
      </c>
      <c r="CE48" s="4" t="str">
        <f t="shared" si="31"/>
        <v/>
      </c>
      <c r="CF48" s="26" t="str">
        <f t="shared" si="32"/>
        <v/>
      </c>
      <c r="CG48">
        <f>INDEX('Calcs-control3'!$AH$86:$AZ$156,  'Graph-outputs'!$B48, 'Graph-outputs'!CG$2)</f>
        <v>120.68440363652799</v>
      </c>
      <c r="CH48">
        <v>44</v>
      </c>
      <c r="CI48" s="86">
        <f>INDEX('Calcs-control3'!$AH$170:$AY$240, 'Graph-outputs'!$B48, 'Graph-outputs'!$BT$1)</f>
        <v>0</v>
      </c>
      <c r="CK48" s="25" t="str">
        <f t="shared" si="33"/>
        <v/>
      </c>
      <c r="CL48" s="4" t="str">
        <f t="shared" si="34"/>
        <v/>
      </c>
      <c r="CM48" s="26" t="str">
        <f t="shared" si="35"/>
        <v/>
      </c>
      <c r="CN48">
        <f>INDEX('Calcs-control3'!$G$386:$X$456,  'Graph-outputs'!$B48, 'Graph-outputs'!CN$2)</f>
        <v>12192.355450137125</v>
      </c>
      <c r="CO48">
        <v>44</v>
      </c>
      <c r="CP48" s="86">
        <f>INDEX('Calcs-control3'!$G$170:$X$240, 'Graph-outputs'!$B48, 'Graph-outputs'!$BT$1)</f>
        <v>0</v>
      </c>
      <c r="CR48" s="25" t="str">
        <f t="shared" si="36"/>
        <v/>
      </c>
      <c r="CS48" s="4" t="str">
        <f t="shared" si="37"/>
        <v/>
      </c>
      <c r="CT48" s="26" t="str">
        <f t="shared" si="38"/>
        <v/>
      </c>
      <c r="CU48">
        <f>INDEX('Calcs-control3'!$AH$386:$AY$456,  'Graph-outputs'!$B48, 'Graph-outputs'!CU$2)</f>
        <v>12671.862381835439</v>
      </c>
      <c r="CV48">
        <v>44</v>
      </c>
      <c r="CW48" s="86">
        <f>INDEX('Calcs-control3'!$AH$170:$AY$240, 'Graph-outputs'!$B48, 'Graph-outputs'!$BT$1)</f>
        <v>0</v>
      </c>
      <c r="CY48" s="80">
        <v>45</v>
      </c>
      <c r="CZ48" s="80">
        <f t="shared" si="39"/>
        <v>44</v>
      </c>
      <c r="DA48">
        <f>IF(Settings!$M$5=1, 'Graph-outputs'!$DH48, 'Graph-outputs'!$DO48)</f>
        <v>61.173333997959375</v>
      </c>
      <c r="DC48">
        <f>IF(Settings!$M$5=1, 'Graph-outputs'!$DV48, 'Graph-outputs'!$EC48)</f>
        <v>67315.678218200119</v>
      </c>
      <c r="DE48" s="25" t="str">
        <f t="shared" si="40"/>
        <v/>
      </c>
      <c r="DF48" s="4" t="str">
        <f t="shared" si="41"/>
        <v/>
      </c>
      <c r="DG48" s="26" t="str">
        <f t="shared" si="42"/>
        <v/>
      </c>
      <c r="DH48">
        <f>INDEX('Calcs-control4'!$G$86:$X$156,  'Graph-outputs'!$B48, 'Graph-outputs'!DH$2)</f>
        <v>60.271048188031628</v>
      </c>
      <c r="DI48">
        <v>44</v>
      </c>
      <c r="DJ48">
        <f>INDEX('Calcs-control4'!$G$170:$X$240, 'Graph-outputs'!$B48, 'Graph-outputs'!$DB$1)</f>
        <v>0.99757497864495726</v>
      </c>
      <c r="DL48" s="25" t="str">
        <f t="shared" si="43"/>
        <v/>
      </c>
      <c r="DM48" s="4" t="str">
        <f t="shared" si="44"/>
        <v/>
      </c>
      <c r="DN48" s="26" t="str">
        <f t="shared" si="45"/>
        <v/>
      </c>
      <c r="DO48">
        <f>INDEX('Calcs-control4'!$AH$86:$AY$156,  'Graph-outputs'!$B48, 'Graph-outputs'!DO$2)</f>
        <v>61.173333997959375</v>
      </c>
      <c r="DP48">
        <v>44</v>
      </c>
      <c r="DQ48">
        <f>INDEX('Calcs-control4'!$AH$170:$AY$240, 'Graph-outputs'!$B48, 'Graph-outputs'!$DB$1)</f>
        <v>0.99782518316609192</v>
      </c>
      <c r="DS48" s="25" t="str">
        <f t="shared" si="46"/>
        <v/>
      </c>
      <c r="DT48" s="4" t="str">
        <f t="shared" si="47"/>
        <v/>
      </c>
      <c r="DU48" s="26" t="str">
        <f t="shared" si="48"/>
        <v/>
      </c>
      <c r="DV48">
        <f>INDEX('Calcs-control4'!$G$386:$X$456,  'Graph-outputs'!$B48, 'Graph-outputs'!DV$2)</f>
        <v>66314.651678284266</v>
      </c>
      <c r="DW48">
        <v>44</v>
      </c>
      <c r="DX48">
        <f>INDEX('Calcs-control4'!$G$170:$X$240, 'Graph-outputs'!$B48, 'Graph-outputs'!$DB$1)</f>
        <v>0.99757497864495726</v>
      </c>
      <c r="DZ48" s="25" t="str">
        <f t="shared" si="49"/>
        <v/>
      </c>
      <c r="EA48" s="4" t="str">
        <f t="shared" si="50"/>
        <v/>
      </c>
      <c r="EB48" s="26" t="str">
        <f t="shared" si="51"/>
        <v/>
      </c>
      <c r="EC48">
        <f>INDEX('Calcs-control4'!$AH$386:$AY$456,  'Graph-outputs'!$B48, 'Graph-outputs'!EC$2)</f>
        <v>67315.678218200119</v>
      </c>
      <c r="ED48">
        <v>44</v>
      </c>
      <c r="EE48">
        <f>INDEX('Calcs-control4'!$AH$170:$AY$240, 'Graph-outputs'!$B48, 'Graph-outputs'!$DB$1)</f>
        <v>0.99782518316609192</v>
      </c>
    </row>
    <row r="49" spans="1:135" x14ac:dyDescent="0.25">
      <c r="A49" s="80">
        <f t="shared" si="0"/>
        <v>45</v>
      </c>
      <c r="B49">
        <v>46</v>
      </c>
      <c r="C49">
        <f>IF(Settings!$M$5=1, 'Graph-outputs'!$J49, 'Graph-outputs'!$Q49)</f>
        <v>73.045371911936257</v>
      </c>
      <c r="E49">
        <f>IF(Settings!$M$5=1, 'Graph-outputs'!$X49, 'Graph-outputs'!$AE49)</f>
        <v>80849.66636676545</v>
      </c>
      <c r="G49" s="25" t="str">
        <f t="shared" si="1"/>
        <v/>
      </c>
      <c r="H49" s="4" t="str">
        <f t="shared" si="2"/>
        <v/>
      </c>
      <c r="I49" s="26" t="str">
        <f t="shared" si="3"/>
        <v/>
      </c>
      <c r="J49">
        <f>INDEX('Calcs-control1'!$G$86:$X$156,  'Graph-outputs'!$B49, 'Graph-outputs'!J$2)</f>
        <v>69.844655771661436</v>
      </c>
      <c r="K49">
        <v>45</v>
      </c>
      <c r="L49">
        <f>INDEX('Calcs-control1'!$G$170:$X$240, 'Graph-outputs'!$B49, 'Graph-outputs'!$D$1)</f>
        <v>0.99999987068102458</v>
      </c>
      <c r="N49" s="25" t="str">
        <f t="shared" si="4"/>
        <v/>
      </c>
      <c r="O49" s="4" t="str">
        <f t="shared" si="5"/>
        <v/>
      </c>
      <c r="P49" s="26" t="str">
        <f t="shared" si="6"/>
        <v/>
      </c>
      <c r="Q49">
        <f>INDEX('Calcs-control1'!$AH$86:$AY$156,  'Graph-outputs'!$B49, 'Graph-outputs'!Q$2)</f>
        <v>73.045371911936257</v>
      </c>
      <c r="R49">
        <v>45</v>
      </c>
      <c r="S49">
        <f>INDEX('Calcs-control1'!$AH$170:$AY$240, 'Graph-outputs'!$B49, 'Graph-outputs'!$Q$2)</f>
        <v>0.99999993806302612</v>
      </c>
      <c r="U49" s="25" t="str">
        <f t="shared" si="7"/>
        <v/>
      </c>
      <c r="V49" s="4" t="str">
        <f t="shared" si="8"/>
        <v/>
      </c>
      <c r="W49" s="26" t="str">
        <f t="shared" si="9"/>
        <v/>
      </c>
      <c r="X49">
        <f>INDEX('Calcs-control1'!$G$386:$X$456,  'Graph-outputs'!$B49, 'Graph-outputs'!X$2)</f>
        <v>77306.979023163876</v>
      </c>
      <c r="Y49">
        <v>45</v>
      </c>
      <c r="Z49">
        <f>INDEX('Calcs-control1'!$G$170:$X$240, 'Graph-outputs'!$B49, 'Graph-outputs'!$J$2)</f>
        <v>0.99999987068102458</v>
      </c>
      <c r="AB49" s="25" t="str">
        <f t="shared" si="10"/>
        <v/>
      </c>
      <c r="AC49" s="4" t="str">
        <f t="shared" si="11"/>
        <v/>
      </c>
      <c r="AD49" s="26" t="str">
        <f t="shared" si="12"/>
        <v/>
      </c>
      <c r="AE49">
        <f>INDEX('Calcs-control1'!$AH$386:$AY$456,  'Graph-outputs'!$B49, 'Graph-outputs'!AE$2)</f>
        <v>80849.66636676545</v>
      </c>
      <c r="AF49">
        <v>45</v>
      </c>
      <c r="AG49">
        <f>INDEX('Calcs-control1'!$AH$170:$AY$240, 'Graph-outputs'!$B49, 'Graph-outputs'!$Q$2)</f>
        <v>0.99999993806302612</v>
      </c>
      <c r="AI49" s="80">
        <v>46</v>
      </c>
      <c r="AJ49" s="80">
        <f t="shared" si="13"/>
        <v>45</v>
      </c>
      <c r="AK49">
        <f>IF(Settings!$M$5=1, 'Graph-outputs'!$AR49, 'Graph-outputs'!$AY49)</f>
        <v>78.191387979966251</v>
      </c>
      <c r="AM49">
        <f>IF(Settings!$M$5=1, 'Graph-outputs'!$BF49, 'Graph-outputs'!$BM49)</f>
        <v>81041.82122351756</v>
      </c>
      <c r="AO49" s="25" t="str">
        <f t="shared" si="14"/>
        <v/>
      </c>
      <c r="AP49" s="4" t="str">
        <f t="shared" si="15"/>
        <v/>
      </c>
      <c r="AQ49" s="26" t="str">
        <f t="shared" si="16"/>
        <v/>
      </c>
      <c r="AR49">
        <f>INDEX('Calcs-control2'!$G$86:$Y$156,  'Graph-outputs'!$B49, 'Graph-outputs'!AR$2)</f>
        <v>73.959187612833375</v>
      </c>
      <c r="AS49">
        <v>45</v>
      </c>
      <c r="AT49">
        <f>INDEX('Calcs-control2'!$G$170:$X$240, 'Graph-outputs'!$B49, 'Graph-outputs'!$AL$1)</f>
        <v>0.9999998757323334</v>
      </c>
      <c r="AV49" s="25" t="str">
        <f t="shared" si="17"/>
        <v/>
      </c>
      <c r="AW49" s="4" t="str">
        <f t="shared" si="18"/>
        <v/>
      </c>
      <c r="AX49" s="26" t="str">
        <f t="shared" si="19"/>
        <v/>
      </c>
      <c r="AY49">
        <f>INDEX('Calcs-control2'!$AH$86:$AZ$156,  'Graph-outputs'!$B49, 'Graph-outputs'!AY$2)</f>
        <v>78.191387979966251</v>
      </c>
      <c r="AZ49">
        <v>45</v>
      </c>
      <c r="BA49">
        <f>INDEX('Calcs-control2'!$AH$170:$AY$240, 'Graph-outputs'!$B49, 'Graph-outputs'!$AL$1)</f>
        <v>0.99999995305241551</v>
      </c>
      <c r="BC49" s="25" t="str">
        <f t="shared" si="20"/>
        <v/>
      </c>
      <c r="BD49" s="4" t="str">
        <f t="shared" si="21"/>
        <v/>
      </c>
      <c r="BE49" s="26" t="str">
        <f t="shared" si="22"/>
        <v/>
      </c>
      <c r="BF49">
        <f>INDEX('Calcs-control2'!$G$386:$X$456,  'Graph-outputs'!$B49, 'Graph-outputs'!BF$2)</f>
        <v>76655.335848857023</v>
      </c>
      <c r="BG49">
        <v>45</v>
      </c>
      <c r="BH49">
        <f>INDEX('Calcs-control2'!$G$170:$X$240, 'Graph-outputs'!$B49, 'Graph-outputs'!$AL$1)</f>
        <v>0.9999998757323334</v>
      </c>
      <c r="BJ49" s="25" t="str">
        <f t="shared" si="23"/>
        <v/>
      </c>
      <c r="BK49" s="4" t="str">
        <f t="shared" si="24"/>
        <v/>
      </c>
      <c r="BL49" s="26" t="str">
        <f t="shared" si="25"/>
        <v/>
      </c>
      <c r="BM49">
        <f>INDEX('Calcs-control2'!$AH$386:$AY$456,  'Graph-outputs'!$B49, 'Graph-outputs'!BM$2)</f>
        <v>81041.82122351756</v>
      </c>
      <c r="BN49">
        <v>45</v>
      </c>
      <c r="BO49">
        <f>INDEX('Calcs-control2'!$AH$170:$AY$240, 'Graph-outputs'!$B49, 'Graph-outputs'!$AL$1)</f>
        <v>0.99999995305241551</v>
      </c>
      <c r="BQ49" s="80">
        <v>46</v>
      </c>
      <c r="BR49" s="80">
        <f t="shared" si="26"/>
        <v>45</v>
      </c>
      <c r="BS49">
        <f>IF(Settings!$M$5=1, 'Graph-outputs'!$BZ49, 'Graph-outputs'!$CG49)</f>
        <v>123.0104942736651</v>
      </c>
      <c r="BU49">
        <f>IF(Settings!$M$5=1, 'Graph-outputs'!$CN49, 'Graph-outputs'!$CU49)</f>
        <v>12916.101898734836</v>
      </c>
      <c r="BW49" s="25" t="str">
        <f t="shared" si="27"/>
        <v/>
      </c>
      <c r="BX49" s="4" t="str">
        <f t="shared" si="28"/>
        <v/>
      </c>
      <c r="BY49" s="26" t="str">
        <f t="shared" si="29"/>
        <v/>
      </c>
      <c r="BZ49">
        <f>INDEX('Calcs-control3'!$G$86:$Y$156,  'Graph-outputs'!$B49, 'Graph-outputs'!BZ$2)</f>
        <v>117.9764803152074</v>
      </c>
      <c r="CA49">
        <v>45</v>
      </c>
      <c r="CB49">
        <f>INDEX('Calcs-control3'!$G$170:$X$240, 'Graph-outputs'!$B49, 'Graph-outputs'!$BT$1)</f>
        <v>0</v>
      </c>
      <c r="CD49" s="25" t="str">
        <f t="shared" si="30"/>
        <v/>
      </c>
      <c r="CE49" s="4" t="str">
        <f t="shared" si="31"/>
        <v/>
      </c>
      <c r="CF49" s="26" t="str">
        <f t="shared" si="32"/>
        <v/>
      </c>
      <c r="CG49">
        <f>INDEX('Calcs-control3'!$AH$86:$AZ$156,  'Graph-outputs'!$B49, 'Graph-outputs'!CG$2)</f>
        <v>123.0104942736651</v>
      </c>
      <c r="CH49">
        <v>45</v>
      </c>
      <c r="CI49" s="86">
        <f>INDEX('Calcs-control3'!$AH$170:$AY$240, 'Graph-outputs'!$B49, 'Graph-outputs'!$BT$1)</f>
        <v>0</v>
      </c>
      <c r="CK49" s="25" t="str">
        <f t="shared" si="33"/>
        <v/>
      </c>
      <c r="CL49" s="4" t="str">
        <f t="shared" si="34"/>
        <v/>
      </c>
      <c r="CM49" s="26" t="str">
        <f t="shared" si="35"/>
        <v/>
      </c>
      <c r="CN49">
        <f>INDEX('Calcs-control3'!$G$386:$X$456,  'Graph-outputs'!$B49, 'Graph-outputs'!CN$2)</f>
        <v>12387.530433096777</v>
      </c>
      <c r="CO49">
        <v>45</v>
      </c>
      <c r="CP49" s="86">
        <f>INDEX('Calcs-control3'!$G$170:$X$240, 'Graph-outputs'!$B49, 'Graph-outputs'!$BT$1)</f>
        <v>0</v>
      </c>
      <c r="CR49" s="25" t="str">
        <f t="shared" si="36"/>
        <v/>
      </c>
      <c r="CS49" s="4" t="str">
        <f t="shared" si="37"/>
        <v/>
      </c>
      <c r="CT49" s="26" t="str">
        <f t="shared" si="38"/>
        <v/>
      </c>
      <c r="CU49">
        <f>INDEX('Calcs-control3'!$AH$386:$AY$456,  'Graph-outputs'!$B49, 'Graph-outputs'!CU$2)</f>
        <v>12916.101898734836</v>
      </c>
      <c r="CV49">
        <v>45</v>
      </c>
      <c r="CW49" s="86">
        <f>INDEX('Calcs-control3'!$AH$170:$AY$240, 'Graph-outputs'!$B49, 'Graph-outputs'!$BT$1)</f>
        <v>0</v>
      </c>
      <c r="CY49" s="80">
        <v>46</v>
      </c>
      <c r="CZ49" s="80">
        <f t="shared" si="39"/>
        <v>45</v>
      </c>
      <c r="DA49">
        <f>IF(Settings!$M$5=1, 'Graph-outputs'!$DH49, 'Graph-outputs'!$DO49)</f>
        <v>61.614254845278879</v>
      </c>
      <c r="DC49">
        <f>IF(Settings!$M$5=1, 'Graph-outputs'!$DV49, 'Graph-outputs'!$EC49)</f>
        <v>67804.44241256894</v>
      </c>
      <c r="DE49" s="25" t="str">
        <f t="shared" si="40"/>
        <v/>
      </c>
      <c r="DF49" s="4" t="str">
        <f t="shared" si="41"/>
        <v/>
      </c>
      <c r="DG49" s="26" t="str">
        <f t="shared" si="42"/>
        <v/>
      </c>
      <c r="DH49">
        <f>INDEX('Calcs-control4'!$G$86:$X$156,  'Graph-outputs'!$B49, 'Graph-outputs'!DH$2)</f>
        <v>60.644209751045366</v>
      </c>
      <c r="DI49">
        <v>45</v>
      </c>
      <c r="DJ49">
        <f>INDEX('Calcs-control4'!$G$170:$X$240, 'Graph-outputs'!$B49, 'Graph-outputs'!$DB$1)</f>
        <v>0.99768370805037843</v>
      </c>
      <c r="DL49" s="25" t="str">
        <f t="shared" si="43"/>
        <v/>
      </c>
      <c r="DM49" s="4" t="str">
        <f t="shared" si="44"/>
        <v/>
      </c>
      <c r="DN49" s="26" t="str">
        <f t="shared" si="45"/>
        <v/>
      </c>
      <c r="DO49">
        <f>INDEX('Calcs-control4'!$AH$86:$AY$156,  'Graph-outputs'!$B49, 'Graph-outputs'!DO$2)</f>
        <v>61.614254845278879</v>
      </c>
      <c r="DP49">
        <v>45</v>
      </c>
      <c r="DQ49">
        <f>INDEX('Calcs-control4'!$AH$170:$AY$240, 'Graph-outputs'!$B49, 'Graph-outputs'!$DB$1)</f>
        <v>0.99793251135622107</v>
      </c>
      <c r="DS49" s="25" t="str">
        <f t="shared" si="46"/>
        <v/>
      </c>
      <c r="DT49" s="4" t="str">
        <f t="shared" si="47"/>
        <v/>
      </c>
      <c r="DU49" s="26" t="str">
        <f t="shared" si="48"/>
        <v/>
      </c>
      <c r="DV49">
        <f>INDEX('Calcs-control4'!$G$386:$X$456,  'Graph-outputs'!$B49, 'Graph-outputs'!DV$2)</f>
        <v>66728.792204097219</v>
      </c>
      <c r="DW49">
        <v>45</v>
      </c>
      <c r="DX49">
        <f>INDEX('Calcs-control4'!$G$170:$X$240, 'Graph-outputs'!$B49, 'Graph-outputs'!$DB$1)</f>
        <v>0.99768370805037843</v>
      </c>
      <c r="DZ49" s="25" t="str">
        <f t="shared" si="49"/>
        <v/>
      </c>
      <c r="EA49" s="4" t="str">
        <f t="shared" si="50"/>
        <v/>
      </c>
      <c r="EB49" s="26" t="str">
        <f t="shared" si="51"/>
        <v/>
      </c>
      <c r="EC49">
        <f>INDEX('Calcs-control4'!$AH$386:$AY$456,  'Graph-outputs'!$B49, 'Graph-outputs'!EC$2)</f>
        <v>67804.44241256894</v>
      </c>
      <c r="ED49">
        <v>45</v>
      </c>
      <c r="EE49">
        <f>INDEX('Calcs-control4'!$AH$170:$AY$240, 'Graph-outputs'!$B49, 'Graph-outputs'!$DB$1)</f>
        <v>0.99793251135622107</v>
      </c>
    </row>
    <row r="50" spans="1:135" x14ac:dyDescent="0.25">
      <c r="A50" s="80">
        <f t="shared" si="0"/>
        <v>46</v>
      </c>
      <c r="B50">
        <v>47</v>
      </c>
      <c r="C50">
        <f>IF(Settings!$M$5=1, 'Graph-outputs'!$J50, 'Graph-outputs'!$Q50)</f>
        <v>74.373739085553098</v>
      </c>
      <c r="E50">
        <f>IF(Settings!$M$5=1, 'Graph-outputs'!$X50, 'Graph-outputs'!$AE50)</f>
        <v>82319.958888363923</v>
      </c>
      <c r="G50" s="25" t="str">
        <f t="shared" si="1"/>
        <v/>
      </c>
      <c r="H50" s="4" t="str">
        <f t="shared" si="2"/>
        <v/>
      </c>
      <c r="I50" s="26" t="str">
        <f t="shared" si="3"/>
        <v/>
      </c>
      <c r="J50">
        <f>INDEX('Calcs-control1'!$G$86:$X$156,  'Graph-outputs'!$B50, 'Graph-outputs'!J$2)</f>
        <v>70.986904373740899</v>
      </c>
      <c r="K50">
        <v>46</v>
      </c>
      <c r="L50">
        <f>INDEX('Calcs-control1'!$G$170:$X$240, 'Graph-outputs'!$B50, 'Graph-outputs'!$D$1)</f>
        <v>0.99999990055896537</v>
      </c>
      <c r="N50" s="25" t="str">
        <f t="shared" si="4"/>
        <v/>
      </c>
      <c r="O50" s="4" t="str">
        <f t="shared" si="5"/>
        <v/>
      </c>
      <c r="P50" s="26" t="str">
        <f t="shared" si="6"/>
        <v/>
      </c>
      <c r="Q50">
        <f>INDEX('Calcs-control1'!$AH$86:$AY$156,  'Graph-outputs'!$B50, 'Graph-outputs'!Q$2)</f>
        <v>74.373739085553098</v>
      </c>
      <c r="R50">
        <v>46</v>
      </c>
      <c r="S50">
        <f>INDEX('Calcs-control1'!$AH$170:$AY$240, 'Graph-outputs'!$B50, 'Graph-outputs'!$Q$2)</f>
        <v>0.99999995436874634</v>
      </c>
      <c r="U50" s="25" t="str">
        <f t="shared" si="7"/>
        <v/>
      </c>
      <c r="V50" s="4" t="str">
        <f t="shared" si="8"/>
        <v/>
      </c>
      <c r="W50" s="26" t="str">
        <f t="shared" si="9"/>
        <v/>
      </c>
      <c r="X50">
        <f>INDEX('Calcs-control1'!$G$386:$X$456,  'Graph-outputs'!$B50, 'Graph-outputs'!X$2)</f>
        <v>78571.267941154132</v>
      </c>
      <c r="Y50">
        <v>46</v>
      </c>
      <c r="Z50">
        <f>INDEX('Calcs-control1'!$G$170:$X$240, 'Graph-outputs'!$B50, 'Graph-outputs'!$J$2)</f>
        <v>0.99999990055896537</v>
      </c>
      <c r="AB50" s="25" t="str">
        <f t="shared" si="10"/>
        <v/>
      </c>
      <c r="AC50" s="4" t="str">
        <f t="shared" si="11"/>
        <v/>
      </c>
      <c r="AD50" s="26" t="str">
        <f t="shared" si="12"/>
        <v/>
      </c>
      <c r="AE50">
        <f>INDEX('Calcs-control1'!$AH$386:$AY$456,  'Graph-outputs'!$B50, 'Graph-outputs'!AE$2)</f>
        <v>82319.958888363923</v>
      </c>
      <c r="AF50">
        <v>46</v>
      </c>
      <c r="AG50">
        <f>INDEX('Calcs-control1'!$AH$170:$AY$240, 'Graph-outputs'!$B50, 'Graph-outputs'!$Q$2)</f>
        <v>0.99999995436874634</v>
      </c>
      <c r="AI50" s="80">
        <v>47</v>
      </c>
      <c r="AJ50" s="80">
        <f t="shared" si="13"/>
        <v>46</v>
      </c>
      <c r="AK50">
        <f>IF(Settings!$M$5=1, 'Graph-outputs'!$AR50, 'Graph-outputs'!$AY50)</f>
        <v>79.915975641088124</v>
      </c>
      <c r="AM50">
        <f>IF(Settings!$M$5=1, 'Graph-outputs'!$BF50, 'Graph-outputs'!$BM50)</f>
        <v>82829.278406045749</v>
      </c>
      <c r="AO50" s="25" t="str">
        <f t="shared" si="14"/>
        <v/>
      </c>
      <c r="AP50" s="4" t="str">
        <f t="shared" si="15"/>
        <v/>
      </c>
      <c r="AQ50" s="26" t="str">
        <f t="shared" si="16"/>
        <v/>
      </c>
      <c r="AR50">
        <f>INDEX('Calcs-control2'!$G$86:$Y$156,  'Graph-outputs'!$B50, 'Graph-outputs'!AR$2)</f>
        <v>75.481186103335389</v>
      </c>
      <c r="AS50">
        <v>46</v>
      </c>
      <c r="AT50">
        <f>INDEX('Calcs-control2'!$G$170:$X$240, 'Graph-outputs'!$B50, 'Graph-outputs'!$AL$1)</f>
        <v>0.99999991243527908</v>
      </c>
      <c r="AV50" s="25" t="str">
        <f t="shared" si="17"/>
        <v/>
      </c>
      <c r="AW50" s="4" t="str">
        <f t="shared" si="18"/>
        <v/>
      </c>
      <c r="AX50" s="26" t="str">
        <f t="shared" si="19"/>
        <v/>
      </c>
      <c r="AY50">
        <f>INDEX('Calcs-control2'!$AH$86:$AZ$156,  'Graph-outputs'!$B50, 'Graph-outputs'!AY$2)</f>
        <v>79.915975641088124</v>
      </c>
      <c r="AZ50">
        <v>46</v>
      </c>
      <c r="BA50">
        <f>INDEX('Calcs-control2'!$AH$170:$AY$240, 'Graph-outputs'!$B50, 'Graph-outputs'!$AL$1)</f>
        <v>0.99999996842465499</v>
      </c>
      <c r="BC50" s="25" t="str">
        <f t="shared" si="20"/>
        <v/>
      </c>
      <c r="BD50" s="4" t="str">
        <f t="shared" si="21"/>
        <v/>
      </c>
      <c r="BE50" s="26" t="str">
        <f t="shared" si="22"/>
        <v/>
      </c>
      <c r="BF50">
        <f>INDEX('Calcs-control2'!$G$386:$X$456,  'Graph-outputs'!$B50, 'Graph-outputs'!BF$2)</f>
        <v>78232.819051491373</v>
      </c>
      <c r="BG50">
        <v>46</v>
      </c>
      <c r="BH50">
        <f>INDEX('Calcs-control2'!$G$170:$X$240, 'Graph-outputs'!$B50, 'Graph-outputs'!$AL$1)</f>
        <v>0.99999991243527908</v>
      </c>
      <c r="BJ50" s="25" t="str">
        <f t="shared" si="23"/>
        <v/>
      </c>
      <c r="BK50" s="4" t="str">
        <f t="shared" si="24"/>
        <v/>
      </c>
      <c r="BL50" s="26" t="str">
        <f t="shared" si="25"/>
        <v/>
      </c>
      <c r="BM50">
        <f>INDEX('Calcs-control2'!$AH$386:$AY$456,  'Graph-outputs'!$B50, 'Graph-outputs'!BM$2)</f>
        <v>82829.278406045749</v>
      </c>
      <c r="BN50">
        <v>46</v>
      </c>
      <c r="BO50">
        <f>INDEX('Calcs-control2'!$AH$170:$AY$240, 'Graph-outputs'!$B50, 'Graph-outputs'!$AL$1)</f>
        <v>0.99999996842465499</v>
      </c>
      <c r="BQ50" s="80">
        <v>47</v>
      </c>
      <c r="BR50" s="80">
        <f t="shared" si="26"/>
        <v>46</v>
      </c>
      <c r="BS50">
        <f>IF(Settings!$M$5=1, 'Graph-outputs'!$BZ50, 'Graph-outputs'!$CG50)</f>
        <v>125.07370148628794</v>
      </c>
      <c r="BU50">
        <f>IF(Settings!$M$5=1, 'Graph-outputs'!$CN50, 'Graph-outputs'!$CU50)</f>
        <v>13132.738656060234</v>
      </c>
      <c r="BW50" s="25" t="str">
        <f t="shared" si="27"/>
        <v/>
      </c>
      <c r="BX50" s="4" t="str">
        <f t="shared" si="28"/>
        <v/>
      </c>
      <c r="BY50" s="26" t="str">
        <f t="shared" si="29"/>
        <v/>
      </c>
      <c r="BZ50">
        <f>INDEX('Calcs-control3'!$G$86:$Y$156,  'Graph-outputs'!$B50, 'Graph-outputs'!BZ$2)</f>
        <v>119.78287633202777</v>
      </c>
      <c r="CA50">
        <v>46</v>
      </c>
      <c r="CB50">
        <f>INDEX('Calcs-control3'!$G$170:$X$240, 'Graph-outputs'!$B50, 'Graph-outputs'!$BT$1)</f>
        <v>0</v>
      </c>
      <c r="CD50" s="25" t="str">
        <f t="shared" si="30"/>
        <v/>
      </c>
      <c r="CE50" s="4" t="str">
        <f t="shared" si="31"/>
        <v/>
      </c>
      <c r="CF50" s="26" t="str">
        <f t="shared" si="32"/>
        <v/>
      </c>
      <c r="CG50">
        <f>INDEX('Calcs-control3'!$AH$86:$AZ$156,  'Graph-outputs'!$B50, 'Graph-outputs'!CG$2)</f>
        <v>125.07370148628794</v>
      </c>
      <c r="CH50">
        <v>46</v>
      </c>
      <c r="CI50" s="86">
        <f>INDEX('Calcs-control3'!$AH$170:$AY$240, 'Graph-outputs'!$B50, 'Graph-outputs'!$BT$1)</f>
        <v>0</v>
      </c>
      <c r="CK50" s="25" t="str">
        <f t="shared" si="33"/>
        <v/>
      </c>
      <c r="CL50" s="4" t="str">
        <f t="shared" si="34"/>
        <v/>
      </c>
      <c r="CM50" s="26" t="str">
        <f t="shared" si="35"/>
        <v/>
      </c>
      <c r="CN50">
        <f>INDEX('Calcs-control3'!$G$386:$X$456,  'Graph-outputs'!$B50, 'Graph-outputs'!CN$2)</f>
        <v>12577.202014862916</v>
      </c>
      <c r="CO50">
        <v>46</v>
      </c>
      <c r="CP50" s="86">
        <f>INDEX('Calcs-control3'!$G$170:$X$240, 'Graph-outputs'!$B50, 'Graph-outputs'!$BT$1)</f>
        <v>0</v>
      </c>
      <c r="CR50" s="25" t="str">
        <f t="shared" si="36"/>
        <v/>
      </c>
      <c r="CS50" s="4" t="str">
        <f t="shared" si="37"/>
        <v/>
      </c>
      <c r="CT50" s="26" t="str">
        <f t="shared" si="38"/>
        <v/>
      </c>
      <c r="CU50">
        <f>INDEX('Calcs-control3'!$AH$386:$AY$456,  'Graph-outputs'!$B50, 'Graph-outputs'!CU$2)</f>
        <v>13132.738656060234</v>
      </c>
      <c r="CV50">
        <v>46</v>
      </c>
      <c r="CW50" s="86">
        <f>INDEX('Calcs-control3'!$AH$170:$AY$240, 'Graph-outputs'!$B50, 'Graph-outputs'!$BT$1)</f>
        <v>0</v>
      </c>
      <c r="CY50" s="80">
        <v>47</v>
      </c>
      <c r="CZ50" s="80">
        <f t="shared" si="39"/>
        <v>46</v>
      </c>
      <c r="DA50">
        <f>IF(Settings!$M$5=1, 'Graph-outputs'!$DH50, 'Graph-outputs'!$DO50)</f>
        <v>61.994918346898089</v>
      </c>
      <c r="DC50">
        <f>IF(Settings!$M$5=1, 'Graph-outputs'!$DV50, 'Graph-outputs'!$EC50)</f>
        <v>68226.211624210759</v>
      </c>
      <c r="DE50" s="25" t="str">
        <f t="shared" si="40"/>
        <v/>
      </c>
      <c r="DF50" s="4" t="str">
        <f t="shared" si="41"/>
        <v/>
      </c>
      <c r="DG50" s="26" t="str">
        <f t="shared" si="42"/>
        <v/>
      </c>
      <c r="DH50">
        <f>INDEX('Calcs-control4'!$G$86:$X$156,  'Graph-outputs'!$B50, 'Graph-outputs'!DH$2)</f>
        <v>60.999075567193671</v>
      </c>
      <c r="DI50">
        <v>46</v>
      </c>
      <c r="DJ50">
        <f>INDEX('Calcs-control4'!$G$170:$X$240, 'Graph-outputs'!$B50, 'Graph-outputs'!$DB$1)</f>
        <v>0.99778016962621185</v>
      </c>
      <c r="DL50" s="25" t="str">
        <f t="shared" si="43"/>
        <v/>
      </c>
      <c r="DM50" s="4" t="str">
        <f t="shared" si="44"/>
        <v/>
      </c>
      <c r="DN50" s="26" t="str">
        <f t="shared" si="45"/>
        <v/>
      </c>
      <c r="DO50">
        <f>INDEX('Calcs-control4'!$AH$86:$AY$156,  'Graph-outputs'!$B50, 'Graph-outputs'!DO$2)</f>
        <v>61.994918346898089</v>
      </c>
      <c r="DP50">
        <v>46</v>
      </c>
      <c r="DQ50">
        <f>INDEX('Calcs-control4'!$AH$170:$AY$240, 'Graph-outputs'!$B50, 'Graph-outputs'!$DB$1)</f>
        <v>0.9980179921601644</v>
      </c>
      <c r="DS50" s="25" t="str">
        <f t="shared" si="46"/>
        <v/>
      </c>
      <c r="DT50" s="4" t="str">
        <f t="shared" si="47"/>
        <v/>
      </c>
      <c r="DU50" s="26" t="str">
        <f t="shared" si="48"/>
        <v/>
      </c>
      <c r="DV50">
        <f>INDEX('Calcs-control4'!$G$386:$X$456,  'Graph-outputs'!$B50, 'Graph-outputs'!DV$2)</f>
        <v>67122.439974972323</v>
      </c>
      <c r="DW50">
        <v>46</v>
      </c>
      <c r="DX50">
        <f>INDEX('Calcs-control4'!$G$170:$X$240, 'Graph-outputs'!$B50, 'Graph-outputs'!$DB$1)</f>
        <v>0.99778016962621185</v>
      </c>
      <c r="DZ50" s="25" t="str">
        <f t="shared" si="49"/>
        <v/>
      </c>
      <c r="EA50" s="4" t="str">
        <f t="shared" si="50"/>
        <v/>
      </c>
      <c r="EB50" s="26" t="str">
        <f t="shared" si="51"/>
        <v/>
      </c>
      <c r="EC50">
        <f>INDEX('Calcs-control4'!$AH$386:$AY$456,  'Graph-outputs'!$B50, 'Graph-outputs'!EC$2)</f>
        <v>68226.211624210759</v>
      </c>
      <c r="ED50">
        <v>46</v>
      </c>
      <c r="EE50">
        <f>INDEX('Calcs-control4'!$AH$170:$AY$240, 'Graph-outputs'!$B50, 'Graph-outputs'!$DB$1)</f>
        <v>0.9980179921601644</v>
      </c>
    </row>
    <row r="51" spans="1:135" x14ac:dyDescent="0.25">
      <c r="A51" s="80">
        <f t="shared" si="0"/>
        <v>47</v>
      </c>
      <c r="B51">
        <v>48</v>
      </c>
      <c r="C51">
        <f>IF(Settings!$M$5=1, 'Graph-outputs'!$J51, 'Graph-outputs'!$Q51)</f>
        <v>75.563836673616294</v>
      </c>
      <c r="E51">
        <f>IF(Settings!$M$5=1, 'Graph-outputs'!$X51, 'Graph-outputs'!$AE51)</f>
        <v>83637.208773402948</v>
      </c>
      <c r="G51" s="25" t="str">
        <f t="shared" si="1"/>
        <v/>
      </c>
      <c r="H51" s="4" t="str">
        <f t="shared" si="2"/>
        <v/>
      </c>
      <c r="I51" s="26" t="str">
        <f t="shared" si="3"/>
        <v/>
      </c>
      <c r="J51">
        <f>INDEX('Calcs-control1'!$G$86:$X$156,  'Graph-outputs'!$B51, 'Graph-outputs'!J$2)</f>
        <v>72.103297079960882</v>
      </c>
      <c r="K51">
        <v>47</v>
      </c>
      <c r="L51">
        <f>INDEX('Calcs-control1'!$G$170:$X$240, 'Graph-outputs'!$B51, 'Graph-outputs'!$D$1)</f>
        <v>0.99999992307779939</v>
      </c>
      <c r="N51" s="25" t="str">
        <f t="shared" si="4"/>
        <v/>
      </c>
      <c r="O51" s="4" t="str">
        <f t="shared" si="5"/>
        <v/>
      </c>
      <c r="P51" s="26" t="str">
        <f t="shared" si="6"/>
        <v/>
      </c>
      <c r="Q51">
        <f>INDEX('Calcs-control1'!$AH$86:$AY$156,  'Graph-outputs'!$B51, 'Graph-outputs'!Q$2)</f>
        <v>75.563836673616294</v>
      </c>
      <c r="R51">
        <v>47</v>
      </c>
      <c r="S51">
        <f>INDEX('Calcs-control1'!$AH$170:$AY$240, 'Graph-outputs'!$B51, 'Graph-outputs'!$Q$2)</f>
        <v>0.9999999652954632</v>
      </c>
      <c r="U51" s="25" t="str">
        <f t="shared" si="7"/>
        <v/>
      </c>
      <c r="V51" s="4" t="str">
        <f t="shared" si="8"/>
        <v/>
      </c>
      <c r="W51" s="26" t="str">
        <f t="shared" si="9"/>
        <v/>
      </c>
      <c r="X51">
        <f>INDEX('Calcs-control1'!$G$386:$X$456,  'Graph-outputs'!$B51, 'Graph-outputs'!X$2)</f>
        <v>79806.938363526409</v>
      </c>
      <c r="Y51">
        <v>47</v>
      </c>
      <c r="Z51">
        <f>INDEX('Calcs-control1'!$G$170:$X$240, 'Graph-outputs'!$B51, 'Graph-outputs'!$J$2)</f>
        <v>0.99999992307779939</v>
      </c>
      <c r="AB51" s="25" t="str">
        <f t="shared" si="10"/>
        <v/>
      </c>
      <c r="AC51" s="4" t="str">
        <f t="shared" si="11"/>
        <v/>
      </c>
      <c r="AD51" s="26" t="str">
        <f t="shared" si="12"/>
        <v/>
      </c>
      <c r="AE51">
        <f>INDEX('Calcs-control1'!$AH$386:$AY$456,  'Graph-outputs'!$B51, 'Graph-outputs'!AE$2)</f>
        <v>83637.208773402948</v>
      </c>
      <c r="AF51">
        <v>47</v>
      </c>
      <c r="AG51">
        <f>INDEX('Calcs-control1'!$AH$170:$AY$240, 'Graph-outputs'!$B51, 'Graph-outputs'!$Q$2)</f>
        <v>0.9999999652954632</v>
      </c>
      <c r="AI51" s="80">
        <v>48</v>
      </c>
      <c r="AJ51" s="80">
        <f t="shared" si="13"/>
        <v>47</v>
      </c>
      <c r="AK51">
        <f>IF(Settings!$M$5=1, 'Graph-outputs'!$AR51, 'Graph-outputs'!$AY51)</f>
        <v>81.443427465568604</v>
      </c>
      <c r="AM51">
        <f>IF(Settings!$M$5=1, 'Graph-outputs'!$BF51, 'Graph-outputs'!$BM51)</f>
        <v>84412.413097332668</v>
      </c>
      <c r="AO51" s="25" t="str">
        <f t="shared" si="14"/>
        <v/>
      </c>
      <c r="AP51" s="4" t="str">
        <f t="shared" si="15"/>
        <v/>
      </c>
      <c r="AQ51" s="26" t="str">
        <f t="shared" si="16"/>
        <v/>
      </c>
      <c r="AR51">
        <f>INDEX('Calcs-control2'!$G$86:$Y$156,  'Graph-outputs'!$B51, 'Graph-outputs'!AR$2)</f>
        <v>76.956491536651171</v>
      </c>
      <c r="AS51">
        <v>47</v>
      </c>
      <c r="AT51">
        <f>INDEX('Calcs-control2'!$G$170:$X$240, 'Graph-outputs'!$B51, 'Graph-outputs'!$AL$1)</f>
        <v>0.99999993763164974</v>
      </c>
      <c r="AV51" s="25" t="str">
        <f t="shared" si="17"/>
        <v/>
      </c>
      <c r="AW51" s="4" t="str">
        <f t="shared" si="18"/>
        <v/>
      </c>
      <c r="AX51" s="26" t="str">
        <f t="shared" si="19"/>
        <v/>
      </c>
      <c r="AY51">
        <f>INDEX('Calcs-control2'!$AH$86:$AZ$156,  'Graph-outputs'!$B51, 'Graph-outputs'!AY$2)</f>
        <v>81.443427465568604</v>
      </c>
      <c r="AZ51">
        <v>47</v>
      </c>
      <c r="BA51">
        <f>INDEX('Calcs-control2'!$AH$170:$AY$240, 'Graph-outputs'!$B51, 'Graph-outputs'!$AL$1)</f>
        <v>0.99999997777844696</v>
      </c>
      <c r="BC51" s="25" t="str">
        <f t="shared" si="20"/>
        <v/>
      </c>
      <c r="BD51" s="4" t="str">
        <f t="shared" si="21"/>
        <v/>
      </c>
      <c r="BE51" s="26" t="str">
        <f t="shared" si="22"/>
        <v/>
      </c>
      <c r="BF51">
        <f>INDEX('Calcs-control2'!$G$386:$X$456,  'Graph-outputs'!$B51, 'Graph-outputs'!BF$2)</f>
        <v>79761.90675483529</v>
      </c>
      <c r="BG51">
        <v>47</v>
      </c>
      <c r="BH51">
        <f>INDEX('Calcs-control2'!$G$170:$X$240, 'Graph-outputs'!$B51, 'Graph-outputs'!$AL$1)</f>
        <v>0.99999993763164974</v>
      </c>
      <c r="BJ51" s="25" t="str">
        <f t="shared" si="23"/>
        <v/>
      </c>
      <c r="BK51" s="4" t="str">
        <f t="shared" si="24"/>
        <v/>
      </c>
      <c r="BL51" s="26" t="str">
        <f t="shared" si="25"/>
        <v/>
      </c>
      <c r="BM51">
        <f>INDEX('Calcs-control2'!$AH$386:$AY$456,  'Graph-outputs'!$B51, 'Graph-outputs'!BM$2)</f>
        <v>84412.413097332668</v>
      </c>
      <c r="BN51">
        <v>47</v>
      </c>
      <c r="BO51">
        <f>INDEX('Calcs-control2'!$AH$170:$AY$240, 'Graph-outputs'!$B51, 'Graph-outputs'!$AL$1)</f>
        <v>0.99999997777844696</v>
      </c>
      <c r="BQ51" s="80">
        <v>48</v>
      </c>
      <c r="BR51" s="80">
        <f t="shared" si="26"/>
        <v>47</v>
      </c>
      <c r="BS51">
        <f>IF(Settings!$M$5=1, 'Graph-outputs'!$BZ51, 'Graph-outputs'!$CG51)</f>
        <v>126.90857603633064</v>
      </c>
      <c r="BU51">
        <f>IF(Settings!$M$5=1, 'Graph-outputs'!$CN51, 'Graph-outputs'!$CU51)</f>
        <v>13325.400483814718</v>
      </c>
      <c r="BW51" s="25" t="str">
        <f t="shared" si="27"/>
        <v/>
      </c>
      <c r="BX51" s="4" t="str">
        <f t="shared" si="28"/>
        <v/>
      </c>
      <c r="BY51" s="26" t="str">
        <f t="shared" si="29"/>
        <v/>
      </c>
      <c r="BZ51">
        <f>INDEX('Calcs-control3'!$G$86:$Y$156,  'Graph-outputs'!$B51, 'Graph-outputs'!BZ$2)</f>
        <v>121.53785416049344</v>
      </c>
      <c r="CA51">
        <v>47</v>
      </c>
      <c r="CB51">
        <f>INDEX('Calcs-control3'!$G$170:$X$240, 'Graph-outputs'!$B51, 'Graph-outputs'!$BT$1)</f>
        <v>0</v>
      </c>
      <c r="CD51" s="25" t="str">
        <f t="shared" si="30"/>
        <v/>
      </c>
      <c r="CE51" s="4" t="str">
        <f t="shared" si="31"/>
        <v/>
      </c>
      <c r="CF51" s="26" t="str">
        <f t="shared" si="32"/>
        <v/>
      </c>
      <c r="CG51">
        <f>INDEX('Calcs-control3'!$AH$86:$AZ$156,  'Graph-outputs'!$B51, 'Graph-outputs'!CG$2)</f>
        <v>126.90857603633064</v>
      </c>
      <c r="CH51">
        <v>47</v>
      </c>
      <c r="CI51" s="86">
        <f>INDEX('Calcs-control3'!$AH$170:$AY$240, 'Graph-outputs'!$B51, 'Graph-outputs'!$BT$1)</f>
        <v>0</v>
      </c>
      <c r="CK51" s="25" t="str">
        <f t="shared" si="33"/>
        <v/>
      </c>
      <c r="CL51" s="4" t="str">
        <f t="shared" si="34"/>
        <v/>
      </c>
      <c r="CM51" s="26" t="str">
        <f t="shared" si="35"/>
        <v/>
      </c>
      <c r="CN51">
        <f>INDEX('Calcs-control3'!$G$386:$X$456,  'Graph-outputs'!$B51, 'Graph-outputs'!CN$2)</f>
        <v>12761.47468685181</v>
      </c>
      <c r="CO51">
        <v>47</v>
      </c>
      <c r="CP51" s="86">
        <f>INDEX('Calcs-control3'!$G$170:$X$240, 'Graph-outputs'!$B51, 'Graph-outputs'!$BT$1)</f>
        <v>0</v>
      </c>
      <c r="CR51" s="25" t="str">
        <f t="shared" si="36"/>
        <v/>
      </c>
      <c r="CS51" s="4" t="str">
        <f t="shared" si="37"/>
        <v/>
      </c>
      <c r="CT51" s="26" t="str">
        <f t="shared" si="38"/>
        <v/>
      </c>
      <c r="CU51">
        <f>INDEX('Calcs-control3'!$AH$386:$AY$456,  'Graph-outputs'!$B51, 'Graph-outputs'!CU$2)</f>
        <v>13325.400483814718</v>
      </c>
      <c r="CV51">
        <v>47</v>
      </c>
      <c r="CW51" s="86">
        <f>INDEX('Calcs-control3'!$AH$170:$AY$240, 'Graph-outputs'!$B51, 'Graph-outputs'!$BT$1)</f>
        <v>0</v>
      </c>
      <c r="CY51" s="80">
        <v>48</v>
      </c>
      <c r="CZ51" s="80">
        <f t="shared" si="39"/>
        <v>47</v>
      </c>
      <c r="DA51">
        <f>IF(Settings!$M$5=1, 'Graph-outputs'!$DH51, 'Graph-outputs'!$DO51)</f>
        <v>62.325264802921161</v>
      </c>
      <c r="DC51">
        <f>IF(Settings!$M$5=1, 'Graph-outputs'!$DV51, 'Graph-outputs'!$EC51)</f>
        <v>68592.0880215738</v>
      </c>
      <c r="DE51" s="25" t="str">
        <f t="shared" si="40"/>
        <v/>
      </c>
      <c r="DF51" s="4" t="str">
        <f t="shared" si="41"/>
        <v/>
      </c>
      <c r="DG51" s="26" t="str">
        <f t="shared" si="42"/>
        <v/>
      </c>
      <c r="DH51">
        <f>INDEX('Calcs-control4'!$G$86:$X$156,  'Graph-outputs'!$B51, 'Graph-outputs'!DH$2)</f>
        <v>61.33656180290771</v>
      </c>
      <c r="DI51">
        <v>47</v>
      </c>
      <c r="DJ51">
        <f>INDEX('Calcs-control4'!$G$170:$X$240, 'Graph-outputs'!$B51, 'Graph-outputs'!$DB$1)</f>
        <v>0.9978659933612174</v>
      </c>
      <c r="DL51" s="25" t="str">
        <f t="shared" si="43"/>
        <v/>
      </c>
      <c r="DM51" s="4" t="str">
        <f t="shared" si="44"/>
        <v/>
      </c>
      <c r="DN51" s="26" t="str">
        <f t="shared" si="45"/>
        <v/>
      </c>
      <c r="DO51">
        <f>INDEX('Calcs-control4'!$AH$86:$AY$156,  'Graph-outputs'!$B51, 'Graph-outputs'!DO$2)</f>
        <v>62.325264802921161</v>
      </c>
      <c r="DP51">
        <v>47</v>
      </c>
      <c r="DQ51">
        <f>INDEX('Calcs-control4'!$AH$170:$AY$240, 'Graph-outputs'!$B51, 'Graph-outputs'!$DB$1)</f>
        <v>0.99808709909713644</v>
      </c>
      <c r="DS51" s="25" t="str">
        <f t="shared" si="46"/>
        <v/>
      </c>
      <c r="DT51" s="4" t="str">
        <f t="shared" si="47"/>
        <v/>
      </c>
      <c r="DU51" s="26" t="str">
        <f t="shared" si="48"/>
        <v/>
      </c>
      <c r="DV51">
        <f>INDEX('Calcs-control4'!$G$386:$X$456,  'Graph-outputs'!$B51, 'Graph-outputs'!DV$2)</f>
        <v>67496.647244415726</v>
      </c>
      <c r="DW51">
        <v>47</v>
      </c>
      <c r="DX51">
        <f>INDEX('Calcs-control4'!$G$170:$X$240, 'Graph-outputs'!$B51, 'Graph-outputs'!$DB$1)</f>
        <v>0.9978659933612174</v>
      </c>
      <c r="DZ51" s="25" t="str">
        <f t="shared" si="49"/>
        <v/>
      </c>
      <c r="EA51" s="4" t="str">
        <f t="shared" si="50"/>
        <v/>
      </c>
      <c r="EB51" s="26" t="str">
        <f t="shared" si="51"/>
        <v/>
      </c>
      <c r="EC51">
        <f>INDEX('Calcs-control4'!$AH$386:$AY$456,  'Graph-outputs'!$B51, 'Graph-outputs'!EC$2)</f>
        <v>68592.0880215738</v>
      </c>
      <c r="ED51">
        <v>47</v>
      </c>
      <c r="EE51">
        <f>INDEX('Calcs-control4'!$AH$170:$AY$240, 'Graph-outputs'!$B51, 'Graph-outputs'!$DB$1)</f>
        <v>0.99808709909713644</v>
      </c>
    </row>
    <row r="52" spans="1:135" x14ac:dyDescent="0.25">
      <c r="A52" s="80">
        <f t="shared" si="0"/>
        <v>48</v>
      </c>
      <c r="B52">
        <v>49</v>
      </c>
      <c r="C52">
        <f>IF(Settings!$M$5=1, 'Graph-outputs'!$J52, 'Graph-outputs'!$Q52)</f>
        <v>76.632180007581738</v>
      </c>
      <c r="E52">
        <f>IF(Settings!$M$5=1, 'Graph-outputs'!$X52, 'Graph-outputs'!$AE52)</f>
        <v>84819.695911501942</v>
      </c>
      <c r="G52" s="25" t="str">
        <f t="shared" si="1"/>
        <v/>
      </c>
      <c r="H52" s="4" t="str">
        <f t="shared" si="2"/>
        <v/>
      </c>
      <c r="I52" s="26" t="str">
        <f t="shared" si="3"/>
        <v/>
      </c>
      <c r="J52">
        <f>INDEX('Calcs-control1'!$G$86:$X$156,  'Graph-outputs'!$B52, 'Graph-outputs'!J$2)</f>
        <v>73.194200014924704</v>
      </c>
      <c r="K52">
        <v>48</v>
      </c>
      <c r="L52">
        <f>INDEX('Calcs-control1'!$G$170:$X$240, 'Graph-outputs'!$B52, 'Graph-outputs'!$D$1)</f>
        <v>0.99999994014728144</v>
      </c>
      <c r="N52" s="25" t="str">
        <f t="shared" si="4"/>
        <v/>
      </c>
      <c r="O52" s="4" t="str">
        <f t="shared" si="5"/>
        <v/>
      </c>
      <c r="P52" s="26" t="str">
        <f t="shared" si="6"/>
        <v/>
      </c>
      <c r="Q52">
        <f>INDEX('Calcs-control1'!$AH$86:$AY$156,  'Graph-outputs'!$B52, 'Graph-outputs'!Q$2)</f>
        <v>76.632180007581738</v>
      </c>
      <c r="R52">
        <v>48</v>
      </c>
      <c r="S52">
        <f>INDEX('Calcs-control1'!$AH$170:$AY$240, 'Graph-outputs'!$B52, 'Graph-outputs'!$Q$2)</f>
        <v>0.99999997285612408</v>
      </c>
      <c r="U52" s="25" t="str">
        <f t="shared" si="7"/>
        <v/>
      </c>
      <c r="V52" s="4" t="str">
        <f t="shared" si="8"/>
        <v/>
      </c>
      <c r="W52" s="26" t="str">
        <f t="shared" si="9"/>
        <v/>
      </c>
      <c r="X52">
        <f>INDEX('Calcs-control1'!$G$386:$X$456,  'Graph-outputs'!$B52, 'Graph-outputs'!X$2)</f>
        <v>81014.395559486293</v>
      </c>
      <c r="Y52">
        <v>48</v>
      </c>
      <c r="Z52">
        <f>INDEX('Calcs-control1'!$G$170:$X$240, 'Graph-outputs'!$B52, 'Graph-outputs'!$J$2)</f>
        <v>0.99999994014728144</v>
      </c>
      <c r="AB52" s="25" t="str">
        <f t="shared" si="10"/>
        <v/>
      </c>
      <c r="AC52" s="4" t="str">
        <f t="shared" si="11"/>
        <v/>
      </c>
      <c r="AD52" s="26" t="str">
        <f t="shared" si="12"/>
        <v/>
      </c>
      <c r="AE52">
        <f>INDEX('Calcs-control1'!$AH$386:$AY$456,  'Graph-outputs'!$B52, 'Graph-outputs'!AE$2)</f>
        <v>84819.695911501942</v>
      </c>
      <c r="AF52">
        <v>48</v>
      </c>
      <c r="AG52">
        <f>INDEX('Calcs-control1'!$AH$170:$AY$240, 'Graph-outputs'!$B52, 'Graph-outputs'!$Q$2)</f>
        <v>0.99999997285612408</v>
      </c>
      <c r="AI52" s="80">
        <v>49</v>
      </c>
      <c r="AJ52" s="80">
        <f t="shared" si="13"/>
        <v>48</v>
      </c>
      <c r="AK52">
        <f>IF(Settings!$M$5=1, 'Graph-outputs'!$AR52, 'Graph-outputs'!$AY52)</f>
        <v>82.799543449770965</v>
      </c>
      <c r="AM52">
        <f>IF(Settings!$M$5=1, 'Graph-outputs'!$BF52, 'Graph-outputs'!$BM52)</f>
        <v>85817.965885093072</v>
      </c>
      <c r="AO52" s="25" t="str">
        <f t="shared" si="14"/>
        <v/>
      </c>
      <c r="AP52" s="4" t="str">
        <f t="shared" si="15"/>
        <v/>
      </c>
      <c r="AQ52" s="26" t="str">
        <f t="shared" si="16"/>
        <v/>
      </c>
      <c r="AR52">
        <f>INDEX('Calcs-control2'!$G$86:$Y$156,  'Graph-outputs'!$B52, 'Graph-outputs'!AR$2)</f>
        <v>78.385597853319368</v>
      </c>
      <c r="AS52">
        <v>48</v>
      </c>
      <c r="AT52">
        <f>INDEX('Calcs-control2'!$G$170:$X$240, 'Graph-outputs'!$B52, 'Graph-outputs'!$AL$1)</f>
        <v>0.99999995510333639</v>
      </c>
      <c r="AV52" s="25" t="str">
        <f t="shared" si="17"/>
        <v/>
      </c>
      <c r="AW52" s="4" t="str">
        <f t="shared" si="18"/>
        <v/>
      </c>
      <c r="AX52" s="26" t="str">
        <f t="shared" si="19"/>
        <v/>
      </c>
      <c r="AY52">
        <f>INDEX('Calcs-control2'!$AH$86:$AZ$156,  'Graph-outputs'!$B52, 'Graph-outputs'!AY$2)</f>
        <v>82.799543449770965</v>
      </c>
      <c r="AZ52">
        <v>48</v>
      </c>
      <c r="BA52">
        <f>INDEX('Calcs-control2'!$AH$170:$AY$240, 'Graph-outputs'!$B52, 'Graph-outputs'!$AL$1)</f>
        <v>0.99999998373271559</v>
      </c>
      <c r="BC52" s="25" t="str">
        <f t="shared" si="20"/>
        <v/>
      </c>
      <c r="BD52" s="4" t="str">
        <f t="shared" si="21"/>
        <v/>
      </c>
      <c r="BE52" s="26" t="str">
        <f t="shared" si="22"/>
        <v/>
      </c>
      <c r="BF52">
        <f>INDEX('Calcs-control2'!$G$386:$X$456,  'Graph-outputs'!$B52, 'Graph-outputs'!BF$2)</f>
        <v>81243.110989302208</v>
      </c>
      <c r="BG52">
        <v>48</v>
      </c>
      <c r="BH52">
        <f>INDEX('Calcs-control2'!$G$170:$X$240, 'Graph-outputs'!$B52, 'Graph-outputs'!$AL$1)</f>
        <v>0.99999995510333639</v>
      </c>
      <c r="BJ52" s="25" t="str">
        <f t="shared" si="23"/>
        <v/>
      </c>
      <c r="BK52" s="4" t="str">
        <f t="shared" si="24"/>
        <v/>
      </c>
      <c r="BL52" s="26" t="str">
        <f t="shared" si="25"/>
        <v/>
      </c>
      <c r="BM52">
        <f>INDEX('Calcs-control2'!$AH$386:$AY$456,  'Graph-outputs'!$B52, 'Graph-outputs'!BM$2)</f>
        <v>85817.965885093072</v>
      </c>
      <c r="BN52">
        <v>48</v>
      </c>
      <c r="BO52">
        <f>INDEX('Calcs-control2'!$AH$170:$AY$240, 'Graph-outputs'!$B52, 'Graph-outputs'!$AL$1)</f>
        <v>0.99999998373271559</v>
      </c>
      <c r="BQ52" s="80">
        <v>49</v>
      </c>
      <c r="BR52" s="80">
        <f t="shared" si="26"/>
        <v>48</v>
      </c>
      <c r="BS52">
        <f>IF(Settings!$M$5=1, 'Graph-outputs'!$BZ52, 'Graph-outputs'!$CG52)</f>
        <v>128.5444804216811</v>
      </c>
      <c r="BU52">
        <f>IF(Settings!$M$5=1, 'Graph-outputs'!$CN52, 'Graph-outputs'!$CU52)</f>
        <v>13497.170444276515</v>
      </c>
      <c r="BW52" s="25" t="str">
        <f t="shared" si="27"/>
        <v/>
      </c>
      <c r="BX52" s="4" t="str">
        <f t="shared" si="28"/>
        <v/>
      </c>
      <c r="BY52" s="26" t="str">
        <f t="shared" si="29"/>
        <v/>
      </c>
      <c r="BZ52">
        <f>INDEX('Calcs-control3'!$G$86:$Y$156,  'Graph-outputs'!$B52, 'Graph-outputs'!BZ$2)</f>
        <v>123.24243248825377</v>
      </c>
      <c r="CA52">
        <v>48</v>
      </c>
      <c r="CB52">
        <f>INDEX('Calcs-control3'!$G$170:$X$240, 'Graph-outputs'!$B52, 'Graph-outputs'!$BT$1)</f>
        <v>0</v>
      </c>
      <c r="CD52" s="25" t="str">
        <f t="shared" si="30"/>
        <v/>
      </c>
      <c r="CE52" s="4" t="str">
        <f t="shared" si="31"/>
        <v/>
      </c>
      <c r="CF52" s="26" t="str">
        <f t="shared" si="32"/>
        <v/>
      </c>
      <c r="CG52">
        <f>INDEX('Calcs-control3'!$AH$86:$AZ$156,  'Graph-outputs'!$B52, 'Graph-outputs'!CG$2)</f>
        <v>128.5444804216811</v>
      </c>
      <c r="CH52">
        <v>48</v>
      </c>
      <c r="CI52" s="86">
        <f>INDEX('Calcs-control3'!$AH$170:$AY$240, 'Graph-outputs'!$B52, 'Graph-outputs'!$BT$1)</f>
        <v>0</v>
      </c>
      <c r="CK52" s="25" t="str">
        <f t="shared" si="33"/>
        <v/>
      </c>
      <c r="CL52" s="4" t="str">
        <f t="shared" si="34"/>
        <v/>
      </c>
      <c r="CM52" s="26" t="str">
        <f t="shared" si="35"/>
        <v/>
      </c>
      <c r="CN52">
        <f>INDEX('Calcs-control3'!$G$386:$X$456,  'Graph-outputs'!$B52, 'Graph-outputs'!CN$2)</f>
        <v>12940.455411266646</v>
      </c>
      <c r="CO52">
        <v>48</v>
      </c>
      <c r="CP52" s="86">
        <f>INDEX('Calcs-control3'!$G$170:$X$240, 'Graph-outputs'!$B52, 'Graph-outputs'!$BT$1)</f>
        <v>0</v>
      </c>
      <c r="CR52" s="25" t="str">
        <f t="shared" si="36"/>
        <v/>
      </c>
      <c r="CS52" s="4" t="str">
        <f t="shared" si="37"/>
        <v/>
      </c>
      <c r="CT52" s="26" t="str">
        <f t="shared" si="38"/>
        <v/>
      </c>
      <c r="CU52">
        <f>INDEX('Calcs-control3'!$AH$386:$AY$456,  'Graph-outputs'!$B52, 'Graph-outputs'!CU$2)</f>
        <v>13497.170444276515</v>
      </c>
      <c r="CV52">
        <v>48</v>
      </c>
      <c r="CW52" s="86">
        <f>INDEX('Calcs-control3'!$AH$170:$AY$240, 'Graph-outputs'!$B52, 'Graph-outputs'!$BT$1)</f>
        <v>0</v>
      </c>
      <c r="CY52" s="80">
        <v>49</v>
      </c>
      <c r="CZ52" s="80">
        <f t="shared" si="39"/>
        <v>48</v>
      </c>
      <c r="DA52">
        <f>IF(Settings!$M$5=1, 'Graph-outputs'!$DH52, 'Graph-outputs'!$DO52)</f>
        <v>62.613311173780566</v>
      </c>
      <c r="DC52">
        <f>IF(Settings!$M$5=1, 'Graph-outputs'!$DV52, 'Graph-outputs'!$EC52)</f>
        <v>68911.011285040833</v>
      </c>
      <c r="DE52" s="25" t="str">
        <f t="shared" si="40"/>
        <v/>
      </c>
      <c r="DF52" s="4" t="str">
        <f t="shared" si="41"/>
        <v/>
      </c>
      <c r="DG52" s="26" t="str">
        <f t="shared" si="42"/>
        <v/>
      </c>
      <c r="DH52">
        <f>INDEX('Calcs-control4'!$G$86:$X$156,  'Graph-outputs'!$B52, 'Graph-outputs'!DH$2)</f>
        <v>61.657535412780121</v>
      </c>
      <c r="DI52">
        <v>48</v>
      </c>
      <c r="DJ52">
        <f>INDEX('Calcs-control4'!$G$170:$X$240, 'Graph-outputs'!$B52, 'Graph-outputs'!$DB$1)</f>
        <v>0.99794255693444156</v>
      </c>
      <c r="DL52" s="25" t="str">
        <f t="shared" si="43"/>
        <v/>
      </c>
      <c r="DM52" s="4" t="str">
        <f t="shared" si="44"/>
        <v/>
      </c>
      <c r="DN52" s="26" t="str">
        <f t="shared" si="45"/>
        <v/>
      </c>
      <c r="DO52">
        <f>INDEX('Calcs-control4'!$AH$86:$AY$156,  'Graph-outputs'!$B52, 'Graph-outputs'!DO$2)</f>
        <v>62.613311173780566</v>
      </c>
      <c r="DP52">
        <v>48</v>
      </c>
      <c r="DQ52">
        <f>INDEX('Calcs-control4'!$AH$170:$AY$240, 'Graph-outputs'!$B52, 'Graph-outputs'!$DB$1)</f>
        <v>0.99814370011194764</v>
      </c>
      <c r="DS52" s="25" t="str">
        <f t="shared" si="46"/>
        <v/>
      </c>
      <c r="DT52" s="4" t="str">
        <f t="shared" si="47"/>
        <v/>
      </c>
      <c r="DU52" s="26" t="str">
        <f t="shared" si="48"/>
        <v/>
      </c>
      <c r="DV52">
        <f>INDEX('Calcs-control4'!$G$386:$X$456,  'Graph-outputs'!$B52, 'Graph-outputs'!DV$2)</f>
        <v>67852.405708795806</v>
      </c>
      <c r="DW52">
        <v>48</v>
      </c>
      <c r="DX52">
        <f>INDEX('Calcs-control4'!$G$170:$X$240, 'Graph-outputs'!$B52, 'Graph-outputs'!$DB$1)</f>
        <v>0.99794255693444156</v>
      </c>
      <c r="DZ52" s="25" t="str">
        <f t="shared" si="49"/>
        <v/>
      </c>
      <c r="EA52" s="4" t="str">
        <f t="shared" si="50"/>
        <v/>
      </c>
      <c r="EB52" s="26" t="str">
        <f t="shared" si="51"/>
        <v/>
      </c>
      <c r="EC52">
        <f>INDEX('Calcs-control4'!$AH$386:$AY$456,  'Graph-outputs'!$B52, 'Graph-outputs'!EC$2)</f>
        <v>68911.011285040833</v>
      </c>
      <c r="ED52">
        <v>48</v>
      </c>
      <c r="EE52">
        <f>INDEX('Calcs-control4'!$AH$170:$AY$240, 'Graph-outputs'!$B52, 'Graph-outputs'!$DB$1)</f>
        <v>0.99814370011194764</v>
      </c>
    </row>
    <row r="53" spans="1:135" x14ac:dyDescent="0.25">
      <c r="A53" s="80">
        <f t="shared" si="0"/>
        <v>49</v>
      </c>
      <c r="B53">
        <v>50</v>
      </c>
      <c r="C53">
        <f>IF(Settings!$M$5=1, 'Graph-outputs'!$J53, 'Graph-outputs'!$Q53)</f>
        <v>77.59302542400242</v>
      </c>
      <c r="E53">
        <f>IF(Settings!$M$5=1, 'Graph-outputs'!$X53, 'Graph-outputs'!$AE53)</f>
        <v>85883.199829976758</v>
      </c>
      <c r="G53" s="25" t="str">
        <f t="shared" si="1"/>
        <v/>
      </c>
      <c r="H53" s="4" t="str">
        <f t="shared" si="2"/>
        <v/>
      </c>
      <c r="I53" s="26" t="str">
        <f t="shared" si="3"/>
        <v/>
      </c>
      <c r="J53">
        <f>INDEX('Calcs-control1'!$G$86:$X$156,  'Graph-outputs'!$B53, 'Graph-outputs'!J$2)</f>
        <v>74.259991226298837</v>
      </c>
      <c r="K53">
        <v>49</v>
      </c>
      <c r="L53">
        <f>INDEX('Calcs-control1'!$G$170:$X$240, 'Graph-outputs'!$B53, 'Graph-outputs'!$D$1)</f>
        <v>0.99999995315918788</v>
      </c>
      <c r="N53" s="25" t="str">
        <f t="shared" si="4"/>
        <v/>
      </c>
      <c r="O53" s="4" t="str">
        <f t="shared" si="5"/>
        <v/>
      </c>
      <c r="P53" s="26" t="str">
        <f t="shared" si="6"/>
        <v/>
      </c>
      <c r="Q53">
        <f>INDEX('Calcs-control1'!$AH$86:$AY$156,  'Graph-outputs'!$B53, 'Graph-outputs'!Q$2)</f>
        <v>77.59302542400242</v>
      </c>
      <c r="R53">
        <v>49</v>
      </c>
      <c r="S53">
        <f>INDEX('Calcs-control1'!$AH$170:$AY$240, 'Graph-outputs'!$B53, 'Graph-outputs'!$Q$2)</f>
        <v>0.9999999782381811</v>
      </c>
      <c r="U53" s="25" t="str">
        <f t="shared" si="7"/>
        <v/>
      </c>
      <c r="V53" s="4" t="str">
        <f t="shared" si="8"/>
        <v/>
      </c>
      <c r="W53" s="26" t="str">
        <f t="shared" si="9"/>
        <v/>
      </c>
      <c r="X53">
        <f>INDEX('Calcs-control1'!$G$386:$X$456,  'Graph-outputs'!$B53, 'Graph-outputs'!X$2)</f>
        <v>82194.057988182321</v>
      </c>
      <c r="Y53">
        <v>49</v>
      </c>
      <c r="Z53">
        <f>INDEX('Calcs-control1'!$G$170:$X$240, 'Graph-outputs'!$B53, 'Graph-outputs'!$J$2)</f>
        <v>0.99999995315918788</v>
      </c>
      <c r="AB53" s="25" t="str">
        <f t="shared" si="10"/>
        <v/>
      </c>
      <c r="AC53" s="4" t="str">
        <f t="shared" si="11"/>
        <v/>
      </c>
      <c r="AD53" s="26" t="str">
        <f t="shared" si="12"/>
        <v/>
      </c>
      <c r="AE53">
        <f>INDEX('Calcs-control1'!$AH$386:$AY$456,  'Graph-outputs'!$B53, 'Graph-outputs'!AE$2)</f>
        <v>85883.199829976758</v>
      </c>
      <c r="AF53">
        <v>49</v>
      </c>
      <c r="AG53">
        <f>INDEX('Calcs-control1'!$AH$170:$AY$240, 'Graph-outputs'!$B53, 'Graph-outputs'!$Q$2)</f>
        <v>0.9999999782381811</v>
      </c>
      <c r="AI53" s="80">
        <v>50</v>
      </c>
      <c r="AJ53" s="80">
        <f t="shared" si="13"/>
        <v>49</v>
      </c>
      <c r="AK53">
        <f>IF(Settings!$M$5=1, 'Graph-outputs'!$AR53, 'Graph-outputs'!$AY53)</f>
        <v>84.006390015386316</v>
      </c>
      <c r="AM53">
        <f>IF(Settings!$M$5=1, 'Graph-outputs'!$BF53, 'Graph-outputs'!$BM53)</f>
        <v>87068.807647537484</v>
      </c>
      <c r="AO53" s="25" t="str">
        <f t="shared" si="14"/>
        <v/>
      </c>
      <c r="AP53" s="4" t="str">
        <f t="shared" si="15"/>
        <v/>
      </c>
      <c r="AQ53" s="26" t="str">
        <f t="shared" si="16"/>
        <v/>
      </c>
      <c r="AR53">
        <f>INDEX('Calcs-control2'!$G$86:$Y$156,  'Graph-outputs'!$B53, 'Graph-outputs'!AR$2)</f>
        <v>79.769093533680703</v>
      </c>
      <c r="AS53">
        <v>49</v>
      </c>
      <c r="AT53">
        <f>INDEX('Calcs-control2'!$G$170:$X$240, 'Graph-outputs'!$B53, 'Graph-outputs'!$AL$1)</f>
        <v>0.99999996733972596</v>
      </c>
      <c r="AV53" s="25" t="str">
        <f t="shared" si="17"/>
        <v/>
      </c>
      <c r="AW53" s="4" t="str">
        <f t="shared" si="18"/>
        <v/>
      </c>
      <c r="AX53" s="26" t="str">
        <f t="shared" si="19"/>
        <v/>
      </c>
      <c r="AY53">
        <f>INDEX('Calcs-control2'!$AH$86:$AZ$156,  'Graph-outputs'!$B53, 'Graph-outputs'!AY$2)</f>
        <v>84.006390015386316</v>
      </c>
      <c r="AZ53">
        <v>49</v>
      </c>
      <c r="BA53">
        <f>INDEX('Calcs-control2'!$AH$170:$AY$240, 'Graph-outputs'!$B53, 'Graph-outputs'!$AL$1)</f>
        <v>0.99999998767559695</v>
      </c>
      <c r="BC53" s="25" t="str">
        <f t="shared" si="20"/>
        <v/>
      </c>
      <c r="BD53" s="4" t="str">
        <f t="shared" si="21"/>
        <v/>
      </c>
      <c r="BE53" s="26" t="str">
        <f t="shared" si="22"/>
        <v/>
      </c>
      <c r="BF53">
        <f>INDEX('Calcs-control2'!$G$386:$X$456,  'Graph-outputs'!$B53, 'Graph-outputs'!BF$2)</f>
        <v>82677.041744279195</v>
      </c>
      <c r="BG53">
        <v>49</v>
      </c>
      <c r="BH53">
        <f>INDEX('Calcs-control2'!$G$170:$X$240, 'Graph-outputs'!$B53, 'Graph-outputs'!$AL$1)</f>
        <v>0.99999996733972596</v>
      </c>
      <c r="BJ53" s="25" t="str">
        <f t="shared" si="23"/>
        <v/>
      </c>
      <c r="BK53" s="4" t="str">
        <f t="shared" si="24"/>
        <v/>
      </c>
      <c r="BL53" s="26" t="str">
        <f t="shared" si="25"/>
        <v/>
      </c>
      <c r="BM53">
        <f>INDEX('Calcs-control2'!$AH$386:$AY$456,  'Graph-outputs'!$B53, 'Graph-outputs'!BM$2)</f>
        <v>87068.807647537484</v>
      </c>
      <c r="BN53">
        <v>49</v>
      </c>
      <c r="BO53">
        <f>INDEX('Calcs-control2'!$AH$170:$AY$240, 'Graph-outputs'!$B53, 'Graph-outputs'!$AL$1)</f>
        <v>0.99999998767559695</v>
      </c>
      <c r="BQ53" s="80">
        <v>50</v>
      </c>
      <c r="BR53" s="80">
        <f t="shared" si="26"/>
        <v>49</v>
      </c>
      <c r="BS53">
        <f>IF(Settings!$M$5=1, 'Graph-outputs'!$BZ53, 'Graph-outputs'!$CG53)</f>
        <v>130.00644239363274</v>
      </c>
      <c r="BU53">
        <f>IF(Settings!$M$5=1, 'Graph-outputs'!$CN53, 'Graph-outputs'!$CU53)</f>
        <v>13650.676451331437</v>
      </c>
      <c r="BW53" s="25" t="str">
        <f t="shared" si="27"/>
        <v/>
      </c>
      <c r="BX53" s="4" t="str">
        <f t="shared" si="28"/>
        <v/>
      </c>
      <c r="BY53" s="26" t="str">
        <f t="shared" si="29"/>
        <v/>
      </c>
      <c r="BZ53">
        <f>INDEX('Calcs-control3'!$G$86:$Y$156,  'Graph-outputs'!$B53, 'Graph-outputs'!BZ$2)</f>
        <v>124.89764846156908</v>
      </c>
      <c r="CA53">
        <v>49</v>
      </c>
      <c r="CB53">
        <f>INDEX('Calcs-control3'!$G$170:$X$240, 'Graph-outputs'!$B53, 'Graph-outputs'!$BT$1)</f>
        <v>0</v>
      </c>
      <c r="CD53" s="25" t="str">
        <f t="shared" si="30"/>
        <v/>
      </c>
      <c r="CE53" s="4" t="str">
        <f t="shared" si="31"/>
        <v/>
      </c>
      <c r="CF53" s="26" t="str">
        <f t="shared" si="32"/>
        <v/>
      </c>
      <c r="CG53">
        <f>INDEX('Calcs-control3'!$AH$86:$AZ$156,  'Graph-outputs'!$B53, 'Graph-outputs'!CG$2)</f>
        <v>130.00644239363274</v>
      </c>
      <c r="CH53">
        <v>49</v>
      </c>
      <c r="CI53" s="86">
        <f>INDEX('Calcs-control3'!$AH$170:$AY$240, 'Graph-outputs'!$B53, 'Graph-outputs'!$BT$1)</f>
        <v>0</v>
      </c>
      <c r="CK53" s="25" t="str">
        <f t="shared" si="33"/>
        <v/>
      </c>
      <c r="CL53" s="4" t="str">
        <f t="shared" si="34"/>
        <v/>
      </c>
      <c r="CM53" s="26" t="str">
        <f t="shared" si="35"/>
        <v/>
      </c>
      <c r="CN53">
        <f>INDEX('Calcs-control3'!$G$386:$X$456,  'Graph-outputs'!$B53, 'Graph-outputs'!CN$2)</f>
        <v>13114.253088464753</v>
      </c>
      <c r="CO53">
        <v>49</v>
      </c>
      <c r="CP53" s="86">
        <f>INDEX('Calcs-control3'!$G$170:$X$240, 'Graph-outputs'!$B53, 'Graph-outputs'!$BT$1)</f>
        <v>0</v>
      </c>
      <c r="CR53" s="25" t="str">
        <f t="shared" si="36"/>
        <v/>
      </c>
      <c r="CS53" s="4" t="str">
        <f t="shared" si="37"/>
        <v/>
      </c>
      <c r="CT53" s="26" t="str">
        <f t="shared" si="38"/>
        <v/>
      </c>
      <c r="CU53">
        <f>INDEX('Calcs-control3'!$AH$386:$AY$456,  'Graph-outputs'!$B53, 'Graph-outputs'!CU$2)</f>
        <v>13650.676451331437</v>
      </c>
      <c r="CV53">
        <v>49</v>
      </c>
      <c r="CW53" s="86">
        <f>INDEX('Calcs-control3'!$AH$170:$AY$240, 'Graph-outputs'!$B53, 'Graph-outputs'!$BT$1)</f>
        <v>0</v>
      </c>
      <c r="CY53" s="80">
        <v>50</v>
      </c>
      <c r="CZ53" s="80">
        <f t="shared" si="39"/>
        <v>49</v>
      </c>
      <c r="DA53">
        <f>IF(Settings!$M$5=1, 'Graph-outputs'!$DH53, 'Graph-outputs'!$DO53)</f>
        <v>62.86557359531372</v>
      </c>
      <c r="DC53">
        <f>IF(Settings!$M$5=1, 'Graph-outputs'!$DV53, 'Graph-outputs'!$EC53)</f>
        <v>69190.238250304959</v>
      </c>
      <c r="DE53" s="25" t="str">
        <f t="shared" si="40"/>
        <v/>
      </c>
      <c r="DF53" s="4" t="str">
        <f t="shared" si="41"/>
        <v/>
      </c>
      <c r="DG53" s="26" t="str">
        <f t="shared" si="42"/>
        <v/>
      </c>
      <c r="DH53">
        <f>INDEX('Calcs-control4'!$G$86:$X$156,  'Graph-outputs'!$B53, 'Graph-outputs'!DH$2)</f>
        <v>61.962817400961086</v>
      </c>
      <c r="DI53">
        <v>49</v>
      </c>
      <c r="DJ53">
        <f>INDEX('Calcs-control4'!$G$170:$X$240, 'Graph-outputs'!$B53, 'Graph-outputs'!$DB$1)</f>
        <v>0.99801102994878599</v>
      </c>
      <c r="DL53" s="25" t="str">
        <f t="shared" si="43"/>
        <v/>
      </c>
      <c r="DM53" s="4" t="str">
        <f t="shared" si="44"/>
        <v/>
      </c>
      <c r="DN53" s="26" t="str">
        <f t="shared" si="45"/>
        <v/>
      </c>
      <c r="DO53">
        <f>INDEX('Calcs-control4'!$AH$86:$AY$156,  'Graph-outputs'!$B53, 'Graph-outputs'!DO$2)</f>
        <v>62.86557359531372</v>
      </c>
      <c r="DP53">
        <v>49</v>
      </c>
      <c r="DQ53">
        <f>INDEX('Calcs-control4'!$AH$170:$AY$240, 'Graph-outputs'!$B53, 'Graph-outputs'!$DB$1)</f>
        <v>0.99819058954334672</v>
      </c>
      <c r="DS53" s="25" t="str">
        <f t="shared" si="46"/>
        <v/>
      </c>
      <c r="DT53" s="4" t="str">
        <f t="shared" si="47"/>
        <v/>
      </c>
      <c r="DU53" s="26" t="str">
        <f t="shared" si="48"/>
        <v/>
      </c>
      <c r="DV53">
        <f>INDEX('Calcs-control4'!$G$386:$X$456,  'Graph-outputs'!$B53, 'Graph-outputs'!DV$2)</f>
        <v>68190.651161859278</v>
      </c>
      <c r="DW53">
        <v>49</v>
      </c>
      <c r="DX53">
        <f>INDEX('Calcs-control4'!$G$170:$X$240, 'Graph-outputs'!$B53, 'Graph-outputs'!$DB$1)</f>
        <v>0.99801102994878599</v>
      </c>
      <c r="DZ53" s="25" t="str">
        <f t="shared" si="49"/>
        <v/>
      </c>
      <c r="EA53" s="4" t="str">
        <f t="shared" si="50"/>
        <v/>
      </c>
      <c r="EB53" s="26" t="str">
        <f t="shared" si="51"/>
        <v/>
      </c>
      <c r="EC53">
        <f>INDEX('Calcs-control4'!$AH$386:$AY$456,  'Graph-outputs'!$B53, 'Graph-outputs'!EC$2)</f>
        <v>69190.238250304959</v>
      </c>
      <c r="ED53">
        <v>49</v>
      </c>
      <c r="EE53">
        <f>INDEX('Calcs-control4'!$AH$170:$AY$240, 'Graph-outputs'!$B53, 'Graph-outputs'!$DB$1)</f>
        <v>0.99819058954334672</v>
      </c>
    </row>
    <row r="54" spans="1:135" x14ac:dyDescent="0.25">
      <c r="A54" s="80">
        <f t="shared" si="0"/>
        <v>50</v>
      </c>
      <c r="B54">
        <v>51</v>
      </c>
      <c r="C54">
        <f>IF(Settings!$M$5=1, 'Graph-outputs'!$J54, 'Graph-outputs'!$Q54)</f>
        <v>78.458713047036468</v>
      </c>
      <c r="E54">
        <f>IF(Settings!$M$5=1, 'Graph-outputs'!$X54, 'Graph-outputs'!$AE54)</f>
        <v>86841.379105156215</v>
      </c>
      <c r="G54" s="25" t="str">
        <f t="shared" si="1"/>
        <v/>
      </c>
      <c r="H54" s="4" t="str">
        <f t="shared" si="2"/>
        <v/>
      </c>
      <c r="I54" s="26" t="str">
        <f t="shared" si="3"/>
        <v/>
      </c>
      <c r="J54">
        <f>INDEX('Calcs-control1'!$G$86:$X$156,  'Graph-outputs'!$B54, 'Graph-outputs'!J$2)</f>
        <v>75.301058865539716</v>
      </c>
      <c r="K54">
        <v>50</v>
      </c>
      <c r="L54">
        <f>INDEX('Calcs-control1'!$G$170:$X$240, 'Graph-outputs'!$B54, 'Graph-outputs'!$D$1)</f>
        <v>0.99999996313327733</v>
      </c>
      <c r="N54" s="25" t="str">
        <f t="shared" si="4"/>
        <v/>
      </c>
      <c r="O54" s="4" t="str">
        <f t="shared" si="5"/>
        <v/>
      </c>
      <c r="P54" s="26" t="str">
        <f t="shared" si="6"/>
        <v/>
      </c>
      <c r="Q54">
        <f>INDEX('Calcs-control1'!$AH$86:$AY$156,  'Graph-outputs'!$B54, 'Graph-outputs'!Q$2)</f>
        <v>78.458713047036468</v>
      </c>
      <c r="R54">
        <v>50</v>
      </c>
      <c r="S54">
        <f>INDEX('Calcs-control1'!$AH$170:$AY$240, 'Graph-outputs'!$B54, 'Graph-outputs'!$Q$2)</f>
        <v>0.99999998216703234</v>
      </c>
      <c r="U54" s="25" t="str">
        <f t="shared" si="7"/>
        <v/>
      </c>
      <c r="V54" s="4" t="str">
        <f t="shared" si="8"/>
        <v/>
      </c>
      <c r="W54" s="26" t="str">
        <f t="shared" si="9"/>
        <v/>
      </c>
      <c r="X54">
        <f>INDEX('Calcs-control1'!$G$386:$X$456,  'Graph-outputs'!$B54, 'Graph-outputs'!X$2)</f>
        <v>83346.355286929684</v>
      </c>
      <c r="Y54">
        <v>50</v>
      </c>
      <c r="Z54">
        <f>INDEX('Calcs-control1'!$G$170:$X$240, 'Graph-outputs'!$B54, 'Graph-outputs'!$J$2)</f>
        <v>0.99999996313327733</v>
      </c>
      <c r="AB54" s="25" t="str">
        <f t="shared" si="10"/>
        <v/>
      </c>
      <c r="AC54" s="4" t="str">
        <f t="shared" si="11"/>
        <v/>
      </c>
      <c r="AD54" s="26" t="str">
        <f t="shared" si="12"/>
        <v/>
      </c>
      <c r="AE54">
        <f>INDEX('Calcs-control1'!$AH$386:$AY$456,  'Graph-outputs'!$B54, 'Graph-outputs'!AE$2)</f>
        <v>86841.379105156215</v>
      </c>
      <c r="AF54">
        <v>50</v>
      </c>
      <c r="AG54">
        <f>INDEX('Calcs-control1'!$AH$170:$AY$240, 'Graph-outputs'!$B54, 'Graph-outputs'!$Q$2)</f>
        <v>0.99999998216703234</v>
      </c>
      <c r="AI54" s="80">
        <v>51</v>
      </c>
      <c r="AJ54" s="80">
        <f t="shared" si="13"/>
        <v>50</v>
      </c>
      <c r="AK54">
        <f>IF(Settings!$M$5=1, 'Graph-outputs'!$AR54, 'Graph-outputs'!$AY54)</f>
        <v>85.082856105229894</v>
      </c>
      <c r="AM54">
        <f>IF(Settings!$M$5=1, 'Graph-outputs'!$BF54, 'Graph-outputs'!$BM54)</f>
        <v>88184.515935487056</v>
      </c>
      <c r="AO54" s="25" t="str">
        <f t="shared" si="14"/>
        <v/>
      </c>
      <c r="AP54" s="4" t="str">
        <f t="shared" si="15"/>
        <v/>
      </c>
      <c r="AQ54" s="26" t="str">
        <f t="shared" si="16"/>
        <v/>
      </c>
      <c r="AR54">
        <f>INDEX('Calcs-control2'!$G$86:$Y$156,  'Graph-outputs'!$B54, 'Graph-outputs'!AR$2)</f>
        <v>81.107649425174387</v>
      </c>
      <c r="AS54">
        <v>50</v>
      </c>
      <c r="AT54">
        <f>INDEX('Calcs-control2'!$G$170:$X$240, 'Graph-outputs'!$B54, 'Graph-outputs'!$AL$1)</f>
        <v>0.99999997599429225</v>
      </c>
      <c r="AV54" s="25" t="str">
        <f t="shared" si="17"/>
        <v/>
      </c>
      <c r="AW54" s="4" t="str">
        <f t="shared" si="18"/>
        <v/>
      </c>
      <c r="AX54" s="26" t="str">
        <f t="shared" si="19"/>
        <v/>
      </c>
      <c r="AY54">
        <f>INDEX('Calcs-control2'!$AH$86:$AZ$156,  'Graph-outputs'!$B54, 'Graph-outputs'!AY$2)</f>
        <v>85.082856105229894</v>
      </c>
      <c r="AZ54">
        <v>50</v>
      </c>
      <c r="BA54">
        <f>INDEX('Calcs-control2'!$AH$170:$AY$240, 'Graph-outputs'!$B54, 'Graph-outputs'!$AL$1)</f>
        <v>0.99999999037855858</v>
      </c>
      <c r="BC54" s="25" t="str">
        <f t="shared" si="20"/>
        <v/>
      </c>
      <c r="BD54" s="4" t="str">
        <f t="shared" si="21"/>
        <v/>
      </c>
      <c r="BE54" s="26" t="str">
        <f t="shared" si="22"/>
        <v/>
      </c>
      <c r="BF54">
        <f>INDEX('Calcs-control2'!$G$386:$X$456,  'Graph-outputs'!$B54, 'Graph-outputs'!BF$2)</f>
        <v>84064.394360857317</v>
      </c>
      <c r="BG54">
        <v>50</v>
      </c>
      <c r="BH54">
        <f>INDEX('Calcs-control2'!$G$170:$X$240, 'Graph-outputs'!$B54, 'Graph-outputs'!$AL$1)</f>
        <v>0.99999997599429225</v>
      </c>
      <c r="BJ54" s="25" t="str">
        <f t="shared" si="23"/>
        <v/>
      </c>
      <c r="BK54" s="4" t="str">
        <f t="shared" si="24"/>
        <v/>
      </c>
      <c r="BL54" s="26" t="str">
        <f t="shared" si="25"/>
        <v/>
      </c>
      <c r="BM54">
        <f>INDEX('Calcs-control2'!$AH$386:$AY$456,  'Graph-outputs'!$B54, 'Graph-outputs'!BM$2)</f>
        <v>88184.515935487056</v>
      </c>
      <c r="BN54">
        <v>50</v>
      </c>
      <c r="BO54">
        <f>INDEX('Calcs-control2'!$AH$170:$AY$240, 'Graph-outputs'!$B54, 'Graph-outputs'!$AL$1)</f>
        <v>0.99999999037855858</v>
      </c>
      <c r="BQ54" s="80">
        <v>51</v>
      </c>
      <c r="BR54" s="80">
        <f t="shared" si="26"/>
        <v>50</v>
      </c>
      <c r="BS54">
        <f>IF(Settings!$M$5=1, 'Graph-outputs'!$BZ54, 'Graph-outputs'!$CG54)</f>
        <v>131.31586296890953</v>
      </c>
      <c r="BU54">
        <f>IF(Settings!$M$5=1, 'Graph-outputs'!$CN54, 'Graph-outputs'!$CU54)</f>
        <v>13788.1656117355</v>
      </c>
      <c r="BW54" s="25" t="str">
        <f t="shared" si="27"/>
        <v/>
      </c>
      <c r="BX54" s="4" t="str">
        <f t="shared" si="28"/>
        <v/>
      </c>
      <c r="BY54" s="26" t="str">
        <f t="shared" si="29"/>
        <v/>
      </c>
      <c r="BZ54">
        <f>INDEX('Calcs-control3'!$G$86:$Y$156,  'Graph-outputs'!$B54, 'Graph-outputs'!BZ$2)</f>
        <v>126.50455311761735</v>
      </c>
      <c r="CA54">
        <v>50</v>
      </c>
      <c r="CB54">
        <f>INDEX('Calcs-control3'!$G$170:$X$240, 'Graph-outputs'!$B54, 'Graph-outputs'!$BT$1)</f>
        <v>0</v>
      </c>
      <c r="CD54" s="25" t="str">
        <f t="shared" si="30"/>
        <v/>
      </c>
      <c r="CE54" s="4" t="str">
        <f t="shared" si="31"/>
        <v/>
      </c>
      <c r="CF54" s="26" t="str">
        <f t="shared" si="32"/>
        <v/>
      </c>
      <c r="CG54">
        <f>INDEX('Calcs-control3'!$AH$86:$AZ$156,  'Graph-outputs'!$B54, 'Graph-outputs'!CG$2)</f>
        <v>131.31586296890953</v>
      </c>
      <c r="CH54">
        <v>50</v>
      </c>
      <c r="CI54" s="86">
        <f>INDEX('Calcs-control3'!$AH$170:$AY$240, 'Graph-outputs'!$B54, 'Graph-outputs'!$BT$1)</f>
        <v>0</v>
      </c>
      <c r="CK54" s="25" t="str">
        <f t="shared" si="33"/>
        <v/>
      </c>
      <c r="CL54" s="4" t="str">
        <f t="shared" si="34"/>
        <v/>
      </c>
      <c r="CM54" s="26" t="str">
        <f t="shared" si="35"/>
        <v/>
      </c>
      <c r="CN54">
        <f>INDEX('Calcs-control3'!$G$386:$X$456,  'Graph-outputs'!$B54, 'Graph-outputs'!CN$2)</f>
        <v>13282.978077349822</v>
      </c>
      <c r="CO54">
        <v>50</v>
      </c>
      <c r="CP54" s="86">
        <f>INDEX('Calcs-control3'!$G$170:$X$240, 'Graph-outputs'!$B54, 'Graph-outputs'!$BT$1)</f>
        <v>0</v>
      </c>
      <c r="CR54" s="25" t="str">
        <f t="shared" si="36"/>
        <v/>
      </c>
      <c r="CS54" s="4" t="str">
        <f t="shared" si="37"/>
        <v/>
      </c>
      <c r="CT54" s="26" t="str">
        <f t="shared" si="38"/>
        <v/>
      </c>
      <c r="CU54">
        <f>INDEX('Calcs-control3'!$AH$386:$AY$456,  'Graph-outputs'!$B54, 'Graph-outputs'!CU$2)</f>
        <v>13788.1656117355</v>
      </c>
      <c r="CV54">
        <v>50</v>
      </c>
      <c r="CW54" s="86">
        <f>INDEX('Calcs-control3'!$AH$170:$AY$240, 'Graph-outputs'!$B54, 'Graph-outputs'!$BT$1)</f>
        <v>0</v>
      </c>
      <c r="CY54" s="80">
        <v>51</v>
      </c>
      <c r="CZ54" s="80">
        <f t="shared" si="39"/>
        <v>50</v>
      </c>
      <c r="DA54">
        <f>IF(Settings!$M$5=1, 'Graph-outputs'!$DH54, 'Graph-outputs'!$DO54)</f>
        <v>63.08738694168656</v>
      </c>
      <c r="DC54">
        <f>IF(Settings!$M$5=1, 'Graph-outputs'!$DV54, 'Graph-outputs'!$EC54)</f>
        <v>69435.704057802592</v>
      </c>
      <c r="DE54" s="25" t="str">
        <f t="shared" si="40"/>
        <v/>
      </c>
      <c r="DF54" s="4" t="str">
        <f t="shared" si="41"/>
        <v/>
      </c>
      <c r="DG54" s="26" t="str">
        <f t="shared" si="42"/>
        <v/>
      </c>
      <c r="DH54">
        <f>INDEX('Calcs-control4'!$G$86:$X$156,  'Graph-outputs'!$B54, 'Graph-outputs'!DH$2)</f>
        <v>62.253185751123993</v>
      </c>
      <c r="DI54">
        <v>50</v>
      </c>
      <c r="DJ54">
        <f>INDEX('Calcs-control4'!$G$170:$X$240, 'Graph-outputs'!$B54, 'Graph-outputs'!$DB$1)</f>
        <v>0.99807240961762833</v>
      </c>
      <c r="DL54" s="25" t="str">
        <f t="shared" si="43"/>
        <v/>
      </c>
      <c r="DM54" s="4" t="str">
        <f t="shared" si="44"/>
        <v/>
      </c>
      <c r="DN54" s="26" t="str">
        <f t="shared" si="45"/>
        <v/>
      </c>
      <c r="DO54">
        <f>INDEX('Calcs-control4'!$AH$86:$AY$156,  'Graph-outputs'!$B54, 'Graph-outputs'!DO$2)</f>
        <v>63.08738694168656</v>
      </c>
      <c r="DP54">
        <v>50</v>
      </c>
      <c r="DQ54">
        <f>INDEX('Calcs-control4'!$AH$170:$AY$240, 'Graph-outputs'!$B54, 'Graph-outputs'!$DB$1)</f>
        <v>0.99822982581974895</v>
      </c>
      <c r="DS54" s="25" t="str">
        <f t="shared" si="46"/>
        <v/>
      </c>
      <c r="DT54" s="4" t="str">
        <f t="shared" si="47"/>
        <v/>
      </c>
      <c r="DU54" s="26" t="str">
        <f t="shared" si="48"/>
        <v/>
      </c>
      <c r="DV54">
        <f>INDEX('Calcs-control4'!$G$386:$X$456,  'Graph-outputs'!$B54, 'Graph-outputs'!DV$2)</f>
        <v>68512.267588359289</v>
      </c>
      <c r="DW54">
        <v>50</v>
      </c>
      <c r="DX54">
        <f>INDEX('Calcs-control4'!$G$170:$X$240, 'Graph-outputs'!$B54, 'Graph-outputs'!$DB$1)</f>
        <v>0.99807240961762833</v>
      </c>
      <c r="DZ54" s="25" t="str">
        <f t="shared" si="49"/>
        <v/>
      </c>
      <c r="EA54" s="4" t="str">
        <f t="shared" si="50"/>
        <v/>
      </c>
      <c r="EB54" s="26" t="str">
        <f t="shared" si="51"/>
        <v/>
      </c>
      <c r="EC54">
        <f>INDEX('Calcs-control4'!$AH$386:$AY$456,  'Graph-outputs'!$B54, 'Graph-outputs'!EC$2)</f>
        <v>69435.704057802592</v>
      </c>
      <c r="ED54">
        <v>50</v>
      </c>
      <c r="EE54">
        <f>INDEX('Calcs-control4'!$AH$170:$AY$240, 'Graph-outputs'!$B54, 'Graph-outputs'!$DB$1)</f>
        <v>0.99822982581974895</v>
      </c>
    </row>
    <row r="55" spans="1:135" x14ac:dyDescent="0.25">
      <c r="A55" s="80">
        <f t="shared" si="0"/>
        <v>51</v>
      </c>
      <c r="B55">
        <v>52</v>
      </c>
      <c r="C55">
        <f>IF(Settings!$M$5=1, 'Graph-outputs'!$J55, 'Graph-outputs'!$Q55)</f>
        <v>79.239954721711314</v>
      </c>
      <c r="E55">
        <f>IF(Settings!$M$5=1, 'Graph-outputs'!$X55, 'Graph-outputs'!$AE55)</f>
        <v>87706.090061844137</v>
      </c>
      <c r="G55" s="25" t="str">
        <f t="shared" si="1"/>
        <v/>
      </c>
      <c r="H55" s="4" t="str">
        <f t="shared" si="2"/>
        <v/>
      </c>
      <c r="I55" s="26" t="str">
        <f t="shared" si="3"/>
        <v/>
      </c>
      <c r="J55">
        <f>INDEX('Calcs-control1'!$G$86:$X$156,  'Graph-outputs'!$B55, 'Graph-outputs'!J$2)</f>
        <v>76.317799530151092</v>
      </c>
      <c r="K55">
        <v>51</v>
      </c>
      <c r="L55">
        <f>INDEX('Calcs-control1'!$G$170:$X$240, 'Graph-outputs'!$B55, 'Graph-outputs'!$D$1)</f>
        <v>0.99999997082071712</v>
      </c>
      <c r="N55" s="25" t="str">
        <f t="shared" si="4"/>
        <v/>
      </c>
      <c r="O55" s="4" t="str">
        <f t="shared" si="5"/>
        <v/>
      </c>
      <c r="P55" s="26" t="str">
        <f t="shared" si="6"/>
        <v/>
      </c>
      <c r="Q55">
        <f>INDEX('Calcs-control1'!$AH$86:$AY$156,  'Graph-outputs'!$B55, 'Graph-outputs'!Q$2)</f>
        <v>79.239954721711314</v>
      </c>
      <c r="R55">
        <v>51</v>
      </c>
      <c r="S55">
        <f>INDEX('Calcs-control1'!$AH$170:$AY$240, 'Graph-outputs'!$B55, 'Graph-outputs'!$Q$2)</f>
        <v>0.99999998509996935</v>
      </c>
      <c r="U55" s="25" t="str">
        <f t="shared" si="7"/>
        <v/>
      </c>
      <c r="V55" s="4" t="str">
        <f t="shared" si="8"/>
        <v/>
      </c>
      <c r="W55" s="26" t="str">
        <f t="shared" si="9"/>
        <v/>
      </c>
      <c r="X55">
        <f>INDEX('Calcs-control1'!$G$386:$X$456,  'Graph-outputs'!$B55, 'Graph-outputs'!X$2)</f>
        <v>84471.726437705525</v>
      </c>
      <c r="Y55">
        <v>51</v>
      </c>
      <c r="Z55">
        <f>INDEX('Calcs-control1'!$G$170:$X$240, 'Graph-outputs'!$B55, 'Graph-outputs'!$J$2)</f>
        <v>0.99999997082071712</v>
      </c>
      <c r="AB55" s="25" t="str">
        <f t="shared" si="10"/>
        <v/>
      </c>
      <c r="AC55" s="4" t="str">
        <f t="shared" si="11"/>
        <v/>
      </c>
      <c r="AD55" s="26" t="str">
        <f t="shared" si="12"/>
        <v/>
      </c>
      <c r="AE55">
        <f>INDEX('Calcs-control1'!$AH$386:$AY$456,  'Graph-outputs'!$B55, 'Graph-outputs'!AE$2)</f>
        <v>87706.090061844137</v>
      </c>
      <c r="AF55">
        <v>51</v>
      </c>
      <c r="AG55">
        <f>INDEX('Calcs-control1'!$AH$170:$AY$240, 'Graph-outputs'!$B55, 'Graph-outputs'!$Q$2)</f>
        <v>0.99999998509996935</v>
      </c>
      <c r="AI55" s="80">
        <v>52</v>
      </c>
      <c r="AJ55" s="80">
        <f t="shared" si="13"/>
        <v>51</v>
      </c>
      <c r="AK55">
        <f>IF(Settings!$M$5=1, 'Graph-outputs'!$AR55, 'Graph-outputs'!$AY55)</f>
        <v>86.045135731232989</v>
      </c>
      <c r="AM55">
        <f>IF(Settings!$M$5=1, 'Graph-outputs'!$BF55, 'Graph-outputs'!$BM55)</f>
        <v>89181.8751183235</v>
      </c>
      <c r="AO55" s="25" t="str">
        <f t="shared" si="14"/>
        <v/>
      </c>
      <c r="AP55" s="4" t="str">
        <f t="shared" si="15"/>
        <v/>
      </c>
      <c r="AQ55" s="26" t="str">
        <f t="shared" si="16"/>
        <v/>
      </c>
      <c r="AR55">
        <f>INDEX('Calcs-control2'!$G$86:$Y$156,  'Graph-outputs'!$B55, 'Graph-outputs'!AR$2)</f>
        <v>82.402007560639476</v>
      </c>
      <c r="AS55">
        <v>51</v>
      </c>
      <c r="AT55">
        <f>INDEX('Calcs-control2'!$G$170:$X$240, 'Graph-outputs'!$B55, 'Graph-outputs'!$AL$1)</f>
        <v>0.99999998217522656</v>
      </c>
      <c r="AV55" s="25" t="str">
        <f t="shared" si="17"/>
        <v/>
      </c>
      <c r="AW55" s="4" t="str">
        <f t="shared" si="18"/>
        <v/>
      </c>
      <c r="AX55" s="26" t="str">
        <f t="shared" si="19"/>
        <v/>
      </c>
      <c r="AY55">
        <f>INDEX('Calcs-control2'!$AH$86:$AZ$156,  'Graph-outputs'!$B55, 'Graph-outputs'!AY$2)</f>
        <v>86.045135731232989</v>
      </c>
      <c r="AZ55">
        <v>51</v>
      </c>
      <c r="BA55">
        <f>INDEX('Calcs-control2'!$AH$170:$AY$240, 'Graph-outputs'!$B55, 'Graph-outputs'!$AL$1)</f>
        <v>0.99999999228883119</v>
      </c>
      <c r="BC55" s="25" t="str">
        <f t="shared" si="20"/>
        <v/>
      </c>
      <c r="BD55" s="4" t="str">
        <f t="shared" si="21"/>
        <v/>
      </c>
      <c r="BE55" s="26" t="str">
        <f t="shared" si="22"/>
        <v/>
      </c>
      <c r="BF55">
        <f>INDEX('Calcs-control2'!$G$386:$X$456,  'Graph-outputs'!$B55, 'Graph-outputs'!BF$2)</f>
        <v>85405.937948508741</v>
      </c>
      <c r="BG55">
        <v>51</v>
      </c>
      <c r="BH55">
        <f>INDEX('Calcs-control2'!$G$170:$X$240, 'Graph-outputs'!$B55, 'Graph-outputs'!$AL$1)</f>
        <v>0.99999998217522656</v>
      </c>
      <c r="BJ55" s="25" t="str">
        <f t="shared" si="23"/>
        <v/>
      </c>
      <c r="BK55" s="4" t="str">
        <f t="shared" si="24"/>
        <v/>
      </c>
      <c r="BL55" s="26" t="str">
        <f t="shared" si="25"/>
        <v/>
      </c>
      <c r="BM55">
        <f>INDEX('Calcs-control2'!$AH$386:$AY$456,  'Graph-outputs'!$B55, 'Graph-outputs'!BM$2)</f>
        <v>89181.8751183235</v>
      </c>
      <c r="BN55">
        <v>51</v>
      </c>
      <c r="BO55">
        <f>INDEX('Calcs-control2'!$AH$170:$AY$240, 'Graph-outputs'!$B55, 'Graph-outputs'!$AL$1)</f>
        <v>0.99999999228883119</v>
      </c>
      <c r="BQ55" s="80">
        <v>52</v>
      </c>
      <c r="BR55" s="80">
        <f t="shared" si="26"/>
        <v>51</v>
      </c>
      <c r="BS55">
        <f>IF(Settings!$M$5=1, 'Graph-outputs'!$BZ55, 'Graph-outputs'!$CG55)</f>
        <v>132.4911024910763</v>
      </c>
      <c r="BU55">
        <f>IF(Settings!$M$5=1, 'Graph-outputs'!$CN55, 'Graph-outputs'!$CU55)</f>
        <v>13911.565761563012</v>
      </c>
      <c r="BW55" s="25" t="str">
        <f t="shared" si="27"/>
        <v/>
      </c>
      <c r="BX55" s="4" t="str">
        <f t="shared" si="28"/>
        <v/>
      </c>
      <c r="BY55" s="26" t="str">
        <f t="shared" si="29"/>
        <v/>
      </c>
      <c r="BZ55">
        <f>INDEX('Calcs-control3'!$G$86:$Y$156,  'Graph-outputs'!$B55, 'Graph-outputs'!BZ$2)</f>
        <v>128.0642072768394</v>
      </c>
      <c r="CA55">
        <v>51</v>
      </c>
      <c r="CB55">
        <f>INDEX('Calcs-control3'!$G$170:$X$240, 'Graph-outputs'!$B55, 'Graph-outputs'!$BT$1)</f>
        <v>0</v>
      </c>
      <c r="CD55" s="25" t="str">
        <f t="shared" si="30"/>
        <v/>
      </c>
      <c r="CE55" s="4" t="str">
        <f t="shared" si="31"/>
        <v/>
      </c>
      <c r="CF55" s="26" t="str">
        <f t="shared" si="32"/>
        <v/>
      </c>
      <c r="CG55">
        <f>INDEX('Calcs-control3'!$AH$86:$AZ$156,  'Graph-outputs'!$B55, 'Graph-outputs'!CG$2)</f>
        <v>132.4911024910763</v>
      </c>
      <c r="CH55">
        <v>51</v>
      </c>
      <c r="CI55" s="86">
        <f>INDEX('Calcs-control3'!$AH$170:$AY$240, 'Graph-outputs'!$B55, 'Graph-outputs'!$BT$1)</f>
        <v>0</v>
      </c>
      <c r="CK55" s="25" t="str">
        <f t="shared" si="33"/>
        <v/>
      </c>
      <c r="CL55" s="4" t="str">
        <f t="shared" si="34"/>
        <v/>
      </c>
      <c r="CM55" s="26" t="str">
        <f t="shared" si="35"/>
        <v/>
      </c>
      <c r="CN55">
        <f>INDEX('Calcs-control3'!$G$386:$X$456,  'Graph-outputs'!$B55, 'Graph-outputs'!CN$2)</f>
        <v>13446.741764068136</v>
      </c>
      <c r="CO55">
        <v>51</v>
      </c>
      <c r="CP55" s="86">
        <f>INDEX('Calcs-control3'!$G$170:$X$240, 'Graph-outputs'!$B55, 'Graph-outputs'!$BT$1)</f>
        <v>0</v>
      </c>
      <c r="CR55" s="25" t="str">
        <f t="shared" si="36"/>
        <v/>
      </c>
      <c r="CS55" s="4" t="str">
        <f t="shared" si="37"/>
        <v/>
      </c>
      <c r="CT55" s="26" t="str">
        <f t="shared" si="38"/>
        <v/>
      </c>
      <c r="CU55">
        <f>INDEX('Calcs-control3'!$AH$386:$AY$456,  'Graph-outputs'!$B55, 'Graph-outputs'!CU$2)</f>
        <v>13911.565761563012</v>
      </c>
      <c r="CV55">
        <v>51</v>
      </c>
      <c r="CW55" s="86">
        <f>INDEX('Calcs-control3'!$AH$170:$AY$240, 'Graph-outputs'!$B55, 'Graph-outputs'!$BT$1)</f>
        <v>0</v>
      </c>
      <c r="CY55" s="80">
        <v>52</v>
      </c>
      <c r="CZ55" s="80">
        <f t="shared" si="39"/>
        <v>51</v>
      </c>
      <c r="DA55">
        <f>IF(Settings!$M$5=1, 'Graph-outputs'!$DH55, 'Graph-outputs'!$DO55)</f>
        <v>63.283148868956502</v>
      </c>
      <c r="DC55">
        <f>IF(Settings!$M$5=1, 'Graph-outputs'!$DV55, 'Graph-outputs'!$EC55)</f>
        <v>69652.296998970618</v>
      </c>
      <c r="DE55" s="25" t="str">
        <f t="shared" si="40"/>
        <v/>
      </c>
      <c r="DF55" s="4" t="str">
        <f t="shared" si="41"/>
        <v/>
      </c>
      <c r="DG55" s="26" t="str">
        <f t="shared" si="42"/>
        <v/>
      </c>
      <c r="DH55">
        <f>INDEX('Calcs-control4'!$G$86:$X$156,  'Graph-outputs'!$B55, 'Graph-outputs'!DH$2)</f>
        <v>62.529378077746088</v>
      </c>
      <c r="DI55">
        <v>51</v>
      </c>
      <c r="DJ55">
        <f>INDEX('Calcs-control4'!$G$170:$X$240, 'Graph-outputs'!$B55, 'Graph-outputs'!$DB$1)</f>
        <v>0.99812754968959116</v>
      </c>
      <c r="DL55" s="25" t="str">
        <f t="shared" si="43"/>
        <v/>
      </c>
      <c r="DM55" s="4" t="str">
        <f t="shared" si="44"/>
        <v/>
      </c>
      <c r="DN55" s="26" t="str">
        <f t="shared" si="45"/>
        <v/>
      </c>
      <c r="DO55">
        <f>INDEX('Calcs-control4'!$AH$86:$AY$156,  'Graph-outputs'!$B55, 'Graph-outputs'!DO$2)</f>
        <v>63.283148868956502</v>
      </c>
      <c r="DP55">
        <v>51</v>
      </c>
      <c r="DQ55">
        <f>INDEX('Calcs-control4'!$AH$170:$AY$240, 'Graph-outputs'!$B55, 'Graph-outputs'!$DB$1)</f>
        <v>0.9982629517238204</v>
      </c>
      <c r="DS55" s="25" t="str">
        <f t="shared" si="46"/>
        <v/>
      </c>
      <c r="DT55" s="4" t="str">
        <f t="shared" si="47"/>
        <v/>
      </c>
      <c r="DU55" s="26" t="str">
        <f t="shared" si="48"/>
        <v/>
      </c>
      <c r="DV55">
        <f>INDEX('Calcs-control4'!$G$386:$X$456,  'Graph-outputs'!$B55, 'Graph-outputs'!DV$2)</f>
        <v>68818.090793826806</v>
      </c>
      <c r="DW55">
        <v>51</v>
      </c>
      <c r="DX55">
        <f>INDEX('Calcs-control4'!$G$170:$X$240, 'Graph-outputs'!$B55, 'Graph-outputs'!$DB$1)</f>
        <v>0.99812754968959116</v>
      </c>
      <c r="DZ55" s="25" t="str">
        <f t="shared" si="49"/>
        <v/>
      </c>
      <c r="EA55" s="4" t="str">
        <f t="shared" si="50"/>
        <v/>
      </c>
      <c r="EB55" s="26" t="str">
        <f t="shared" si="51"/>
        <v/>
      </c>
      <c r="EC55">
        <f>INDEX('Calcs-control4'!$AH$386:$AY$456,  'Graph-outputs'!$B55, 'Graph-outputs'!EC$2)</f>
        <v>69652.296998970618</v>
      </c>
      <c r="ED55">
        <v>51</v>
      </c>
      <c r="EE55">
        <f>INDEX('Calcs-control4'!$AH$170:$AY$240, 'Graph-outputs'!$B55, 'Graph-outputs'!$DB$1)</f>
        <v>0.9982629517238204</v>
      </c>
    </row>
    <row r="56" spans="1:135" x14ac:dyDescent="0.25">
      <c r="A56" s="80">
        <f t="shared" si="0"/>
        <v>52</v>
      </c>
      <c r="B56">
        <v>53</v>
      </c>
      <c r="C56">
        <f>IF(Settings!$M$5=1, 'Graph-outputs'!$J56, 'Graph-outputs'!$Q56)</f>
        <v>79.946075676132978</v>
      </c>
      <c r="E56">
        <f>IF(Settings!$M$5=1, 'Graph-outputs'!$X56, 'Graph-outputs'!$AE56)</f>
        <v>88487.654256781956</v>
      </c>
      <c r="G56" s="25" t="str">
        <f t="shared" si="1"/>
        <v/>
      </c>
      <c r="H56" s="4" t="str">
        <f t="shared" si="2"/>
        <v/>
      </c>
      <c r="I56" s="26" t="str">
        <f t="shared" si="3"/>
        <v/>
      </c>
      <c r="J56">
        <f>INDEX('Calcs-control1'!$G$86:$X$156,  'Graph-outputs'!$B56, 'Graph-outputs'!J$2)</f>
        <v>77.310616753528208</v>
      </c>
      <c r="K56">
        <v>52</v>
      </c>
      <c r="L56">
        <f>INDEX('Calcs-control1'!$G$170:$X$240, 'Graph-outputs'!$B56, 'Graph-outputs'!$D$1)</f>
        <v>0.99999997677774688</v>
      </c>
      <c r="N56" s="25" t="str">
        <f t="shared" si="4"/>
        <v/>
      </c>
      <c r="O56" s="4" t="str">
        <f t="shared" si="5"/>
        <v/>
      </c>
      <c r="P56" s="26" t="str">
        <f t="shared" si="6"/>
        <v/>
      </c>
      <c r="Q56">
        <f>INDEX('Calcs-control1'!$AH$86:$AY$156,  'Graph-outputs'!$B56, 'Graph-outputs'!Q$2)</f>
        <v>79.946075676132978</v>
      </c>
      <c r="R56">
        <v>52</v>
      </c>
      <c r="S56">
        <f>INDEX('Calcs-control1'!$AH$170:$AY$240, 'Graph-outputs'!$B56, 'Graph-outputs'!$Q$2)</f>
        <v>0.99999998733356665</v>
      </c>
      <c r="U56" s="25" t="str">
        <f t="shared" si="7"/>
        <v/>
      </c>
      <c r="V56" s="4" t="str">
        <f t="shared" si="8"/>
        <v/>
      </c>
      <c r="W56" s="26" t="str">
        <f t="shared" si="9"/>
        <v/>
      </c>
      <c r="X56">
        <f>INDEX('Calcs-control1'!$G$386:$X$456,  'Graph-outputs'!$B56, 'Graph-outputs'!X$2)</f>
        <v>85570.618096630074</v>
      </c>
      <c r="Y56">
        <v>52</v>
      </c>
      <c r="Z56">
        <f>INDEX('Calcs-control1'!$G$170:$X$240, 'Graph-outputs'!$B56, 'Graph-outputs'!$J$2)</f>
        <v>0.99999997677774688</v>
      </c>
      <c r="AB56" s="25" t="str">
        <f t="shared" si="10"/>
        <v/>
      </c>
      <c r="AC56" s="4" t="str">
        <f t="shared" si="11"/>
        <v/>
      </c>
      <c r="AD56" s="26" t="str">
        <f t="shared" si="12"/>
        <v/>
      </c>
      <c r="AE56">
        <f>INDEX('Calcs-control1'!$AH$386:$AY$456,  'Graph-outputs'!$B56, 'Graph-outputs'!AE$2)</f>
        <v>88487.654256781956</v>
      </c>
      <c r="AF56">
        <v>52</v>
      </c>
      <c r="AG56">
        <f>INDEX('Calcs-control1'!$AH$170:$AY$240, 'Graph-outputs'!$B56, 'Graph-outputs'!$Q$2)</f>
        <v>0.99999998733356665</v>
      </c>
      <c r="AI56" s="80">
        <v>53</v>
      </c>
      <c r="AJ56" s="80">
        <f t="shared" si="13"/>
        <v>52</v>
      </c>
      <c r="AK56">
        <f>IF(Settings!$M$5=1, 'Graph-outputs'!$AR56, 'Graph-outputs'!$AY56)</f>
        <v>86.907140768938547</v>
      </c>
      <c r="AM56">
        <f>IF(Settings!$M$5=1, 'Graph-outputs'!$BF56, 'Graph-outputs'!$BM56)</f>
        <v>90075.304230248687</v>
      </c>
      <c r="AO56" s="25" t="str">
        <f t="shared" si="14"/>
        <v/>
      </c>
      <c r="AP56" s="4" t="str">
        <f t="shared" si="15"/>
        <v/>
      </c>
      <c r="AQ56" s="26" t="str">
        <f t="shared" si="16"/>
        <v/>
      </c>
      <c r="AR56">
        <f>INDEX('Calcs-control2'!$G$86:$Y$156,  'Graph-outputs'!$B56, 'Graph-outputs'!AR$2)</f>
        <v>83.652970913117628</v>
      </c>
      <c r="AS56">
        <v>52</v>
      </c>
      <c r="AT56">
        <f>INDEX('Calcs-control2'!$G$170:$X$240, 'Graph-outputs'!$B56, 'Graph-outputs'!$AL$1)</f>
        <v>0.999999986631948</v>
      </c>
      <c r="AV56" s="25" t="str">
        <f t="shared" si="17"/>
        <v/>
      </c>
      <c r="AW56" s="4" t="str">
        <f t="shared" si="18"/>
        <v/>
      </c>
      <c r="AX56" s="26" t="str">
        <f t="shared" si="19"/>
        <v/>
      </c>
      <c r="AY56">
        <f>INDEX('Calcs-control2'!$AH$86:$AZ$156,  'Graph-outputs'!$B56, 'Graph-outputs'!AY$2)</f>
        <v>86.907140768938547</v>
      </c>
      <c r="AZ56">
        <v>52</v>
      </c>
      <c r="BA56">
        <f>INDEX('Calcs-control2'!$AH$170:$AY$240, 'Graph-outputs'!$B56, 'Graph-outputs'!$AL$1)</f>
        <v>0.99999999367564141</v>
      </c>
      <c r="BC56" s="25" t="str">
        <f t="shared" si="20"/>
        <v/>
      </c>
      <c r="BD56" s="4" t="str">
        <f t="shared" si="21"/>
        <v/>
      </c>
      <c r="BE56" s="26" t="str">
        <f t="shared" si="22"/>
        <v/>
      </c>
      <c r="BF56">
        <f>INDEX('Calcs-control2'!$G$386:$X$456,  'Graph-outputs'!$B56, 'Graph-outputs'!BF$2)</f>
        <v>86702.504770351195</v>
      </c>
      <c r="BG56">
        <v>52</v>
      </c>
      <c r="BH56">
        <f>INDEX('Calcs-control2'!$G$170:$X$240, 'Graph-outputs'!$B56, 'Graph-outputs'!$AL$1)</f>
        <v>0.999999986631948</v>
      </c>
      <c r="BJ56" s="25" t="str">
        <f t="shared" si="23"/>
        <v/>
      </c>
      <c r="BK56" s="4" t="str">
        <f t="shared" si="24"/>
        <v/>
      </c>
      <c r="BL56" s="26" t="str">
        <f t="shared" si="25"/>
        <v/>
      </c>
      <c r="BM56">
        <f>INDEX('Calcs-control2'!$AH$386:$AY$456,  'Graph-outputs'!$B56, 'Graph-outputs'!BM$2)</f>
        <v>90075.304230248687</v>
      </c>
      <c r="BN56">
        <v>52</v>
      </c>
      <c r="BO56">
        <f>INDEX('Calcs-control2'!$AH$170:$AY$240, 'Graph-outputs'!$B56, 'Graph-outputs'!$AL$1)</f>
        <v>0.99999999367564141</v>
      </c>
      <c r="BQ56" s="80">
        <v>53</v>
      </c>
      <c r="BR56" s="80">
        <f t="shared" si="26"/>
        <v>52</v>
      </c>
      <c r="BS56">
        <f>IF(Settings!$M$5=1, 'Graph-outputs'!$BZ56, 'Graph-outputs'!$CG56)</f>
        <v>133.54796551357313</v>
      </c>
      <c r="BU56">
        <f>IF(Settings!$M$5=1, 'Graph-outputs'!$CN56, 'Graph-outputs'!$CU56)</f>
        <v>14022.536378925179</v>
      </c>
      <c r="BW56" s="25" t="str">
        <f t="shared" si="27"/>
        <v/>
      </c>
      <c r="BX56" s="4" t="str">
        <f t="shared" si="28"/>
        <v/>
      </c>
      <c r="BY56" s="26" t="str">
        <f t="shared" si="29"/>
        <v/>
      </c>
      <c r="BZ56">
        <f>INDEX('Calcs-control3'!$G$86:$Y$156,  'Graph-outputs'!$B56, 'Graph-outputs'!BZ$2)</f>
        <v>129.57767785446526</v>
      </c>
      <c r="CA56">
        <v>52</v>
      </c>
      <c r="CB56">
        <f>INDEX('Calcs-control3'!$G$170:$X$240, 'Graph-outputs'!$B56, 'Graph-outputs'!$BT$1)</f>
        <v>0</v>
      </c>
      <c r="CD56" s="25" t="str">
        <f t="shared" si="30"/>
        <v/>
      </c>
      <c r="CE56" s="4" t="str">
        <f t="shared" si="31"/>
        <v/>
      </c>
      <c r="CF56" s="26" t="str">
        <f t="shared" si="32"/>
        <v/>
      </c>
      <c r="CG56">
        <f>INDEX('Calcs-control3'!$AH$86:$AZ$156,  'Graph-outputs'!$B56, 'Graph-outputs'!CG$2)</f>
        <v>133.54796551357313</v>
      </c>
      <c r="CH56">
        <v>52</v>
      </c>
      <c r="CI56" s="86">
        <f>INDEX('Calcs-control3'!$AH$170:$AY$240, 'Graph-outputs'!$B56, 'Graph-outputs'!$BT$1)</f>
        <v>0</v>
      </c>
      <c r="CK56" s="25" t="str">
        <f t="shared" si="33"/>
        <v/>
      </c>
      <c r="CL56" s="4" t="str">
        <f t="shared" si="34"/>
        <v/>
      </c>
      <c r="CM56" s="26" t="str">
        <f t="shared" si="35"/>
        <v/>
      </c>
      <c r="CN56">
        <f>INDEX('Calcs-control3'!$G$386:$X$456,  'Graph-outputs'!$B56, 'Graph-outputs'!CN$2)</f>
        <v>13605.656174718853</v>
      </c>
      <c r="CO56">
        <v>52</v>
      </c>
      <c r="CP56" s="86">
        <f>INDEX('Calcs-control3'!$G$170:$X$240, 'Graph-outputs'!$B56, 'Graph-outputs'!$BT$1)</f>
        <v>0</v>
      </c>
      <c r="CR56" s="25" t="str">
        <f t="shared" si="36"/>
        <v/>
      </c>
      <c r="CS56" s="4" t="str">
        <f t="shared" si="37"/>
        <v/>
      </c>
      <c r="CT56" s="26" t="str">
        <f t="shared" si="38"/>
        <v/>
      </c>
      <c r="CU56">
        <f>INDEX('Calcs-control3'!$AH$386:$AY$456,  'Graph-outputs'!$B56, 'Graph-outputs'!CU$2)</f>
        <v>14022.536378925179</v>
      </c>
      <c r="CV56">
        <v>52</v>
      </c>
      <c r="CW56" s="86">
        <f>INDEX('Calcs-control3'!$AH$170:$AY$240, 'Graph-outputs'!$B56, 'Graph-outputs'!$BT$1)</f>
        <v>0</v>
      </c>
      <c r="CY56" s="80">
        <v>53</v>
      </c>
      <c r="CZ56" s="80">
        <f t="shared" si="39"/>
        <v>52</v>
      </c>
      <c r="DA56">
        <f>IF(Settings!$M$5=1, 'Graph-outputs'!$DH56, 'Graph-outputs'!$DO56)</f>
        <v>63.45650784410202</v>
      </c>
      <c r="DC56">
        <f>IF(Settings!$M$5=1, 'Graph-outputs'!$DV56, 'Graph-outputs'!$EC56)</f>
        <v>69844.069699033134</v>
      </c>
      <c r="DE56" s="25" t="str">
        <f t="shared" si="40"/>
        <v/>
      </c>
      <c r="DF56" s="4" t="str">
        <f t="shared" si="41"/>
        <v/>
      </c>
      <c r="DG56" s="26" t="str">
        <f t="shared" si="42"/>
        <v/>
      </c>
      <c r="DH56">
        <f>INDEX('Calcs-control4'!$G$86:$X$156,  'Graph-outputs'!$B56, 'Graph-outputs'!DH$2)</f>
        <v>62.792094040671131</v>
      </c>
      <c r="DI56">
        <v>52</v>
      </c>
      <c r="DJ56">
        <f>INDEX('Calcs-control4'!$G$170:$X$240, 'Graph-outputs'!$B56, 'Graph-outputs'!$DB$1)</f>
        <v>0.99817718399885569</v>
      </c>
      <c r="DL56" s="25" t="str">
        <f t="shared" si="43"/>
        <v/>
      </c>
      <c r="DM56" s="4" t="str">
        <f t="shared" si="44"/>
        <v/>
      </c>
      <c r="DN56" s="26" t="str">
        <f t="shared" si="45"/>
        <v/>
      </c>
      <c r="DO56">
        <f>INDEX('Calcs-control4'!$AH$86:$AY$156,  'Graph-outputs'!$B56, 'Graph-outputs'!DO$2)</f>
        <v>63.45650784410202</v>
      </c>
      <c r="DP56">
        <v>52</v>
      </c>
      <c r="DQ56">
        <f>INDEX('Calcs-control4'!$AH$170:$AY$240, 'Graph-outputs'!$B56, 'Graph-outputs'!$DB$1)</f>
        <v>0.99829114157963073</v>
      </c>
      <c r="DS56" s="25" t="str">
        <f t="shared" si="46"/>
        <v/>
      </c>
      <c r="DT56" s="4" t="str">
        <f t="shared" si="47"/>
        <v/>
      </c>
      <c r="DU56" s="26" t="str">
        <f t="shared" si="48"/>
        <v/>
      </c>
      <c r="DV56">
        <f>INDEX('Calcs-control4'!$G$386:$X$456,  'Graph-outputs'!$B56, 'Graph-outputs'!DV$2)</f>
        <v>69108.911647420231</v>
      </c>
      <c r="DW56">
        <v>52</v>
      </c>
      <c r="DX56">
        <f>INDEX('Calcs-control4'!$G$170:$X$240, 'Graph-outputs'!$B56, 'Graph-outputs'!$DB$1)</f>
        <v>0.99817718399885569</v>
      </c>
      <c r="DZ56" s="25" t="str">
        <f t="shared" si="49"/>
        <v/>
      </c>
      <c r="EA56" s="4" t="str">
        <f t="shared" si="50"/>
        <v/>
      </c>
      <c r="EB56" s="26" t="str">
        <f t="shared" si="51"/>
        <v/>
      </c>
      <c r="EC56">
        <f>INDEX('Calcs-control4'!$AH$386:$AY$456,  'Graph-outputs'!$B56, 'Graph-outputs'!EC$2)</f>
        <v>69844.069699033134</v>
      </c>
      <c r="ED56">
        <v>52</v>
      </c>
      <c r="EE56">
        <f>INDEX('Calcs-control4'!$AH$170:$AY$240, 'Graph-outputs'!$B56, 'Graph-outputs'!$DB$1)</f>
        <v>0.99829114157963073</v>
      </c>
    </row>
    <row r="57" spans="1:135" x14ac:dyDescent="0.25">
      <c r="A57" s="80">
        <f t="shared" si="0"/>
        <v>53</v>
      </c>
      <c r="B57">
        <v>54</v>
      </c>
      <c r="C57">
        <f>IF(Settings!$M$5=1, 'Graph-outputs'!$J57, 'Graph-outputs'!$Q57)</f>
        <v>80.585217404870946</v>
      </c>
      <c r="E57">
        <f>IF(Settings!$M$5=1, 'Graph-outputs'!$X57, 'Graph-outputs'!$AE57)</f>
        <v>89195.083039404853</v>
      </c>
      <c r="G57" s="25" t="str">
        <f t="shared" si="1"/>
        <v/>
      </c>
      <c r="H57" s="4" t="str">
        <f t="shared" si="2"/>
        <v/>
      </c>
      <c r="I57" s="26" t="str">
        <f t="shared" si="3"/>
        <v/>
      </c>
      <c r="J57">
        <f>INDEX('Calcs-control1'!$G$86:$X$156,  'Graph-outputs'!$B57, 'Graph-outputs'!J$2)</f>
        <v>78.279919629771257</v>
      </c>
      <c r="K57">
        <v>53</v>
      </c>
      <c r="L57">
        <f>INDEX('Calcs-control1'!$G$170:$X$240, 'Graph-outputs'!$B57, 'Graph-outputs'!$D$1)</f>
        <v>0.99999998141840929</v>
      </c>
      <c r="N57" s="25" t="str">
        <f t="shared" si="4"/>
        <v/>
      </c>
      <c r="O57" s="4" t="str">
        <f t="shared" si="5"/>
        <v/>
      </c>
      <c r="P57" s="26" t="str">
        <f t="shared" si="6"/>
        <v/>
      </c>
      <c r="Q57">
        <f>INDEX('Calcs-control1'!$AH$86:$AY$156,  'Graph-outputs'!$B57, 'Graph-outputs'!Q$2)</f>
        <v>80.585217404870946</v>
      </c>
      <c r="R57">
        <v>53</v>
      </c>
      <c r="S57">
        <f>INDEX('Calcs-control1'!$AH$170:$AY$240, 'Graph-outputs'!$B57, 'Graph-outputs'!$Q$2)</f>
        <v>0.99999998906517273</v>
      </c>
      <c r="U57" s="25" t="str">
        <f t="shared" si="7"/>
        <v/>
      </c>
      <c r="V57" s="4" t="str">
        <f t="shared" si="8"/>
        <v/>
      </c>
      <c r="W57" s="26" t="str">
        <f t="shared" si="9"/>
        <v/>
      </c>
      <c r="X57">
        <f>INDEX('Calcs-control1'!$G$386:$X$456,  'Graph-outputs'!$B57, 'Graph-outputs'!X$2)</f>
        <v>86643.483072571413</v>
      </c>
      <c r="Y57">
        <v>53</v>
      </c>
      <c r="Z57">
        <f>INDEX('Calcs-control1'!$G$170:$X$240, 'Graph-outputs'!$B57, 'Graph-outputs'!$J$2)</f>
        <v>0.99999998141840929</v>
      </c>
      <c r="AB57" s="25" t="str">
        <f t="shared" si="10"/>
        <v/>
      </c>
      <c r="AC57" s="4" t="str">
        <f t="shared" si="11"/>
        <v/>
      </c>
      <c r="AD57" s="26" t="str">
        <f t="shared" si="12"/>
        <v/>
      </c>
      <c r="AE57">
        <f>INDEX('Calcs-control1'!$AH$386:$AY$456,  'Graph-outputs'!$B57, 'Graph-outputs'!AE$2)</f>
        <v>89195.083039404853</v>
      </c>
      <c r="AF57">
        <v>53</v>
      </c>
      <c r="AG57">
        <f>INDEX('Calcs-control1'!$AH$170:$AY$240, 'Graph-outputs'!$B57, 'Graph-outputs'!$Q$2)</f>
        <v>0.99999998906517273</v>
      </c>
      <c r="AI57" s="80">
        <v>54</v>
      </c>
      <c r="AJ57" s="80">
        <f t="shared" si="13"/>
        <v>53</v>
      </c>
      <c r="AK57">
        <f>IF(Settings!$M$5=1, 'Graph-outputs'!$AR57, 'Graph-outputs'!$AY57)</f>
        <v>87.680850952736733</v>
      </c>
      <c r="AM57">
        <f>IF(Settings!$M$5=1, 'Graph-outputs'!$BF57, 'Graph-outputs'!$BM57)</f>
        <v>90877.219726322277</v>
      </c>
      <c r="AO57" s="25" t="str">
        <f t="shared" si="14"/>
        <v/>
      </c>
      <c r="AP57" s="4" t="str">
        <f t="shared" si="15"/>
        <v/>
      </c>
      <c r="AQ57" s="26" t="str">
        <f t="shared" si="16"/>
        <v/>
      </c>
      <c r="AR57">
        <f>INDEX('Calcs-control2'!$G$86:$Y$156,  'Graph-outputs'!$B57, 'Graph-outputs'!AR$2)</f>
        <v>84.861394032527329</v>
      </c>
      <c r="AS57">
        <v>53</v>
      </c>
      <c r="AT57">
        <f>INDEX('Calcs-control2'!$G$170:$X$240, 'Graph-outputs'!$B57, 'Graph-outputs'!$AL$1)</f>
        <v>0.99999998987578209</v>
      </c>
      <c r="AV57" s="25" t="str">
        <f t="shared" si="17"/>
        <v/>
      </c>
      <c r="AW57" s="4" t="str">
        <f t="shared" si="18"/>
        <v/>
      </c>
      <c r="AX57" s="26" t="str">
        <f t="shared" si="19"/>
        <v/>
      </c>
      <c r="AY57">
        <f>INDEX('Calcs-control2'!$AH$86:$AZ$156,  'Graph-outputs'!$B57, 'Graph-outputs'!AY$2)</f>
        <v>87.680850952736733</v>
      </c>
      <c r="AZ57">
        <v>53</v>
      </c>
      <c r="BA57">
        <f>INDEX('Calcs-control2'!$AH$170:$AY$240, 'Graph-outputs'!$B57, 'Graph-outputs'!$AL$1)</f>
        <v>0.99999999470662904</v>
      </c>
      <c r="BC57" s="25" t="str">
        <f t="shared" si="20"/>
        <v/>
      </c>
      <c r="BD57" s="4" t="str">
        <f t="shared" si="21"/>
        <v/>
      </c>
      <c r="BE57" s="26" t="str">
        <f t="shared" si="22"/>
        <v/>
      </c>
      <c r="BF57">
        <f>INDEX('Calcs-control2'!$G$386:$X$456,  'Graph-outputs'!$B57, 'Graph-outputs'!BF$2)</f>
        <v>87954.980541099256</v>
      </c>
      <c r="BG57">
        <v>53</v>
      </c>
      <c r="BH57">
        <f>INDEX('Calcs-control2'!$G$170:$X$240, 'Graph-outputs'!$B57, 'Graph-outputs'!$AL$1)</f>
        <v>0.99999998987578209</v>
      </c>
      <c r="BJ57" s="25" t="str">
        <f t="shared" si="23"/>
        <v/>
      </c>
      <c r="BK57" s="4" t="str">
        <f t="shared" si="24"/>
        <v/>
      </c>
      <c r="BL57" s="26" t="str">
        <f t="shared" si="25"/>
        <v/>
      </c>
      <c r="BM57">
        <f>INDEX('Calcs-control2'!$AH$386:$AY$456,  'Graph-outputs'!$B57, 'Graph-outputs'!BM$2)</f>
        <v>90877.219726322277</v>
      </c>
      <c r="BN57">
        <v>53</v>
      </c>
      <c r="BO57">
        <f>INDEX('Calcs-control2'!$AH$170:$AY$240, 'Graph-outputs'!$B57, 'Graph-outputs'!$AL$1)</f>
        <v>0.99999999470662904</v>
      </c>
      <c r="BQ57" s="80">
        <v>54</v>
      </c>
      <c r="BR57" s="80">
        <f t="shared" si="26"/>
        <v>53</v>
      </c>
      <c r="BS57">
        <f>IF(Settings!$M$5=1, 'Graph-outputs'!$BZ57, 'Graph-outputs'!$CG57)</f>
        <v>134.5001022342696</v>
      </c>
      <c r="BU57">
        <f>IF(Settings!$M$5=1, 'Graph-outputs'!$CN57, 'Graph-outputs'!$CU57)</f>
        <v>14122.510734598309</v>
      </c>
      <c r="BW57" s="25" t="str">
        <f t="shared" si="27"/>
        <v/>
      </c>
      <c r="BX57" s="4" t="str">
        <f t="shared" si="28"/>
        <v/>
      </c>
      <c r="BY57" s="26" t="str">
        <f t="shared" si="29"/>
        <v/>
      </c>
      <c r="BZ57">
        <f>INDEX('Calcs-control3'!$G$86:$Y$156,  'Graph-outputs'!$B57, 'Graph-outputs'!BZ$2)</f>
        <v>131.04603455405316</v>
      </c>
      <c r="CA57">
        <v>53</v>
      </c>
      <c r="CB57">
        <f>INDEX('Calcs-control3'!$G$170:$X$240, 'Graph-outputs'!$B57, 'Graph-outputs'!$BT$1)</f>
        <v>0</v>
      </c>
      <c r="CD57" s="25" t="str">
        <f t="shared" si="30"/>
        <v/>
      </c>
      <c r="CE57" s="4" t="str">
        <f t="shared" si="31"/>
        <v/>
      </c>
      <c r="CF57" s="26" t="str">
        <f t="shared" si="32"/>
        <v/>
      </c>
      <c r="CG57">
        <f>INDEX('Calcs-control3'!$AH$86:$AZ$156,  'Graph-outputs'!$B57, 'Graph-outputs'!CG$2)</f>
        <v>134.5001022342696</v>
      </c>
      <c r="CH57">
        <v>53</v>
      </c>
      <c r="CI57" s="86">
        <f>INDEX('Calcs-control3'!$AH$170:$AY$240, 'Graph-outputs'!$B57, 'Graph-outputs'!$BT$1)</f>
        <v>0</v>
      </c>
      <c r="CK57" s="25" t="str">
        <f t="shared" si="33"/>
        <v/>
      </c>
      <c r="CL57" s="4" t="str">
        <f t="shared" si="34"/>
        <v/>
      </c>
      <c r="CM57" s="26" t="str">
        <f t="shared" si="35"/>
        <v/>
      </c>
      <c r="CN57">
        <f>INDEX('Calcs-control3'!$G$386:$X$456,  'Graph-outputs'!$B57, 'Graph-outputs'!CN$2)</f>
        <v>13759.833628175582</v>
      </c>
      <c r="CO57">
        <v>53</v>
      </c>
      <c r="CP57" s="86">
        <f>INDEX('Calcs-control3'!$G$170:$X$240, 'Graph-outputs'!$B57, 'Graph-outputs'!$BT$1)</f>
        <v>0</v>
      </c>
      <c r="CR57" s="25" t="str">
        <f t="shared" si="36"/>
        <v/>
      </c>
      <c r="CS57" s="4" t="str">
        <f t="shared" si="37"/>
        <v/>
      </c>
      <c r="CT57" s="26" t="str">
        <f t="shared" si="38"/>
        <v/>
      </c>
      <c r="CU57">
        <f>INDEX('Calcs-control3'!$AH$386:$AY$456,  'Graph-outputs'!$B57, 'Graph-outputs'!CU$2)</f>
        <v>14122.510734598309</v>
      </c>
      <c r="CV57">
        <v>53</v>
      </c>
      <c r="CW57" s="86">
        <f>INDEX('Calcs-control3'!$AH$170:$AY$240, 'Graph-outputs'!$B57, 'Graph-outputs'!$BT$1)</f>
        <v>0</v>
      </c>
      <c r="CY57" s="80">
        <v>54</v>
      </c>
      <c r="CZ57" s="80">
        <f t="shared" si="39"/>
        <v>53</v>
      </c>
      <c r="DA57">
        <f>IF(Settings!$M$5=1, 'Graph-outputs'!$DH57, 'Graph-outputs'!$DO57)</f>
        <v>63.610509210331223</v>
      </c>
      <c r="DC57">
        <f>IF(Settings!$M$5=1, 'Graph-outputs'!$DV57, 'Graph-outputs'!$EC57)</f>
        <v>70014.402809457781</v>
      </c>
      <c r="DE57" s="25" t="str">
        <f t="shared" si="40"/>
        <v/>
      </c>
      <c r="DF57" s="4" t="str">
        <f t="shared" si="41"/>
        <v/>
      </c>
      <c r="DG57" s="26" t="str">
        <f t="shared" si="42"/>
        <v/>
      </c>
      <c r="DH57">
        <f>INDEX('Calcs-control4'!$G$86:$X$156,  'Graph-outputs'!$B57, 'Graph-outputs'!DH$2)</f>
        <v>63.041997556602553</v>
      </c>
      <c r="DI57">
        <v>53</v>
      </c>
      <c r="DJ57">
        <f>INDEX('Calcs-control4'!$G$170:$X$240, 'Graph-outputs'!$B57, 'Graph-outputs'!$DB$1)</f>
        <v>0.99822194572430978</v>
      </c>
      <c r="DL57" s="25" t="str">
        <f t="shared" si="43"/>
        <v/>
      </c>
      <c r="DM57" s="4" t="str">
        <f t="shared" si="44"/>
        <v/>
      </c>
      <c r="DN57" s="26" t="str">
        <f t="shared" si="45"/>
        <v/>
      </c>
      <c r="DO57">
        <f>INDEX('Calcs-control4'!$AH$86:$AY$156,  'Graph-outputs'!$B57, 'Graph-outputs'!DO$2)</f>
        <v>63.610509210331223</v>
      </c>
      <c r="DP57">
        <v>53</v>
      </c>
      <c r="DQ57">
        <f>INDEX('Calcs-control4'!$AH$170:$AY$240, 'Graph-outputs'!$B57, 'Graph-outputs'!$DB$1)</f>
        <v>0.99831530176193906</v>
      </c>
      <c r="DS57" s="25" t="str">
        <f t="shared" si="46"/>
        <v/>
      </c>
      <c r="DT57" s="4" t="str">
        <f t="shared" si="47"/>
        <v/>
      </c>
      <c r="DU57" s="26" t="str">
        <f t="shared" si="48"/>
        <v/>
      </c>
      <c r="DV57">
        <f>INDEX('Calcs-control4'!$G$386:$X$456,  'Graph-outputs'!$B57, 'Graph-outputs'!DV$2)</f>
        <v>69385.478999226907</v>
      </c>
      <c r="DW57">
        <v>53</v>
      </c>
      <c r="DX57">
        <f>INDEX('Calcs-control4'!$G$170:$X$240, 'Graph-outputs'!$B57, 'Graph-outputs'!$DB$1)</f>
        <v>0.99822194572430978</v>
      </c>
      <c r="DZ57" s="25" t="str">
        <f t="shared" si="49"/>
        <v/>
      </c>
      <c r="EA57" s="4" t="str">
        <f t="shared" si="50"/>
        <v/>
      </c>
      <c r="EB57" s="26" t="str">
        <f t="shared" si="51"/>
        <v/>
      </c>
      <c r="EC57">
        <f>INDEX('Calcs-control4'!$AH$386:$AY$456,  'Graph-outputs'!$B57, 'Graph-outputs'!EC$2)</f>
        <v>70014.402809457781</v>
      </c>
      <c r="ED57">
        <v>53</v>
      </c>
      <c r="EE57">
        <f>INDEX('Calcs-control4'!$AH$170:$AY$240, 'Graph-outputs'!$B57, 'Graph-outputs'!$DB$1)</f>
        <v>0.99831530176193906</v>
      </c>
    </row>
    <row r="58" spans="1:135" x14ac:dyDescent="0.25">
      <c r="A58" s="80">
        <f t="shared" si="0"/>
        <v>54</v>
      </c>
      <c r="B58">
        <v>55</v>
      </c>
      <c r="C58">
        <f>IF(Settings!$M$5=1, 'Graph-outputs'!$J58, 'Graph-outputs'!$Q58)</f>
        <v>81.164508175397486</v>
      </c>
      <c r="E58">
        <f>IF(Settings!$M$5=1, 'Graph-outputs'!$X58, 'Graph-outputs'!$AE58)</f>
        <v>89836.266276060836</v>
      </c>
      <c r="G58" s="25" t="str">
        <f t="shared" si="1"/>
        <v/>
      </c>
      <c r="H58" s="4" t="str">
        <f t="shared" si="2"/>
        <v/>
      </c>
      <c r="I58" s="26" t="str">
        <f t="shared" si="3"/>
        <v/>
      </c>
      <c r="J58">
        <f>INDEX('Calcs-control1'!$G$86:$X$156,  'Graph-outputs'!$B58, 'Graph-outputs'!J$2)</f>
        <v>79.226121562030727</v>
      </c>
      <c r="K58">
        <v>54</v>
      </c>
      <c r="L58">
        <f>INDEX('Calcs-control1'!$G$170:$X$240, 'Graph-outputs'!$B58, 'Graph-outputs'!$D$1)</f>
        <v>0.99999998505248744</v>
      </c>
      <c r="N58" s="25" t="str">
        <f t="shared" si="4"/>
        <v/>
      </c>
      <c r="O58" s="4" t="str">
        <f t="shared" si="5"/>
        <v/>
      </c>
      <c r="P58" s="26" t="str">
        <f t="shared" si="6"/>
        <v/>
      </c>
      <c r="Q58">
        <f>INDEX('Calcs-control1'!$AH$86:$AY$156,  'Graph-outputs'!$B58, 'Graph-outputs'!Q$2)</f>
        <v>81.164508175397486</v>
      </c>
      <c r="R58">
        <v>54</v>
      </c>
      <c r="S58">
        <f>INDEX('Calcs-control1'!$AH$170:$AY$240, 'Graph-outputs'!$B58, 'Graph-outputs'!$Q$2)</f>
        <v>0.99999999042920784</v>
      </c>
      <c r="U58" s="25" t="str">
        <f t="shared" si="7"/>
        <v/>
      </c>
      <c r="V58" s="4" t="str">
        <f t="shared" si="8"/>
        <v/>
      </c>
      <c r="W58" s="26" t="str">
        <f t="shared" si="9"/>
        <v/>
      </c>
      <c r="X58">
        <f>INDEX('Calcs-control1'!$G$386:$X$456,  'Graph-outputs'!$B58, 'Graph-outputs'!X$2)</f>
        <v>87690.77894228854</v>
      </c>
      <c r="Y58">
        <v>54</v>
      </c>
      <c r="Z58">
        <f>INDEX('Calcs-control1'!$G$170:$X$240, 'Graph-outputs'!$B58, 'Graph-outputs'!$J$2)</f>
        <v>0.99999998505248744</v>
      </c>
      <c r="AB58" s="25" t="str">
        <f t="shared" si="10"/>
        <v/>
      </c>
      <c r="AC58" s="4" t="str">
        <f t="shared" si="11"/>
        <v/>
      </c>
      <c r="AD58" s="26" t="str">
        <f t="shared" si="12"/>
        <v/>
      </c>
      <c r="AE58">
        <f>INDEX('Calcs-control1'!$AH$386:$AY$456,  'Graph-outputs'!$B58, 'Graph-outputs'!AE$2)</f>
        <v>89836.266276060836</v>
      </c>
      <c r="AF58">
        <v>54</v>
      </c>
      <c r="AG58">
        <f>INDEX('Calcs-control1'!$AH$170:$AY$240, 'Graph-outputs'!$B58, 'Graph-outputs'!$Q$2)</f>
        <v>0.99999999042920784</v>
      </c>
      <c r="AI58" s="80">
        <v>55</v>
      </c>
      <c r="AJ58" s="80">
        <f t="shared" si="13"/>
        <v>54</v>
      </c>
      <c r="AK58">
        <f>IF(Settings!$M$5=1, 'Graph-outputs'!$AR58, 'Graph-outputs'!$AY58)</f>
        <v>88.376609023873783</v>
      </c>
      <c r="AM58">
        <f>IF(Settings!$M$5=1, 'Graph-outputs'!$BF58, 'Graph-outputs'!$BM58)</f>
        <v>91598.341391003691</v>
      </c>
      <c r="AO58" s="25" t="str">
        <f t="shared" si="14"/>
        <v/>
      </c>
      <c r="AP58" s="4" t="str">
        <f t="shared" si="15"/>
        <v/>
      </c>
      <c r="AQ58" s="26" t="str">
        <f t="shared" si="16"/>
        <v/>
      </c>
      <c r="AR58">
        <f>INDEX('Calcs-control2'!$G$86:$Y$156,  'Graph-outputs'!$B58, 'Graph-outputs'!AR$2)</f>
        <v>86.028174510099518</v>
      </c>
      <c r="AS58">
        <v>54</v>
      </c>
      <c r="AT58">
        <f>INDEX('Calcs-control2'!$G$170:$X$240, 'Graph-outputs'!$B58, 'Graph-outputs'!$AL$1)</f>
        <v>0.99999999225869052</v>
      </c>
      <c r="AV58" s="25" t="str">
        <f t="shared" si="17"/>
        <v/>
      </c>
      <c r="AW58" s="4" t="str">
        <f t="shared" si="18"/>
        <v/>
      </c>
      <c r="AX58" s="26" t="str">
        <f t="shared" si="19"/>
        <v/>
      </c>
      <c r="AY58">
        <f>INDEX('Calcs-control2'!$AH$86:$AZ$156,  'Graph-outputs'!$B58, 'Graph-outputs'!AY$2)</f>
        <v>88.376609023873783</v>
      </c>
      <c r="AZ58">
        <v>54</v>
      </c>
      <c r="BA58">
        <f>INDEX('Calcs-control2'!$AH$170:$AY$240, 'Graph-outputs'!$B58, 'Graph-outputs'!$AL$1)</f>
        <v>0.99999999548939666</v>
      </c>
      <c r="BC58" s="25" t="str">
        <f t="shared" si="20"/>
        <v/>
      </c>
      <c r="BD58" s="4" t="str">
        <f t="shared" si="21"/>
        <v/>
      </c>
      <c r="BE58" s="26" t="str">
        <f t="shared" si="22"/>
        <v/>
      </c>
      <c r="BF58">
        <f>INDEX('Calcs-control2'!$G$386:$X$456,  'Graph-outputs'!$B58, 'Graph-outputs'!BF$2)</f>
        <v>89164.295582082472</v>
      </c>
      <c r="BG58">
        <v>54</v>
      </c>
      <c r="BH58">
        <f>INDEX('Calcs-control2'!$G$170:$X$240, 'Graph-outputs'!$B58, 'Graph-outputs'!$AL$1)</f>
        <v>0.99999999225869052</v>
      </c>
      <c r="BJ58" s="25" t="str">
        <f t="shared" si="23"/>
        <v/>
      </c>
      <c r="BK58" s="4" t="str">
        <f t="shared" si="24"/>
        <v/>
      </c>
      <c r="BL58" s="26" t="str">
        <f t="shared" si="25"/>
        <v/>
      </c>
      <c r="BM58">
        <f>INDEX('Calcs-control2'!$AH$386:$AY$456,  'Graph-outputs'!$B58, 'Graph-outputs'!BM$2)</f>
        <v>91598.341391003691</v>
      </c>
      <c r="BN58">
        <v>54</v>
      </c>
      <c r="BO58">
        <f>INDEX('Calcs-control2'!$AH$170:$AY$240, 'Graph-outputs'!$B58, 'Graph-outputs'!$AL$1)</f>
        <v>0.99999999548939666</v>
      </c>
      <c r="BQ58" s="80">
        <v>55</v>
      </c>
      <c r="BR58" s="80">
        <f t="shared" si="26"/>
        <v>54</v>
      </c>
      <c r="BS58">
        <f>IF(Settings!$M$5=1, 'Graph-outputs'!$BZ58, 'Graph-outputs'!$CG58)</f>
        <v>135.35934132332108</v>
      </c>
      <c r="BU58">
        <f>IF(Settings!$M$5=1, 'Graph-outputs'!$CN58, 'Graph-outputs'!$CU58)</f>
        <v>14212.730838948713</v>
      </c>
      <c r="BW58" s="25" t="str">
        <f t="shared" si="27"/>
        <v/>
      </c>
      <c r="BX58" s="4" t="str">
        <f t="shared" si="28"/>
        <v/>
      </c>
      <c r="BY58" s="26" t="str">
        <f t="shared" si="29"/>
        <v/>
      </c>
      <c r="BZ58">
        <f>INDEX('Calcs-control3'!$G$86:$Y$156,  'Graph-outputs'!$B58, 'Graph-outputs'!BZ$2)</f>
        <v>132.47034690920165</v>
      </c>
      <c r="CA58">
        <v>54</v>
      </c>
      <c r="CB58">
        <f>INDEX('Calcs-control3'!$G$170:$X$240, 'Graph-outputs'!$B58, 'Graph-outputs'!$BT$1)</f>
        <v>0</v>
      </c>
      <c r="CD58" s="25" t="str">
        <f t="shared" si="30"/>
        <v/>
      </c>
      <c r="CE58" s="4" t="str">
        <f t="shared" si="31"/>
        <v/>
      </c>
      <c r="CF58" s="26" t="str">
        <f t="shared" si="32"/>
        <v/>
      </c>
      <c r="CG58">
        <f>INDEX('Calcs-control3'!$AH$86:$AZ$156,  'Graph-outputs'!$B58, 'Graph-outputs'!CG$2)</f>
        <v>135.35934132332108</v>
      </c>
      <c r="CH58">
        <v>54</v>
      </c>
      <c r="CI58" s="86">
        <f>INDEX('Calcs-control3'!$AH$170:$AY$240, 'Graph-outputs'!$B58, 'Graph-outputs'!$BT$1)</f>
        <v>0</v>
      </c>
      <c r="CK58" s="25" t="str">
        <f t="shared" si="33"/>
        <v/>
      </c>
      <c r="CL58" s="4" t="str">
        <f t="shared" si="34"/>
        <v/>
      </c>
      <c r="CM58" s="26" t="str">
        <f t="shared" si="35"/>
        <v/>
      </c>
      <c r="CN58">
        <f>INDEX('Calcs-control3'!$G$386:$X$456,  'Graph-outputs'!$B58, 'Graph-outputs'!CN$2)</f>
        <v>13909.386425466173</v>
      </c>
      <c r="CO58">
        <v>54</v>
      </c>
      <c r="CP58" s="86">
        <f>INDEX('Calcs-control3'!$G$170:$X$240, 'Graph-outputs'!$B58, 'Graph-outputs'!$BT$1)</f>
        <v>0</v>
      </c>
      <c r="CR58" s="25" t="str">
        <f t="shared" si="36"/>
        <v/>
      </c>
      <c r="CS58" s="4" t="str">
        <f t="shared" si="37"/>
        <v/>
      </c>
      <c r="CT58" s="26" t="str">
        <f t="shared" si="38"/>
        <v/>
      </c>
      <c r="CU58">
        <f>INDEX('Calcs-control3'!$AH$386:$AY$456,  'Graph-outputs'!$B58, 'Graph-outputs'!CU$2)</f>
        <v>14212.730838948713</v>
      </c>
      <c r="CV58">
        <v>54</v>
      </c>
      <c r="CW58" s="86">
        <f>INDEX('Calcs-control3'!$AH$170:$AY$240, 'Graph-outputs'!$B58, 'Graph-outputs'!$BT$1)</f>
        <v>0</v>
      </c>
      <c r="CY58" s="80">
        <v>55</v>
      </c>
      <c r="CZ58" s="80">
        <f t="shared" si="39"/>
        <v>54</v>
      </c>
      <c r="DA58">
        <f>IF(Settings!$M$5=1, 'Graph-outputs'!$DH58, 'Graph-outputs'!$DO58)</f>
        <v>63.747709527321632</v>
      </c>
      <c r="DC58">
        <f>IF(Settings!$M$5=1, 'Graph-outputs'!$DV58, 'Graph-outputs'!$EC58)</f>
        <v>70166.132918757401</v>
      </c>
      <c r="DE58" s="25" t="str">
        <f t="shared" si="40"/>
        <v/>
      </c>
      <c r="DF58" s="4" t="str">
        <f t="shared" si="41"/>
        <v/>
      </c>
      <c r="DG58" s="26" t="str">
        <f t="shared" si="42"/>
        <v/>
      </c>
      <c r="DH58">
        <f>INDEX('Calcs-control4'!$G$86:$X$156,  'Graph-outputs'!$B58, 'Graph-outputs'!DH$2)</f>
        <v>63.279718834719446</v>
      </c>
      <c r="DI58">
        <v>54</v>
      </c>
      <c r="DJ58">
        <f>INDEX('Calcs-control4'!$G$170:$X$240, 'Graph-outputs'!$B58, 'Graph-outputs'!$DB$1)</f>
        <v>0.99826238320721916</v>
      </c>
      <c r="DL58" s="25" t="str">
        <f t="shared" si="43"/>
        <v/>
      </c>
      <c r="DM58" s="4" t="str">
        <f t="shared" si="44"/>
        <v/>
      </c>
      <c r="DN58" s="26" t="str">
        <f t="shared" si="45"/>
        <v/>
      </c>
      <c r="DO58">
        <f>INDEX('Calcs-control4'!$AH$86:$AY$156,  'Graph-outputs'!$B58, 'Graph-outputs'!DO$2)</f>
        <v>63.747709527321632</v>
      </c>
      <c r="DP58">
        <v>54</v>
      </c>
      <c r="DQ58">
        <f>INDEX('Calcs-control4'!$AH$170:$AY$240, 'Graph-outputs'!$B58, 'Graph-outputs'!$DB$1)</f>
        <v>0.99833614068174215</v>
      </c>
      <c r="DS58" s="25" t="str">
        <f t="shared" si="46"/>
        <v/>
      </c>
      <c r="DT58" s="4" t="str">
        <f t="shared" si="47"/>
        <v/>
      </c>
      <c r="DU58" s="26" t="str">
        <f t="shared" si="48"/>
        <v/>
      </c>
      <c r="DV58">
        <f>INDEX('Calcs-control4'!$G$386:$X$456,  'Graph-outputs'!$B58, 'Graph-outputs'!DV$2)</f>
        <v>69648.502321283406</v>
      </c>
      <c r="DW58">
        <v>54</v>
      </c>
      <c r="DX58">
        <f>INDEX('Calcs-control4'!$G$170:$X$240, 'Graph-outputs'!$B58, 'Graph-outputs'!$DB$1)</f>
        <v>0.99826238320721916</v>
      </c>
      <c r="DZ58" s="25" t="str">
        <f t="shared" si="49"/>
        <v/>
      </c>
      <c r="EA58" s="4" t="str">
        <f t="shared" si="50"/>
        <v/>
      </c>
      <c r="EB58" s="26" t="str">
        <f t="shared" si="51"/>
        <v/>
      </c>
      <c r="EC58">
        <f>INDEX('Calcs-control4'!$AH$386:$AY$456,  'Graph-outputs'!$B58, 'Graph-outputs'!EC$2)</f>
        <v>70166.132918757401</v>
      </c>
      <c r="ED58">
        <v>54</v>
      </c>
      <c r="EE58">
        <f>INDEX('Calcs-control4'!$AH$170:$AY$240, 'Graph-outputs'!$B58, 'Graph-outputs'!$DB$1)</f>
        <v>0.99833614068174215</v>
      </c>
    </row>
    <row r="59" spans="1:135" x14ac:dyDescent="0.25">
      <c r="A59" s="80">
        <f t="shared" si="0"/>
        <v>55</v>
      </c>
      <c r="B59">
        <v>56</v>
      </c>
      <c r="C59">
        <f>IF(Settings!$M$5=1, 'Graph-outputs'!$J59, 'Graph-outputs'!$Q59)</f>
        <v>81.690206554035811</v>
      </c>
      <c r="E59">
        <f>IF(Settings!$M$5=1, 'Graph-outputs'!$X59, 'Graph-outputs'!$AE59)</f>
        <v>90418.13121087529</v>
      </c>
      <c r="G59" s="25" t="str">
        <f t="shared" si="1"/>
        <v/>
      </c>
      <c r="H59" s="4" t="str">
        <f t="shared" si="2"/>
        <v/>
      </c>
      <c r="I59" s="26" t="str">
        <f t="shared" si="3"/>
        <v/>
      </c>
      <c r="J59">
        <f>INDEX('Calcs-control1'!$G$86:$X$156,  'Graph-outputs'!$B59, 'Graph-outputs'!J$2)</f>
        <v>80.149639124001268</v>
      </c>
      <c r="K59">
        <v>55</v>
      </c>
      <c r="L59">
        <f>INDEX('Calcs-control1'!$G$170:$X$240, 'Graph-outputs'!$B59, 'Graph-outputs'!$D$1)</f>
        <v>0.99999998791293521</v>
      </c>
      <c r="N59" s="25" t="str">
        <f t="shared" si="4"/>
        <v/>
      </c>
      <c r="O59" s="4" t="str">
        <f t="shared" si="5"/>
        <v/>
      </c>
      <c r="P59" s="26" t="str">
        <f t="shared" si="6"/>
        <v/>
      </c>
      <c r="Q59">
        <f>INDEX('Calcs-control1'!$AH$86:$AY$156,  'Graph-outputs'!$B59, 'Graph-outputs'!Q$2)</f>
        <v>81.690206554035811</v>
      </c>
      <c r="R59">
        <v>55</v>
      </c>
      <c r="S59">
        <f>INDEX('Calcs-control1'!$AH$170:$AY$240, 'Graph-outputs'!$B59, 'Graph-outputs'!$Q$2)</f>
        <v>0.99999999151919516</v>
      </c>
      <c r="U59" s="25" t="str">
        <f t="shared" si="7"/>
        <v/>
      </c>
      <c r="V59" s="4" t="str">
        <f t="shared" si="8"/>
        <v/>
      </c>
      <c r="W59" s="26" t="str">
        <f t="shared" si="9"/>
        <v/>
      </c>
      <c r="X59">
        <f>INDEX('Calcs-control1'!$G$386:$X$456,  'Graph-outputs'!$B59, 'Graph-outputs'!X$2)</f>
        <v>88712.966790673338</v>
      </c>
      <c r="Y59">
        <v>55</v>
      </c>
      <c r="Z59">
        <f>INDEX('Calcs-control1'!$G$170:$X$240, 'Graph-outputs'!$B59, 'Graph-outputs'!$J$2)</f>
        <v>0.99999998791293521</v>
      </c>
      <c r="AB59" s="25" t="str">
        <f t="shared" si="10"/>
        <v/>
      </c>
      <c r="AC59" s="4" t="str">
        <f t="shared" si="11"/>
        <v/>
      </c>
      <c r="AD59" s="26" t="str">
        <f t="shared" si="12"/>
        <v/>
      </c>
      <c r="AE59">
        <f>INDEX('Calcs-control1'!$AH$386:$AY$456,  'Graph-outputs'!$B59, 'Graph-outputs'!AE$2)</f>
        <v>90418.13121087529</v>
      </c>
      <c r="AF59">
        <v>55</v>
      </c>
      <c r="AG59">
        <f>INDEX('Calcs-control1'!$AH$170:$AY$240, 'Graph-outputs'!$B59, 'Graph-outputs'!$Q$2)</f>
        <v>0.99999999151919516</v>
      </c>
      <c r="AI59" s="80">
        <v>56</v>
      </c>
      <c r="AJ59" s="80">
        <f t="shared" si="13"/>
        <v>55</v>
      </c>
      <c r="AK59">
        <f>IF(Settings!$M$5=1, 'Graph-outputs'!$AR59, 'Graph-outputs'!$AY59)</f>
        <v>89.00336886715013</v>
      </c>
      <c r="AM59">
        <f>IF(Settings!$M$5=1, 'Graph-outputs'!$BF59, 'Graph-outputs'!$BM59)</f>
        <v>92247.949521163187</v>
      </c>
      <c r="AO59" s="25" t="str">
        <f t="shared" si="14"/>
        <v/>
      </c>
      <c r="AP59" s="4" t="str">
        <f t="shared" si="15"/>
        <v/>
      </c>
      <c r="AQ59" s="26" t="str">
        <f t="shared" si="16"/>
        <v/>
      </c>
      <c r="AR59">
        <f>INDEX('Calcs-control2'!$G$86:$Y$156,  'Graph-outputs'!$B59, 'Graph-outputs'!AR$2)</f>
        <v>87.154245217500289</v>
      </c>
      <c r="AS59">
        <v>55</v>
      </c>
      <c r="AT59">
        <f>INDEX('Calcs-control2'!$G$170:$X$240, 'Graph-outputs'!$B59, 'Graph-outputs'!$AL$1)</f>
        <v>0.99999999402505679</v>
      </c>
      <c r="AV59" s="25" t="str">
        <f t="shared" si="17"/>
        <v/>
      </c>
      <c r="AW59" s="4" t="str">
        <f t="shared" si="18"/>
        <v/>
      </c>
      <c r="AX59" s="26" t="str">
        <f t="shared" si="19"/>
        <v/>
      </c>
      <c r="AY59">
        <f>INDEX('Calcs-control2'!$AH$86:$AZ$156,  'Graph-outputs'!$B59, 'Graph-outputs'!AY$2)</f>
        <v>89.00336886715013</v>
      </c>
      <c r="AZ59">
        <v>55</v>
      </c>
      <c r="BA59">
        <f>INDEX('Calcs-control2'!$AH$170:$AY$240, 'Graph-outputs'!$B59, 'Graph-outputs'!$AL$1)</f>
        <v>0.99999999609492829</v>
      </c>
      <c r="BC59" s="25" t="str">
        <f t="shared" si="20"/>
        <v/>
      </c>
      <c r="BD59" s="4" t="str">
        <f t="shared" si="21"/>
        <v/>
      </c>
      <c r="BE59" s="26" t="str">
        <f t="shared" si="22"/>
        <v/>
      </c>
      <c r="BF59">
        <f>INDEX('Calcs-control2'!$G$386:$X$456,  'Graph-outputs'!$B59, 'Graph-outputs'!BF$2)</f>
        <v>90331.416778619096</v>
      </c>
      <c r="BG59">
        <v>55</v>
      </c>
      <c r="BH59">
        <f>INDEX('Calcs-control2'!$G$170:$X$240, 'Graph-outputs'!$B59, 'Graph-outputs'!$AL$1)</f>
        <v>0.99999999402505679</v>
      </c>
      <c r="BJ59" s="25" t="str">
        <f t="shared" si="23"/>
        <v/>
      </c>
      <c r="BK59" s="4" t="str">
        <f t="shared" si="24"/>
        <v/>
      </c>
      <c r="BL59" s="26" t="str">
        <f t="shared" si="25"/>
        <v/>
      </c>
      <c r="BM59">
        <f>INDEX('Calcs-control2'!$AH$386:$AY$456,  'Graph-outputs'!$B59, 'Graph-outputs'!BM$2)</f>
        <v>92247.949521163187</v>
      </c>
      <c r="BN59">
        <v>55</v>
      </c>
      <c r="BO59">
        <f>INDEX('Calcs-control2'!$AH$170:$AY$240, 'Graph-outputs'!$B59, 'Graph-outputs'!$AL$1)</f>
        <v>0.99999999609492829</v>
      </c>
      <c r="BQ59" s="80">
        <v>56</v>
      </c>
      <c r="BR59" s="80">
        <f t="shared" si="26"/>
        <v>55</v>
      </c>
      <c r="BS59">
        <f>IF(Settings!$M$5=1, 'Graph-outputs'!$BZ59, 'Graph-outputs'!$CG59)</f>
        <v>136.13596642172934</v>
      </c>
      <c r="BU59">
        <f>IF(Settings!$M$5=1, 'Graph-outputs'!$CN59, 'Graph-outputs'!$CU59)</f>
        <v>14294.27647428158</v>
      </c>
      <c r="BW59" s="25" t="str">
        <f t="shared" si="27"/>
        <v/>
      </c>
      <c r="BX59" s="4" t="str">
        <f t="shared" si="28"/>
        <v/>
      </c>
      <c r="BY59" s="26" t="str">
        <f t="shared" si="29"/>
        <v/>
      </c>
      <c r="BZ59">
        <f>INDEX('Calcs-control3'!$G$86:$Y$156,  'Graph-outputs'!$B59, 'Graph-outputs'!BZ$2)</f>
        <v>133.85168164259846</v>
      </c>
      <c r="CA59">
        <v>55</v>
      </c>
      <c r="CB59">
        <f>INDEX('Calcs-control3'!$G$170:$X$240, 'Graph-outputs'!$B59, 'Graph-outputs'!$BT$1)</f>
        <v>0</v>
      </c>
      <c r="CD59" s="25" t="str">
        <f t="shared" si="30"/>
        <v/>
      </c>
      <c r="CE59" s="4" t="str">
        <f t="shared" si="31"/>
        <v/>
      </c>
      <c r="CF59" s="26" t="str">
        <f t="shared" si="32"/>
        <v/>
      </c>
      <c r="CG59">
        <f>INDEX('Calcs-control3'!$AH$86:$AZ$156,  'Graph-outputs'!$B59, 'Graph-outputs'!CG$2)</f>
        <v>136.13596642172934</v>
      </c>
      <c r="CH59">
        <v>55</v>
      </c>
      <c r="CI59" s="86">
        <f>INDEX('Calcs-control3'!$AH$170:$AY$240, 'Graph-outputs'!$B59, 'Graph-outputs'!$BT$1)</f>
        <v>0</v>
      </c>
      <c r="CK59" s="25" t="str">
        <f t="shared" si="33"/>
        <v/>
      </c>
      <c r="CL59" s="4" t="str">
        <f t="shared" si="34"/>
        <v/>
      </c>
      <c r="CM59" s="26" t="str">
        <f t="shared" si="35"/>
        <v/>
      </c>
      <c r="CN59">
        <f>INDEX('Calcs-control3'!$G$386:$X$456,  'Graph-outputs'!$B59, 'Graph-outputs'!CN$2)</f>
        <v>14054.426572472839</v>
      </c>
      <c r="CO59">
        <v>55</v>
      </c>
      <c r="CP59" s="86">
        <f>INDEX('Calcs-control3'!$G$170:$X$240, 'Graph-outputs'!$B59, 'Graph-outputs'!$BT$1)</f>
        <v>0</v>
      </c>
      <c r="CR59" s="25" t="str">
        <f t="shared" si="36"/>
        <v/>
      </c>
      <c r="CS59" s="4" t="str">
        <f t="shared" si="37"/>
        <v/>
      </c>
      <c r="CT59" s="26" t="str">
        <f t="shared" si="38"/>
        <v/>
      </c>
      <c r="CU59">
        <f>INDEX('Calcs-control3'!$AH$386:$AY$456,  'Graph-outputs'!$B59, 'Graph-outputs'!CU$2)</f>
        <v>14294.27647428158</v>
      </c>
      <c r="CV59">
        <v>55</v>
      </c>
      <c r="CW59" s="86">
        <f>INDEX('Calcs-control3'!$AH$170:$AY$240, 'Graph-outputs'!$B59, 'Graph-outputs'!$BT$1)</f>
        <v>0</v>
      </c>
      <c r="CY59" s="80">
        <v>56</v>
      </c>
      <c r="CZ59" s="80">
        <f t="shared" si="39"/>
        <v>55</v>
      </c>
      <c r="DA59">
        <f>IF(Settings!$M$5=1, 'Graph-outputs'!$DH59, 'Graph-outputs'!$DO59)</f>
        <v>63.870266724210396</v>
      </c>
      <c r="DC59">
        <f>IF(Settings!$M$5=1, 'Graph-outputs'!$DV59, 'Graph-outputs'!$EC59)</f>
        <v>70301.653257596132</v>
      </c>
      <c r="DE59" s="25" t="str">
        <f t="shared" si="40"/>
        <v/>
      </c>
      <c r="DF59" s="4" t="str">
        <f t="shared" si="41"/>
        <v/>
      </c>
      <c r="DG59" s="26" t="str">
        <f t="shared" si="42"/>
        <v/>
      </c>
      <c r="DH59">
        <f>INDEX('Calcs-control4'!$G$86:$X$156,  'Graph-outputs'!$B59, 'Graph-outputs'!DH$2)</f>
        <v>63.505856258572223</v>
      </c>
      <c r="DI59">
        <v>55</v>
      </c>
      <c r="DJ59">
        <f>INDEX('Calcs-control4'!$G$170:$X$240, 'Graph-outputs'!$B59, 'Graph-outputs'!$DB$1)</f>
        <v>0.99829897299686732</v>
      </c>
      <c r="DL59" s="25" t="str">
        <f t="shared" si="43"/>
        <v/>
      </c>
      <c r="DM59" s="4" t="str">
        <f t="shared" si="44"/>
        <v/>
      </c>
      <c r="DN59" s="26" t="str">
        <f t="shared" si="45"/>
        <v/>
      </c>
      <c r="DO59">
        <f>INDEX('Calcs-control4'!$AH$86:$AY$156,  'Graph-outputs'!$B59, 'Graph-outputs'!DO$2)</f>
        <v>63.870266724210396</v>
      </c>
      <c r="DP59">
        <v>55</v>
      </c>
      <c r="DQ59">
        <f>INDEX('Calcs-control4'!$AH$170:$AY$240, 'Graph-outputs'!$B59, 'Graph-outputs'!$DB$1)</f>
        <v>0.99835421838355853</v>
      </c>
      <c r="DS59" s="25" t="str">
        <f t="shared" si="46"/>
        <v/>
      </c>
      <c r="DT59" s="4" t="str">
        <f t="shared" si="47"/>
        <v/>
      </c>
      <c r="DU59" s="26" t="str">
        <f t="shared" si="48"/>
        <v/>
      </c>
      <c r="DV59">
        <f>INDEX('Calcs-control4'!$G$386:$X$456,  'Graph-outputs'!$B59, 'Graph-outputs'!DV$2)</f>
        <v>69898.654112122356</v>
      </c>
      <c r="DW59">
        <v>55</v>
      </c>
      <c r="DX59">
        <f>INDEX('Calcs-control4'!$G$170:$X$240, 'Graph-outputs'!$B59, 'Graph-outputs'!$DB$1)</f>
        <v>0.99829897299686732</v>
      </c>
      <c r="DZ59" s="25" t="str">
        <f t="shared" si="49"/>
        <v/>
      </c>
      <c r="EA59" s="4" t="str">
        <f t="shared" si="50"/>
        <v/>
      </c>
      <c r="EB59" s="26" t="str">
        <f t="shared" si="51"/>
        <v/>
      </c>
      <c r="EC59">
        <f>INDEX('Calcs-control4'!$AH$386:$AY$456,  'Graph-outputs'!$B59, 'Graph-outputs'!EC$2)</f>
        <v>70301.653257596132</v>
      </c>
      <c r="ED59">
        <v>55</v>
      </c>
      <c r="EE59">
        <f>INDEX('Calcs-control4'!$AH$170:$AY$240, 'Graph-outputs'!$B59, 'Graph-outputs'!$DB$1)</f>
        <v>0.99835421838355853</v>
      </c>
    </row>
    <row r="60" spans="1:135" x14ac:dyDescent="0.25">
      <c r="A60" s="80">
        <f t="shared" si="0"/>
        <v>56</v>
      </c>
      <c r="B60">
        <v>57</v>
      </c>
      <c r="C60">
        <f>IF(Settings!$M$5=1, 'Graph-outputs'!$J60, 'Graph-outputs'!$Q60)</f>
        <v>82.167822461903</v>
      </c>
      <c r="E60">
        <f>IF(Settings!$M$5=1, 'Graph-outputs'!$X60, 'Graph-outputs'!$AE60)</f>
        <v>90946.776455745465</v>
      </c>
      <c r="G60" s="25" t="str">
        <f t="shared" si="1"/>
        <v/>
      </c>
      <c r="H60" s="4" t="str">
        <f t="shared" si="2"/>
        <v/>
      </c>
      <c r="I60" s="26" t="str">
        <f t="shared" si="3"/>
        <v/>
      </c>
      <c r="J60">
        <f>INDEX('Calcs-control1'!$G$86:$X$156,  'Graph-outputs'!$B60, 'Graph-outputs'!J$2)</f>
        <v>81.050891025122198</v>
      </c>
      <c r="K60">
        <v>56</v>
      </c>
      <c r="L60">
        <f>INDEX('Calcs-control1'!$G$170:$X$240, 'Graph-outputs'!$B60, 'Graph-outputs'!$D$1)</f>
        <v>0.99999999017580798</v>
      </c>
      <c r="N60" s="25" t="str">
        <f t="shared" si="4"/>
        <v/>
      </c>
      <c r="O60" s="4" t="str">
        <f t="shared" si="5"/>
        <v/>
      </c>
      <c r="P60" s="26" t="str">
        <f t="shared" si="6"/>
        <v/>
      </c>
      <c r="Q60">
        <f>INDEX('Calcs-control1'!$AH$86:$AY$156,  'Graph-outputs'!$B60, 'Graph-outputs'!Q$2)</f>
        <v>82.167822461903</v>
      </c>
      <c r="R60">
        <v>56</v>
      </c>
      <c r="S60">
        <f>INDEX('Calcs-control1'!$AH$170:$AY$240, 'Graph-outputs'!$B60, 'Graph-outputs'!$Q$2)</f>
        <v>0.99999999240147852</v>
      </c>
      <c r="U60" s="25" t="str">
        <f t="shared" si="7"/>
        <v/>
      </c>
      <c r="V60" s="4" t="str">
        <f t="shared" si="8"/>
        <v/>
      </c>
      <c r="W60" s="26" t="str">
        <f t="shared" si="9"/>
        <v/>
      </c>
      <c r="X60">
        <f>INDEX('Calcs-control1'!$G$386:$X$456,  'Graph-outputs'!$B60, 'Graph-outputs'!X$2)</f>
        <v>89710.510065677881</v>
      </c>
      <c r="Y60">
        <v>56</v>
      </c>
      <c r="Z60">
        <f>INDEX('Calcs-control1'!$G$170:$X$240, 'Graph-outputs'!$B60, 'Graph-outputs'!$J$2)</f>
        <v>0.99999999017580798</v>
      </c>
      <c r="AB60" s="25" t="str">
        <f t="shared" si="10"/>
        <v/>
      </c>
      <c r="AC60" s="4" t="str">
        <f t="shared" si="11"/>
        <v/>
      </c>
      <c r="AD60" s="26" t="str">
        <f t="shared" si="12"/>
        <v/>
      </c>
      <c r="AE60">
        <f>INDEX('Calcs-control1'!$AH$386:$AY$456,  'Graph-outputs'!$B60, 'Graph-outputs'!AE$2)</f>
        <v>90946.776455745465</v>
      </c>
      <c r="AF60">
        <v>56</v>
      </c>
      <c r="AG60">
        <f>INDEX('Calcs-control1'!$AH$170:$AY$240, 'Graph-outputs'!$B60, 'Graph-outputs'!$Q$2)</f>
        <v>0.99999999240147852</v>
      </c>
      <c r="AI60" s="80">
        <v>57</v>
      </c>
      <c r="AJ60" s="80">
        <f t="shared" si="13"/>
        <v>56</v>
      </c>
      <c r="AK60">
        <f>IF(Settings!$M$5=1, 'Graph-outputs'!$AR60, 'Graph-outputs'!$AY60)</f>
        <v>89.568903829675591</v>
      </c>
      <c r="AM60">
        <f>IF(Settings!$M$5=1, 'Graph-outputs'!$BF60, 'Graph-outputs'!$BM60)</f>
        <v>92834.100839360326</v>
      </c>
      <c r="AO60" s="25" t="str">
        <f t="shared" si="14"/>
        <v/>
      </c>
      <c r="AP60" s="4" t="str">
        <f t="shared" si="15"/>
        <v/>
      </c>
      <c r="AQ60" s="26" t="str">
        <f t="shared" si="16"/>
        <v/>
      </c>
      <c r="AR60">
        <f>INDEX('Calcs-control2'!$G$86:$Y$156,  'Graph-outputs'!$B60, 'Graph-outputs'!AR$2)</f>
        <v>88.240567268999953</v>
      </c>
      <c r="AS60">
        <v>56</v>
      </c>
      <c r="AT60">
        <f>INDEX('Calcs-control2'!$G$170:$X$240, 'Graph-outputs'!$B60, 'Graph-outputs'!$AL$1)</f>
        <v>0.99999999534603046</v>
      </c>
      <c r="AV60" s="25" t="str">
        <f t="shared" si="17"/>
        <v/>
      </c>
      <c r="AW60" s="4" t="str">
        <f t="shared" si="18"/>
        <v/>
      </c>
      <c r="AX60" s="26" t="str">
        <f t="shared" si="19"/>
        <v/>
      </c>
      <c r="AY60">
        <f>INDEX('Calcs-control2'!$AH$86:$AZ$156,  'Graph-outputs'!$B60, 'Graph-outputs'!AY$2)</f>
        <v>89.568903829675591</v>
      </c>
      <c r="AZ60">
        <v>56</v>
      </c>
      <c r="BA60">
        <f>INDEX('Calcs-control2'!$AH$170:$AY$240, 'Graph-outputs'!$B60, 'Graph-outputs'!$AL$1)</f>
        <v>0.99999999657122485</v>
      </c>
      <c r="BC60" s="25" t="str">
        <f t="shared" si="20"/>
        <v/>
      </c>
      <c r="BD60" s="4" t="str">
        <f t="shared" si="21"/>
        <v/>
      </c>
      <c r="BE60" s="26" t="str">
        <f t="shared" si="22"/>
        <v/>
      </c>
      <c r="BF60">
        <f>INDEX('Calcs-control2'!$G$386:$X$456,  'Graph-outputs'!$B60, 'Graph-outputs'!BF$2)</f>
        <v>91457.340286415973</v>
      </c>
      <c r="BG60">
        <v>56</v>
      </c>
      <c r="BH60">
        <f>INDEX('Calcs-control2'!$G$170:$X$240, 'Graph-outputs'!$B60, 'Graph-outputs'!$AL$1)</f>
        <v>0.99999999534603046</v>
      </c>
      <c r="BJ60" s="25" t="str">
        <f t="shared" si="23"/>
        <v/>
      </c>
      <c r="BK60" s="4" t="str">
        <f t="shared" si="24"/>
        <v/>
      </c>
      <c r="BL60" s="26" t="str">
        <f t="shared" si="25"/>
        <v/>
      </c>
      <c r="BM60">
        <f>INDEX('Calcs-control2'!$AH$386:$AY$456,  'Graph-outputs'!$B60, 'Graph-outputs'!BM$2)</f>
        <v>92834.100839360326</v>
      </c>
      <c r="BN60">
        <v>56</v>
      </c>
      <c r="BO60">
        <f>INDEX('Calcs-control2'!$AH$170:$AY$240, 'Graph-outputs'!$B60, 'Graph-outputs'!$AL$1)</f>
        <v>0.99999999657122485</v>
      </c>
      <c r="BQ60" s="80">
        <v>57</v>
      </c>
      <c r="BR60" s="80">
        <f t="shared" si="26"/>
        <v>56</v>
      </c>
      <c r="BS60">
        <f>IF(Settings!$M$5=1, 'Graph-outputs'!$BZ60, 'Graph-outputs'!$CG60)</f>
        <v>136.83894639368705</v>
      </c>
      <c r="BU60">
        <f>IF(Settings!$M$5=1, 'Graph-outputs'!$CN60, 'Graph-outputs'!$CU60)</f>
        <v>14368.089371337141</v>
      </c>
      <c r="BW60" s="25" t="str">
        <f t="shared" si="27"/>
        <v/>
      </c>
      <c r="BX60" s="4" t="str">
        <f t="shared" si="28"/>
        <v/>
      </c>
      <c r="BY60" s="26" t="str">
        <f t="shared" si="29"/>
        <v/>
      </c>
      <c r="BZ60">
        <f>INDEX('Calcs-control3'!$G$86:$Y$156,  'Graph-outputs'!$B60, 'Graph-outputs'!BZ$2)</f>
        <v>135.19110031428539</v>
      </c>
      <c r="CA60">
        <v>56</v>
      </c>
      <c r="CB60">
        <f>INDEX('Calcs-control3'!$G$170:$X$240, 'Graph-outputs'!$B60, 'Graph-outputs'!$BT$1)</f>
        <v>0</v>
      </c>
      <c r="CD60" s="25" t="str">
        <f t="shared" si="30"/>
        <v/>
      </c>
      <c r="CE60" s="4" t="str">
        <f t="shared" si="31"/>
        <v/>
      </c>
      <c r="CF60" s="26" t="str">
        <f t="shared" si="32"/>
        <v/>
      </c>
      <c r="CG60">
        <f>INDEX('Calcs-control3'!$AH$86:$AZ$156,  'Graph-outputs'!$B60, 'Graph-outputs'!CG$2)</f>
        <v>136.83894639368705</v>
      </c>
      <c r="CH60">
        <v>56</v>
      </c>
      <c r="CI60" s="86">
        <f>INDEX('Calcs-control3'!$AH$170:$AY$240, 'Graph-outputs'!$B60, 'Graph-outputs'!$BT$1)</f>
        <v>0</v>
      </c>
      <c r="CK60" s="25" t="str">
        <f t="shared" si="33"/>
        <v/>
      </c>
      <c r="CL60" s="4" t="str">
        <f t="shared" si="34"/>
        <v/>
      </c>
      <c r="CM60" s="26" t="str">
        <f t="shared" si="35"/>
        <v/>
      </c>
      <c r="CN60">
        <f>INDEX('Calcs-control3'!$G$386:$X$456,  'Graph-outputs'!$B60, 'Graph-outputs'!CN$2)</f>
        <v>14195.065532999966</v>
      </c>
      <c r="CO60">
        <v>56</v>
      </c>
      <c r="CP60" s="86">
        <f>INDEX('Calcs-control3'!$G$170:$X$240, 'Graph-outputs'!$B60, 'Graph-outputs'!$BT$1)</f>
        <v>0</v>
      </c>
      <c r="CR60" s="25" t="str">
        <f t="shared" si="36"/>
        <v/>
      </c>
      <c r="CS60" s="4" t="str">
        <f t="shared" si="37"/>
        <v/>
      </c>
      <c r="CT60" s="26" t="str">
        <f t="shared" si="38"/>
        <v/>
      </c>
      <c r="CU60">
        <f>INDEX('Calcs-control3'!$AH$386:$AY$456,  'Graph-outputs'!$B60, 'Graph-outputs'!CU$2)</f>
        <v>14368.089371337141</v>
      </c>
      <c r="CV60">
        <v>56</v>
      </c>
      <c r="CW60" s="86">
        <f>INDEX('Calcs-control3'!$AH$170:$AY$240, 'Graph-outputs'!$B60, 'Graph-outputs'!$BT$1)</f>
        <v>0</v>
      </c>
      <c r="CY60" s="80">
        <v>57</v>
      </c>
      <c r="CZ60" s="80">
        <f t="shared" si="39"/>
        <v>56</v>
      </c>
      <c r="DA60">
        <f>IF(Settings!$M$5=1, 'Graph-outputs'!$DH60, 'Graph-outputs'!$DO60)</f>
        <v>63.980011666923268</v>
      </c>
      <c r="DC60">
        <f>IF(Settings!$M$5=1, 'Graph-outputs'!$DV60, 'Graph-outputs'!$EC60)</f>
        <v>70422.993545225167</v>
      </c>
      <c r="DE60" s="25" t="str">
        <f t="shared" si="40"/>
        <v/>
      </c>
      <c r="DF60" s="4" t="str">
        <f t="shared" si="41"/>
        <v/>
      </c>
      <c r="DG60" s="26" t="str">
        <f t="shared" si="42"/>
        <v/>
      </c>
      <c r="DH60">
        <f>INDEX('Calcs-control4'!$G$86:$X$156,  'Graph-outputs'!$B60, 'Graph-outputs'!DH$2)</f>
        <v>63.720978132462101</v>
      </c>
      <c r="DI60">
        <v>56</v>
      </c>
      <c r="DJ60">
        <f>INDEX('Calcs-control4'!$G$170:$X$240, 'Graph-outputs'!$B60, 'Graph-outputs'!$DB$1)</f>
        <v>0.99833213065391824</v>
      </c>
      <c r="DL60" s="25" t="str">
        <f t="shared" si="43"/>
        <v/>
      </c>
      <c r="DM60" s="4" t="str">
        <f t="shared" si="44"/>
        <v/>
      </c>
      <c r="DN60" s="26" t="str">
        <f t="shared" si="45"/>
        <v/>
      </c>
      <c r="DO60">
        <f>INDEX('Calcs-control4'!$AH$86:$AY$156,  'Graph-outputs'!$B60, 'Graph-outputs'!DO$2)</f>
        <v>63.980011666923268</v>
      </c>
      <c r="DP60">
        <v>56</v>
      </c>
      <c r="DQ60">
        <f>INDEX('Calcs-control4'!$AH$170:$AY$240, 'Graph-outputs'!$B60, 'Graph-outputs'!$DB$1)</f>
        <v>0.99836998225982287</v>
      </c>
      <c r="DS60" s="25" t="str">
        <f t="shared" si="46"/>
        <v/>
      </c>
      <c r="DT60" s="4" t="str">
        <f t="shared" si="47"/>
        <v/>
      </c>
      <c r="DU60" s="26" t="str">
        <f t="shared" si="48"/>
        <v/>
      </c>
      <c r="DV60">
        <f>INDEX('Calcs-control4'!$G$386:$X$456,  'Graph-outputs'!$B60, 'Graph-outputs'!DV$2)</f>
        <v>70136.572097224882</v>
      </c>
      <c r="DW60">
        <v>56</v>
      </c>
      <c r="DX60">
        <f>INDEX('Calcs-control4'!$G$170:$X$240, 'Graph-outputs'!$B60, 'Graph-outputs'!$DB$1)</f>
        <v>0.99833213065391824</v>
      </c>
      <c r="DZ60" s="25" t="str">
        <f t="shared" si="49"/>
        <v/>
      </c>
      <c r="EA60" s="4" t="str">
        <f t="shared" si="50"/>
        <v/>
      </c>
      <c r="EB60" s="26" t="str">
        <f t="shared" si="51"/>
        <v/>
      </c>
      <c r="EC60">
        <f>INDEX('Calcs-control4'!$AH$386:$AY$456,  'Graph-outputs'!$B60, 'Graph-outputs'!EC$2)</f>
        <v>70422.993545225167</v>
      </c>
      <c r="ED60">
        <v>56</v>
      </c>
      <c r="EE60">
        <f>INDEX('Calcs-control4'!$AH$170:$AY$240, 'Graph-outputs'!$B60, 'Graph-outputs'!$DB$1)</f>
        <v>0.99836998225982287</v>
      </c>
    </row>
    <row r="61" spans="1:135" x14ac:dyDescent="0.25">
      <c r="A61" s="80">
        <f t="shared" si="0"/>
        <v>57</v>
      </c>
      <c r="B61">
        <v>58</v>
      </c>
      <c r="C61">
        <f>IF(Settings!$M$5=1, 'Graph-outputs'!$J61, 'Graph-outputs'!$Q61)</f>
        <v>82.602219511237791</v>
      </c>
      <c r="E61">
        <f>IF(Settings!$M$5=1, 'Graph-outputs'!$X61, 'Graph-outputs'!$AE61)</f>
        <v>91427.585260604435</v>
      </c>
      <c r="G61" s="25" t="str">
        <f t="shared" si="1"/>
        <v/>
      </c>
      <c r="H61" s="4" t="str">
        <f t="shared" si="2"/>
        <v/>
      </c>
      <c r="I61" s="26" t="str">
        <f t="shared" si="3"/>
        <v/>
      </c>
      <c r="J61">
        <f>INDEX('Calcs-control1'!$G$86:$X$156,  'Graph-outputs'!$B61, 'Graph-outputs'!J$2)</f>
        <v>81.930297170888778</v>
      </c>
      <c r="K61">
        <v>57</v>
      </c>
      <c r="L61">
        <f>INDEX('Calcs-control1'!$G$170:$X$240, 'Graph-outputs'!$B61, 'Graph-outputs'!$D$1)</f>
        <v>0.9999999919748167</v>
      </c>
      <c r="N61" s="25" t="str">
        <f t="shared" si="4"/>
        <v/>
      </c>
      <c r="O61" s="4" t="str">
        <f t="shared" si="5"/>
        <v/>
      </c>
      <c r="P61" s="26" t="str">
        <f t="shared" si="6"/>
        <v/>
      </c>
      <c r="Q61">
        <f>INDEX('Calcs-control1'!$AH$86:$AY$156,  'Graph-outputs'!$B61, 'Graph-outputs'!Q$2)</f>
        <v>82.602219511237791</v>
      </c>
      <c r="R61">
        <v>57</v>
      </c>
      <c r="S61">
        <f>INDEX('Calcs-control1'!$AH$170:$AY$240, 'Graph-outputs'!$B61, 'Graph-outputs'!$Q$2)</f>
        <v>0.9999999931239637</v>
      </c>
      <c r="U61" s="25" t="str">
        <f t="shared" si="7"/>
        <v/>
      </c>
      <c r="V61" s="4" t="str">
        <f t="shared" si="8"/>
        <v/>
      </c>
      <c r="W61" s="26" t="str">
        <f t="shared" si="9"/>
        <v/>
      </c>
      <c r="X61">
        <f>INDEX('Calcs-control1'!$G$386:$X$456,  'Graph-outputs'!$B61, 'Graph-outputs'!X$2)</f>
        <v>90683.873538440763</v>
      </c>
      <c r="Y61">
        <v>57</v>
      </c>
      <c r="Z61">
        <f>INDEX('Calcs-control1'!$G$170:$X$240, 'Graph-outputs'!$B61, 'Graph-outputs'!$J$2)</f>
        <v>0.9999999919748167</v>
      </c>
      <c r="AB61" s="25" t="str">
        <f t="shared" si="10"/>
        <v/>
      </c>
      <c r="AC61" s="4" t="str">
        <f t="shared" si="11"/>
        <v/>
      </c>
      <c r="AD61" s="26" t="str">
        <f t="shared" si="12"/>
        <v/>
      </c>
      <c r="AE61">
        <f>INDEX('Calcs-control1'!$AH$386:$AY$456,  'Graph-outputs'!$B61, 'Graph-outputs'!AE$2)</f>
        <v>91427.585260604435</v>
      </c>
      <c r="AF61">
        <v>57</v>
      </c>
      <c r="AG61">
        <f>INDEX('Calcs-control1'!$AH$170:$AY$240, 'Graph-outputs'!$B61, 'Graph-outputs'!$Q$2)</f>
        <v>0.9999999931239637</v>
      </c>
      <c r="AI61" s="80">
        <v>58</v>
      </c>
      <c r="AJ61" s="80">
        <f t="shared" si="13"/>
        <v>57</v>
      </c>
      <c r="AK61">
        <f>IF(Settings!$M$5=1, 'Graph-outputs'!$AR61, 'Graph-outputs'!$AY61)</f>
        <v>90.079981568206122</v>
      </c>
      <c r="AM61">
        <f>IF(Settings!$M$5=1, 'Graph-outputs'!$BF61, 'Graph-outputs'!$BM61)</f>
        <v>93363.809715380514</v>
      </c>
      <c r="AO61" s="25" t="str">
        <f t="shared" si="14"/>
        <v/>
      </c>
      <c r="AP61" s="4" t="str">
        <f t="shared" si="15"/>
        <v/>
      </c>
      <c r="AQ61" s="26" t="str">
        <f t="shared" si="16"/>
        <v/>
      </c>
      <c r="AR61">
        <f>INDEX('Calcs-control2'!$G$86:$Y$156,  'Graph-outputs'!$B61, 'Graph-outputs'!AR$2)</f>
        <v>89.288123656782588</v>
      </c>
      <c r="AS61">
        <v>57</v>
      </c>
      <c r="AT61">
        <f>INDEX('Calcs-control2'!$G$170:$X$240, 'Graph-outputs'!$B61, 'Graph-outputs'!$AL$1)</f>
        <v>0.99999999634249015</v>
      </c>
      <c r="AV61" s="25" t="str">
        <f t="shared" si="17"/>
        <v/>
      </c>
      <c r="AW61" s="4" t="str">
        <f t="shared" si="18"/>
        <v/>
      </c>
      <c r="AX61" s="26" t="str">
        <f t="shared" si="19"/>
        <v/>
      </c>
      <c r="AY61">
        <f>INDEX('Calcs-control2'!$AH$86:$AZ$156,  'Graph-outputs'!$B61, 'Graph-outputs'!AY$2)</f>
        <v>90.079981568206122</v>
      </c>
      <c r="AZ61">
        <v>57</v>
      </c>
      <c r="BA61">
        <f>INDEX('Calcs-control2'!$AH$170:$AY$240, 'Graph-outputs'!$B61, 'Graph-outputs'!$AL$1)</f>
        <v>0.99999999695148301</v>
      </c>
      <c r="BC61" s="25" t="str">
        <f t="shared" si="20"/>
        <v/>
      </c>
      <c r="BD61" s="4" t="str">
        <f t="shared" si="21"/>
        <v/>
      </c>
      <c r="BE61" s="26" t="str">
        <f t="shared" si="22"/>
        <v/>
      </c>
      <c r="BF61">
        <f>INDEX('Calcs-control2'!$G$386:$X$456,  'Graph-outputs'!$B61, 'Graph-outputs'!BF$2)</f>
        <v>92543.084935395324</v>
      </c>
      <c r="BG61">
        <v>57</v>
      </c>
      <c r="BH61">
        <f>INDEX('Calcs-control2'!$G$170:$X$240, 'Graph-outputs'!$B61, 'Graph-outputs'!$AL$1)</f>
        <v>0.99999999634249015</v>
      </c>
      <c r="BJ61" s="25" t="str">
        <f t="shared" si="23"/>
        <v/>
      </c>
      <c r="BK61" s="4" t="str">
        <f t="shared" si="24"/>
        <v/>
      </c>
      <c r="BL61" s="26" t="str">
        <f t="shared" si="25"/>
        <v/>
      </c>
      <c r="BM61">
        <f>INDEX('Calcs-control2'!$AH$386:$AY$456,  'Graph-outputs'!$B61, 'Graph-outputs'!BM$2)</f>
        <v>93363.809715380514</v>
      </c>
      <c r="BN61">
        <v>57</v>
      </c>
      <c r="BO61">
        <f>INDEX('Calcs-control2'!$AH$170:$AY$240, 'Graph-outputs'!$B61, 'Graph-outputs'!$AL$1)</f>
        <v>0.99999999695148301</v>
      </c>
      <c r="BQ61" s="80">
        <v>58</v>
      </c>
      <c r="BR61" s="80">
        <f t="shared" si="26"/>
        <v>57</v>
      </c>
      <c r="BS61">
        <f>IF(Settings!$M$5=1, 'Graph-outputs'!$BZ61, 'Graph-outputs'!$CG61)</f>
        <v>137.47612757907478</v>
      </c>
      <c r="BU61">
        <f>IF(Settings!$M$5=1, 'Graph-outputs'!$CN61, 'Graph-outputs'!$CU61)</f>
        <v>14434.993395802852</v>
      </c>
      <c r="BW61" s="25" t="str">
        <f t="shared" si="27"/>
        <v/>
      </c>
      <c r="BX61" s="4" t="str">
        <f t="shared" si="28"/>
        <v/>
      </c>
      <c r="BY61" s="26" t="str">
        <f t="shared" si="29"/>
        <v/>
      </c>
      <c r="BZ61">
        <f>INDEX('Calcs-control3'!$G$86:$Y$156,  'Graph-outputs'!$B61, 'Graph-outputs'!BZ$2)</f>
        <v>136.48965723348002</v>
      </c>
      <c r="CA61">
        <v>57</v>
      </c>
      <c r="CB61">
        <f>INDEX('Calcs-control3'!$G$170:$X$240, 'Graph-outputs'!$B61, 'Graph-outputs'!$BT$1)</f>
        <v>0</v>
      </c>
      <c r="CD61" s="25" t="str">
        <f t="shared" si="30"/>
        <v/>
      </c>
      <c r="CE61" s="4" t="str">
        <f t="shared" si="31"/>
        <v/>
      </c>
      <c r="CF61" s="26" t="str">
        <f t="shared" si="32"/>
        <v/>
      </c>
      <c r="CG61">
        <f>INDEX('Calcs-control3'!$AH$86:$AZ$156,  'Graph-outputs'!$B61, 'Graph-outputs'!CG$2)</f>
        <v>137.47612757907478</v>
      </c>
      <c r="CH61">
        <v>57</v>
      </c>
      <c r="CI61" s="86">
        <f>INDEX('Calcs-control3'!$AH$170:$AY$240, 'Graph-outputs'!$B61, 'Graph-outputs'!$BT$1)</f>
        <v>0</v>
      </c>
      <c r="CK61" s="25" t="str">
        <f t="shared" si="33"/>
        <v/>
      </c>
      <c r="CL61" s="4" t="str">
        <f t="shared" si="34"/>
        <v/>
      </c>
      <c r="CM61" s="26" t="str">
        <f t="shared" si="35"/>
        <v/>
      </c>
      <c r="CN61">
        <f>INDEX('Calcs-control3'!$G$386:$X$456,  'Graph-outputs'!$B61, 'Graph-outputs'!CN$2)</f>
        <v>14331.414009515402</v>
      </c>
      <c r="CO61">
        <v>57</v>
      </c>
      <c r="CP61" s="86">
        <f>INDEX('Calcs-control3'!$G$170:$X$240, 'Graph-outputs'!$B61, 'Graph-outputs'!$BT$1)</f>
        <v>0</v>
      </c>
      <c r="CR61" s="25" t="str">
        <f t="shared" si="36"/>
        <v/>
      </c>
      <c r="CS61" s="4" t="str">
        <f t="shared" si="37"/>
        <v/>
      </c>
      <c r="CT61" s="26" t="str">
        <f t="shared" si="38"/>
        <v/>
      </c>
      <c r="CU61">
        <f>INDEX('Calcs-control3'!$AH$386:$AY$456,  'Graph-outputs'!$B61, 'Graph-outputs'!CU$2)</f>
        <v>14434.993395802852</v>
      </c>
      <c r="CV61">
        <v>57</v>
      </c>
      <c r="CW61" s="86">
        <f>INDEX('Calcs-control3'!$AH$170:$AY$240, 'Graph-outputs'!$B61, 'Graph-outputs'!$BT$1)</f>
        <v>0</v>
      </c>
      <c r="CY61" s="80">
        <v>58</v>
      </c>
      <c r="CZ61" s="80">
        <f t="shared" si="39"/>
        <v>57</v>
      </c>
      <c r="DA61">
        <f>IF(Settings!$M$5=1, 'Graph-outputs'!$DH61, 'Graph-outputs'!$DO61)</f>
        <v>64.078505338617788</v>
      </c>
      <c r="DC61">
        <f>IF(Settings!$M$5=1, 'Graph-outputs'!$DV61, 'Graph-outputs'!$EC61)</f>
        <v>70531.883719072808</v>
      </c>
      <c r="DE61" s="25" t="str">
        <f t="shared" si="40"/>
        <v/>
      </c>
      <c r="DF61" s="4" t="str">
        <f t="shared" si="41"/>
        <v/>
      </c>
      <c r="DG61" s="26" t="str">
        <f t="shared" si="42"/>
        <v/>
      </c>
      <c r="DH61">
        <f>INDEX('Calcs-control4'!$G$86:$X$156,  'Graph-outputs'!$B61, 'Graph-outputs'!DH$2)</f>
        <v>63.925624307391388</v>
      </c>
      <c r="DI61">
        <v>57</v>
      </c>
      <c r="DJ61">
        <f>INDEX('Calcs-control4'!$G$170:$X$240, 'Graph-outputs'!$B61, 'Graph-outputs'!$DB$1)</f>
        <v>0.99836221973251293</v>
      </c>
      <c r="DL61" s="25" t="str">
        <f t="shared" si="43"/>
        <v/>
      </c>
      <c r="DM61" s="4" t="str">
        <f t="shared" si="44"/>
        <v/>
      </c>
      <c r="DN61" s="26" t="str">
        <f t="shared" si="45"/>
        <v/>
      </c>
      <c r="DO61">
        <f>INDEX('Calcs-control4'!$AH$86:$AY$156,  'Graph-outputs'!$B61, 'Graph-outputs'!DO$2)</f>
        <v>64.078505338617788</v>
      </c>
      <c r="DP61">
        <v>57</v>
      </c>
      <c r="DQ61">
        <f>INDEX('Calcs-control4'!$AH$170:$AY$240, 'Graph-outputs'!$B61, 'Graph-outputs'!$DB$1)</f>
        <v>0.99838379314509818</v>
      </c>
      <c r="DS61" s="25" t="str">
        <f t="shared" si="46"/>
        <v/>
      </c>
      <c r="DT61" s="4" t="str">
        <f t="shared" si="47"/>
        <v/>
      </c>
      <c r="DU61" s="26" t="str">
        <f t="shared" si="48"/>
        <v/>
      </c>
      <c r="DV61">
        <f>INDEX('Calcs-control4'!$G$386:$X$456,  'Graph-outputs'!$B61, 'Graph-outputs'!DV$2)</f>
        <v>70362.861251898838</v>
      </c>
      <c r="DW61">
        <v>57</v>
      </c>
      <c r="DX61">
        <f>INDEX('Calcs-control4'!$G$170:$X$240, 'Graph-outputs'!$B61, 'Graph-outputs'!$DB$1)</f>
        <v>0.99836221973251293</v>
      </c>
      <c r="DZ61" s="25" t="str">
        <f t="shared" si="49"/>
        <v/>
      </c>
      <c r="EA61" s="4" t="str">
        <f t="shared" si="50"/>
        <v/>
      </c>
      <c r="EB61" s="26" t="str">
        <f t="shared" si="51"/>
        <v/>
      </c>
      <c r="EC61">
        <f>INDEX('Calcs-control4'!$AH$386:$AY$456,  'Graph-outputs'!$B61, 'Graph-outputs'!EC$2)</f>
        <v>70531.883719072808</v>
      </c>
      <c r="ED61">
        <v>57</v>
      </c>
      <c r="EE61">
        <f>INDEX('Calcs-control4'!$AH$170:$AY$240, 'Graph-outputs'!$B61, 'Graph-outputs'!$DB$1)</f>
        <v>0.99838379314509818</v>
      </c>
    </row>
    <row r="62" spans="1:135" x14ac:dyDescent="0.25">
      <c r="A62" s="80">
        <f t="shared" si="0"/>
        <v>58</v>
      </c>
      <c r="B62">
        <v>59</v>
      </c>
      <c r="C62">
        <f>IF(Settings!$M$5=1, 'Graph-outputs'!$J62, 'Graph-outputs'!$Q62)</f>
        <v>82.997701731149803</v>
      </c>
      <c r="E62">
        <f>IF(Settings!$M$5=1, 'Graph-outputs'!$X62, 'Graph-outputs'!$AE62)</f>
        <v>91865.321505195679</v>
      </c>
      <c r="G62" s="25" t="str">
        <f t="shared" si="1"/>
        <v/>
      </c>
      <c r="H62" s="4" t="str">
        <f t="shared" si="2"/>
        <v/>
      </c>
      <c r="I62" s="26" t="str">
        <f t="shared" si="3"/>
        <v/>
      </c>
      <c r="J62">
        <f>INDEX('Calcs-control1'!$G$86:$X$156,  'Graph-outputs'!$B62, 'Graph-outputs'!J$2)</f>
        <v>82.788277810435886</v>
      </c>
      <c r="K62">
        <v>58</v>
      </c>
      <c r="L62">
        <f>INDEX('Calcs-control1'!$G$170:$X$240, 'Graph-outputs'!$B62, 'Graph-outputs'!$D$1)</f>
        <v>0.99999999341200563</v>
      </c>
      <c r="N62" s="25" t="str">
        <f t="shared" si="4"/>
        <v/>
      </c>
      <c r="O62" s="4" t="str">
        <f t="shared" si="5"/>
        <v/>
      </c>
      <c r="P62" s="26" t="str">
        <f t="shared" si="6"/>
        <v/>
      </c>
      <c r="Q62">
        <f>INDEX('Calcs-control1'!$AH$86:$AY$156,  'Graph-outputs'!$B62, 'Graph-outputs'!Q$2)</f>
        <v>82.997701731149803</v>
      </c>
      <c r="R62">
        <v>58</v>
      </c>
      <c r="S62">
        <f>INDEX('Calcs-control1'!$AH$170:$AY$240, 'Graph-outputs'!$B62, 'Graph-outputs'!$Q$2)</f>
        <v>0.9999999937218117</v>
      </c>
      <c r="U62" s="25" t="str">
        <f t="shared" si="7"/>
        <v/>
      </c>
      <c r="V62" s="4" t="str">
        <f t="shared" si="8"/>
        <v/>
      </c>
      <c r="W62" s="26" t="str">
        <f t="shared" si="9"/>
        <v/>
      </c>
      <c r="X62">
        <f>INDEX('Calcs-control1'!$G$386:$X$456,  'Graph-outputs'!$B62, 'Graph-outputs'!X$2)</f>
        <v>91633.522359955707</v>
      </c>
      <c r="Y62">
        <v>58</v>
      </c>
      <c r="Z62">
        <f>INDEX('Calcs-control1'!$G$170:$X$240, 'Graph-outputs'!$B62, 'Graph-outputs'!$J$2)</f>
        <v>0.99999999341200563</v>
      </c>
      <c r="AB62" s="25" t="str">
        <f t="shared" si="10"/>
        <v/>
      </c>
      <c r="AC62" s="4" t="str">
        <f t="shared" si="11"/>
        <v/>
      </c>
      <c r="AD62" s="26" t="str">
        <f t="shared" si="12"/>
        <v/>
      </c>
      <c r="AE62">
        <f>INDEX('Calcs-control1'!$AH$386:$AY$456,  'Graph-outputs'!$B62, 'Graph-outputs'!AE$2)</f>
        <v>91865.321505195679</v>
      </c>
      <c r="AF62">
        <v>58</v>
      </c>
      <c r="AG62">
        <f>INDEX('Calcs-control1'!$AH$170:$AY$240, 'Graph-outputs'!$B62, 'Graph-outputs'!$Q$2)</f>
        <v>0.9999999937218117</v>
      </c>
      <c r="AI62" s="80">
        <v>59</v>
      </c>
      <c r="AJ62" s="80">
        <f t="shared" si="13"/>
        <v>58</v>
      </c>
      <c r="AK62">
        <f>IF(Settings!$M$5=1, 'Graph-outputs'!$AR62, 'Graph-outputs'!$AY62)</f>
        <v>90.542510890800344</v>
      </c>
      <c r="AM62">
        <f>IF(Settings!$M$5=1, 'Graph-outputs'!$BF62, 'Graph-outputs'!$BM62)</f>
        <v>93843.200361075273</v>
      </c>
      <c r="AO62" s="25" t="str">
        <f t="shared" si="14"/>
        <v/>
      </c>
      <c r="AP62" s="4" t="str">
        <f t="shared" si="15"/>
        <v/>
      </c>
      <c r="AQ62" s="26" t="str">
        <f t="shared" si="16"/>
        <v/>
      </c>
      <c r="AR62">
        <f>INDEX('Calcs-control2'!$G$86:$Y$156,  'Graph-outputs'!$B62, 'Graph-outputs'!AR$2)</f>
        <v>90.297913511447092</v>
      </c>
      <c r="AS62">
        <v>58</v>
      </c>
      <c r="AT62">
        <f>INDEX('Calcs-control2'!$G$170:$X$240, 'Graph-outputs'!$B62, 'Graph-outputs'!$AL$1)</f>
        <v>0.99999999710052156</v>
      </c>
      <c r="AV62" s="25" t="str">
        <f t="shared" si="17"/>
        <v/>
      </c>
      <c r="AW62" s="4" t="str">
        <f t="shared" si="18"/>
        <v/>
      </c>
      <c r="AX62" s="26" t="str">
        <f t="shared" si="19"/>
        <v/>
      </c>
      <c r="AY62">
        <f>INDEX('Calcs-control2'!$AH$86:$AZ$156,  'Graph-outputs'!$B62, 'Graph-outputs'!AY$2)</f>
        <v>90.542510890800344</v>
      </c>
      <c r="AZ62">
        <v>58</v>
      </c>
      <c r="BA62">
        <f>INDEX('Calcs-control2'!$AH$170:$AY$240, 'Graph-outputs'!$B62, 'Graph-outputs'!$AL$1)</f>
        <v>0.99999999725913524</v>
      </c>
      <c r="BC62" s="25" t="str">
        <f t="shared" si="20"/>
        <v/>
      </c>
      <c r="BD62" s="4" t="str">
        <f t="shared" si="21"/>
        <v/>
      </c>
      <c r="BE62" s="26" t="str">
        <f t="shared" si="22"/>
        <v/>
      </c>
      <c r="BF62">
        <f>INDEX('Calcs-control2'!$G$386:$X$456,  'Graph-outputs'!$B62, 'Graph-outputs'!BF$2)</f>
        <v>93589.686281335235</v>
      </c>
      <c r="BG62">
        <v>58</v>
      </c>
      <c r="BH62">
        <f>INDEX('Calcs-control2'!$G$170:$X$240, 'Graph-outputs'!$B62, 'Graph-outputs'!$AL$1)</f>
        <v>0.99999999710052156</v>
      </c>
      <c r="BJ62" s="25" t="str">
        <f t="shared" si="23"/>
        <v/>
      </c>
      <c r="BK62" s="4" t="str">
        <f t="shared" si="24"/>
        <v/>
      </c>
      <c r="BL62" s="26" t="str">
        <f t="shared" si="25"/>
        <v/>
      </c>
      <c r="BM62">
        <f>INDEX('Calcs-control2'!$AH$386:$AY$456,  'Graph-outputs'!$B62, 'Graph-outputs'!BM$2)</f>
        <v>93843.200361075273</v>
      </c>
      <c r="BN62">
        <v>58</v>
      </c>
      <c r="BO62">
        <f>INDEX('Calcs-control2'!$AH$170:$AY$240, 'Graph-outputs'!$B62, 'Graph-outputs'!$AL$1)</f>
        <v>0.99999999725913524</v>
      </c>
      <c r="BQ62" s="80">
        <v>59</v>
      </c>
      <c r="BR62" s="80">
        <f t="shared" si="26"/>
        <v>58</v>
      </c>
      <c r="BS62">
        <f>IF(Settings!$M$5=1, 'Graph-outputs'!$BZ62, 'Graph-outputs'!$CG62)</f>
        <v>138.05439477592731</v>
      </c>
      <c r="BU62">
        <f>IF(Settings!$M$5=1, 'Graph-outputs'!$CN62, 'Graph-outputs'!$CU62)</f>
        <v>14495.711451472367</v>
      </c>
      <c r="BW62" s="25" t="str">
        <f t="shared" si="27"/>
        <v/>
      </c>
      <c r="BX62" s="4" t="str">
        <f t="shared" si="28"/>
        <v/>
      </c>
      <c r="BY62" s="26" t="str">
        <f t="shared" si="29"/>
        <v/>
      </c>
      <c r="BZ62">
        <f>INDEX('Calcs-control3'!$G$86:$Y$156,  'Graph-outputs'!$B62, 'Graph-outputs'!BZ$2)</f>
        <v>137.74839761052382</v>
      </c>
      <c r="CA62">
        <v>58</v>
      </c>
      <c r="CB62">
        <f>INDEX('Calcs-control3'!$G$170:$X$240, 'Graph-outputs'!$B62, 'Graph-outputs'!$BT$1)</f>
        <v>0</v>
      </c>
      <c r="CD62" s="25" t="str">
        <f t="shared" si="30"/>
        <v/>
      </c>
      <c r="CE62" s="4" t="str">
        <f t="shared" si="31"/>
        <v/>
      </c>
      <c r="CF62" s="26" t="str">
        <f t="shared" si="32"/>
        <v/>
      </c>
      <c r="CG62">
        <f>INDEX('Calcs-control3'!$AH$86:$AZ$156,  'Graph-outputs'!$B62, 'Graph-outputs'!CG$2)</f>
        <v>138.05439477592731</v>
      </c>
      <c r="CH62">
        <v>58</v>
      </c>
      <c r="CI62" s="86">
        <f>INDEX('Calcs-control3'!$AH$170:$AY$240, 'Graph-outputs'!$B62, 'Graph-outputs'!$BT$1)</f>
        <v>0</v>
      </c>
      <c r="CK62" s="25" t="str">
        <f t="shared" si="33"/>
        <v/>
      </c>
      <c r="CL62" s="4" t="str">
        <f t="shared" si="34"/>
        <v/>
      </c>
      <c r="CM62" s="26" t="str">
        <f t="shared" si="35"/>
        <v/>
      </c>
      <c r="CN62">
        <f>INDEX('Calcs-control3'!$G$386:$X$456,  'Graph-outputs'!$B62, 'Graph-outputs'!CN$2)</f>
        <v>14463.581749105002</v>
      </c>
      <c r="CO62">
        <v>58</v>
      </c>
      <c r="CP62" s="86">
        <f>INDEX('Calcs-control3'!$G$170:$X$240, 'Graph-outputs'!$B62, 'Graph-outputs'!$BT$1)</f>
        <v>0</v>
      </c>
      <c r="CR62" s="25" t="str">
        <f t="shared" si="36"/>
        <v/>
      </c>
      <c r="CS62" s="4" t="str">
        <f t="shared" si="37"/>
        <v/>
      </c>
      <c r="CT62" s="26" t="str">
        <f t="shared" si="38"/>
        <v/>
      </c>
      <c r="CU62">
        <f>INDEX('Calcs-control3'!$AH$386:$AY$456,  'Graph-outputs'!$B62, 'Graph-outputs'!CU$2)</f>
        <v>14495.711451472367</v>
      </c>
      <c r="CV62">
        <v>58</v>
      </c>
      <c r="CW62" s="86">
        <f>INDEX('Calcs-control3'!$AH$170:$AY$240, 'Graph-outputs'!$B62, 'Graph-outputs'!$BT$1)</f>
        <v>0</v>
      </c>
      <c r="CY62" s="80">
        <v>59</v>
      </c>
      <c r="CZ62" s="80">
        <f t="shared" si="39"/>
        <v>58</v>
      </c>
      <c r="DA62">
        <f>IF(Settings!$M$5=1, 'Graph-outputs'!$DH62, 'Graph-outputs'!$DO62)</f>
        <v>64.167084805880293</v>
      </c>
      <c r="DC62">
        <f>IF(Settings!$M$5=1, 'Graph-outputs'!$DV62, 'Graph-outputs'!$EC62)</f>
        <v>70629.805120790072</v>
      </c>
      <c r="DE62" s="25" t="str">
        <f t="shared" si="40"/>
        <v/>
      </c>
      <c r="DF62" s="4" t="str">
        <f t="shared" si="41"/>
        <v/>
      </c>
      <c r="DG62" s="26" t="str">
        <f t="shared" si="42"/>
        <v/>
      </c>
      <c r="DH62">
        <f>INDEX('Calcs-control4'!$G$86:$X$156,  'Graph-outputs'!$B62, 'Graph-outputs'!DH$2)</f>
        <v>64.120307699194328</v>
      </c>
      <c r="DI62">
        <v>58</v>
      </c>
      <c r="DJ62">
        <f>INDEX('Calcs-control4'!$G$170:$X$240, 'Graph-outputs'!$B62, 'Graph-outputs'!$DB$1)</f>
        <v>0.99838955927709838</v>
      </c>
      <c r="DL62" s="25" t="str">
        <f t="shared" si="43"/>
        <v/>
      </c>
      <c r="DM62" s="4" t="str">
        <f t="shared" si="44"/>
        <v/>
      </c>
      <c r="DN62" s="26" t="str">
        <f t="shared" si="45"/>
        <v/>
      </c>
      <c r="DO62">
        <f>INDEX('Calcs-control4'!$AH$86:$AY$156,  'Graph-outputs'!$B62, 'Graph-outputs'!DO$2)</f>
        <v>64.167084805880293</v>
      </c>
      <c r="DP62">
        <v>58</v>
      </c>
      <c r="DQ62">
        <f>INDEX('Calcs-control4'!$AH$170:$AY$240, 'Graph-outputs'!$B62, 'Graph-outputs'!$DB$1)</f>
        <v>0.99839594463654147</v>
      </c>
      <c r="DS62" s="25" t="str">
        <f t="shared" si="46"/>
        <v/>
      </c>
      <c r="DT62" s="4" t="str">
        <f t="shared" si="47"/>
        <v/>
      </c>
      <c r="DU62" s="26" t="str">
        <f t="shared" si="48"/>
        <v/>
      </c>
      <c r="DV62">
        <f>INDEX('Calcs-control4'!$G$386:$X$456,  'Graph-outputs'!$B62, 'Graph-outputs'!DV$2)</f>
        <v>70578.095668454276</v>
      </c>
      <c r="DW62">
        <v>58</v>
      </c>
      <c r="DX62">
        <f>INDEX('Calcs-control4'!$G$170:$X$240, 'Graph-outputs'!$B62, 'Graph-outputs'!$DB$1)</f>
        <v>0.99838955927709838</v>
      </c>
      <c r="DZ62" s="25" t="str">
        <f t="shared" si="49"/>
        <v/>
      </c>
      <c r="EA62" s="4" t="str">
        <f t="shared" si="50"/>
        <v/>
      </c>
      <c r="EB62" s="26" t="str">
        <f t="shared" si="51"/>
        <v/>
      </c>
      <c r="EC62">
        <f>INDEX('Calcs-control4'!$AH$386:$AY$456,  'Graph-outputs'!$B62, 'Graph-outputs'!EC$2)</f>
        <v>70629.805120790072</v>
      </c>
      <c r="ED62">
        <v>58</v>
      </c>
      <c r="EE62">
        <f>INDEX('Calcs-control4'!$AH$170:$AY$240, 'Graph-outputs'!$B62, 'Graph-outputs'!$DB$1)</f>
        <v>0.99839594463654147</v>
      </c>
    </row>
    <row r="63" spans="1:135" x14ac:dyDescent="0.25">
      <c r="A63" s="80">
        <f t="shared" si="0"/>
        <v>59</v>
      </c>
      <c r="B63">
        <v>60</v>
      </c>
      <c r="C63">
        <f>IF(Settings!$M$5=1, 'Graph-outputs'!$J63, 'Graph-outputs'!$Q63)</f>
        <v>83.358087256351126</v>
      </c>
      <c r="E63">
        <f>IF(Settings!$M$5=1, 'Graph-outputs'!$X63, 'Graph-outputs'!$AE63)</f>
        <v>92264.211260901444</v>
      </c>
      <c r="G63" s="25" t="str">
        <f t="shared" si="1"/>
        <v/>
      </c>
      <c r="H63" s="4" t="str">
        <f t="shared" si="2"/>
        <v/>
      </c>
      <c r="I63" s="26" t="str">
        <f t="shared" si="3"/>
        <v/>
      </c>
      <c r="J63">
        <f>INDEX('Calcs-control1'!$G$86:$X$156,  'Graph-outputs'!$B63, 'Graph-outputs'!J$2)</f>
        <v>83.625252764239136</v>
      </c>
      <c r="K63">
        <v>59</v>
      </c>
      <c r="L63">
        <f>INDEX('Calcs-control1'!$G$170:$X$240, 'Graph-outputs'!$B63, 'Graph-outputs'!$D$1)</f>
        <v>0.99999999456562394</v>
      </c>
      <c r="N63" s="25" t="str">
        <f t="shared" si="4"/>
        <v/>
      </c>
      <c r="O63" s="4" t="str">
        <f t="shared" si="5"/>
        <v/>
      </c>
      <c r="P63" s="26" t="str">
        <f t="shared" si="6"/>
        <v/>
      </c>
      <c r="Q63">
        <f>INDEX('Calcs-control1'!$AH$86:$AY$156,  'Graph-outputs'!$B63, 'Graph-outputs'!Q$2)</f>
        <v>83.358087256351126</v>
      </c>
      <c r="R63">
        <v>59</v>
      </c>
      <c r="S63">
        <f>INDEX('Calcs-control1'!$AH$170:$AY$240, 'Graph-outputs'!$B63, 'Graph-outputs'!$Q$2)</f>
        <v>0.99999999422121888</v>
      </c>
      <c r="U63" s="25" t="str">
        <f t="shared" si="7"/>
        <v/>
      </c>
      <c r="V63" s="4" t="str">
        <f t="shared" si="8"/>
        <v/>
      </c>
      <c r="W63" s="26" t="str">
        <f t="shared" si="9"/>
        <v/>
      </c>
      <c r="X63">
        <f>INDEX('Calcs-control1'!$G$386:$X$456,  'Graph-outputs'!$B63, 'Graph-outputs'!X$2)</f>
        <v>92559.921206377883</v>
      </c>
      <c r="Y63">
        <v>59</v>
      </c>
      <c r="Z63">
        <f>INDEX('Calcs-control1'!$G$170:$X$240, 'Graph-outputs'!$B63, 'Graph-outputs'!$J$2)</f>
        <v>0.99999999456562394</v>
      </c>
      <c r="AB63" s="25" t="str">
        <f t="shared" si="10"/>
        <v/>
      </c>
      <c r="AC63" s="4" t="str">
        <f t="shared" si="11"/>
        <v/>
      </c>
      <c r="AD63" s="26" t="str">
        <f t="shared" si="12"/>
        <v/>
      </c>
      <c r="AE63">
        <f>INDEX('Calcs-control1'!$AH$386:$AY$456,  'Graph-outputs'!$B63, 'Graph-outputs'!AE$2)</f>
        <v>92264.211260901444</v>
      </c>
      <c r="AF63">
        <v>59</v>
      </c>
      <c r="AG63">
        <f>INDEX('Calcs-control1'!$AH$170:$AY$240, 'Graph-outputs'!$B63, 'Graph-outputs'!$Q$2)</f>
        <v>0.99999999422121888</v>
      </c>
      <c r="AI63" s="80">
        <v>60</v>
      </c>
      <c r="AJ63" s="80">
        <f t="shared" si="13"/>
        <v>59</v>
      </c>
      <c r="AK63">
        <f>IF(Settings!$M$5=1, 'Graph-outputs'!$AR63, 'Graph-outputs'!$AY63)</f>
        <v>90.961665228293768</v>
      </c>
      <c r="AM63">
        <f>IF(Settings!$M$5=1, 'Graph-outputs'!$BF63, 'Graph-outputs'!$BM63)</f>
        <v>94277.63480302252</v>
      </c>
      <c r="AO63" s="25" t="str">
        <f t="shared" si="14"/>
        <v/>
      </c>
      <c r="AP63" s="4" t="str">
        <f t="shared" si="15"/>
        <v/>
      </c>
      <c r="AQ63" s="26" t="str">
        <f t="shared" si="16"/>
        <v/>
      </c>
      <c r="AR63">
        <f>INDEX('Calcs-control2'!$G$86:$Y$156,  'Graph-outputs'!$B63, 'Graph-outputs'!AR$2)</f>
        <v>91.270946941864182</v>
      </c>
      <c r="AS63">
        <v>59</v>
      </c>
      <c r="AT63">
        <f>INDEX('Calcs-control2'!$G$170:$X$240, 'Graph-outputs'!$B63, 'Graph-outputs'!$AL$1)</f>
        <v>0.99999999768193404</v>
      </c>
      <c r="AV63" s="25" t="str">
        <f t="shared" si="17"/>
        <v/>
      </c>
      <c r="AW63" s="4" t="str">
        <f t="shared" si="18"/>
        <v/>
      </c>
      <c r="AX63" s="26" t="str">
        <f t="shared" si="19"/>
        <v/>
      </c>
      <c r="AY63">
        <f>INDEX('Calcs-control2'!$AH$86:$AZ$156,  'Graph-outputs'!$B63, 'Graph-outputs'!AY$2)</f>
        <v>90.961665228293768</v>
      </c>
      <c r="AZ63">
        <v>59</v>
      </c>
      <c r="BA63">
        <f>INDEX('Calcs-control2'!$AH$170:$AY$240, 'Graph-outputs'!$B63, 'Graph-outputs'!$AL$1)</f>
        <v>0.99999999751103241</v>
      </c>
      <c r="BC63" s="25" t="str">
        <f t="shared" si="20"/>
        <v/>
      </c>
      <c r="BD63" s="4" t="str">
        <f t="shared" si="21"/>
        <v/>
      </c>
      <c r="BE63" s="26" t="str">
        <f t="shared" si="22"/>
        <v/>
      </c>
      <c r="BF63">
        <f>INDEX('Calcs-control2'!$G$386:$X$456,  'Graph-outputs'!$B63, 'Graph-outputs'!BF$2)</f>
        <v>94598.191257871586</v>
      </c>
      <c r="BG63">
        <v>59</v>
      </c>
      <c r="BH63">
        <f>INDEX('Calcs-control2'!$G$170:$X$240, 'Graph-outputs'!$B63, 'Graph-outputs'!$AL$1)</f>
        <v>0.99999999768193404</v>
      </c>
      <c r="BJ63" s="25" t="str">
        <f t="shared" si="23"/>
        <v/>
      </c>
      <c r="BK63" s="4" t="str">
        <f t="shared" si="24"/>
        <v/>
      </c>
      <c r="BL63" s="26" t="str">
        <f t="shared" si="25"/>
        <v/>
      </c>
      <c r="BM63">
        <f>INDEX('Calcs-control2'!$AH$386:$AY$456,  'Graph-outputs'!$B63, 'Graph-outputs'!BM$2)</f>
        <v>94277.63480302252</v>
      </c>
      <c r="BN63">
        <v>59</v>
      </c>
      <c r="BO63">
        <f>INDEX('Calcs-control2'!$AH$170:$AY$240, 'Graph-outputs'!$B63, 'Graph-outputs'!$AL$1)</f>
        <v>0.99999999751103241</v>
      </c>
      <c r="BQ63" s="80">
        <v>60</v>
      </c>
      <c r="BR63" s="80">
        <f t="shared" si="26"/>
        <v>59</v>
      </c>
      <c r="BS63">
        <f>IF(Settings!$M$5=1, 'Graph-outputs'!$BZ63, 'Graph-outputs'!$CG63)</f>
        <v>138.5798064410842</v>
      </c>
      <c r="BU63">
        <f>IF(Settings!$M$5=1, 'Graph-outputs'!$CN63, 'Graph-outputs'!$CU63)</f>
        <v>14550.879676313842</v>
      </c>
      <c r="BW63" s="25" t="str">
        <f t="shared" si="27"/>
        <v/>
      </c>
      <c r="BX63" s="4" t="str">
        <f t="shared" si="28"/>
        <v/>
      </c>
      <c r="BY63" s="26" t="str">
        <f t="shared" si="29"/>
        <v/>
      </c>
      <c r="BZ63">
        <f>INDEX('Calcs-control3'!$G$86:$Y$156,  'Graph-outputs'!$B63, 'Graph-outputs'!BZ$2)</f>
        <v>138.9683559275532</v>
      </c>
      <c r="CA63">
        <v>59</v>
      </c>
      <c r="CB63">
        <f>INDEX('Calcs-control3'!$G$170:$X$240, 'Graph-outputs'!$B63, 'Graph-outputs'!$BT$1)</f>
        <v>0</v>
      </c>
      <c r="CD63" s="25" t="str">
        <f t="shared" si="30"/>
        <v/>
      </c>
      <c r="CE63" s="4" t="str">
        <f t="shared" si="31"/>
        <v/>
      </c>
      <c r="CF63" s="26" t="str">
        <f t="shared" si="32"/>
        <v/>
      </c>
      <c r="CG63">
        <f>INDEX('Calcs-control3'!$AH$86:$AZ$156,  'Graph-outputs'!$B63, 'Graph-outputs'!CG$2)</f>
        <v>138.5798064410842</v>
      </c>
      <c r="CH63">
        <v>59</v>
      </c>
      <c r="CI63" s="86">
        <f>INDEX('Calcs-control3'!$AH$170:$AY$240, 'Graph-outputs'!$B63, 'Graph-outputs'!$BT$1)</f>
        <v>0</v>
      </c>
      <c r="CK63" s="25" t="str">
        <f t="shared" si="33"/>
        <v/>
      </c>
      <c r="CL63" s="4" t="str">
        <f t="shared" si="34"/>
        <v/>
      </c>
      <c r="CM63" s="26" t="str">
        <f t="shared" si="35"/>
        <v/>
      </c>
      <c r="CN63">
        <f>INDEX('Calcs-control3'!$G$386:$X$456,  'Graph-outputs'!$B63, 'Graph-outputs'!CN$2)</f>
        <v>14591.677372393087</v>
      </c>
      <c r="CO63">
        <v>59</v>
      </c>
      <c r="CP63" s="86">
        <f>INDEX('Calcs-control3'!$G$170:$X$240, 'Graph-outputs'!$B63, 'Graph-outputs'!$BT$1)</f>
        <v>0</v>
      </c>
      <c r="CR63" s="25" t="str">
        <f t="shared" si="36"/>
        <v/>
      </c>
      <c r="CS63" s="4" t="str">
        <f t="shared" si="37"/>
        <v/>
      </c>
      <c r="CT63" s="26" t="str">
        <f t="shared" si="38"/>
        <v/>
      </c>
      <c r="CU63">
        <f>INDEX('Calcs-control3'!$AH$386:$AY$456,  'Graph-outputs'!$B63, 'Graph-outputs'!CU$2)</f>
        <v>14550.879676313842</v>
      </c>
      <c r="CV63">
        <v>59</v>
      </c>
      <c r="CW63" s="86">
        <f>INDEX('Calcs-control3'!$AH$170:$AY$240, 'Graph-outputs'!$B63, 'Graph-outputs'!$BT$1)</f>
        <v>0</v>
      </c>
      <c r="CY63" s="80">
        <v>60</v>
      </c>
      <c r="CZ63" s="80">
        <f t="shared" si="39"/>
        <v>59</v>
      </c>
      <c r="DA63">
        <f>IF(Settings!$M$5=1, 'Graph-outputs'!$DH63, 'Graph-outputs'!$DO63)</f>
        <v>64.246900386063317</v>
      </c>
      <c r="DC63">
        <f>IF(Settings!$M$5=1, 'Graph-outputs'!$DV63, 'Graph-outputs'!$EC63)</f>
        <v>70718.031853098815</v>
      </c>
      <c r="DE63" s="25" t="str">
        <f t="shared" si="40"/>
        <v/>
      </c>
      <c r="DF63" s="4" t="str">
        <f t="shared" si="41"/>
        <v/>
      </c>
      <c r="DG63" s="26" t="str">
        <f t="shared" si="42"/>
        <v/>
      </c>
      <c r="DH63">
        <f>INDEX('Calcs-control4'!$G$86:$X$156,  'Graph-outputs'!$B63, 'Graph-outputs'!DH$2)</f>
        <v>64.305515709481469</v>
      </c>
      <c r="DI63">
        <v>59</v>
      </c>
      <c r="DJ63">
        <f>INDEX('Calcs-control4'!$G$170:$X$240, 'Graph-outputs'!$B63, 'Graph-outputs'!$DB$1)</f>
        <v>0.99841443010324171</v>
      </c>
      <c r="DL63" s="25" t="str">
        <f t="shared" si="43"/>
        <v/>
      </c>
      <c r="DM63" s="4" t="str">
        <f t="shared" si="44"/>
        <v/>
      </c>
      <c r="DN63" s="26" t="str">
        <f t="shared" si="45"/>
        <v/>
      </c>
      <c r="DO63">
        <f>INDEX('Calcs-control4'!$AH$86:$AY$156,  'Graph-outputs'!$B63, 'Graph-outputs'!DO$2)</f>
        <v>64.246900386063317</v>
      </c>
      <c r="DP63">
        <v>59</v>
      </c>
      <c r="DQ63">
        <f>INDEX('Calcs-control4'!$AH$170:$AY$240, 'Graph-outputs'!$B63, 'Graph-outputs'!$DB$1)</f>
        <v>0.99840667757450696</v>
      </c>
      <c r="DS63" s="25" t="str">
        <f t="shared" si="46"/>
        <v/>
      </c>
      <c r="DT63" s="4" t="str">
        <f t="shared" si="47"/>
        <v/>
      </c>
      <c r="DU63" s="26" t="str">
        <f t="shared" si="48"/>
        <v/>
      </c>
      <c r="DV63">
        <f>INDEX('Calcs-control4'!$G$386:$X$456,  'Graph-outputs'!$B63, 'Graph-outputs'!DV$2)</f>
        <v>70782.820285846537</v>
      </c>
      <c r="DW63">
        <v>59</v>
      </c>
      <c r="DX63">
        <f>INDEX('Calcs-control4'!$G$170:$X$240, 'Graph-outputs'!$B63, 'Graph-outputs'!$DB$1)</f>
        <v>0.99841443010324171</v>
      </c>
      <c r="DZ63" s="25" t="str">
        <f t="shared" si="49"/>
        <v/>
      </c>
      <c r="EA63" s="4" t="str">
        <f t="shared" si="50"/>
        <v/>
      </c>
      <c r="EB63" s="26" t="str">
        <f t="shared" si="51"/>
        <v/>
      </c>
      <c r="EC63">
        <f>INDEX('Calcs-control4'!$AH$386:$AY$456,  'Graph-outputs'!$B63, 'Graph-outputs'!EC$2)</f>
        <v>70718.031853098815</v>
      </c>
      <c r="ED63">
        <v>59</v>
      </c>
      <c r="EE63">
        <f>INDEX('Calcs-control4'!$AH$170:$AY$240, 'Graph-outputs'!$B63, 'Graph-outputs'!$DB$1)</f>
        <v>0.99840667757450696</v>
      </c>
    </row>
    <row r="64" spans="1:135" x14ac:dyDescent="0.25">
      <c r="A64" s="80">
        <f t="shared" si="0"/>
        <v>60</v>
      </c>
      <c r="B64">
        <v>61</v>
      </c>
      <c r="C64">
        <f>IF(Settings!$M$5=1, 'Graph-outputs'!$J64, 'Graph-outputs'!$Q64)</f>
        <v>83.686771108345823</v>
      </c>
      <c r="E64">
        <f>IF(Settings!$M$5=1, 'Graph-outputs'!$X64, 'Graph-outputs'!$AE64)</f>
        <v>92628.012279627641</v>
      </c>
      <c r="G64" s="25" t="str">
        <f t="shared" si="1"/>
        <v/>
      </c>
      <c r="H64" s="4" t="str">
        <f t="shared" si="2"/>
        <v/>
      </c>
      <c r="I64" s="26" t="str">
        <f t="shared" si="3"/>
        <v/>
      </c>
      <c r="J64">
        <f>INDEX('Calcs-control1'!$G$86:$X$156,  'Graph-outputs'!$B64, 'Graph-outputs'!J$2)</f>
        <v>84.441640725395231</v>
      </c>
      <c r="K64">
        <v>60</v>
      </c>
      <c r="L64">
        <f>INDEX('Calcs-control1'!$G$170:$X$240, 'Graph-outputs'!$B64, 'Graph-outputs'!$D$1)</f>
        <v>0.99999999549595675</v>
      </c>
      <c r="N64" s="25" t="str">
        <f t="shared" si="4"/>
        <v/>
      </c>
      <c r="O64" s="4" t="str">
        <f t="shared" si="5"/>
        <v/>
      </c>
      <c r="P64" s="26" t="str">
        <f t="shared" si="6"/>
        <v/>
      </c>
      <c r="Q64">
        <f>INDEX('Calcs-control1'!$AH$86:$AY$156,  'Graph-outputs'!$B64, 'Graph-outputs'!Q$2)</f>
        <v>83.686771108345823</v>
      </c>
      <c r="R64">
        <v>60</v>
      </c>
      <c r="S64">
        <f>INDEX('Calcs-control1'!$AH$170:$AY$240, 'Graph-outputs'!$B64, 'Graph-outputs'!$Q$2)</f>
        <v>0.99999999464197464</v>
      </c>
      <c r="U64" s="25" t="str">
        <f t="shared" si="7"/>
        <v/>
      </c>
      <c r="V64" s="4" t="str">
        <f t="shared" si="8"/>
        <v/>
      </c>
      <c r="W64" s="26" t="str">
        <f t="shared" si="9"/>
        <v/>
      </c>
      <c r="X64">
        <f>INDEX('Calcs-control1'!$G$386:$X$456,  'Graph-outputs'!$B64, 'Graph-outputs'!X$2)</f>
        <v>93463.533505741085</v>
      </c>
      <c r="Y64">
        <v>60</v>
      </c>
      <c r="Z64">
        <f>INDEX('Calcs-control1'!$G$170:$X$240, 'Graph-outputs'!$B64, 'Graph-outputs'!$J$2)</f>
        <v>0.99999999549595675</v>
      </c>
      <c r="AB64" s="25" t="str">
        <f t="shared" si="10"/>
        <v/>
      </c>
      <c r="AC64" s="4" t="str">
        <f t="shared" si="11"/>
        <v/>
      </c>
      <c r="AD64" s="26" t="str">
        <f t="shared" si="12"/>
        <v/>
      </c>
      <c r="AE64">
        <f>INDEX('Calcs-control1'!$AH$386:$AY$456,  'Graph-outputs'!$B64, 'Graph-outputs'!AE$2)</f>
        <v>92628.012279627641</v>
      </c>
      <c r="AF64">
        <v>60</v>
      </c>
      <c r="AG64">
        <f>INDEX('Calcs-control1'!$AH$170:$AY$240, 'Graph-outputs'!$B64, 'Graph-outputs'!$Q$2)</f>
        <v>0.99999999464197464</v>
      </c>
      <c r="AI64" s="80">
        <v>61</v>
      </c>
      <c r="AJ64" s="80">
        <f t="shared" si="13"/>
        <v>60</v>
      </c>
      <c r="AK64">
        <f>IF(Settings!$M$5=1, 'Graph-outputs'!$AR64, 'Graph-outputs'!$AY64)</f>
        <v>91.341986628152341</v>
      </c>
      <c r="AM64">
        <f>IF(Settings!$M$5=1, 'Graph-outputs'!$BF64, 'Graph-outputs'!$BM64)</f>
        <v>94671.820667487744</v>
      </c>
      <c r="AO64" s="25" t="str">
        <f t="shared" si="14"/>
        <v/>
      </c>
      <c r="AP64" s="4" t="str">
        <f t="shared" si="15"/>
        <v/>
      </c>
      <c r="AQ64" s="26" t="str">
        <f t="shared" si="16"/>
        <v/>
      </c>
      <c r="AR64">
        <f>INDEX('Calcs-control2'!$G$86:$Y$156,  'Graph-outputs'!$B64, 'Graph-outputs'!AR$2)</f>
        <v>92.208240410764645</v>
      </c>
      <c r="AS64">
        <v>60</v>
      </c>
      <c r="AT64">
        <f>INDEX('Calcs-control2'!$G$170:$X$240, 'Graph-outputs'!$B64, 'Graph-outputs'!$AL$1)</f>
        <v>0.99999999813146312</v>
      </c>
      <c r="AV64" s="25" t="str">
        <f t="shared" si="17"/>
        <v/>
      </c>
      <c r="AW64" s="4" t="str">
        <f t="shared" si="18"/>
        <v/>
      </c>
      <c r="AX64" s="26" t="str">
        <f t="shared" si="19"/>
        <v/>
      </c>
      <c r="AY64">
        <f>INDEX('Calcs-control2'!$AH$86:$AZ$156,  'Graph-outputs'!$B64, 'Graph-outputs'!AY$2)</f>
        <v>91.341986628152341</v>
      </c>
      <c r="AZ64">
        <v>60</v>
      </c>
      <c r="BA64">
        <f>INDEX('Calcs-control2'!$AH$170:$AY$240, 'Graph-outputs'!$B64, 'Graph-outputs'!$AL$1)</f>
        <v>0.99999999771950143</v>
      </c>
      <c r="BC64" s="25" t="str">
        <f t="shared" si="20"/>
        <v/>
      </c>
      <c r="BD64" s="4" t="str">
        <f t="shared" si="21"/>
        <v/>
      </c>
      <c r="BE64" s="26" t="str">
        <f t="shared" si="22"/>
        <v/>
      </c>
      <c r="BF64">
        <f>INDEX('Calcs-control2'!$G$386:$X$456,  'Graph-outputs'!$B64, 'Graph-outputs'!BF$2)</f>
        <v>95569.653383683442</v>
      </c>
      <c r="BG64">
        <v>60</v>
      </c>
      <c r="BH64">
        <f>INDEX('Calcs-control2'!$G$170:$X$240, 'Graph-outputs'!$B64, 'Graph-outputs'!$AL$1)</f>
        <v>0.99999999813146312</v>
      </c>
      <c r="BJ64" s="25" t="str">
        <f t="shared" si="23"/>
        <v/>
      </c>
      <c r="BK64" s="4" t="str">
        <f t="shared" si="24"/>
        <v/>
      </c>
      <c r="BL64" s="26" t="str">
        <f t="shared" si="25"/>
        <v/>
      </c>
      <c r="BM64">
        <f>INDEX('Calcs-control2'!$AH$386:$AY$456,  'Graph-outputs'!$B64, 'Graph-outputs'!BM$2)</f>
        <v>94671.820667487744</v>
      </c>
      <c r="BN64">
        <v>60</v>
      </c>
      <c r="BO64">
        <f>INDEX('Calcs-control2'!$AH$170:$AY$240, 'Graph-outputs'!$B64, 'Graph-outputs'!$AL$1)</f>
        <v>0.99999999771950143</v>
      </c>
      <c r="BQ64" s="80">
        <v>61</v>
      </c>
      <c r="BR64" s="80">
        <f t="shared" si="26"/>
        <v>60</v>
      </c>
      <c r="BS64">
        <f>IF(Settings!$M$5=1, 'Graph-outputs'!$BZ64, 'Graph-outputs'!$CG64)</f>
        <v>139.05770858595778</v>
      </c>
      <c r="BU64">
        <f>IF(Settings!$M$5=1, 'Graph-outputs'!$CN64, 'Graph-outputs'!$CU64)</f>
        <v>14601.059401525566</v>
      </c>
      <c r="BW64" s="25" t="str">
        <f t="shared" si="27"/>
        <v/>
      </c>
      <c r="BX64" s="4" t="str">
        <f t="shared" si="28"/>
        <v/>
      </c>
      <c r="BY64" s="26" t="str">
        <f t="shared" si="29"/>
        <v/>
      </c>
      <c r="BZ64">
        <f>INDEX('Calcs-control3'!$G$86:$Y$156,  'Graph-outputs'!$B64, 'Graph-outputs'!BZ$2)</f>
        <v>140.15055450832907</v>
      </c>
      <c r="CA64">
        <v>60</v>
      </c>
      <c r="CB64">
        <f>INDEX('Calcs-control3'!$G$170:$X$240, 'Graph-outputs'!$B64, 'Graph-outputs'!$BT$1)</f>
        <v>0</v>
      </c>
      <c r="CD64" s="25" t="str">
        <f t="shared" si="30"/>
        <v/>
      </c>
      <c r="CE64" s="4" t="str">
        <f t="shared" si="31"/>
        <v/>
      </c>
      <c r="CF64" s="26" t="str">
        <f t="shared" si="32"/>
        <v/>
      </c>
      <c r="CG64">
        <f>INDEX('Calcs-control3'!$AH$86:$AZ$156,  'Graph-outputs'!$B64, 'Graph-outputs'!CG$2)</f>
        <v>139.05770858595778</v>
      </c>
      <c r="CH64">
        <v>60</v>
      </c>
      <c r="CI64" s="86">
        <f>INDEX('Calcs-control3'!$AH$170:$AY$240, 'Graph-outputs'!$B64, 'Graph-outputs'!$BT$1)</f>
        <v>0</v>
      </c>
      <c r="CK64" s="25" t="str">
        <f t="shared" si="33"/>
        <v/>
      </c>
      <c r="CL64" s="4" t="str">
        <f t="shared" si="34"/>
        <v/>
      </c>
      <c r="CM64" s="26" t="str">
        <f t="shared" si="35"/>
        <v/>
      </c>
      <c r="CN64">
        <f>INDEX('Calcs-control3'!$G$386:$X$456,  'Graph-outputs'!$B64, 'Graph-outputs'!CN$2)</f>
        <v>14715.808223374552</v>
      </c>
      <c r="CO64">
        <v>60</v>
      </c>
      <c r="CP64" s="86">
        <f>INDEX('Calcs-control3'!$G$170:$X$240, 'Graph-outputs'!$B64, 'Graph-outputs'!$BT$1)</f>
        <v>0</v>
      </c>
      <c r="CR64" s="25" t="str">
        <f t="shared" si="36"/>
        <v/>
      </c>
      <c r="CS64" s="4" t="str">
        <f t="shared" si="37"/>
        <v/>
      </c>
      <c r="CT64" s="26" t="str">
        <f t="shared" si="38"/>
        <v/>
      </c>
      <c r="CU64">
        <f>INDEX('Calcs-control3'!$AH$386:$AY$456,  'Graph-outputs'!$B64, 'Graph-outputs'!CU$2)</f>
        <v>14601.059401525566</v>
      </c>
      <c r="CV64">
        <v>60</v>
      </c>
      <c r="CW64" s="86">
        <f>INDEX('Calcs-control3'!$AH$170:$AY$240, 'Graph-outputs'!$B64, 'Graph-outputs'!$BT$1)</f>
        <v>0</v>
      </c>
      <c r="CY64" s="80">
        <v>61</v>
      </c>
      <c r="CZ64" s="80">
        <f t="shared" si="39"/>
        <v>60</v>
      </c>
      <c r="DA64">
        <f>IF(Settings!$M$5=1, 'Graph-outputs'!$DH64, 'Graph-outputs'!$DO64)</f>
        <v>64.318945867725162</v>
      </c>
      <c r="DC64">
        <f>IF(Settings!$M$5=1, 'Graph-outputs'!$DV64, 'Graph-outputs'!$EC64)</f>
        <v>70797.664384749834</v>
      </c>
      <c r="DE64" s="25" t="str">
        <f t="shared" si="40"/>
        <v/>
      </c>
      <c r="DF64" s="4" t="str">
        <f t="shared" si="41"/>
        <v/>
      </c>
      <c r="DG64" s="26" t="str">
        <f t="shared" si="42"/>
        <v/>
      </c>
      <c r="DH64">
        <f>INDEX('Calcs-control4'!$G$86:$X$156,  'Graph-outputs'!$B64, 'Graph-outputs'!DH$2)</f>
        <v>64.481711558439727</v>
      </c>
      <c r="DI64">
        <v>60</v>
      </c>
      <c r="DJ64">
        <f>INDEX('Calcs-control4'!$G$170:$X$240, 'Graph-outputs'!$B64, 'Graph-outputs'!$DB$1)</f>
        <v>0.99843708007905985</v>
      </c>
      <c r="DL64" s="25" t="str">
        <f t="shared" si="43"/>
        <v/>
      </c>
      <c r="DM64" s="4" t="str">
        <f t="shared" si="44"/>
        <v/>
      </c>
      <c r="DN64" s="26" t="str">
        <f t="shared" si="45"/>
        <v/>
      </c>
      <c r="DO64">
        <f>INDEX('Calcs-control4'!$AH$86:$AY$156,  'Graph-outputs'!$B64, 'Graph-outputs'!DO$2)</f>
        <v>64.318945867725162</v>
      </c>
      <c r="DP64">
        <v>60</v>
      </c>
      <c r="DQ64">
        <f>INDEX('Calcs-control4'!$AH$170:$AY$240, 'Graph-outputs'!$B64, 'Graph-outputs'!$DB$1)</f>
        <v>0.99841619101822243</v>
      </c>
      <c r="DS64" s="25" t="str">
        <f t="shared" si="46"/>
        <v/>
      </c>
      <c r="DT64" s="4" t="str">
        <f t="shared" si="47"/>
        <v/>
      </c>
      <c r="DU64" s="26" t="str">
        <f t="shared" si="48"/>
        <v/>
      </c>
      <c r="DV64">
        <f>INDEX('Calcs-control4'!$G$386:$X$456,  'Graph-outputs'!$B64, 'Graph-outputs'!DV$2)</f>
        <v>70977.552496988457</v>
      </c>
      <c r="DW64">
        <v>60</v>
      </c>
      <c r="DX64">
        <f>INDEX('Calcs-control4'!$G$170:$X$240, 'Graph-outputs'!$B64, 'Graph-outputs'!$DB$1)</f>
        <v>0.99843708007905985</v>
      </c>
      <c r="DZ64" s="25" t="str">
        <f t="shared" si="49"/>
        <v/>
      </c>
      <c r="EA64" s="4" t="str">
        <f t="shared" si="50"/>
        <v/>
      </c>
      <c r="EB64" s="26" t="str">
        <f t="shared" si="51"/>
        <v/>
      </c>
      <c r="EC64">
        <f>INDEX('Calcs-control4'!$AH$386:$AY$456,  'Graph-outputs'!$B64, 'Graph-outputs'!EC$2)</f>
        <v>70797.664384749834</v>
      </c>
      <c r="ED64">
        <v>60</v>
      </c>
      <c r="EE64">
        <f>INDEX('Calcs-control4'!$AH$170:$AY$240, 'Graph-outputs'!$B64, 'Graph-outputs'!$DB$1)</f>
        <v>0.99841619101822243</v>
      </c>
    </row>
    <row r="65" spans="1:135" x14ac:dyDescent="0.25">
      <c r="A65" s="80">
        <f t="shared" si="0"/>
        <v>61</v>
      </c>
      <c r="B65">
        <v>62</v>
      </c>
      <c r="C65">
        <f>IF(Settings!$M$5=1, 'Graph-outputs'!$J65, 'Graph-outputs'!$Q65)</f>
        <v>83.986778831776292</v>
      </c>
      <c r="E65">
        <f>IF(Settings!$M$5=1, 'Graph-outputs'!$X65, 'Graph-outputs'!$AE65)</f>
        <v>92960.073360781651</v>
      </c>
      <c r="G65" s="25" t="str">
        <f t="shared" si="1"/>
        <v/>
      </c>
      <c r="H65" s="4" t="str">
        <f t="shared" si="2"/>
        <v/>
      </c>
      <c r="I65" s="26" t="str">
        <f t="shared" si="3"/>
        <v/>
      </c>
      <c r="J65">
        <f>INDEX('Calcs-control1'!$G$86:$X$156,  'Graph-outputs'!$B65, 'Graph-outputs'!J$2)</f>
        <v>85.23785862849779</v>
      </c>
      <c r="K65">
        <v>61</v>
      </c>
      <c r="L65">
        <f>INDEX('Calcs-control1'!$G$170:$X$240, 'Graph-outputs'!$B65, 'Graph-outputs'!$D$1)</f>
        <v>0.99999999624966418</v>
      </c>
      <c r="N65" s="25" t="str">
        <f t="shared" si="4"/>
        <v/>
      </c>
      <c r="O65" s="4" t="str">
        <f t="shared" si="5"/>
        <v/>
      </c>
      <c r="P65" s="26" t="str">
        <f t="shared" si="6"/>
        <v/>
      </c>
      <c r="Q65">
        <f>INDEX('Calcs-control1'!$AH$86:$AY$156,  'Graph-outputs'!$B65, 'Graph-outputs'!Q$2)</f>
        <v>83.986778831776292</v>
      </c>
      <c r="R65">
        <v>61</v>
      </c>
      <c r="S65">
        <f>INDEX('Calcs-control1'!$AH$170:$AY$240, 'Graph-outputs'!$B65, 'Graph-outputs'!$Q$2)</f>
        <v>0.99999999499922088</v>
      </c>
      <c r="U65" s="25" t="str">
        <f t="shared" si="7"/>
        <v/>
      </c>
      <c r="V65" s="4" t="str">
        <f t="shared" si="8"/>
        <v/>
      </c>
      <c r="W65" s="26" t="str">
        <f t="shared" si="9"/>
        <v/>
      </c>
      <c r="X65">
        <f>INDEX('Calcs-control1'!$G$386:$X$456,  'Graph-outputs'!$B65, 'Graph-outputs'!X$2)</f>
        <v>94344.820739470713</v>
      </c>
      <c r="Y65">
        <v>61</v>
      </c>
      <c r="Z65">
        <f>INDEX('Calcs-control1'!$G$170:$X$240, 'Graph-outputs'!$B65, 'Graph-outputs'!$J$2)</f>
        <v>0.99999999624966418</v>
      </c>
      <c r="AB65" s="25" t="str">
        <f t="shared" si="10"/>
        <v/>
      </c>
      <c r="AC65" s="4" t="str">
        <f t="shared" si="11"/>
        <v/>
      </c>
      <c r="AD65" s="26" t="str">
        <f t="shared" si="12"/>
        <v/>
      </c>
      <c r="AE65">
        <f>INDEX('Calcs-control1'!$AH$386:$AY$456,  'Graph-outputs'!$B65, 'Graph-outputs'!AE$2)</f>
        <v>92960.073360781651</v>
      </c>
      <c r="AF65">
        <v>61</v>
      </c>
      <c r="AG65">
        <f>INDEX('Calcs-control1'!$AH$170:$AY$240, 'Graph-outputs'!$B65, 'Graph-outputs'!$Q$2)</f>
        <v>0.99999999499922088</v>
      </c>
      <c r="AI65" s="80">
        <v>62</v>
      </c>
      <c r="AJ65" s="80">
        <f t="shared" si="13"/>
        <v>61</v>
      </c>
      <c r="AK65">
        <f>IF(Settings!$M$5=1, 'Graph-outputs'!$AR65, 'Graph-outputs'!$AY65)</f>
        <v>91.687473518616642</v>
      </c>
      <c r="AM65">
        <f>IF(Settings!$M$5=1, 'Graph-outputs'!$BF65, 'Graph-outputs'!$BM65)</f>
        <v>95029.902144010484</v>
      </c>
      <c r="AO65" s="25" t="str">
        <f t="shared" si="14"/>
        <v/>
      </c>
      <c r="AP65" s="4" t="str">
        <f t="shared" si="15"/>
        <v/>
      </c>
      <c r="AQ65" s="26" t="str">
        <f t="shared" si="16"/>
        <v/>
      </c>
      <c r="AR65">
        <f>INDEX('Calcs-control2'!$G$86:$Y$156,  'Graph-outputs'!$B65, 'Graph-outputs'!AR$2)</f>
        <v>93.110812604703483</v>
      </c>
      <c r="AS65">
        <v>61</v>
      </c>
      <c r="AT65">
        <f>INDEX('Calcs-control2'!$G$170:$X$240, 'Graph-outputs'!$B65, 'Graph-outputs'!$AL$1)</f>
        <v>0.99999999848174126</v>
      </c>
      <c r="AV65" s="25" t="str">
        <f t="shared" si="17"/>
        <v/>
      </c>
      <c r="AW65" s="4" t="str">
        <f t="shared" si="18"/>
        <v/>
      </c>
      <c r="AX65" s="26" t="str">
        <f t="shared" si="19"/>
        <v/>
      </c>
      <c r="AY65">
        <f>INDEX('Calcs-control2'!$AH$86:$AZ$156,  'Graph-outputs'!$B65, 'Graph-outputs'!AY$2)</f>
        <v>91.687473518616642</v>
      </c>
      <c r="AZ65">
        <v>61</v>
      </c>
      <c r="BA65">
        <f>INDEX('Calcs-control2'!$AH$170:$AY$240, 'Graph-outputs'!$B65, 'Graph-outputs'!$AL$1)</f>
        <v>0.99999999789370164</v>
      </c>
      <c r="BC65" s="25" t="str">
        <f t="shared" si="20"/>
        <v/>
      </c>
      <c r="BD65" s="4" t="str">
        <f t="shared" si="21"/>
        <v/>
      </c>
      <c r="BE65" s="26" t="str">
        <f t="shared" si="22"/>
        <v/>
      </c>
      <c r="BF65">
        <f>INDEX('Calcs-control2'!$G$386:$X$456,  'Graph-outputs'!$B65, 'Graph-outputs'!BF$2)</f>
        <v>96505.128482023458</v>
      </c>
      <c r="BG65">
        <v>61</v>
      </c>
      <c r="BH65">
        <f>INDEX('Calcs-control2'!$G$170:$X$240, 'Graph-outputs'!$B65, 'Graph-outputs'!$AL$1)</f>
        <v>0.99999999848174126</v>
      </c>
      <c r="BJ65" s="25" t="str">
        <f t="shared" si="23"/>
        <v/>
      </c>
      <c r="BK65" s="4" t="str">
        <f t="shared" si="24"/>
        <v/>
      </c>
      <c r="BL65" s="26" t="str">
        <f t="shared" si="25"/>
        <v/>
      </c>
      <c r="BM65">
        <f>INDEX('Calcs-control2'!$AH$386:$AY$456,  'Graph-outputs'!$B65, 'Graph-outputs'!BM$2)</f>
        <v>95029.902144010484</v>
      </c>
      <c r="BN65">
        <v>61</v>
      </c>
      <c r="BO65">
        <f>INDEX('Calcs-control2'!$AH$170:$AY$240, 'Graph-outputs'!$B65, 'Graph-outputs'!$AL$1)</f>
        <v>0.99999999789370164</v>
      </c>
      <c r="BQ65" s="80">
        <v>62</v>
      </c>
      <c r="BR65" s="80">
        <f t="shared" si="26"/>
        <v>61</v>
      </c>
      <c r="BS65">
        <f>IF(Settings!$M$5=1, 'Graph-outputs'!$BZ65, 'Graph-outputs'!$CG65)</f>
        <v>139.49283102306862</v>
      </c>
      <c r="BU65">
        <f>IF(Settings!$M$5=1, 'Graph-outputs'!$CN65, 'Graph-outputs'!$CU65)</f>
        <v>14646.747257422205</v>
      </c>
      <c r="BW65" s="25" t="str">
        <f t="shared" si="27"/>
        <v/>
      </c>
      <c r="BX65" s="4" t="str">
        <f t="shared" si="28"/>
        <v/>
      </c>
      <c r="BY65" s="26" t="str">
        <f t="shared" si="29"/>
        <v/>
      </c>
      <c r="BZ65">
        <f>INDEX('Calcs-control3'!$G$86:$Y$156,  'Graph-outputs'!$B65, 'Graph-outputs'!BZ$2)</f>
        <v>141.29600226933687</v>
      </c>
      <c r="CA65">
        <v>61</v>
      </c>
      <c r="CB65">
        <f>INDEX('Calcs-control3'!$G$170:$X$240, 'Graph-outputs'!$B65, 'Graph-outputs'!$BT$1)</f>
        <v>0</v>
      </c>
      <c r="CD65" s="25" t="str">
        <f t="shared" si="30"/>
        <v/>
      </c>
      <c r="CE65" s="4" t="str">
        <f t="shared" si="31"/>
        <v/>
      </c>
      <c r="CF65" s="26" t="str">
        <f t="shared" si="32"/>
        <v/>
      </c>
      <c r="CG65">
        <f>INDEX('Calcs-control3'!$AH$86:$AZ$156,  'Graph-outputs'!$B65, 'Graph-outputs'!CG$2)</f>
        <v>139.49283102306862</v>
      </c>
      <c r="CH65">
        <v>61</v>
      </c>
      <c r="CI65" s="86">
        <f>INDEX('Calcs-control3'!$AH$170:$AY$240, 'Graph-outputs'!$B65, 'Graph-outputs'!$BT$1)</f>
        <v>0</v>
      </c>
      <c r="CK65" s="25" t="str">
        <f t="shared" si="33"/>
        <v/>
      </c>
      <c r="CL65" s="4" t="str">
        <f t="shared" si="34"/>
        <v/>
      </c>
      <c r="CM65" s="26" t="str">
        <f t="shared" si="35"/>
        <v/>
      </c>
      <c r="CN65">
        <f>INDEX('Calcs-control3'!$G$386:$X$456,  'Graph-outputs'!$B65, 'Graph-outputs'!CN$2)</f>
        <v>14836.08023828037</v>
      </c>
      <c r="CO65">
        <v>61</v>
      </c>
      <c r="CP65" s="86">
        <f>INDEX('Calcs-control3'!$G$170:$X$240, 'Graph-outputs'!$B65, 'Graph-outputs'!$BT$1)</f>
        <v>0</v>
      </c>
      <c r="CR65" s="25" t="str">
        <f t="shared" si="36"/>
        <v/>
      </c>
      <c r="CS65" s="4" t="str">
        <f t="shared" si="37"/>
        <v/>
      </c>
      <c r="CT65" s="26" t="str">
        <f t="shared" si="38"/>
        <v/>
      </c>
      <c r="CU65">
        <f>INDEX('Calcs-control3'!$AH$386:$AY$456,  'Graph-outputs'!$B65, 'Graph-outputs'!CU$2)</f>
        <v>14646.747257422205</v>
      </c>
      <c r="CV65">
        <v>61</v>
      </c>
      <c r="CW65" s="86">
        <f>INDEX('Calcs-control3'!$AH$170:$AY$240, 'Graph-outputs'!$B65, 'Graph-outputs'!$BT$1)</f>
        <v>0</v>
      </c>
      <c r="CY65" s="80">
        <v>62</v>
      </c>
      <c r="CZ65" s="80">
        <f t="shared" si="39"/>
        <v>61</v>
      </c>
      <c r="DA65">
        <f>IF(Settings!$M$5=1, 'Graph-outputs'!$DH65, 'Graph-outputs'!$DO65)</f>
        <v>64.384083213694481</v>
      </c>
      <c r="DC65">
        <f>IF(Settings!$M$5=1, 'Graph-outputs'!$DV65, 'Graph-outputs'!$EC65)</f>
        <v>70869.657004537687</v>
      </c>
      <c r="DE65" s="25" t="str">
        <f t="shared" si="40"/>
        <v/>
      </c>
      <c r="DF65" s="4" t="str">
        <f t="shared" si="41"/>
        <v/>
      </c>
      <c r="DG65" s="26" t="str">
        <f t="shared" si="42"/>
        <v/>
      </c>
      <c r="DH65">
        <f>INDEX('Calcs-control4'!$G$86:$X$156,  'Graph-outputs'!$B65, 'Graph-outputs'!DH$2)</f>
        <v>64.649335537244312</v>
      </c>
      <c r="DI65">
        <v>61</v>
      </c>
      <c r="DJ65">
        <f>INDEX('Calcs-control4'!$G$170:$X$240, 'Graph-outputs'!$B65, 'Graph-outputs'!$DB$1)</f>
        <v>0.99845772858224169</v>
      </c>
      <c r="DL65" s="25" t="str">
        <f t="shared" si="43"/>
        <v/>
      </c>
      <c r="DM65" s="4" t="str">
        <f t="shared" si="44"/>
        <v/>
      </c>
      <c r="DN65" s="26" t="str">
        <f t="shared" si="45"/>
        <v/>
      </c>
      <c r="DO65">
        <f>INDEX('Calcs-control4'!$AH$86:$AY$156,  'Graph-outputs'!$B65, 'Graph-outputs'!DO$2)</f>
        <v>64.384083213694481</v>
      </c>
      <c r="DP65">
        <v>61</v>
      </c>
      <c r="DQ65">
        <f>INDEX('Calcs-control4'!$AH$170:$AY$240, 'Graph-outputs'!$B65, 'Graph-outputs'!$DB$1)</f>
        <v>0.99842465065160502</v>
      </c>
      <c r="DS65" s="25" t="str">
        <f t="shared" si="46"/>
        <v/>
      </c>
      <c r="DT65" s="4" t="str">
        <f t="shared" si="47"/>
        <v/>
      </c>
      <c r="DU65" s="26" t="str">
        <f t="shared" si="48"/>
        <v/>
      </c>
      <c r="DV65">
        <f>INDEX('Calcs-control4'!$G$386:$X$456,  'Graph-outputs'!$B65, 'Graph-outputs'!DV$2)</f>
        <v>71162.78364654613</v>
      </c>
      <c r="DW65">
        <v>61</v>
      </c>
      <c r="DX65">
        <f>INDEX('Calcs-control4'!$G$170:$X$240, 'Graph-outputs'!$B65, 'Graph-outputs'!$DB$1)</f>
        <v>0.99845772858224169</v>
      </c>
      <c r="DZ65" s="25" t="str">
        <f t="shared" si="49"/>
        <v/>
      </c>
      <c r="EA65" s="4" t="str">
        <f t="shared" si="50"/>
        <v/>
      </c>
      <c r="EB65" s="26" t="str">
        <f t="shared" si="51"/>
        <v/>
      </c>
      <c r="EC65">
        <f>INDEX('Calcs-control4'!$AH$386:$AY$456,  'Graph-outputs'!$B65, 'Graph-outputs'!EC$2)</f>
        <v>70869.657004537687</v>
      </c>
      <c r="ED65">
        <v>61</v>
      </c>
      <c r="EE65">
        <f>INDEX('Calcs-control4'!$AH$170:$AY$240, 'Graph-outputs'!$B65, 'Graph-outputs'!$DB$1)</f>
        <v>0.99842465065160502</v>
      </c>
    </row>
    <row r="66" spans="1:135" x14ac:dyDescent="0.25">
      <c r="A66" s="80">
        <f t="shared" si="0"/>
        <v>62</v>
      </c>
      <c r="B66">
        <v>63</v>
      </c>
      <c r="C66">
        <f>IF(Settings!$M$5=1, 'Graph-outputs'!$J66, 'Graph-outputs'!$Q66)</f>
        <v>84.260812446417802</v>
      </c>
      <c r="E66">
        <f>IF(Settings!$M$5=1, 'Graph-outputs'!$X66, 'Graph-outputs'!$AE66)</f>
        <v>93263.385212879497</v>
      </c>
      <c r="G66" s="25" t="str">
        <f t="shared" si="1"/>
        <v/>
      </c>
      <c r="H66" s="4" t="str">
        <f t="shared" si="2"/>
        <v/>
      </c>
      <c r="I66" s="26" t="str">
        <f t="shared" si="3"/>
        <v/>
      </c>
      <c r="J66">
        <f>INDEX('Calcs-control1'!$G$86:$X$156,  'Graph-outputs'!$B66, 'Graph-outputs'!J$2)</f>
        <v>86.014321080630708</v>
      </c>
      <c r="K66">
        <v>62</v>
      </c>
      <c r="L66">
        <f>INDEX('Calcs-control1'!$G$170:$X$240, 'Graph-outputs'!$B66, 'Graph-outputs'!$D$1)</f>
        <v>0.99999999686302488</v>
      </c>
      <c r="N66" s="25" t="str">
        <f t="shared" si="4"/>
        <v/>
      </c>
      <c r="O66" s="4" t="str">
        <f t="shared" si="5"/>
        <v/>
      </c>
      <c r="P66" s="26" t="str">
        <f t="shared" si="6"/>
        <v/>
      </c>
      <c r="Q66">
        <f>INDEX('Calcs-control1'!$AH$86:$AY$156,  'Graph-outputs'!$B66, 'Graph-outputs'!Q$2)</f>
        <v>84.260812446417802</v>
      </c>
      <c r="R66">
        <v>62</v>
      </c>
      <c r="S66">
        <f>INDEX('Calcs-control1'!$AH$170:$AY$240, 'Graph-outputs'!$B66, 'Graph-outputs'!$Q$2)</f>
        <v>0.99999999530468131</v>
      </c>
      <c r="U66" s="25" t="str">
        <f t="shared" si="7"/>
        <v/>
      </c>
      <c r="V66" s="4" t="str">
        <f t="shared" si="8"/>
        <v/>
      </c>
      <c r="W66" s="26" t="str">
        <f t="shared" si="9"/>
        <v/>
      </c>
      <c r="X66">
        <f>INDEX('Calcs-control1'!$G$386:$X$456,  'Graph-outputs'!$B66, 'Graph-outputs'!X$2)</f>
        <v>95204.241812634442</v>
      </c>
      <c r="Y66">
        <v>62</v>
      </c>
      <c r="Z66">
        <f>INDEX('Calcs-control1'!$G$170:$X$240, 'Graph-outputs'!$B66, 'Graph-outputs'!$J$2)</f>
        <v>0.99999999686302488</v>
      </c>
      <c r="AB66" s="25" t="str">
        <f t="shared" si="10"/>
        <v/>
      </c>
      <c r="AC66" s="4" t="str">
        <f t="shared" si="11"/>
        <v/>
      </c>
      <c r="AD66" s="26" t="str">
        <f t="shared" si="12"/>
        <v/>
      </c>
      <c r="AE66">
        <f>INDEX('Calcs-control1'!$AH$386:$AY$456,  'Graph-outputs'!$B66, 'Graph-outputs'!AE$2)</f>
        <v>93263.385212879497</v>
      </c>
      <c r="AF66">
        <v>62</v>
      </c>
      <c r="AG66">
        <f>INDEX('Calcs-control1'!$AH$170:$AY$240, 'Graph-outputs'!$B66, 'Graph-outputs'!$Q$2)</f>
        <v>0.99999999530468131</v>
      </c>
      <c r="AI66" s="80">
        <v>63</v>
      </c>
      <c r="AJ66" s="80">
        <f t="shared" si="13"/>
        <v>62</v>
      </c>
      <c r="AK66">
        <f>IF(Settings!$M$5=1, 'Graph-outputs'!$AR66, 'Graph-outputs'!$AY66)</f>
        <v>92.001654942433277</v>
      </c>
      <c r="AM66">
        <f>IF(Settings!$M$5=1, 'Graph-outputs'!$BF66, 'Graph-outputs'!$BM66)</f>
        <v>95355.53692532031</v>
      </c>
      <c r="AO66" s="25" t="str">
        <f t="shared" si="14"/>
        <v/>
      </c>
      <c r="AP66" s="4" t="str">
        <f t="shared" si="15"/>
        <v/>
      </c>
      <c r="AQ66" s="26" t="str">
        <f t="shared" si="16"/>
        <v/>
      </c>
      <c r="AR66">
        <f>INDEX('Calcs-control2'!$G$86:$Y$156,  'Graph-outputs'!$B66, 'Graph-outputs'!AR$2)</f>
        <v>93.97968075933089</v>
      </c>
      <c r="AS66">
        <v>62</v>
      </c>
      <c r="AT66">
        <f>INDEX('Calcs-control2'!$G$170:$X$240, 'Graph-outputs'!$B66, 'Graph-outputs'!$AL$1)</f>
        <v>0.9999999987567556</v>
      </c>
      <c r="AV66" s="25" t="str">
        <f t="shared" si="17"/>
        <v/>
      </c>
      <c r="AW66" s="4" t="str">
        <f t="shared" si="18"/>
        <v/>
      </c>
      <c r="AX66" s="26" t="str">
        <f t="shared" si="19"/>
        <v/>
      </c>
      <c r="AY66">
        <f>INDEX('Calcs-control2'!$AH$86:$AZ$156,  'Graph-outputs'!$B66, 'Graph-outputs'!AY$2)</f>
        <v>92.001654942433277</v>
      </c>
      <c r="AZ66">
        <v>62</v>
      </c>
      <c r="BA66">
        <f>INDEX('Calcs-control2'!$AH$170:$AY$240, 'Graph-outputs'!$B66, 'Graph-outputs'!$AL$1)</f>
        <v>0.99999999804053719</v>
      </c>
      <c r="BC66" s="25" t="str">
        <f t="shared" si="20"/>
        <v/>
      </c>
      <c r="BD66" s="4" t="str">
        <f t="shared" si="21"/>
        <v/>
      </c>
      <c r="BE66" s="26" t="str">
        <f t="shared" si="22"/>
        <v/>
      </c>
      <c r="BF66">
        <f>INDEX('Calcs-control2'!$G$386:$X$456,  'Graph-outputs'!$B66, 'Graph-outputs'!BF$2)</f>
        <v>97405.670872116068</v>
      </c>
      <c r="BG66">
        <v>62</v>
      </c>
      <c r="BH66">
        <f>INDEX('Calcs-control2'!$G$170:$X$240, 'Graph-outputs'!$B66, 'Graph-outputs'!$AL$1)</f>
        <v>0.9999999987567556</v>
      </c>
      <c r="BJ66" s="25" t="str">
        <f t="shared" si="23"/>
        <v/>
      </c>
      <c r="BK66" s="4" t="str">
        <f t="shared" si="24"/>
        <v/>
      </c>
      <c r="BL66" s="26" t="str">
        <f t="shared" si="25"/>
        <v/>
      </c>
      <c r="BM66">
        <f>INDEX('Calcs-control2'!$AH$386:$AY$456,  'Graph-outputs'!$B66, 'Graph-outputs'!BM$2)</f>
        <v>95355.53692532031</v>
      </c>
      <c r="BN66">
        <v>62</v>
      </c>
      <c r="BO66">
        <f>INDEX('Calcs-control2'!$AH$170:$AY$240, 'Graph-outputs'!$B66, 'Graph-outputs'!$AL$1)</f>
        <v>0.99999999804053719</v>
      </c>
      <c r="BQ66" s="80">
        <v>63</v>
      </c>
      <c r="BR66" s="80">
        <f t="shared" si="26"/>
        <v>62</v>
      </c>
      <c r="BS66">
        <f>IF(Settings!$M$5=1, 'Graph-outputs'!$BZ66, 'Graph-outputs'!$CG66)</f>
        <v>139.88936895290544</v>
      </c>
      <c r="BU66">
        <f>IF(Settings!$M$5=1, 'Graph-outputs'!$CN66, 'Graph-outputs'!$CU66)</f>
        <v>14688.383740055071</v>
      </c>
      <c r="BW66" s="25" t="str">
        <f t="shared" si="27"/>
        <v/>
      </c>
      <c r="BX66" s="4" t="str">
        <f t="shared" si="28"/>
        <v/>
      </c>
      <c r="BY66" s="26" t="str">
        <f t="shared" si="29"/>
        <v/>
      </c>
      <c r="BZ66">
        <f>INDEX('Calcs-control3'!$G$86:$Y$156,  'Graph-outputs'!$B66, 'Graph-outputs'!BZ$2)</f>
        <v>142.40569363579402</v>
      </c>
      <c r="CA66">
        <v>62</v>
      </c>
      <c r="CB66">
        <f>INDEX('Calcs-control3'!$G$170:$X$240, 'Graph-outputs'!$B66, 'Graph-outputs'!$BT$1)</f>
        <v>0</v>
      </c>
      <c r="CD66" s="25" t="str">
        <f t="shared" si="30"/>
        <v/>
      </c>
      <c r="CE66" s="4" t="str">
        <f t="shared" si="31"/>
        <v/>
      </c>
      <c r="CF66" s="26" t="str">
        <f t="shared" si="32"/>
        <v/>
      </c>
      <c r="CG66">
        <f>INDEX('Calcs-control3'!$AH$86:$AZ$156,  'Graph-outputs'!$B66, 'Graph-outputs'!CG$2)</f>
        <v>139.88936895290544</v>
      </c>
      <c r="CH66">
        <v>62</v>
      </c>
      <c r="CI66" s="86">
        <f>INDEX('Calcs-control3'!$AH$170:$AY$240, 'Graph-outputs'!$B66, 'Graph-outputs'!$BT$1)</f>
        <v>0</v>
      </c>
      <c r="CK66" s="25" t="str">
        <f t="shared" si="33"/>
        <v/>
      </c>
      <c r="CL66" s="4" t="str">
        <f t="shared" si="34"/>
        <v/>
      </c>
      <c r="CM66" s="26" t="str">
        <f t="shared" si="35"/>
        <v/>
      </c>
      <c r="CN66">
        <f>INDEX('Calcs-control3'!$G$386:$X$456,  'Graph-outputs'!$B66, 'Graph-outputs'!CN$2)</f>
        <v>14952.597831758372</v>
      </c>
      <c r="CO66">
        <v>62</v>
      </c>
      <c r="CP66" s="86">
        <f>INDEX('Calcs-control3'!$G$170:$X$240, 'Graph-outputs'!$B66, 'Graph-outputs'!$BT$1)</f>
        <v>0</v>
      </c>
      <c r="CR66" s="25" t="str">
        <f t="shared" si="36"/>
        <v/>
      </c>
      <c r="CS66" s="4" t="str">
        <f t="shared" si="37"/>
        <v/>
      </c>
      <c r="CT66" s="26" t="str">
        <f t="shared" si="38"/>
        <v/>
      </c>
      <c r="CU66">
        <f>INDEX('Calcs-control3'!$AH$386:$AY$456,  'Graph-outputs'!$B66, 'Graph-outputs'!CU$2)</f>
        <v>14688.383740055071</v>
      </c>
      <c r="CV66">
        <v>62</v>
      </c>
      <c r="CW66" s="86">
        <f>INDEX('Calcs-control3'!$AH$170:$AY$240, 'Graph-outputs'!$B66, 'Graph-outputs'!$BT$1)</f>
        <v>0</v>
      </c>
      <c r="CY66" s="80">
        <v>63</v>
      </c>
      <c r="CZ66" s="80">
        <f t="shared" si="39"/>
        <v>62</v>
      </c>
      <c r="DA66">
        <f>IF(Settings!$M$5=1, 'Graph-outputs'!$DH66, 'Graph-outputs'!$DO66)</f>
        <v>64.443062857251391</v>
      </c>
      <c r="DC66">
        <f>IF(Settings!$M$5=1, 'Graph-outputs'!$DV66, 'Graph-outputs'!$EC66)</f>
        <v>70934.840366368662</v>
      </c>
      <c r="DE66" s="25" t="str">
        <f t="shared" si="40"/>
        <v/>
      </c>
      <c r="DF66" s="4" t="str">
        <f t="shared" si="41"/>
        <v/>
      </c>
      <c r="DG66" s="26" t="str">
        <f t="shared" si="42"/>
        <v/>
      </c>
      <c r="DH66">
        <f>INDEX('Calcs-control4'!$G$86:$X$156,  'Graph-outputs'!$B66, 'Graph-outputs'!DH$2)</f>
        <v>64.808806186789795</v>
      </c>
      <c r="DI66">
        <v>62</v>
      </c>
      <c r="DJ66">
        <f>INDEX('Calcs-control4'!$G$170:$X$240, 'Graph-outputs'!$B66, 'Graph-outputs'!$DB$1)</f>
        <v>0.99847657027452896</v>
      </c>
      <c r="DL66" s="25" t="str">
        <f t="shared" si="43"/>
        <v/>
      </c>
      <c r="DM66" s="4" t="str">
        <f t="shared" si="44"/>
        <v/>
      </c>
      <c r="DN66" s="26" t="str">
        <f t="shared" si="45"/>
        <v/>
      </c>
      <c r="DO66">
        <f>INDEX('Calcs-control4'!$AH$86:$AY$156,  'Graph-outputs'!$B66, 'Graph-outputs'!DO$2)</f>
        <v>64.443062857251391</v>
      </c>
      <c r="DP66">
        <v>62</v>
      </c>
      <c r="DQ66">
        <f>INDEX('Calcs-control4'!$AH$170:$AY$240, 'Graph-outputs'!$B66, 'Graph-outputs'!$DB$1)</f>
        <v>0.99843219528310567</v>
      </c>
      <c r="DS66" s="25" t="str">
        <f t="shared" si="46"/>
        <v/>
      </c>
      <c r="DT66" s="4" t="str">
        <f t="shared" si="47"/>
        <v/>
      </c>
      <c r="DU66" s="26" t="str">
        <f t="shared" si="48"/>
        <v/>
      </c>
      <c r="DV66">
        <f>INDEX('Calcs-control4'!$G$386:$X$456,  'Graph-outputs'!$B66, 'Graph-outputs'!DV$2)</f>
        <v>71338.98043009582</v>
      </c>
      <c r="DW66">
        <v>62</v>
      </c>
      <c r="DX66">
        <f>INDEX('Calcs-control4'!$G$170:$X$240, 'Graph-outputs'!$B66, 'Graph-outputs'!$DB$1)</f>
        <v>0.99847657027452896</v>
      </c>
      <c r="DZ66" s="25" t="str">
        <f t="shared" si="49"/>
        <v/>
      </c>
      <c r="EA66" s="4" t="str">
        <f t="shared" si="50"/>
        <v/>
      </c>
      <c r="EB66" s="26" t="str">
        <f t="shared" si="51"/>
        <v/>
      </c>
      <c r="EC66">
        <f>INDEX('Calcs-control4'!$AH$386:$AY$456,  'Graph-outputs'!$B66, 'Graph-outputs'!EC$2)</f>
        <v>70934.840366368662</v>
      </c>
      <c r="ED66">
        <v>62</v>
      </c>
      <c r="EE66">
        <f>INDEX('Calcs-control4'!$AH$170:$AY$240, 'Graph-outputs'!$B66, 'Graph-outputs'!$DB$1)</f>
        <v>0.99843219528310567</v>
      </c>
    </row>
    <row r="67" spans="1:135" x14ac:dyDescent="0.25">
      <c r="A67" s="80">
        <f t="shared" si="0"/>
        <v>63</v>
      </c>
      <c r="B67">
        <v>64</v>
      </c>
      <c r="C67">
        <f>IF(Settings!$M$5=1, 'Graph-outputs'!$J67, 'Graph-outputs'!$Q67)</f>
        <v>84.511289926573326</v>
      </c>
      <c r="E67">
        <f>IF(Settings!$M$5=1, 'Graph-outputs'!$X67, 'Graph-outputs'!$AE67)</f>
        <v>93540.62415100362</v>
      </c>
      <c r="G67" s="25" t="str">
        <f t="shared" si="1"/>
        <v/>
      </c>
      <c r="H67" s="4" t="str">
        <f t="shared" si="2"/>
        <v/>
      </c>
      <c r="I67" s="26" t="str">
        <f t="shared" si="3"/>
        <v/>
      </c>
      <c r="J67">
        <f>INDEX('Calcs-control1'!$G$86:$X$156,  'Graph-outputs'!$B67, 'Graph-outputs'!J$2)</f>
        <v>86.771439849455192</v>
      </c>
      <c r="K67">
        <v>63</v>
      </c>
      <c r="L67">
        <f>INDEX('Calcs-control1'!$G$170:$X$240, 'Graph-outputs'!$B67, 'Graph-outputs'!$D$1)</f>
        <v>0.9999999973643714</v>
      </c>
      <c r="N67" s="25" t="str">
        <f t="shared" si="4"/>
        <v/>
      </c>
      <c r="O67" s="4" t="str">
        <f t="shared" si="5"/>
        <v/>
      </c>
      <c r="P67" s="26" t="str">
        <f t="shared" si="6"/>
        <v/>
      </c>
      <c r="Q67">
        <f>INDEX('Calcs-control1'!$AH$86:$AY$156,  'Graph-outputs'!$B67, 'Graph-outputs'!Q$2)</f>
        <v>84.511289926573326</v>
      </c>
      <c r="R67">
        <v>63</v>
      </c>
      <c r="S67">
        <f>INDEX('Calcs-control1'!$AH$170:$AY$240, 'Graph-outputs'!$B67, 'Graph-outputs'!$Q$2)</f>
        <v>0.99999999556753361</v>
      </c>
      <c r="U67" s="25" t="str">
        <f t="shared" si="7"/>
        <v/>
      </c>
      <c r="V67" s="4" t="str">
        <f t="shared" si="8"/>
        <v/>
      </c>
      <c r="W67" s="26" t="str">
        <f t="shared" si="9"/>
        <v/>
      </c>
      <c r="X67">
        <f>INDEX('Calcs-control1'!$G$386:$X$456,  'Graph-outputs'!$B67, 'Graph-outputs'!X$2)</f>
        <v>96042.252487374542</v>
      </c>
      <c r="Y67">
        <v>63</v>
      </c>
      <c r="Z67">
        <f>INDEX('Calcs-control1'!$G$170:$X$240, 'Graph-outputs'!$B67, 'Graph-outputs'!$J$2)</f>
        <v>0.9999999973643714</v>
      </c>
      <c r="AB67" s="25" t="str">
        <f t="shared" si="10"/>
        <v/>
      </c>
      <c r="AC67" s="4" t="str">
        <f t="shared" si="11"/>
        <v/>
      </c>
      <c r="AD67" s="26" t="str">
        <f t="shared" si="12"/>
        <v/>
      </c>
      <c r="AE67">
        <f>INDEX('Calcs-control1'!$AH$386:$AY$456,  'Graph-outputs'!$B67, 'Graph-outputs'!AE$2)</f>
        <v>93540.62415100362</v>
      </c>
      <c r="AF67">
        <v>63</v>
      </c>
      <c r="AG67">
        <f>INDEX('Calcs-control1'!$AH$170:$AY$240, 'Graph-outputs'!$B67, 'Graph-outputs'!$Q$2)</f>
        <v>0.99999999556753361</v>
      </c>
      <c r="AI67" s="80">
        <v>64</v>
      </c>
      <c r="AJ67" s="80">
        <f t="shared" si="13"/>
        <v>63</v>
      </c>
      <c r="AK67">
        <f>IF(Settings!$M$5=1, 'Graph-outputs'!$AR67, 'Graph-outputs'!$AY67)</f>
        <v>92.28765349842466</v>
      </c>
      <c r="AM67">
        <f>IF(Settings!$M$5=1, 'Graph-outputs'!$BF67, 'Graph-outputs'!$BM67)</f>
        <v>95651.96144343249</v>
      </c>
      <c r="AO67" s="25" t="str">
        <f t="shared" si="14"/>
        <v/>
      </c>
      <c r="AP67" s="4" t="str">
        <f t="shared" si="15"/>
        <v/>
      </c>
      <c r="AQ67" s="26" t="str">
        <f t="shared" si="16"/>
        <v/>
      </c>
      <c r="AR67">
        <f>INDEX('Calcs-control2'!$G$86:$Y$156,  'Graph-outputs'!$B67, 'Graph-outputs'!AR$2)</f>
        <v>94.81585740317702</v>
      </c>
      <c r="AS67">
        <v>63</v>
      </c>
      <c r="AT67">
        <f>INDEX('Calcs-control2'!$G$170:$X$240, 'Graph-outputs'!$B67, 'Graph-outputs'!$AL$1)</f>
        <v>0.99999999897427083</v>
      </c>
      <c r="AV67" s="25" t="str">
        <f t="shared" si="17"/>
        <v/>
      </c>
      <c r="AW67" s="4" t="str">
        <f t="shared" si="18"/>
        <v/>
      </c>
      <c r="AX67" s="26" t="str">
        <f t="shared" si="19"/>
        <v/>
      </c>
      <c r="AY67">
        <f>INDEX('Calcs-control2'!$AH$86:$AZ$156,  'Graph-outputs'!$B67, 'Graph-outputs'!AY$2)</f>
        <v>92.28765349842466</v>
      </c>
      <c r="AZ67">
        <v>63</v>
      </c>
      <c r="BA67">
        <f>INDEX('Calcs-control2'!$AH$170:$AY$240, 'Graph-outputs'!$B67, 'Graph-outputs'!$AL$1)</f>
        <v>0.99999999816528218</v>
      </c>
      <c r="BC67" s="25" t="str">
        <f t="shared" si="20"/>
        <v/>
      </c>
      <c r="BD67" s="4" t="str">
        <f t="shared" si="21"/>
        <v/>
      </c>
      <c r="BE67" s="26" t="str">
        <f t="shared" si="22"/>
        <v/>
      </c>
      <c r="BF67">
        <f>INDEX('Calcs-control2'!$G$386:$X$456,  'Graph-outputs'!$B67, 'Graph-outputs'!BF$2)</f>
        <v>98272.329994301152</v>
      </c>
      <c r="BG67">
        <v>63</v>
      </c>
      <c r="BH67">
        <f>INDEX('Calcs-control2'!$G$170:$X$240, 'Graph-outputs'!$B67, 'Graph-outputs'!$AL$1)</f>
        <v>0.99999999897427083</v>
      </c>
      <c r="BJ67" s="25" t="str">
        <f t="shared" si="23"/>
        <v/>
      </c>
      <c r="BK67" s="4" t="str">
        <f t="shared" si="24"/>
        <v/>
      </c>
      <c r="BL67" s="26" t="str">
        <f t="shared" si="25"/>
        <v/>
      </c>
      <c r="BM67">
        <f>INDEX('Calcs-control2'!$AH$386:$AY$456,  'Graph-outputs'!$B67, 'Graph-outputs'!BM$2)</f>
        <v>95651.96144343249</v>
      </c>
      <c r="BN67">
        <v>63</v>
      </c>
      <c r="BO67">
        <f>INDEX('Calcs-control2'!$AH$170:$AY$240, 'Graph-outputs'!$B67, 'Graph-outputs'!$AL$1)</f>
        <v>0.99999999816528218</v>
      </c>
      <c r="BQ67" s="80">
        <v>64</v>
      </c>
      <c r="BR67" s="80">
        <f t="shared" si="26"/>
        <v>63</v>
      </c>
      <c r="BS67">
        <f>IF(Settings!$M$5=1, 'Graph-outputs'!$BZ67, 'Graph-outputs'!$CG67)</f>
        <v>140.2510523405706</v>
      </c>
      <c r="BU67">
        <f>IF(Settings!$M$5=1, 'Graph-outputs'!$CN67, 'Graph-outputs'!$CU67)</f>
        <v>14726.360495759913</v>
      </c>
      <c r="BW67" s="25" t="str">
        <f t="shared" si="27"/>
        <v/>
      </c>
      <c r="BX67" s="4" t="str">
        <f t="shared" si="28"/>
        <v/>
      </c>
      <c r="BY67" s="26" t="str">
        <f t="shared" si="29"/>
        <v/>
      </c>
      <c r="BZ67">
        <f>INDEX('Calcs-control3'!$G$86:$Y$156,  'Graph-outputs'!$B67, 'Graph-outputs'!BZ$2)</f>
        <v>143.48060760759213</v>
      </c>
      <c r="CA67">
        <v>63</v>
      </c>
      <c r="CB67">
        <f>INDEX('Calcs-control3'!$G$170:$X$240, 'Graph-outputs'!$B67, 'Graph-outputs'!$BT$1)</f>
        <v>0</v>
      </c>
      <c r="CD67" s="25" t="str">
        <f t="shared" si="30"/>
        <v/>
      </c>
      <c r="CE67" s="4" t="str">
        <f t="shared" si="31"/>
        <v/>
      </c>
      <c r="CF67" s="26" t="str">
        <f t="shared" si="32"/>
        <v/>
      </c>
      <c r="CG67">
        <f>INDEX('Calcs-control3'!$AH$86:$AZ$156,  'Graph-outputs'!$B67, 'Graph-outputs'!CG$2)</f>
        <v>140.2510523405706</v>
      </c>
      <c r="CH67">
        <v>63</v>
      </c>
      <c r="CI67" s="86">
        <f>INDEX('Calcs-control3'!$AH$170:$AY$240, 'Graph-outputs'!$B67, 'Graph-outputs'!$BT$1)</f>
        <v>0</v>
      </c>
      <c r="CK67" s="25" t="str">
        <f t="shared" si="33"/>
        <v/>
      </c>
      <c r="CL67" s="4" t="str">
        <f t="shared" si="34"/>
        <v/>
      </c>
      <c r="CM67" s="26" t="str">
        <f t="shared" si="35"/>
        <v/>
      </c>
      <c r="CN67">
        <f>INDEX('Calcs-control3'!$G$386:$X$456,  'Graph-outputs'!$B67, 'Graph-outputs'!CN$2)</f>
        <v>15065.463798797175</v>
      </c>
      <c r="CO67">
        <v>63</v>
      </c>
      <c r="CP67" s="86">
        <f>INDEX('Calcs-control3'!$G$170:$X$240, 'Graph-outputs'!$B67, 'Graph-outputs'!$BT$1)</f>
        <v>0</v>
      </c>
      <c r="CR67" s="25" t="str">
        <f t="shared" si="36"/>
        <v/>
      </c>
      <c r="CS67" s="4" t="str">
        <f t="shared" si="37"/>
        <v/>
      </c>
      <c r="CT67" s="26" t="str">
        <f t="shared" si="38"/>
        <v/>
      </c>
      <c r="CU67">
        <f>INDEX('Calcs-control3'!$AH$386:$AY$456,  'Graph-outputs'!$B67, 'Graph-outputs'!CU$2)</f>
        <v>14726.360495759913</v>
      </c>
      <c r="CV67">
        <v>63</v>
      </c>
      <c r="CW67" s="86">
        <f>INDEX('Calcs-control3'!$AH$170:$AY$240, 'Graph-outputs'!$B67, 'Graph-outputs'!$BT$1)</f>
        <v>0</v>
      </c>
      <c r="CY67" s="80">
        <v>64</v>
      </c>
      <c r="CZ67" s="80">
        <f t="shared" si="39"/>
        <v>63</v>
      </c>
      <c r="DA67">
        <f>IF(Settings!$M$5=1, 'Graph-outputs'!$DH67, 'Graph-outputs'!$DO67)</f>
        <v>64.496540459328116</v>
      </c>
      <c r="DC67">
        <f>IF(Settings!$M$5=1, 'Graph-outputs'!$DV67, 'Graph-outputs'!$EC67)</f>
        <v>70993.940094949139</v>
      </c>
      <c r="DE67" s="25" t="str">
        <f t="shared" si="40"/>
        <v/>
      </c>
      <c r="DF67" s="4" t="str">
        <f t="shared" si="41"/>
        <v/>
      </c>
      <c r="DG67" s="26" t="str">
        <f t="shared" si="42"/>
        <v/>
      </c>
      <c r="DH67">
        <f>INDEX('Calcs-control4'!$G$86:$X$156,  'Graph-outputs'!$B67, 'Graph-outputs'!DH$2)</f>
        <v>64.960521408588136</v>
      </c>
      <c r="DI67">
        <v>63</v>
      </c>
      <c r="DJ67">
        <f>INDEX('Calcs-control4'!$G$170:$X$240, 'Graph-outputs'!$B67, 'Graph-outputs'!$DB$1)</f>
        <v>0.99849377830910879</v>
      </c>
      <c r="DL67" s="25" t="str">
        <f t="shared" si="43"/>
        <v/>
      </c>
      <c r="DM67" s="4" t="str">
        <f t="shared" si="44"/>
        <v/>
      </c>
      <c r="DN67" s="26" t="str">
        <f t="shared" si="45"/>
        <v/>
      </c>
      <c r="DO67">
        <f>INDEX('Calcs-control4'!$AH$86:$AY$156,  'Graph-outputs'!$B67, 'Graph-outputs'!DO$2)</f>
        <v>64.496540459328116</v>
      </c>
      <c r="DP67">
        <v>63</v>
      </c>
      <c r="DQ67">
        <f>INDEX('Calcs-control4'!$AH$170:$AY$240, 'Graph-outputs'!$B67, 'Graph-outputs'!$DB$1)</f>
        <v>0.99843894191686877</v>
      </c>
      <c r="DS67" s="25" t="str">
        <f t="shared" si="46"/>
        <v/>
      </c>
      <c r="DT67" s="4" t="str">
        <f t="shared" si="47"/>
        <v/>
      </c>
      <c r="DU67" s="26" t="str">
        <f t="shared" si="48"/>
        <v/>
      </c>
      <c r="DV67">
        <f>INDEX('Calcs-control4'!$G$386:$X$456,  'Graph-outputs'!$B67, 'Graph-outputs'!DV$2)</f>
        <v>71506.586203946194</v>
      </c>
      <c r="DW67">
        <v>63</v>
      </c>
      <c r="DX67">
        <f>INDEX('Calcs-control4'!$G$170:$X$240, 'Graph-outputs'!$B67, 'Graph-outputs'!$DB$1)</f>
        <v>0.99849377830910879</v>
      </c>
      <c r="DZ67" s="25" t="str">
        <f t="shared" si="49"/>
        <v/>
      </c>
      <c r="EA67" s="4" t="str">
        <f t="shared" si="50"/>
        <v/>
      </c>
      <c r="EB67" s="26" t="str">
        <f t="shared" si="51"/>
        <v/>
      </c>
      <c r="EC67">
        <f>INDEX('Calcs-control4'!$AH$386:$AY$456,  'Graph-outputs'!$B67, 'Graph-outputs'!EC$2)</f>
        <v>70993.940094949139</v>
      </c>
      <c r="ED67">
        <v>63</v>
      </c>
      <c r="EE67">
        <f>INDEX('Calcs-control4'!$AH$170:$AY$240, 'Graph-outputs'!$B67, 'Graph-outputs'!$DB$1)</f>
        <v>0.99843894191686877</v>
      </c>
    </row>
    <row r="68" spans="1:135" x14ac:dyDescent="0.25">
      <c r="A68" s="80">
        <f t="shared" si="0"/>
        <v>64</v>
      </c>
      <c r="B68">
        <v>65</v>
      </c>
      <c r="C68">
        <f>IF(Settings!$M$5=1, 'Graph-outputs'!$J68, 'Graph-outputs'!$Q68)</f>
        <v>84.740379214937619</v>
      </c>
      <c r="E68">
        <f>IF(Settings!$M$5=1, 'Graph-outputs'!$X68, 'Graph-outputs'!$AE68)</f>
        <v>93794.189744778691</v>
      </c>
      <c r="G68" s="25" t="str">
        <f t="shared" si="1"/>
        <v/>
      </c>
      <c r="H68" s="4" t="str">
        <f t="shared" si="2"/>
        <v/>
      </c>
      <c r="I68" s="26" t="str">
        <f t="shared" si="3"/>
        <v/>
      </c>
      <c r="J68">
        <f>INDEX('Calcs-control1'!$G$86:$X$156,  'Graph-outputs'!$B68, 'Graph-outputs'!J$2)</f>
        <v>87.509623403782342</v>
      </c>
      <c r="K68">
        <v>64</v>
      </c>
      <c r="L68">
        <f>INDEX('Calcs-control1'!$G$170:$X$240, 'Graph-outputs'!$B68, 'Graph-outputs'!$D$1)</f>
        <v>0.99999999777592863</v>
      </c>
      <c r="N68" s="25" t="str">
        <f t="shared" si="4"/>
        <v/>
      </c>
      <c r="O68" s="4" t="str">
        <f t="shared" si="5"/>
        <v/>
      </c>
      <c r="P68" s="26" t="str">
        <f t="shared" si="6"/>
        <v/>
      </c>
      <c r="Q68">
        <f>INDEX('Calcs-control1'!$AH$86:$AY$156,  'Graph-outputs'!$B68, 'Graph-outputs'!Q$2)</f>
        <v>84.740379214937619</v>
      </c>
      <c r="R68">
        <v>64</v>
      </c>
      <c r="S68">
        <f>INDEX('Calcs-control1'!$AH$170:$AY$240, 'Graph-outputs'!$B68, 'Graph-outputs'!$Q$2)</f>
        <v>0.9999999957950364</v>
      </c>
      <c r="U68" s="25" t="str">
        <f t="shared" si="7"/>
        <v/>
      </c>
      <c r="V68" s="4" t="str">
        <f t="shared" si="8"/>
        <v/>
      </c>
      <c r="W68" s="26" t="str">
        <f t="shared" si="9"/>
        <v/>
      </c>
      <c r="X68">
        <f>INDEX('Calcs-control1'!$G$386:$X$456,  'Graph-outputs'!$B68, 'Graph-outputs'!X$2)</f>
        <v>96859.30487442427</v>
      </c>
      <c r="Y68">
        <v>64</v>
      </c>
      <c r="Z68">
        <f>INDEX('Calcs-control1'!$G$170:$X$240, 'Graph-outputs'!$B68, 'Graph-outputs'!$J$2)</f>
        <v>0.99999999777592863</v>
      </c>
      <c r="AB68" s="25" t="str">
        <f t="shared" si="10"/>
        <v/>
      </c>
      <c r="AC68" s="4" t="str">
        <f t="shared" si="11"/>
        <v/>
      </c>
      <c r="AD68" s="26" t="str">
        <f t="shared" si="12"/>
        <v/>
      </c>
      <c r="AE68">
        <f>INDEX('Calcs-control1'!$AH$386:$AY$456,  'Graph-outputs'!$B68, 'Graph-outputs'!AE$2)</f>
        <v>93794.189744778691</v>
      </c>
      <c r="AF68">
        <v>64</v>
      </c>
      <c r="AG68">
        <f>INDEX('Calcs-control1'!$AH$170:$AY$240, 'Graph-outputs'!$B68, 'Graph-outputs'!$Q$2)</f>
        <v>0.9999999957950364</v>
      </c>
      <c r="AI68" s="80">
        <v>65</v>
      </c>
      <c r="AJ68" s="80">
        <f t="shared" si="13"/>
        <v>64</v>
      </c>
      <c r="AK68">
        <f>IF(Settings!$M$5=1, 'Graph-outputs'!$AR68, 'Graph-outputs'!$AY68)</f>
        <v>92.548238844891173</v>
      </c>
      <c r="AM68">
        <f>IF(Settings!$M$5=1, 'Graph-outputs'!$BF68, 'Graph-outputs'!$BM68)</f>
        <v>95922.046323506598</v>
      </c>
      <c r="AO68" s="25" t="str">
        <f t="shared" si="14"/>
        <v/>
      </c>
      <c r="AP68" s="4" t="str">
        <f t="shared" si="15"/>
        <v/>
      </c>
      <c r="AQ68" s="26" t="str">
        <f t="shared" si="16"/>
        <v/>
      </c>
      <c r="AR68">
        <f>INDEX('Calcs-control2'!$G$86:$Y$156,  'Graph-outputs'!$B68, 'Graph-outputs'!AR$2)</f>
        <v>95.62034748540016</v>
      </c>
      <c r="AS68">
        <v>64</v>
      </c>
      <c r="AT68">
        <f>INDEX('Calcs-control2'!$G$170:$X$240, 'Graph-outputs'!$B68, 'Graph-outputs'!$AL$1)</f>
        <v>0.9999999991475399</v>
      </c>
      <c r="AV68" s="25" t="str">
        <f t="shared" si="17"/>
        <v/>
      </c>
      <c r="AW68" s="4" t="str">
        <f t="shared" si="18"/>
        <v/>
      </c>
      <c r="AX68" s="26" t="str">
        <f t="shared" si="19"/>
        <v/>
      </c>
      <c r="AY68">
        <f>INDEX('Calcs-control2'!$AH$86:$AZ$156,  'Graph-outputs'!$B68, 'Graph-outputs'!AY$2)</f>
        <v>92.548238844891173</v>
      </c>
      <c r="AZ68">
        <v>64</v>
      </c>
      <c r="BA68">
        <f>INDEX('Calcs-control2'!$AH$170:$AY$240, 'Graph-outputs'!$B68, 'Graph-outputs'!$AL$1)</f>
        <v>0.99999999827201491</v>
      </c>
      <c r="BC68" s="25" t="str">
        <f t="shared" si="20"/>
        <v/>
      </c>
      <c r="BD68" s="4" t="str">
        <f t="shared" si="21"/>
        <v/>
      </c>
      <c r="BE68" s="26" t="str">
        <f t="shared" si="22"/>
        <v/>
      </c>
      <c r="BF68">
        <f>INDEX('Calcs-control2'!$G$386:$X$456,  'Graph-outputs'!$B68, 'Graph-outputs'!BF$2)</f>
        <v>99106.147433120088</v>
      </c>
      <c r="BG68">
        <v>64</v>
      </c>
      <c r="BH68">
        <f>INDEX('Calcs-control2'!$G$170:$X$240, 'Graph-outputs'!$B68, 'Graph-outputs'!$AL$1)</f>
        <v>0.9999999991475399</v>
      </c>
      <c r="BJ68" s="25" t="str">
        <f t="shared" si="23"/>
        <v/>
      </c>
      <c r="BK68" s="4" t="str">
        <f t="shared" si="24"/>
        <v/>
      </c>
      <c r="BL68" s="26" t="str">
        <f t="shared" si="25"/>
        <v/>
      </c>
      <c r="BM68">
        <f>INDEX('Calcs-control2'!$AH$386:$AY$456,  'Graph-outputs'!$B68, 'Graph-outputs'!BM$2)</f>
        <v>95922.046323506598</v>
      </c>
      <c r="BN68">
        <v>64</v>
      </c>
      <c r="BO68">
        <f>INDEX('Calcs-control2'!$AH$170:$AY$240, 'Graph-outputs'!$B68, 'Graph-outputs'!$AL$1)</f>
        <v>0.99999999827201491</v>
      </c>
      <c r="BQ68" s="80">
        <v>65</v>
      </c>
      <c r="BR68" s="80">
        <f t="shared" si="26"/>
        <v>64</v>
      </c>
      <c r="BS68">
        <f>IF(Settings!$M$5=1, 'Graph-outputs'!$BZ68, 'Graph-outputs'!$CG68)</f>
        <v>140.58120509349291</v>
      </c>
      <c r="BU68">
        <f>IF(Settings!$M$5=1, 'Graph-outputs'!$CN68, 'Graph-outputs'!$CU68)</f>
        <v>14761.026534816756</v>
      </c>
      <c r="BW68" s="25" t="str">
        <f t="shared" si="27"/>
        <v/>
      </c>
      <c r="BX68" s="4" t="str">
        <f t="shared" si="28"/>
        <v/>
      </c>
      <c r="BY68" s="26" t="str">
        <f t="shared" si="29"/>
        <v/>
      </c>
      <c r="BZ68">
        <f>INDEX('Calcs-control3'!$G$86:$Y$156,  'Graph-outputs'!$B68, 'Graph-outputs'!BZ$2)</f>
        <v>144.52170696147166</v>
      </c>
      <c r="CA68">
        <v>64</v>
      </c>
      <c r="CB68">
        <f>INDEX('Calcs-control3'!$G$170:$X$240, 'Graph-outputs'!$B68, 'Graph-outputs'!$BT$1)</f>
        <v>0</v>
      </c>
      <c r="CD68" s="25" t="str">
        <f t="shared" si="30"/>
        <v/>
      </c>
      <c r="CE68" s="4" t="str">
        <f t="shared" si="31"/>
        <v/>
      </c>
      <c r="CF68" s="26" t="str">
        <f t="shared" si="32"/>
        <v/>
      </c>
      <c r="CG68">
        <f>INDEX('Calcs-control3'!$AH$86:$AZ$156,  'Graph-outputs'!$B68, 'Graph-outputs'!CG$2)</f>
        <v>140.58120509349291</v>
      </c>
      <c r="CH68">
        <v>64</v>
      </c>
      <c r="CI68" s="86">
        <f>INDEX('Calcs-control3'!$AH$170:$AY$240, 'Graph-outputs'!$B68, 'Graph-outputs'!$BT$1)</f>
        <v>0</v>
      </c>
      <c r="CK68" s="25" t="str">
        <f t="shared" si="33"/>
        <v/>
      </c>
      <c r="CL68" s="4" t="str">
        <f t="shared" si="34"/>
        <v/>
      </c>
      <c r="CM68" s="26" t="str">
        <f t="shared" si="35"/>
        <v/>
      </c>
      <c r="CN68">
        <f>INDEX('Calcs-control3'!$G$386:$X$456,  'Graph-outputs'!$B68, 'Graph-outputs'!CN$2)</f>
        <v>15174.779230954526</v>
      </c>
      <c r="CO68">
        <v>64</v>
      </c>
      <c r="CP68" s="86">
        <f>INDEX('Calcs-control3'!$G$170:$X$240, 'Graph-outputs'!$B68, 'Graph-outputs'!$BT$1)</f>
        <v>0</v>
      </c>
      <c r="CR68" s="25" t="str">
        <f t="shared" si="36"/>
        <v/>
      </c>
      <c r="CS68" s="4" t="str">
        <f t="shared" si="37"/>
        <v/>
      </c>
      <c r="CT68" s="26" t="str">
        <f t="shared" si="38"/>
        <v/>
      </c>
      <c r="CU68">
        <f>INDEX('Calcs-control3'!$AH$386:$AY$456,  'Graph-outputs'!$B68, 'Graph-outputs'!CU$2)</f>
        <v>14761.026534816756</v>
      </c>
      <c r="CV68">
        <v>64</v>
      </c>
      <c r="CW68" s="86">
        <f>INDEX('Calcs-control3'!$AH$170:$AY$240, 'Graph-outputs'!$B68, 'Graph-outputs'!$BT$1)</f>
        <v>0</v>
      </c>
      <c r="CY68" s="80">
        <v>65</v>
      </c>
      <c r="CZ68" s="80">
        <f t="shared" si="39"/>
        <v>64</v>
      </c>
      <c r="DA68">
        <f>IF(Settings!$M$5=1, 'Graph-outputs'!$DH68, 'Graph-outputs'!$DO68)</f>
        <v>64.545090808967146</v>
      </c>
      <c r="DC68">
        <f>IF(Settings!$M$5=1, 'Graph-outputs'!$DV68, 'Graph-outputs'!$EC68)</f>
        <v>71047.592213493248</v>
      </c>
      <c r="DE68" s="25" t="str">
        <f t="shared" si="40"/>
        <v/>
      </c>
      <c r="DF68" s="4" t="str">
        <f t="shared" si="41"/>
        <v/>
      </c>
      <c r="DG68" s="26" t="str">
        <f t="shared" si="42"/>
        <v/>
      </c>
      <c r="DH68">
        <f>INDEX('Calcs-control4'!$G$86:$X$156,  'Graph-outputs'!$B68, 'Graph-outputs'!DH$2)</f>
        <v>65.104859512971316</v>
      </c>
      <c r="DI68">
        <v>64</v>
      </c>
      <c r="DJ68">
        <f>INDEX('Calcs-control4'!$G$170:$X$240, 'Graph-outputs'!$B68, 'Graph-outputs'!$DB$1)</f>
        <v>0.99850950706521191</v>
      </c>
      <c r="DL68" s="25" t="str">
        <f t="shared" si="43"/>
        <v/>
      </c>
      <c r="DM68" s="4" t="str">
        <f t="shared" si="44"/>
        <v/>
      </c>
      <c r="DN68" s="26" t="str">
        <f t="shared" si="45"/>
        <v/>
      </c>
      <c r="DO68">
        <f>INDEX('Calcs-control4'!$AH$86:$AY$156,  'Graph-outputs'!$B68, 'Graph-outputs'!DO$2)</f>
        <v>64.545090808967146</v>
      </c>
      <c r="DP68">
        <v>64</v>
      </c>
      <c r="DQ68">
        <f>INDEX('Calcs-control4'!$AH$170:$AY$240, 'Graph-outputs'!$B68, 'Graph-outputs'!$DB$1)</f>
        <v>0.99844498974234541</v>
      </c>
      <c r="DS68" s="25" t="str">
        <f t="shared" si="46"/>
        <v/>
      </c>
      <c r="DT68" s="4" t="str">
        <f t="shared" si="47"/>
        <v/>
      </c>
      <c r="DU68" s="26" t="str">
        <f t="shared" si="48"/>
        <v/>
      </c>
      <c r="DV68">
        <f>INDEX('Calcs-control4'!$G$386:$X$456,  'Graph-outputs'!$B68, 'Graph-outputs'!DV$2)</f>
        <v>71666.02221363876</v>
      </c>
      <c r="DW68">
        <v>64</v>
      </c>
      <c r="DX68">
        <f>INDEX('Calcs-control4'!$G$170:$X$240, 'Graph-outputs'!$B68, 'Graph-outputs'!$DB$1)</f>
        <v>0.99850950706521191</v>
      </c>
      <c r="DZ68" s="25" t="str">
        <f t="shared" si="49"/>
        <v/>
      </c>
      <c r="EA68" s="4" t="str">
        <f t="shared" si="50"/>
        <v/>
      </c>
      <c r="EB68" s="26" t="str">
        <f t="shared" si="51"/>
        <v/>
      </c>
      <c r="EC68">
        <f>INDEX('Calcs-control4'!$AH$386:$AY$456,  'Graph-outputs'!$B68, 'Graph-outputs'!EC$2)</f>
        <v>71047.592213493248</v>
      </c>
      <c r="ED68">
        <v>64</v>
      </c>
      <c r="EE68">
        <f>INDEX('Calcs-control4'!$AH$170:$AY$240, 'Graph-outputs'!$B68, 'Graph-outputs'!$DB$1)</f>
        <v>0.99844498974234541</v>
      </c>
    </row>
    <row r="69" spans="1:135" x14ac:dyDescent="0.25">
      <c r="A69" s="80">
        <f t="shared" ref="A69:A74" si="52">IF(D$1=19, NA(), B69-1)</f>
        <v>65</v>
      </c>
      <c r="B69">
        <v>66</v>
      </c>
      <c r="C69">
        <f>IF(Settings!$M$5=1, 'Graph-outputs'!$J69, 'Graph-outputs'!$Q69)</f>
        <v>84.950027609484295</v>
      </c>
      <c r="E69">
        <f>IF(Settings!$M$5=1, 'Graph-outputs'!$X69, 'Graph-outputs'!$AE69)</f>
        <v>94026.237345013258</v>
      </c>
      <c r="G69" s="25" t="str">
        <f t="shared" ref="G69:G74" si="53">IF(AND(ROUND(L69, 1)&gt;=0.1, ROUND(L68, 1)&lt;0.1), 10, "")</f>
        <v/>
      </c>
      <c r="H69" s="4" t="str">
        <f t="shared" ref="H69:H74" si="54">IF(AND(ROUND(L69, 1)&gt;=0.5, ROUND(L68, 1)&lt;0.5), 50, "")</f>
        <v/>
      </c>
      <c r="I69" s="26" t="str">
        <f t="shared" ref="I69:I74" si="55">IF(AND(ROUND(L69, 1)&gt;=0.9, ROUND(L68, 1)&lt;0.9), 90, "")</f>
        <v/>
      </c>
      <c r="J69">
        <f>INDEX('Calcs-control1'!$G$86:$X$156,  'Graph-outputs'!$B69, 'Graph-outputs'!J$2)</f>
        <v>88.229276502399102</v>
      </c>
      <c r="K69">
        <v>65</v>
      </c>
      <c r="L69">
        <f>INDEX('Calcs-control1'!$G$170:$X$240, 'Graph-outputs'!$B69, 'Graph-outputs'!$D$1)</f>
        <v>0.99999999811520457</v>
      </c>
      <c r="N69" s="25" t="str">
        <f t="shared" ref="N69:N74" si="56">IF(AND(ROUND(S69, 1)&gt;=0.1, ROUND(S68, 1)&lt;0.1), 10, "")</f>
        <v/>
      </c>
      <c r="O69" s="4" t="str">
        <f t="shared" ref="O69:O74" si="57">IF(AND(ROUND(S69, 1)&gt;=0.5, ROUND(S68, 1)&lt;0.5), 50, "")</f>
        <v/>
      </c>
      <c r="P69" s="26" t="str">
        <f t="shared" ref="P69:P74" si="58">IF(AND(ROUND(S69, 1)&gt;=0.9, ROUND(S68, 1)&lt;0.9), 90, "")</f>
        <v/>
      </c>
      <c r="Q69">
        <f>INDEX('Calcs-control1'!$AH$86:$AY$156,  'Graph-outputs'!$B69, 'Graph-outputs'!Q$2)</f>
        <v>84.950027609484295</v>
      </c>
      <c r="R69">
        <v>65</v>
      </c>
      <c r="S69">
        <f>INDEX('Calcs-control1'!$AH$170:$AY$240, 'Graph-outputs'!$B69, 'Graph-outputs'!$Q$2)</f>
        <v>0.99999999599298528</v>
      </c>
      <c r="U69" s="25" t="str">
        <f t="shared" ref="U69:U74" si="59">IF(AND(ROUND(Z69, 1)&gt;=0.1, ROUND(Z68, 1)&lt;0.1), 10, "")</f>
        <v/>
      </c>
      <c r="V69" s="4" t="str">
        <f t="shared" ref="V69:V74" si="60">IF(AND(ROUND(Z69, 1)&gt;=0.5, ROUND(Z68, 1)&lt;0.5), 50, "")</f>
        <v/>
      </c>
      <c r="W69" s="26" t="str">
        <f t="shared" ref="W69:W74" si="61">IF(AND(ROUND(Z69, 1)&gt;=0.9, ROUND(Z68, 1)&lt;0.9), 90, "")</f>
        <v/>
      </c>
      <c r="X69">
        <f>INDEX('Calcs-control1'!$G$386:$X$456,  'Graph-outputs'!$B69, 'Graph-outputs'!X$2)</f>
        <v>97655.846978025816</v>
      </c>
      <c r="Y69">
        <v>65</v>
      </c>
      <c r="Z69">
        <f>INDEX('Calcs-control1'!$G$170:$X$240, 'Graph-outputs'!$B69, 'Graph-outputs'!$J$2)</f>
        <v>0.99999999811520457</v>
      </c>
      <c r="AB69" s="25" t="str">
        <f t="shared" ref="AB69:AB74" si="62">IF(AND(ROUND(AG69, 1)&gt;=0.1, ROUND(AG68, 1)&lt;0.1), 10, "")</f>
        <v/>
      </c>
      <c r="AC69" s="4" t="str">
        <f t="shared" ref="AC69:AC74" si="63">IF(AND(ROUND(AG69, 1)&gt;=0.5, ROUND(AG68, 1)&lt;0.5), 50, "")</f>
        <v/>
      </c>
      <c r="AD69" s="26" t="str">
        <f t="shared" ref="AD69:AD74" si="64">IF(AND(ROUND(AG69, 1)&gt;=0.9, ROUND(AG68, 1)&lt;0.9), 90, "")</f>
        <v/>
      </c>
      <c r="AE69">
        <f>INDEX('Calcs-control1'!$AH$386:$AY$456,  'Graph-outputs'!$B69, 'Graph-outputs'!AE$2)</f>
        <v>94026.237345013258</v>
      </c>
      <c r="AF69">
        <v>65</v>
      </c>
      <c r="AG69">
        <f>INDEX('Calcs-control1'!$AH$170:$AY$240, 'Graph-outputs'!$B69, 'Graph-outputs'!$Q$2)</f>
        <v>0.99999999599298528</v>
      </c>
      <c r="AI69" s="80">
        <v>66</v>
      </c>
      <c r="AJ69" s="80">
        <f t="shared" ref="AJ69:AJ74" si="65">IF(AL$1=19, NA(), AI69-1)</f>
        <v>65</v>
      </c>
      <c r="AK69">
        <f>IF(Settings!$M$5=1, 'Graph-outputs'!$AR69, 'Graph-outputs'!$AY69)</f>
        <v>92.785873300290419</v>
      </c>
      <c r="AM69">
        <f>IF(Settings!$M$5=1, 'Graph-outputs'!$BF69, 'Graph-outputs'!$BM69)</f>
        <v>96168.343646887995</v>
      </c>
      <c r="AO69" s="25" t="str">
        <f t="shared" ref="AO69:AO74" si="66">IF(AND(ROUND(AT69, 1)&gt;=0.1, ROUND(AT68, 1)&lt;0.1), 10, "")</f>
        <v/>
      </c>
      <c r="AP69" s="4" t="str">
        <f t="shared" ref="AP69:AP74" si="67">IF(AND(ROUND(AT69, 1)&gt;=0.5, ROUND(AT68, 1)&lt;0.5), 50, "")</f>
        <v/>
      </c>
      <c r="AQ69" s="26" t="str">
        <f t="shared" ref="AQ69:AQ74" si="68">IF(AND(ROUND(AT69, 1)&gt;=0.9, ROUND(AT68, 1)&lt;0.9), 90, "")</f>
        <v/>
      </c>
      <c r="AR69">
        <f>INDEX('Calcs-control2'!$G$86:$Y$156,  'Graph-outputs'!$B69, 'Graph-outputs'!AR$2)</f>
        <v>96.394145855138603</v>
      </c>
      <c r="AS69">
        <v>65</v>
      </c>
      <c r="AT69">
        <f>INDEX('Calcs-control2'!$G$170:$X$240, 'Graph-outputs'!$B69, 'Graph-outputs'!$AL$1)</f>
        <v>0.99999999928652117</v>
      </c>
      <c r="AV69" s="25" t="str">
        <f t="shared" ref="AV69:AV74" si="69">IF(AND(ROUND(BA69, 1)&gt;=0.1, ROUND(BA68, 1)&lt;0.1), 10, "")</f>
        <v/>
      </c>
      <c r="AW69" s="4" t="str">
        <f t="shared" ref="AW69:AW74" si="70">IF(AND(ROUND(BA69, 1)&gt;=0.5, ROUND(BA68, 1)&lt;0.5), 50, "")</f>
        <v/>
      </c>
      <c r="AX69" s="26" t="str">
        <f t="shared" ref="AX69:AX74" si="71">IF(AND(ROUND(BA69, 1)&gt;=0.9, ROUND(BA68, 1)&lt;0.9), 90, "")</f>
        <v/>
      </c>
      <c r="AY69">
        <f>INDEX('Calcs-control2'!$AH$86:$AZ$156,  'Graph-outputs'!$B69, 'Graph-outputs'!AY$2)</f>
        <v>92.785873300290419</v>
      </c>
      <c r="AZ69">
        <v>65</v>
      </c>
      <c r="BA69">
        <f>INDEX('Calcs-control2'!$AH$170:$AY$240, 'Graph-outputs'!$B69, 'Graph-outputs'!$AL$1)</f>
        <v>0.99999999836392495</v>
      </c>
      <c r="BC69" s="25" t="str">
        <f t="shared" ref="BC69:BC74" si="72">IF(AND(ROUND(BH69, 1)&gt;=0.1, ROUND(BH68, 1)&lt;0.1), 10, "")</f>
        <v/>
      </c>
      <c r="BD69" s="4" t="str">
        <f t="shared" ref="BD69:BD74" si="73">IF(AND(ROUND(BH69, 1)&gt;=0.5, ROUND(BH68, 1)&lt;0.5), 50, "")</f>
        <v/>
      </c>
      <c r="BE69" s="26" t="str">
        <f t="shared" ref="BE69:BE74" si="74">IF(AND(ROUND(BH69, 1)&gt;=0.9, ROUND(BH68, 1)&lt;0.9), 90, "")</f>
        <v/>
      </c>
      <c r="BF69">
        <f>INDEX('Calcs-control2'!$G$386:$X$456,  'Graph-outputs'!$B69, 'Graph-outputs'!BF$2)</f>
        <v>99908.15430481096</v>
      </c>
      <c r="BG69">
        <v>65</v>
      </c>
      <c r="BH69">
        <f>INDEX('Calcs-control2'!$G$170:$X$240, 'Graph-outputs'!$B69, 'Graph-outputs'!$AL$1)</f>
        <v>0.99999999928652117</v>
      </c>
      <c r="BJ69" s="25" t="str">
        <f t="shared" ref="BJ69:BJ74" si="75">IF(AND(ROUND(BO69, 1)&gt;=0.1, ROUND(BO68, 1)&lt;0.1), 10, "")</f>
        <v/>
      </c>
      <c r="BK69" s="4" t="str">
        <f t="shared" ref="BK69:BK74" si="76">IF(AND(ROUND(BO69, 1)&gt;=0.5, ROUND(BO68, 1)&lt;0.5), 50, "")</f>
        <v/>
      </c>
      <c r="BL69" s="26" t="str">
        <f t="shared" ref="BL69:BL74" si="77">IF(AND(ROUND(BO69, 1)&gt;=0.9, ROUND(BO68, 1)&lt;0.9), 90, "")</f>
        <v/>
      </c>
      <c r="BM69">
        <f>INDEX('Calcs-control2'!$AH$386:$AY$456,  'Graph-outputs'!$B69, 'Graph-outputs'!BM$2)</f>
        <v>96168.343646887995</v>
      </c>
      <c r="BN69">
        <v>65</v>
      </c>
      <c r="BO69">
        <f>INDEX('Calcs-control2'!$AH$170:$AY$240, 'Graph-outputs'!$B69, 'Graph-outputs'!$AL$1)</f>
        <v>0.99999999836392495</v>
      </c>
      <c r="BQ69" s="80">
        <v>66</v>
      </c>
      <c r="BR69" s="80">
        <f t="shared" ref="BR69:BR74" si="78">IF(BT$1=19, NA(), BQ69-1)</f>
        <v>65</v>
      </c>
      <c r="BS69">
        <f>IF(Settings!$M$5=1, 'Graph-outputs'!$BZ69, 'Graph-outputs'!$CG69)</f>
        <v>140.88279569558779</v>
      </c>
      <c r="BU69">
        <f>IF(Settings!$M$5=1, 'Graph-outputs'!$CN69, 'Graph-outputs'!$CU69)</f>
        <v>14792.693548036717</v>
      </c>
      <c r="BW69" s="25" t="str">
        <f t="shared" ref="BW69:BW74" si="79">IF(AND(ROUND(CB69, 1)&gt;=0.1, ROUND(CB68, 1)&lt;0.1), 10, "")</f>
        <v/>
      </c>
      <c r="BX69" s="4" t="str">
        <f t="shared" ref="BX69:BX74" si="80">IF(AND(ROUND(CB69, 1)&gt;=0.5, ROUND(CB68, 1)&lt;0.5), 50, "")</f>
        <v/>
      </c>
      <c r="BY69" s="26" t="str">
        <f t="shared" ref="BY69:BY74" si="81">IF(AND(ROUND(CB69, 1)&gt;=0.9, ROUND(CB68, 1)&lt;0.9), 90, "")</f>
        <v/>
      </c>
      <c r="BZ69">
        <f>INDEX('Calcs-control3'!$G$86:$Y$156,  'Graph-outputs'!$B69, 'Graph-outputs'!BZ$2)</f>
        <v>145.52993757688353</v>
      </c>
      <c r="CA69">
        <v>65</v>
      </c>
      <c r="CB69">
        <f>INDEX('Calcs-control3'!$G$170:$X$240, 'Graph-outputs'!$B69, 'Graph-outputs'!$BT$1)</f>
        <v>0</v>
      </c>
      <c r="CD69" s="25" t="str">
        <f t="shared" ref="CD69:CD74" si="82">IF(AND(ROUND(CI69, 1)&gt;=0.1, ROUND(CI68, 1)&lt;0.1), 10, "")</f>
        <v/>
      </c>
      <c r="CE69" s="4" t="str">
        <f t="shared" ref="CE69:CE74" si="83">IF(AND(ROUND(CI69, 1)&gt;=0.5, ROUND(CI68, 1)&lt;0.5), 50, "")</f>
        <v/>
      </c>
      <c r="CF69" s="26" t="str">
        <f t="shared" ref="CF69:CF74" si="84">IF(AND(ROUND(CI69, 1)&gt;=0.9, ROUND(CI68, 1)&lt;0.9), 90, "")</f>
        <v/>
      </c>
      <c r="CG69">
        <f>INDEX('Calcs-control3'!$AH$86:$AZ$156,  'Graph-outputs'!$B69, 'Graph-outputs'!CG$2)</f>
        <v>140.88279569558779</v>
      </c>
      <c r="CH69">
        <v>65</v>
      </c>
      <c r="CI69" s="86">
        <f>INDEX('Calcs-control3'!$AH$170:$AY$240, 'Graph-outputs'!$B69, 'Graph-outputs'!$BT$1)</f>
        <v>0</v>
      </c>
      <c r="CK69" s="25" t="str">
        <f t="shared" ref="CK69:CK74" si="85">IF(AND(ROUND(CP69, 1)&gt;=0.1, ROUND(CP68, 1)&lt;0.1), 10, "")</f>
        <v/>
      </c>
      <c r="CL69" s="4" t="str">
        <f t="shared" ref="CL69:CL74" si="86">IF(AND(ROUND(CP69, 1)&gt;=0.5, ROUND(CP68, 1)&lt;0.5), 50, "")</f>
        <v/>
      </c>
      <c r="CM69" s="26" t="str">
        <f t="shared" ref="CM69:CM74" si="87">IF(AND(ROUND(CP69, 1)&gt;=0.9, ROUND(CP68, 1)&lt;0.9), 90, "")</f>
        <v/>
      </c>
      <c r="CN69">
        <f>INDEX('Calcs-control3'!$G$386:$X$456,  'Graph-outputs'!$B69, 'Graph-outputs'!CN$2)</f>
        <v>15280.64344557277</v>
      </c>
      <c r="CO69">
        <v>65</v>
      </c>
      <c r="CP69" s="86">
        <f>INDEX('Calcs-control3'!$G$170:$X$240, 'Graph-outputs'!$B69, 'Graph-outputs'!$BT$1)</f>
        <v>0</v>
      </c>
      <c r="CR69" s="25" t="str">
        <f t="shared" ref="CR69:CR74" si="88">IF(AND(ROUND(CW69, 1)&gt;=0.1, ROUND(CW68, 1)&lt;0.1), 10, "")</f>
        <v/>
      </c>
      <c r="CS69" s="4" t="str">
        <f t="shared" ref="CS69:CS74" si="89">IF(AND(ROUND(CW69, 1)&gt;=0.5, ROUND(CW68, 1)&lt;0.5), 50, "")</f>
        <v/>
      </c>
      <c r="CT69" s="26" t="str">
        <f t="shared" ref="CT69:CT74" si="90">IF(AND(ROUND(CW69, 1)&gt;=0.9, ROUND(CW68, 1)&lt;0.9), 90, "")</f>
        <v/>
      </c>
      <c r="CU69">
        <f>INDEX('Calcs-control3'!$AH$386:$AY$456,  'Graph-outputs'!$B69, 'Graph-outputs'!CU$2)</f>
        <v>14792.693548036717</v>
      </c>
      <c r="CV69">
        <v>65</v>
      </c>
      <c r="CW69" s="86">
        <f>INDEX('Calcs-control3'!$AH$170:$AY$240, 'Graph-outputs'!$B69, 'Graph-outputs'!$BT$1)</f>
        <v>0</v>
      </c>
      <c r="CY69" s="80">
        <v>66</v>
      </c>
      <c r="CZ69" s="80">
        <f t="shared" ref="CZ69:CZ74" si="91">IF(DB$1=19, NA(), CY69-1)</f>
        <v>65</v>
      </c>
      <c r="DA69">
        <f>IF(Settings!$M$5=1, 'Graph-outputs'!$DH69, 'Graph-outputs'!$DO69)</f>
        <v>64.589219406294532</v>
      </c>
      <c r="DC69">
        <f>IF(Settings!$M$5=1, 'Graph-outputs'!$DV69, 'Graph-outputs'!$EC69)</f>
        <v>71096.355994759331</v>
      </c>
      <c r="DE69" s="25" t="str">
        <f t="shared" ref="DE69:DE74" si="92">IF(AND(ROUND(DJ69, 1)&gt;=0.1, ROUND(DJ68, 1)&lt;0.1), 10, "")</f>
        <v/>
      </c>
      <c r="DF69" s="4" t="str">
        <f t="shared" ref="DF69:DF74" si="93">IF(AND(ROUND(DJ69, 1)&gt;=0.5, ROUND(DJ68, 1)&lt;0.5), 50, "")</f>
        <v/>
      </c>
      <c r="DG69" s="26" t="str">
        <f t="shared" ref="DG69:DG74" si="94">IF(AND(ROUND(DJ69, 1)&gt;=0.9, ROUND(DJ68, 1)&lt;0.9), 90, "")</f>
        <v/>
      </c>
      <c r="DH69">
        <f>INDEX('Calcs-control4'!$G$86:$X$156,  'Graph-outputs'!$B69, 'Graph-outputs'!DH$2)</f>
        <v>65.242180209144806</v>
      </c>
      <c r="DI69">
        <v>65</v>
      </c>
      <c r="DJ69">
        <f>INDEX('Calcs-control4'!$G$170:$X$240, 'Graph-outputs'!$B69, 'Graph-outputs'!$DB$1)</f>
        <v>0.99852389448720291</v>
      </c>
      <c r="DL69" s="25" t="str">
        <f t="shared" ref="DL69:DL74" si="95">IF(AND(ROUND(DQ69, 1)&gt;=0.1, ROUND(DQ68, 1)&lt;0.1), 10, "")</f>
        <v/>
      </c>
      <c r="DM69" s="4" t="str">
        <f t="shared" ref="DM69:DM74" si="96">IF(AND(ROUND(DQ69, 1)&gt;=0.5, ROUND(DQ68, 1)&lt;0.5), 50, "")</f>
        <v/>
      </c>
      <c r="DN69" s="26" t="str">
        <f t="shared" ref="DN69:DN74" si="97">IF(AND(ROUND(DQ69, 1)&gt;=0.9, ROUND(DQ68, 1)&lt;0.9), 90, "")</f>
        <v/>
      </c>
      <c r="DO69">
        <f>INDEX('Calcs-control4'!$AH$86:$AY$156,  'Graph-outputs'!$B69, 'Graph-outputs'!DO$2)</f>
        <v>64.589219406294532</v>
      </c>
      <c r="DP69">
        <v>65</v>
      </c>
      <c r="DQ69">
        <f>INDEX('Calcs-control4'!$AH$170:$AY$240, 'Graph-outputs'!$B69, 'Graph-outputs'!$DB$1)</f>
        <v>0.9984504232975886</v>
      </c>
      <c r="DS69" s="25" t="str">
        <f t="shared" ref="DS69:DS74" si="98">IF(AND(ROUND(DX69, 1)&gt;=0.1, ROUND(DX68, 1)&lt;0.1), 10, "")</f>
        <v/>
      </c>
      <c r="DT69" s="4" t="str">
        <f t="shared" ref="DT69:DT74" si="99">IF(AND(ROUND(DX69, 1)&gt;=0.5, ROUND(DX68, 1)&lt;0.5), 50, "")</f>
        <v/>
      </c>
      <c r="DU69" s="26" t="str">
        <f t="shared" ref="DU69:DU74" si="100">IF(AND(ROUND(DX69, 1)&gt;=0.9, ROUND(DX68, 1)&lt;0.9), 90, "")</f>
        <v/>
      </c>
      <c r="DV69">
        <f>INDEX('Calcs-control4'!$G$386:$X$456,  'Graph-outputs'!$B69, 'Graph-outputs'!DV$2)</f>
        <v>71817.688748077853</v>
      </c>
      <c r="DW69">
        <v>65</v>
      </c>
      <c r="DX69">
        <f>INDEX('Calcs-control4'!$G$170:$X$240, 'Graph-outputs'!$B69, 'Graph-outputs'!$DB$1)</f>
        <v>0.99852389448720291</v>
      </c>
      <c r="DZ69" s="25" t="str">
        <f t="shared" ref="DZ69:DZ74" si="101">IF(AND(ROUND(EE69, 1)&gt;=0.1, ROUND(EE68, 1)&lt;0.1), 10, "")</f>
        <v/>
      </c>
      <c r="EA69" s="4" t="str">
        <f t="shared" ref="EA69:EA74" si="102">IF(AND(ROUND(EE69, 1)&gt;=0.5, ROUND(EE68, 1)&lt;0.5), 50, "")</f>
        <v/>
      </c>
      <c r="EB69" s="26" t="str">
        <f t="shared" ref="EB69:EB74" si="103">IF(AND(ROUND(EE69, 1)&gt;=0.9, ROUND(EE68, 1)&lt;0.9), 90, "")</f>
        <v/>
      </c>
      <c r="EC69">
        <f>INDEX('Calcs-control4'!$AH$386:$AY$456,  'Graph-outputs'!$B69, 'Graph-outputs'!EC$2)</f>
        <v>71096.355994759331</v>
      </c>
      <c r="ED69">
        <v>65</v>
      </c>
      <c r="EE69">
        <f>INDEX('Calcs-control4'!$AH$170:$AY$240, 'Graph-outputs'!$B69, 'Graph-outputs'!$DB$1)</f>
        <v>0.9984504232975886</v>
      </c>
    </row>
    <row r="70" spans="1:135" x14ac:dyDescent="0.25">
      <c r="A70" s="80">
        <f t="shared" si="52"/>
        <v>66</v>
      </c>
      <c r="B70">
        <v>67</v>
      </c>
      <c r="C70">
        <f>IF(Settings!$M$5=1, 'Graph-outputs'!$J70, 'Graph-outputs'!$Q70)</f>
        <v>85.141987223061548</v>
      </c>
      <c r="E70">
        <f>IF(Settings!$M$5=1, 'Graph-outputs'!$X70, 'Graph-outputs'!$AE70)</f>
        <v>94238.706263449189</v>
      </c>
      <c r="G70" s="25" t="str">
        <f t="shared" si="53"/>
        <v/>
      </c>
      <c r="H70" s="4" t="str">
        <f t="shared" si="54"/>
        <v/>
      </c>
      <c r="I70" s="26" t="str">
        <f t="shared" si="55"/>
        <v/>
      </c>
      <c r="J70">
        <f>INDEX('Calcs-control1'!$G$86:$X$156,  'Graph-outputs'!$B70, 'Graph-outputs'!J$2)</f>
        <v>88.930799827257886</v>
      </c>
      <c r="K70">
        <v>66</v>
      </c>
      <c r="L70">
        <f>INDEX('Calcs-control1'!$G$170:$X$240, 'Graph-outputs'!$B70, 'Graph-outputs'!$D$1)</f>
        <v>0.99999999839605069</v>
      </c>
      <c r="N70" s="25" t="str">
        <f t="shared" si="56"/>
        <v/>
      </c>
      <c r="O70" s="4" t="str">
        <f t="shared" si="57"/>
        <v/>
      </c>
      <c r="P70" s="26" t="str">
        <f t="shared" si="58"/>
        <v/>
      </c>
      <c r="Q70">
        <f>INDEX('Calcs-control1'!$AH$86:$AY$156,  'Graph-outputs'!$B70, 'Graph-outputs'!Q$2)</f>
        <v>85.141987223061548</v>
      </c>
      <c r="R70">
        <v>66</v>
      </c>
      <c r="S70">
        <f>INDEX('Calcs-control1'!$AH$170:$AY$240, 'Graph-outputs'!$B70, 'Graph-outputs'!$Q$2)</f>
        <v>0.99999999616604929</v>
      </c>
      <c r="U70" s="25" t="str">
        <f t="shared" si="59"/>
        <v/>
      </c>
      <c r="V70" s="4" t="str">
        <f t="shared" si="60"/>
        <v/>
      </c>
      <c r="W70" s="26" t="str">
        <f t="shared" si="61"/>
        <v/>
      </c>
      <c r="X70">
        <f>INDEX('Calcs-control1'!$G$386:$X$456,  'Graph-outputs'!$B70, 'Graph-outputs'!X$2)</f>
        <v>98432.322289947115</v>
      </c>
      <c r="Y70">
        <v>66</v>
      </c>
      <c r="Z70">
        <f>INDEX('Calcs-control1'!$G$170:$X$240, 'Graph-outputs'!$B70, 'Graph-outputs'!$J$2)</f>
        <v>0.99999999839605069</v>
      </c>
      <c r="AB70" s="25" t="str">
        <f t="shared" si="62"/>
        <v/>
      </c>
      <c r="AC70" s="4" t="str">
        <f t="shared" si="63"/>
        <v/>
      </c>
      <c r="AD70" s="26" t="str">
        <f t="shared" si="64"/>
        <v/>
      </c>
      <c r="AE70">
        <f>INDEX('Calcs-control1'!$AH$386:$AY$456,  'Graph-outputs'!$B70, 'Graph-outputs'!AE$2)</f>
        <v>94238.706263449189</v>
      </c>
      <c r="AF70">
        <v>66</v>
      </c>
      <c r="AG70">
        <f>INDEX('Calcs-control1'!$AH$170:$AY$240, 'Graph-outputs'!$B70, 'Graph-outputs'!$Q$2)</f>
        <v>0.99999999616604929</v>
      </c>
      <c r="AI70" s="80">
        <v>67</v>
      </c>
      <c r="AJ70" s="80">
        <f t="shared" si="65"/>
        <v>66</v>
      </c>
      <c r="AK70">
        <f>IF(Settings!$M$5=1, 'Graph-outputs'!$AR70, 'Graph-outputs'!$AY70)</f>
        <v>93.00275081344634</v>
      </c>
      <c r="AM70">
        <f>IF(Settings!$M$5=1, 'Graph-outputs'!$BF70, 'Graph-outputs'!$BM70)</f>
        <v>96393.127341965854</v>
      </c>
      <c r="AO70" s="25" t="str">
        <f t="shared" si="66"/>
        <v/>
      </c>
      <c r="AP70" s="4" t="str">
        <f t="shared" si="67"/>
        <v/>
      </c>
      <c r="AQ70" s="26" t="str">
        <f t="shared" si="68"/>
        <v/>
      </c>
      <c r="AR70">
        <f>INDEX('Calcs-control2'!$G$86:$Y$156,  'Graph-outputs'!$B70, 'Graph-outputs'!AR$2)</f>
        <v>97.138235062229313</v>
      </c>
      <c r="AS70">
        <v>66</v>
      </c>
      <c r="AT70">
        <f>INDEX('Calcs-control2'!$G$170:$X$240, 'Graph-outputs'!$B70, 'Graph-outputs'!$AL$1)</f>
        <v>0.99999999939874917</v>
      </c>
      <c r="AV70" s="25" t="str">
        <f t="shared" si="69"/>
        <v/>
      </c>
      <c r="AW70" s="4" t="str">
        <f t="shared" si="70"/>
        <v/>
      </c>
      <c r="AX70" s="26" t="str">
        <f t="shared" si="71"/>
        <v/>
      </c>
      <c r="AY70">
        <f>INDEX('Calcs-control2'!$AH$86:$AZ$156,  'Graph-outputs'!$B70, 'Graph-outputs'!AY$2)</f>
        <v>93.00275081344634</v>
      </c>
      <c r="AZ70">
        <v>66</v>
      </c>
      <c r="BA70">
        <f>INDEX('Calcs-control2'!$AH$170:$AY$240, 'Graph-outputs'!$B70, 'Graph-outputs'!$AL$1)</f>
        <v>0.99999999844353327</v>
      </c>
      <c r="BC70" s="25" t="str">
        <f t="shared" si="72"/>
        <v/>
      </c>
      <c r="BD70" s="4" t="str">
        <f t="shared" si="73"/>
        <v/>
      </c>
      <c r="BE70" s="26" t="str">
        <f t="shared" si="74"/>
        <v/>
      </c>
      <c r="BF70">
        <f>INDEX('Calcs-control2'!$G$386:$X$456,  'Graph-outputs'!$B70, 'Graph-outputs'!BF$2)</f>
        <v>100679.36897787657</v>
      </c>
      <c r="BG70">
        <v>66</v>
      </c>
      <c r="BH70">
        <f>INDEX('Calcs-control2'!$G$170:$X$240, 'Graph-outputs'!$B70, 'Graph-outputs'!$AL$1)</f>
        <v>0.99999999939874917</v>
      </c>
      <c r="BJ70" s="25" t="str">
        <f t="shared" si="75"/>
        <v/>
      </c>
      <c r="BK70" s="4" t="str">
        <f t="shared" si="76"/>
        <v/>
      </c>
      <c r="BL70" s="26" t="str">
        <f t="shared" si="77"/>
        <v/>
      </c>
      <c r="BM70">
        <f>INDEX('Calcs-control2'!$AH$386:$AY$456,  'Graph-outputs'!$B70, 'Graph-outputs'!BM$2)</f>
        <v>96393.127341965854</v>
      </c>
      <c r="BN70">
        <v>66</v>
      </c>
      <c r="BO70">
        <f>INDEX('Calcs-control2'!$AH$170:$AY$240, 'Graph-outputs'!$B70, 'Graph-outputs'!$AL$1)</f>
        <v>0.99999999844353327</v>
      </c>
      <c r="BQ70" s="80">
        <v>67</v>
      </c>
      <c r="BR70" s="80">
        <f t="shared" si="78"/>
        <v>66</v>
      </c>
      <c r="BS70">
        <f>IF(Settings!$M$5=1, 'Graph-outputs'!$BZ70, 'Graph-outputs'!$CG70)</f>
        <v>141.158480663717</v>
      </c>
      <c r="BU70">
        <f>IF(Settings!$M$5=1, 'Graph-outputs'!$CN70, 'Graph-outputs'!$CU70)</f>
        <v>14821.640469690285</v>
      </c>
      <c r="BW70" s="25" t="str">
        <f t="shared" si="79"/>
        <v/>
      </c>
      <c r="BX70" s="4" t="str">
        <f t="shared" si="80"/>
        <v/>
      </c>
      <c r="BY70" s="26" t="str">
        <f t="shared" si="81"/>
        <v/>
      </c>
      <c r="BZ70">
        <f>INDEX('Calcs-control3'!$G$86:$Y$156,  'Graph-outputs'!$B70, 'Graph-outputs'!BZ$2)</f>
        <v>146.50622787405345</v>
      </c>
      <c r="CA70">
        <v>66</v>
      </c>
      <c r="CB70">
        <f>INDEX('Calcs-control3'!$G$170:$X$240, 'Graph-outputs'!$B70, 'Graph-outputs'!$BT$1)</f>
        <v>0</v>
      </c>
      <c r="CD70" s="25" t="str">
        <f t="shared" si="82"/>
        <v/>
      </c>
      <c r="CE70" s="4" t="str">
        <f t="shared" si="83"/>
        <v/>
      </c>
      <c r="CF70" s="26" t="str">
        <f t="shared" si="84"/>
        <v/>
      </c>
      <c r="CG70">
        <f>INDEX('Calcs-control3'!$AH$86:$AZ$156,  'Graph-outputs'!$B70, 'Graph-outputs'!CG$2)</f>
        <v>141.158480663717</v>
      </c>
      <c r="CH70">
        <v>66</v>
      </c>
      <c r="CI70" s="86">
        <f>INDEX('Calcs-control3'!$AH$170:$AY$240, 'Graph-outputs'!$B70, 'Graph-outputs'!$BT$1)</f>
        <v>0</v>
      </c>
      <c r="CK70" s="25" t="str">
        <f t="shared" si="85"/>
        <v/>
      </c>
      <c r="CL70" s="4" t="str">
        <f t="shared" si="86"/>
        <v/>
      </c>
      <c r="CM70" s="26" t="str">
        <f t="shared" si="87"/>
        <v/>
      </c>
      <c r="CN70">
        <f>INDEX('Calcs-control3'!$G$386:$X$456,  'Graph-outputs'!$B70, 'Graph-outputs'!CN$2)</f>
        <v>15383.153926775612</v>
      </c>
      <c r="CO70">
        <v>66</v>
      </c>
      <c r="CP70" s="86">
        <f>INDEX('Calcs-control3'!$G$170:$X$240, 'Graph-outputs'!$B70, 'Graph-outputs'!$BT$1)</f>
        <v>0</v>
      </c>
      <c r="CR70" s="25" t="str">
        <f t="shared" si="88"/>
        <v/>
      </c>
      <c r="CS70" s="4" t="str">
        <f t="shared" si="89"/>
        <v/>
      </c>
      <c r="CT70" s="26" t="str">
        <f t="shared" si="90"/>
        <v/>
      </c>
      <c r="CU70">
        <f>INDEX('Calcs-control3'!$AH$386:$AY$456,  'Graph-outputs'!$B70, 'Graph-outputs'!CU$2)</f>
        <v>14821.640469690285</v>
      </c>
      <c r="CV70">
        <v>66</v>
      </c>
      <c r="CW70" s="86">
        <f>INDEX('Calcs-control3'!$AH$170:$AY$240, 'Graph-outputs'!$B70, 'Graph-outputs'!$BT$1)</f>
        <v>0</v>
      </c>
      <c r="CY70" s="80">
        <v>67</v>
      </c>
      <c r="CZ70" s="80">
        <f t="shared" si="91"/>
        <v>66</v>
      </c>
      <c r="DA70">
        <f>IF(Settings!$M$5=1, 'Graph-outputs'!$DH70, 'Graph-outputs'!$DO70)</f>
        <v>64.629372156507259</v>
      </c>
      <c r="DC70">
        <f>IF(Settings!$M$5=1, 'Graph-outputs'!$DV70, 'Graph-outputs'!$EC70)</f>
        <v>71140.724712859213</v>
      </c>
      <c r="DE70" s="25" t="str">
        <f t="shared" si="92"/>
        <v/>
      </c>
      <c r="DF70" s="4" t="str">
        <f t="shared" si="93"/>
        <v/>
      </c>
      <c r="DG70" s="26" t="str">
        <f t="shared" si="94"/>
        <v/>
      </c>
      <c r="DH70">
        <f>INDEX('Calcs-control4'!$G$86:$X$156,  'Graph-outputs'!$B70, 'Graph-outputs'!DH$2)</f>
        <v>65.372825541143555</v>
      </c>
      <c r="DI70">
        <v>66</v>
      </c>
      <c r="DJ70">
        <f>INDEX('Calcs-control4'!$G$170:$X$240, 'Graph-outputs'!$B70, 'Graph-outputs'!$DB$1)</f>
        <v>0.99853706409172338</v>
      </c>
      <c r="DL70" s="25" t="str">
        <f t="shared" si="95"/>
        <v/>
      </c>
      <c r="DM70" s="4" t="str">
        <f t="shared" si="96"/>
        <v/>
      </c>
      <c r="DN70" s="26" t="str">
        <f t="shared" si="97"/>
        <v/>
      </c>
      <c r="DO70">
        <f>INDEX('Calcs-control4'!$AH$86:$AY$156,  'Graph-outputs'!$B70, 'Graph-outputs'!DO$2)</f>
        <v>64.629372156507259</v>
      </c>
      <c r="DP70">
        <v>66</v>
      </c>
      <c r="DQ70">
        <f>INDEX('Calcs-control4'!$AH$170:$AY$240, 'Graph-outputs'!$B70, 'Graph-outputs'!$DB$1)</f>
        <v>0.99845531499577533</v>
      </c>
      <c r="DS70" s="25" t="str">
        <f t="shared" si="98"/>
        <v/>
      </c>
      <c r="DT70" s="4" t="str">
        <f t="shared" si="99"/>
        <v/>
      </c>
      <c r="DU70" s="26" t="str">
        <f t="shared" si="100"/>
        <v/>
      </c>
      <c r="DV70">
        <f>INDEX('Calcs-control4'!$G$386:$X$456,  'Graph-outputs'!$B70, 'Graph-outputs'!DV$2)</f>
        <v>71961.966225360986</v>
      </c>
      <c r="DW70">
        <v>66</v>
      </c>
      <c r="DX70">
        <f>INDEX('Calcs-control4'!$G$170:$X$240, 'Graph-outputs'!$B70, 'Graph-outputs'!$DB$1)</f>
        <v>0.99853706409172338</v>
      </c>
      <c r="DZ70" s="25" t="str">
        <f t="shared" si="101"/>
        <v/>
      </c>
      <c r="EA70" s="4" t="str">
        <f t="shared" si="102"/>
        <v/>
      </c>
      <c r="EB70" s="26" t="str">
        <f t="shared" si="103"/>
        <v/>
      </c>
      <c r="EC70">
        <f>INDEX('Calcs-control4'!$AH$386:$AY$456,  'Graph-outputs'!$B70, 'Graph-outputs'!EC$2)</f>
        <v>71140.724712859213</v>
      </c>
      <c r="ED70">
        <v>66</v>
      </c>
      <c r="EE70">
        <f>INDEX('Calcs-control4'!$AH$170:$AY$240, 'Graph-outputs'!$B70, 'Graph-outputs'!$DB$1)</f>
        <v>0.99845531499577533</v>
      </c>
    </row>
    <row r="71" spans="1:135" x14ac:dyDescent="0.25">
      <c r="A71" s="80">
        <f t="shared" si="52"/>
        <v>67</v>
      </c>
      <c r="B71">
        <v>68</v>
      </c>
      <c r="C71">
        <f>IF(Settings!$M$5=1, 'Graph-outputs'!$J71, 'Graph-outputs'!$Q71)</f>
        <v>85.317837100793753</v>
      </c>
      <c r="E71">
        <f>IF(Settings!$M$5=1, 'Graph-outputs'!$X71, 'Graph-outputs'!$AE71)</f>
        <v>94433.344253229705</v>
      </c>
      <c r="G71" s="25" t="str">
        <f t="shared" si="53"/>
        <v/>
      </c>
      <c r="H71" s="4" t="str">
        <f t="shared" si="54"/>
        <v/>
      </c>
      <c r="I71" s="26" t="str">
        <f t="shared" si="55"/>
        <v/>
      </c>
      <c r="J71">
        <f>INDEX('Calcs-control1'!$G$86:$X$156,  'Graph-outputs'!$B71, 'Graph-outputs'!J$2)</f>
        <v>89.614589657453152</v>
      </c>
      <c r="K71">
        <v>67</v>
      </c>
      <c r="L71">
        <f>INDEX('Calcs-control1'!$G$170:$X$240, 'Graph-outputs'!$B71, 'Graph-outputs'!$D$1)</f>
        <v>0.99999999862947042</v>
      </c>
      <c r="N71" s="25" t="str">
        <f t="shared" si="56"/>
        <v/>
      </c>
      <c r="O71" s="4" t="str">
        <f t="shared" si="57"/>
        <v/>
      </c>
      <c r="P71" s="26" t="str">
        <f t="shared" si="58"/>
        <v/>
      </c>
      <c r="Q71">
        <f>INDEX('Calcs-control1'!$AH$86:$AY$156,  'Graph-outputs'!$B71, 'Graph-outputs'!Q$2)</f>
        <v>85.317837100793753</v>
      </c>
      <c r="R71">
        <v>67</v>
      </c>
      <c r="S71">
        <f>INDEX('Calcs-control1'!$AH$170:$AY$240, 'Graph-outputs'!$B71, 'Graph-outputs'!$Q$2)</f>
        <v>0.99999999631802117</v>
      </c>
      <c r="U71" s="25" t="str">
        <f t="shared" si="59"/>
        <v/>
      </c>
      <c r="V71" s="4" t="str">
        <f t="shared" si="60"/>
        <v/>
      </c>
      <c r="W71" s="26" t="str">
        <f t="shared" si="61"/>
        <v/>
      </c>
      <c r="X71">
        <f>INDEX('Calcs-control1'!$G$386:$X$456,  'Graph-outputs'!$B71, 'Graph-outputs'!X$2)</f>
        <v>99189.169428638837</v>
      </c>
      <c r="Y71">
        <v>67</v>
      </c>
      <c r="Z71">
        <f>INDEX('Calcs-control1'!$G$170:$X$240, 'Graph-outputs'!$B71, 'Graph-outputs'!$J$2)</f>
        <v>0.99999999862947042</v>
      </c>
      <c r="AB71" s="25" t="str">
        <f t="shared" si="62"/>
        <v/>
      </c>
      <c r="AC71" s="4" t="str">
        <f t="shared" si="63"/>
        <v/>
      </c>
      <c r="AD71" s="26" t="str">
        <f t="shared" si="64"/>
        <v/>
      </c>
      <c r="AE71">
        <f>INDEX('Calcs-control1'!$AH$386:$AY$456,  'Graph-outputs'!$B71, 'Graph-outputs'!AE$2)</f>
        <v>94433.344253229705</v>
      </c>
      <c r="AF71">
        <v>67</v>
      </c>
      <c r="AG71">
        <f>INDEX('Calcs-control1'!$AH$170:$AY$240, 'Graph-outputs'!$B71, 'Graph-outputs'!$Q$2)</f>
        <v>0.99999999631802117</v>
      </c>
      <c r="AI71" s="80">
        <v>68</v>
      </c>
      <c r="AJ71" s="80">
        <f t="shared" si="65"/>
        <v>67</v>
      </c>
      <c r="AK71">
        <f>IF(Settings!$M$5=1, 'Graph-outputs'!$AR71, 'Graph-outputs'!$AY71)</f>
        <v>93.200830358496191</v>
      </c>
      <c r="AM71">
        <f>IF(Settings!$M$5=1, 'Graph-outputs'!$BF71, 'Graph-outputs'!$BM71)</f>
        <v>96598.427796523611</v>
      </c>
      <c r="AO71" s="25" t="str">
        <f t="shared" si="66"/>
        <v/>
      </c>
      <c r="AP71" s="4" t="str">
        <f t="shared" si="67"/>
        <v/>
      </c>
      <c r="AQ71" s="26" t="str">
        <f t="shared" si="68"/>
        <v/>
      </c>
      <c r="AR71">
        <f>INDEX('Calcs-control2'!$G$86:$Y$156,  'Graph-outputs'!$B71, 'Graph-outputs'!AR$2)</f>
        <v>97.853583451104811</v>
      </c>
      <c r="AS71">
        <v>67</v>
      </c>
      <c r="AT71">
        <f>INDEX('Calcs-control2'!$G$170:$X$240, 'Graph-outputs'!$B71, 'Graph-outputs'!$AL$1)</f>
        <v>0.99999999948996365</v>
      </c>
      <c r="AV71" s="25" t="str">
        <f t="shared" si="69"/>
        <v/>
      </c>
      <c r="AW71" s="4" t="str">
        <f t="shared" si="70"/>
        <v/>
      </c>
      <c r="AX71" s="26" t="str">
        <f t="shared" si="71"/>
        <v/>
      </c>
      <c r="AY71">
        <f>INDEX('Calcs-control2'!$AH$86:$AZ$156,  'Graph-outputs'!$B71, 'Graph-outputs'!AY$2)</f>
        <v>93.200830358496191</v>
      </c>
      <c r="AZ71">
        <v>67</v>
      </c>
      <c r="BA71">
        <f>INDEX('Calcs-control2'!$AH$170:$AY$240, 'Graph-outputs'!$B71, 'Graph-outputs'!$AL$1)</f>
        <v>0.99999999851285226</v>
      </c>
      <c r="BC71" s="25" t="str">
        <f t="shared" si="72"/>
        <v/>
      </c>
      <c r="BD71" s="4" t="str">
        <f t="shared" si="73"/>
        <v/>
      </c>
      <c r="BE71" s="26" t="str">
        <f t="shared" si="74"/>
        <v/>
      </c>
      <c r="BF71">
        <f>INDEX('Calcs-control2'!$G$386:$X$456,  'Graph-outputs'!$B71, 'Graph-outputs'!BF$2)</f>
        <v>101420.79509751225</v>
      </c>
      <c r="BG71">
        <v>67</v>
      </c>
      <c r="BH71">
        <f>INDEX('Calcs-control2'!$G$170:$X$240, 'Graph-outputs'!$B71, 'Graph-outputs'!$AL$1)</f>
        <v>0.99999999948996365</v>
      </c>
      <c r="BJ71" s="25" t="str">
        <f t="shared" si="75"/>
        <v/>
      </c>
      <c r="BK71" s="4" t="str">
        <f t="shared" si="76"/>
        <v/>
      </c>
      <c r="BL71" s="26" t="str">
        <f t="shared" si="77"/>
        <v/>
      </c>
      <c r="BM71">
        <f>INDEX('Calcs-control2'!$AH$386:$AY$456,  'Graph-outputs'!$B71, 'Graph-outputs'!BM$2)</f>
        <v>96598.427796523611</v>
      </c>
      <c r="BN71">
        <v>67</v>
      </c>
      <c r="BO71">
        <f>INDEX('Calcs-control2'!$AH$170:$AY$240, 'Graph-outputs'!$B71, 'Graph-outputs'!$AL$1)</f>
        <v>0.99999999851285226</v>
      </c>
      <c r="BQ71" s="80">
        <v>68</v>
      </c>
      <c r="BR71" s="80">
        <f t="shared" si="78"/>
        <v>67</v>
      </c>
      <c r="BS71">
        <f>IF(Settings!$M$5=1, 'Graph-outputs'!$BZ71, 'Graph-outputs'!$CG71)</f>
        <v>141.41064195632799</v>
      </c>
      <c r="BU71">
        <f>IF(Settings!$M$5=1, 'Graph-outputs'!$CN71, 'Graph-outputs'!$CU71)</f>
        <v>14848.117405414439</v>
      </c>
      <c r="BW71" s="25" t="str">
        <f t="shared" si="79"/>
        <v/>
      </c>
      <c r="BX71" s="4" t="str">
        <f t="shared" si="80"/>
        <v/>
      </c>
      <c r="BY71" s="26" t="str">
        <f t="shared" si="81"/>
        <v/>
      </c>
      <c r="BZ71">
        <f>INDEX('Calcs-control3'!$G$86:$Y$156,  'Graph-outputs'!$B71, 'Graph-outputs'!BZ$2)</f>
        <v>147.45148835373098</v>
      </c>
      <c r="CA71">
        <v>67</v>
      </c>
      <c r="CB71">
        <f>INDEX('Calcs-control3'!$G$170:$X$240, 'Graph-outputs'!$B71, 'Graph-outputs'!$BT$1)</f>
        <v>0</v>
      </c>
      <c r="CD71" s="25" t="str">
        <f t="shared" si="82"/>
        <v/>
      </c>
      <c r="CE71" s="4" t="str">
        <f t="shared" si="83"/>
        <v/>
      </c>
      <c r="CF71" s="26" t="str">
        <f t="shared" si="84"/>
        <v/>
      </c>
      <c r="CG71">
        <f>INDEX('Calcs-control3'!$AH$86:$AZ$156,  'Graph-outputs'!$B71, 'Graph-outputs'!CG$2)</f>
        <v>141.41064195632799</v>
      </c>
      <c r="CH71">
        <v>67</v>
      </c>
      <c r="CI71" s="86">
        <f>INDEX('Calcs-control3'!$AH$170:$AY$240, 'Graph-outputs'!$B71, 'Graph-outputs'!$BT$1)</f>
        <v>0</v>
      </c>
      <c r="CK71" s="25" t="str">
        <f t="shared" si="85"/>
        <v/>
      </c>
      <c r="CL71" s="4" t="str">
        <f t="shared" si="86"/>
        <v/>
      </c>
      <c r="CM71" s="26" t="str">
        <f t="shared" si="87"/>
        <v/>
      </c>
      <c r="CN71">
        <f>INDEX('Calcs-control3'!$G$386:$X$456,  'Graph-outputs'!$B71, 'Graph-outputs'!CN$2)</f>
        <v>15482.406277141752</v>
      </c>
      <c r="CO71">
        <v>67</v>
      </c>
      <c r="CP71" s="86">
        <f>INDEX('Calcs-control3'!$G$170:$X$240, 'Graph-outputs'!$B71, 'Graph-outputs'!$BT$1)</f>
        <v>0</v>
      </c>
      <c r="CR71" s="25" t="str">
        <f t="shared" si="88"/>
        <v/>
      </c>
      <c r="CS71" s="4" t="str">
        <f t="shared" si="89"/>
        <v/>
      </c>
      <c r="CT71" s="26" t="str">
        <f t="shared" si="90"/>
        <v/>
      </c>
      <c r="CU71">
        <f>INDEX('Calcs-control3'!$AH$386:$AY$456,  'Graph-outputs'!$B71, 'Graph-outputs'!CU$2)</f>
        <v>14848.117405414439</v>
      </c>
      <c r="CV71">
        <v>67</v>
      </c>
      <c r="CW71" s="86">
        <f>INDEX('Calcs-control3'!$AH$170:$AY$240, 'Graph-outputs'!$B71, 'Graph-outputs'!$BT$1)</f>
        <v>0</v>
      </c>
      <c r="CY71" s="80">
        <v>68</v>
      </c>
      <c r="CZ71" s="80">
        <f t="shared" si="91"/>
        <v>67</v>
      </c>
      <c r="DA71">
        <f>IF(Settings!$M$5=1, 'Graph-outputs'!$DH71, 'Graph-outputs'!$DO71)</f>
        <v>64.665943517087555</v>
      </c>
      <c r="DC71">
        <f>IF(Settings!$M$5=1, 'Graph-outputs'!$DV71, 'Graph-outputs'!$EC71)</f>
        <v>71181.134676889167</v>
      </c>
      <c r="DE71" s="25" t="str">
        <f t="shared" si="92"/>
        <v/>
      </c>
      <c r="DF71" s="4" t="str">
        <f t="shared" si="93"/>
        <v/>
      </c>
      <c r="DG71" s="26" t="str">
        <f t="shared" si="94"/>
        <v/>
      </c>
      <c r="DH71">
        <f>INDEX('Calcs-control4'!$G$86:$X$156,  'Graph-outputs'!$B71, 'Graph-outputs'!DH$2)</f>
        <v>65.497120773323161</v>
      </c>
      <c r="DI71">
        <v>67</v>
      </c>
      <c r="DJ71">
        <f>INDEX('Calcs-control4'!$G$170:$X$240, 'Graph-outputs'!$B71, 'Graph-outputs'!$DB$1)</f>
        <v>0.99854912669533979</v>
      </c>
      <c r="DL71" s="25" t="str">
        <f t="shared" si="95"/>
        <v/>
      </c>
      <c r="DM71" s="4" t="str">
        <f t="shared" si="96"/>
        <v/>
      </c>
      <c r="DN71" s="26" t="str">
        <f t="shared" si="97"/>
        <v/>
      </c>
      <c r="DO71">
        <f>INDEX('Calcs-control4'!$AH$86:$AY$156,  'Graph-outputs'!$B71, 'Graph-outputs'!DO$2)</f>
        <v>64.665943517087555</v>
      </c>
      <c r="DP71">
        <v>67</v>
      </c>
      <c r="DQ71">
        <f>INDEX('Calcs-control4'!$AH$170:$AY$240, 'Graph-outputs'!$B71, 'Graph-outputs'!$DB$1)</f>
        <v>0.99845972715705889</v>
      </c>
      <c r="DS71" s="25" t="str">
        <f t="shared" si="98"/>
        <v/>
      </c>
      <c r="DT71" s="4" t="str">
        <f t="shared" si="99"/>
        <v/>
      </c>
      <c r="DU71" s="26" t="str">
        <f t="shared" si="100"/>
        <v/>
      </c>
      <c r="DV71">
        <f>INDEX('Calcs-control4'!$G$386:$X$456,  'Graph-outputs'!$B71, 'Graph-outputs'!DV$2)</f>
        <v>72099.216215647029</v>
      </c>
      <c r="DW71">
        <v>67</v>
      </c>
      <c r="DX71">
        <f>INDEX('Calcs-control4'!$G$170:$X$240, 'Graph-outputs'!$B71, 'Graph-outputs'!$DB$1)</f>
        <v>0.99854912669533979</v>
      </c>
      <c r="DZ71" s="25" t="str">
        <f t="shared" si="101"/>
        <v/>
      </c>
      <c r="EA71" s="4" t="str">
        <f t="shared" si="102"/>
        <v/>
      </c>
      <c r="EB71" s="26" t="str">
        <f t="shared" si="103"/>
        <v/>
      </c>
      <c r="EC71">
        <f>INDEX('Calcs-control4'!$AH$386:$AY$456,  'Graph-outputs'!$B71, 'Graph-outputs'!EC$2)</f>
        <v>71181.134676889167</v>
      </c>
      <c r="ED71">
        <v>67</v>
      </c>
      <c r="EE71">
        <f>INDEX('Calcs-control4'!$AH$170:$AY$240, 'Graph-outputs'!$B71, 'Graph-outputs'!$DB$1)</f>
        <v>0.99845972715705889</v>
      </c>
    </row>
    <row r="72" spans="1:135" x14ac:dyDescent="0.25">
      <c r="A72" s="80">
        <f t="shared" si="52"/>
        <v>68</v>
      </c>
      <c r="B72">
        <v>69</v>
      </c>
      <c r="C72">
        <f>IF(Settings!$M$5=1, 'Graph-outputs'!$J72, 'Graph-outputs'!$Q72)</f>
        <v>85.479002485681875</v>
      </c>
      <c r="E72">
        <f>IF(Settings!$M$5=1, 'Graph-outputs'!$X72, 'Graph-outputs'!$AE72)</f>
        <v>94611.728832873661</v>
      </c>
      <c r="G72" s="25" t="str">
        <f t="shared" si="53"/>
        <v/>
      </c>
      <c r="H72" s="4" t="str">
        <f t="shared" si="54"/>
        <v/>
      </c>
      <c r="I72" s="26" t="str">
        <f t="shared" si="55"/>
        <v/>
      </c>
      <c r="J72">
        <f>INDEX('Calcs-control1'!$G$86:$X$156,  'Graph-outputs'!$B72, 'Graph-outputs'!J$2)</f>
        <v>90.281037580693408</v>
      </c>
      <c r="K72">
        <v>68</v>
      </c>
      <c r="L72">
        <f>INDEX('Calcs-control1'!$G$170:$X$240, 'Graph-outputs'!$B72, 'Graph-outputs'!$D$1)</f>
        <v>0.99999999882424062</v>
      </c>
      <c r="N72" s="25" t="str">
        <f t="shared" si="56"/>
        <v/>
      </c>
      <c r="O72" s="4" t="str">
        <f t="shared" si="57"/>
        <v/>
      </c>
      <c r="P72" s="26" t="str">
        <f t="shared" si="58"/>
        <v/>
      </c>
      <c r="Q72">
        <f>INDEX('Calcs-control1'!$AH$86:$AY$156,  'Graph-outputs'!$B72, 'Graph-outputs'!Q$2)</f>
        <v>85.479002485681875</v>
      </c>
      <c r="R72">
        <v>68</v>
      </c>
      <c r="S72">
        <f>INDEX('Calcs-control1'!$AH$170:$AY$240, 'Graph-outputs'!$B72, 'Graph-outputs'!$Q$2)</f>
        <v>0.99999999645200632</v>
      </c>
      <c r="U72" s="25" t="str">
        <f t="shared" si="59"/>
        <v/>
      </c>
      <c r="V72" s="4" t="str">
        <f t="shared" si="60"/>
        <v/>
      </c>
      <c r="W72" s="26" t="str">
        <f t="shared" si="61"/>
        <v/>
      </c>
      <c r="X72">
        <f>INDEX('Calcs-control1'!$G$386:$X$456,  'Graph-outputs'!$B72, 'Graph-outputs'!X$2)</f>
        <v>99926.821819890218</v>
      </c>
      <c r="Y72">
        <v>68</v>
      </c>
      <c r="Z72">
        <f>INDEX('Calcs-control1'!$G$170:$X$240, 'Graph-outputs'!$B72, 'Graph-outputs'!$J$2)</f>
        <v>0.99999999882424062</v>
      </c>
      <c r="AB72" s="25" t="str">
        <f t="shared" si="62"/>
        <v/>
      </c>
      <c r="AC72" s="4" t="str">
        <f t="shared" si="63"/>
        <v/>
      </c>
      <c r="AD72" s="26" t="str">
        <f t="shared" si="64"/>
        <v/>
      </c>
      <c r="AE72">
        <f>INDEX('Calcs-control1'!$AH$386:$AY$456,  'Graph-outputs'!$B72, 'Graph-outputs'!AE$2)</f>
        <v>94611.728832873661</v>
      </c>
      <c r="AF72">
        <v>68</v>
      </c>
      <c r="AG72">
        <f>INDEX('Calcs-control1'!$AH$170:$AY$240, 'Graph-outputs'!$B72, 'Graph-outputs'!$Q$2)</f>
        <v>0.99999999645200632</v>
      </c>
      <c r="AI72" s="80">
        <v>69</v>
      </c>
      <c r="AJ72" s="80">
        <f t="shared" si="65"/>
        <v>68</v>
      </c>
      <c r="AK72">
        <f>IF(Settings!$M$5=1, 'Graph-outputs'!$AR72, 'Graph-outputs'!$AY72)</f>
        <v>93.381864630950844</v>
      </c>
      <c r="AM72">
        <f>IF(Settings!$M$5=1, 'Graph-outputs'!$BF72, 'Graph-outputs'!$BM72)</f>
        <v>96786.061599905515</v>
      </c>
      <c r="AO72" s="25" t="str">
        <f t="shared" si="66"/>
        <v/>
      </c>
      <c r="AP72" s="4" t="str">
        <f t="shared" si="67"/>
        <v/>
      </c>
      <c r="AQ72" s="26" t="str">
        <f t="shared" si="68"/>
        <v/>
      </c>
      <c r="AR72">
        <f>INDEX('Calcs-control2'!$G$86:$Y$156,  'Graph-outputs'!$B72, 'Graph-outputs'!AR$2)</f>
        <v>98.541143521642709</v>
      </c>
      <c r="AS72">
        <v>68</v>
      </c>
      <c r="AT72">
        <f>INDEX('Calcs-control2'!$G$170:$X$240, 'Graph-outputs'!$B72, 'Graph-outputs'!$AL$1)</f>
        <v>0.99999999956456598</v>
      </c>
      <c r="AV72" s="25" t="str">
        <f t="shared" si="69"/>
        <v/>
      </c>
      <c r="AW72" s="4" t="str">
        <f t="shared" si="70"/>
        <v/>
      </c>
      <c r="AX72" s="26" t="str">
        <f t="shared" si="71"/>
        <v/>
      </c>
      <c r="AY72">
        <f>INDEX('Calcs-control2'!$AH$86:$AZ$156,  'Graph-outputs'!$B72, 'Graph-outputs'!AY$2)</f>
        <v>93.381864630950844</v>
      </c>
      <c r="AZ72">
        <v>68</v>
      </c>
      <c r="BA72">
        <f>INDEX('Calcs-control2'!$AH$170:$AY$240, 'Graph-outputs'!$B72, 'Graph-outputs'!$AL$1)</f>
        <v>0.99999999857350252</v>
      </c>
      <c r="BC72" s="25" t="str">
        <f t="shared" si="72"/>
        <v/>
      </c>
      <c r="BD72" s="4" t="str">
        <f t="shared" si="73"/>
        <v/>
      </c>
      <c r="BE72" s="26" t="str">
        <f t="shared" si="74"/>
        <v/>
      </c>
      <c r="BF72">
        <f>INDEX('Calcs-control2'!$G$386:$X$456,  'Graph-outputs'!$B72, 'Graph-outputs'!BF$2)</f>
        <v>102133.41988671356</v>
      </c>
      <c r="BG72">
        <v>68</v>
      </c>
      <c r="BH72">
        <f>INDEX('Calcs-control2'!$G$170:$X$240, 'Graph-outputs'!$B72, 'Graph-outputs'!$AL$1)</f>
        <v>0.99999999956456598</v>
      </c>
      <c r="BJ72" s="25" t="str">
        <f t="shared" si="75"/>
        <v/>
      </c>
      <c r="BK72" s="4" t="str">
        <f t="shared" si="76"/>
        <v/>
      </c>
      <c r="BL72" s="26" t="str">
        <f t="shared" si="77"/>
        <v/>
      </c>
      <c r="BM72">
        <f>INDEX('Calcs-control2'!$AH$386:$AY$456,  'Graph-outputs'!$B72, 'Graph-outputs'!BM$2)</f>
        <v>96786.061599905515</v>
      </c>
      <c r="BN72">
        <v>68</v>
      </c>
      <c r="BO72">
        <f>INDEX('Calcs-control2'!$AH$170:$AY$240, 'Graph-outputs'!$B72, 'Graph-outputs'!$AL$1)</f>
        <v>0.99999999857350252</v>
      </c>
      <c r="BQ72" s="80">
        <v>69</v>
      </c>
      <c r="BR72" s="80">
        <f t="shared" si="78"/>
        <v>68</v>
      </c>
      <c r="BS72">
        <f>IF(Settings!$M$5=1, 'Graph-outputs'!$BZ72, 'Graph-outputs'!$CG72)</f>
        <v>141.64141927142097</v>
      </c>
      <c r="BU72">
        <f>IF(Settings!$M$5=1, 'Graph-outputs'!$CN72, 'Graph-outputs'!$CU72)</f>
        <v>14872.349023499202</v>
      </c>
      <c r="BW72" s="25" t="str">
        <f t="shared" si="79"/>
        <v/>
      </c>
      <c r="BX72" s="4" t="str">
        <f t="shared" si="80"/>
        <v/>
      </c>
      <c r="BY72" s="26" t="str">
        <f t="shared" si="81"/>
        <v/>
      </c>
      <c r="BZ72">
        <f>INDEX('Calcs-control3'!$G$86:$Y$156,  'Graph-outputs'!$B72, 'Graph-outputs'!BZ$2)</f>
        <v>148.36661122899247</v>
      </c>
      <c r="CA72">
        <v>68</v>
      </c>
      <c r="CB72">
        <f>INDEX('Calcs-control3'!$G$170:$X$240, 'Graph-outputs'!$B72, 'Graph-outputs'!$BT$1)</f>
        <v>0</v>
      </c>
      <c r="CD72" s="25" t="str">
        <f t="shared" si="82"/>
        <v/>
      </c>
      <c r="CE72" s="4" t="str">
        <f t="shared" si="83"/>
        <v/>
      </c>
      <c r="CF72" s="26" t="str">
        <f t="shared" si="84"/>
        <v/>
      </c>
      <c r="CG72">
        <f>INDEX('Calcs-control3'!$AH$86:$AZ$156,  'Graph-outputs'!$B72, 'Graph-outputs'!CG$2)</f>
        <v>141.64141927142097</v>
      </c>
      <c r="CH72">
        <v>68</v>
      </c>
      <c r="CI72" s="86">
        <f>INDEX('Calcs-control3'!$AH$170:$AY$240, 'Graph-outputs'!$B72, 'Graph-outputs'!$BT$1)</f>
        <v>0</v>
      </c>
      <c r="CK72" s="25" t="str">
        <f t="shared" si="85"/>
        <v/>
      </c>
      <c r="CL72" s="4" t="str">
        <f t="shared" si="86"/>
        <v/>
      </c>
      <c r="CM72" s="26" t="str">
        <f t="shared" si="87"/>
        <v/>
      </c>
      <c r="CN72">
        <f>INDEX('Calcs-control3'!$G$386:$X$456,  'Graph-outputs'!$B72, 'Graph-outputs'!CN$2)</f>
        <v>15578.49417904421</v>
      </c>
      <c r="CO72">
        <v>68</v>
      </c>
      <c r="CP72" s="86">
        <f>INDEX('Calcs-control3'!$G$170:$X$240, 'Graph-outputs'!$B72, 'Graph-outputs'!$BT$1)</f>
        <v>0</v>
      </c>
      <c r="CR72" s="25" t="str">
        <f t="shared" si="88"/>
        <v/>
      </c>
      <c r="CS72" s="4" t="str">
        <f t="shared" si="89"/>
        <v/>
      </c>
      <c r="CT72" s="26" t="str">
        <f t="shared" si="90"/>
        <v/>
      </c>
      <c r="CU72">
        <f>INDEX('Calcs-control3'!$AH$386:$AY$456,  'Graph-outputs'!$B72, 'Graph-outputs'!CU$2)</f>
        <v>14872.349023499202</v>
      </c>
      <c r="CV72">
        <v>68</v>
      </c>
      <c r="CW72" s="86">
        <f>INDEX('Calcs-control3'!$AH$170:$AY$240, 'Graph-outputs'!$B72, 'Graph-outputs'!$BT$1)</f>
        <v>0</v>
      </c>
      <c r="CY72" s="80">
        <v>69</v>
      </c>
      <c r="CZ72" s="80">
        <f t="shared" si="91"/>
        <v>68</v>
      </c>
      <c r="DA72">
        <f>IF(Settings!$M$5=1, 'Graph-outputs'!$DH72, 'Graph-outputs'!$DO72)</f>
        <v>64.699283372874319</v>
      </c>
      <c r="DC72">
        <f>IF(Settings!$M$5=1, 'Graph-outputs'!$DV72, 'Graph-outputs'!$EC72)</f>
        <v>71217.972851997896</v>
      </c>
      <c r="DE72" s="25" t="str">
        <f t="shared" si="92"/>
        <v/>
      </c>
      <c r="DF72" s="4" t="str">
        <f t="shared" si="93"/>
        <v/>
      </c>
      <c r="DG72" s="26" t="str">
        <f t="shared" si="94"/>
        <v/>
      </c>
      <c r="DH72">
        <f>INDEX('Calcs-control4'!$G$86:$X$156,  'Graph-outputs'!$B72, 'Graph-outputs'!DH$2)</f>
        <v>65.615375228664732</v>
      </c>
      <c r="DI72">
        <v>68</v>
      </c>
      <c r="DJ72">
        <f>INDEX('Calcs-control4'!$G$170:$X$240, 'Graph-outputs'!$B72, 'Graph-outputs'!$DB$1)</f>
        <v>0.99856018190611484</v>
      </c>
      <c r="DL72" s="25" t="str">
        <f t="shared" si="95"/>
        <v/>
      </c>
      <c r="DM72" s="4" t="str">
        <f t="shared" si="96"/>
        <v/>
      </c>
      <c r="DN72" s="26" t="str">
        <f t="shared" si="97"/>
        <v/>
      </c>
      <c r="DO72">
        <f>INDEX('Calcs-control4'!$AH$86:$AY$156,  'Graph-outputs'!$B72, 'Graph-outputs'!DO$2)</f>
        <v>64.699283372874319</v>
      </c>
      <c r="DP72">
        <v>68</v>
      </c>
      <c r="DQ72">
        <f>INDEX('Calcs-control4'!$AH$170:$AY$240, 'Graph-outputs'!$B72, 'Graph-outputs'!$DB$1)</f>
        <v>0.99846371365322717</v>
      </c>
      <c r="DS72" s="25" t="str">
        <f t="shared" si="98"/>
        <v/>
      </c>
      <c r="DT72" s="4" t="str">
        <f t="shared" si="99"/>
        <v/>
      </c>
      <c r="DU72" s="26" t="str">
        <f t="shared" si="100"/>
        <v/>
      </c>
      <c r="DV72">
        <f>INDEX('Calcs-control4'!$G$386:$X$456,  'Graph-outputs'!$B72, 'Graph-outputs'!DV$2)</f>
        <v>72229.782405785169</v>
      </c>
      <c r="DW72">
        <v>68</v>
      </c>
      <c r="DX72">
        <f>INDEX('Calcs-control4'!$G$170:$X$240, 'Graph-outputs'!$B72, 'Graph-outputs'!$DB$1)</f>
        <v>0.99856018190611484</v>
      </c>
      <c r="DZ72" s="25" t="str">
        <f t="shared" si="101"/>
        <v/>
      </c>
      <c r="EA72" s="4" t="str">
        <f t="shared" si="102"/>
        <v/>
      </c>
      <c r="EB72" s="26" t="str">
        <f t="shared" si="103"/>
        <v/>
      </c>
      <c r="EC72">
        <f>INDEX('Calcs-control4'!$AH$386:$AY$456,  'Graph-outputs'!$B72, 'Graph-outputs'!EC$2)</f>
        <v>71217.972851997896</v>
      </c>
      <c r="ED72">
        <v>68</v>
      </c>
      <c r="EE72">
        <f>INDEX('Calcs-control4'!$AH$170:$AY$240, 'Graph-outputs'!$B72, 'Graph-outputs'!$DB$1)</f>
        <v>0.99846371365322717</v>
      </c>
    </row>
    <row r="73" spans="1:135" x14ac:dyDescent="0.25">
      <c r="A73" s="80">
        <f t="shared" si="52"/>
        <v>69</v>
      </c>
      <c r="B73">
        <v>70</v>
      </c>
      <c r="C73">
        <f>IF(Settings!$M$5=1, 'Graph-outputs'!$J73, 'Graph-outputs'!$Q73)</f>
        <v>85.626771644385812</v>
      </c>
      <c r="E73">
        <f>IF(Settings!$M$5=1, 'Graph-outputs'!$X73, 'Graph-outputs'!$AE73)</f>
        <v>94775.285909756567</v>
      </c>
      <c r="G73" s="25" t="str">
        <f t="shared" si="53"/>
        <v/>
      </c>
      <c r="H73" s="4" t="str">
        <f t="shared" si="54"/>
        <v/>
      </c>
      <c r="I73" s="26" t="str">
        <f t="shared" si="55"/>
        <v/>
      </c>
      <c r="J73">
        <f>INDEX('Calcs-control1'!$G$86:$X$156,  'Graph-outputs'!$B73, 'Graph-outputs'!J$2)</f>
        <v>90.930530239236532</v>
      </c>
      <c r="K73">
        <v>69</v>
      </c>
      <c r="L73">
        <f>INDEX('Calcs-control1'!$G$170:$X$240, 'Graph-outputs'!$B73, 'Graph-outputs'!$D$1)</f>
        <v>0.99999999898739023</v>
      </c>
      <c r="N73" s="25" t="str">
        <f t="shared" si="56"/>
        <v/>
      </c>
      <c r="O73" s="4" t="str">
        <f t="shared" si="57"/>
        <v/>
      </c>
      <c r="P73" s="26" t="str">
        <f t="shared" si="58"/>
        <v/>
      </c>
      <c r="Q73">
        <f>INDEX('Calcs-control1'!$AH$86:$AY$156,  'Graph-outputs'!$B73, 'Graph-outputs'!Q$2)</f>
        <v>85.626771644385812</v>
      </c>
      <c r="R73">
        <v>69</v>
      </c>
      <c r="S73">
        <f>INDEX('Calcs-control1'!$AH$170:$AY$240, 'Graph-outputs'!$B73, 'Graph-outputs'!$Q$2)</f>
        <v>0.99999999657056549</v>
      </c>
      <c r="U73" s="25" t="str">
        <f t="shared" si="59"/>
        <v/>
      </c>
      <c r="V73" s="4" t="str">
        <f t="shared" si="60"/>
        <v/>
      </c>
      <c r="W73" s="26" t="str">
        <f t="shared" si="61"/>
        <v/>
      </c>
      <c r="X73">
        <f>INDEX('Calcs-control1'!$G$386:$X$456,  'Graph-outputs'!$B73, 'Graph-outputs'!X$2)</f>
        <v>100645.70741562784</v>
      </c>
      <c r="Y73">
        <v>69</v>
      </c>
      <c r="Z73">
        <f>INDEX('Calcs-control1'!$G$170:$X$240, 'Graph-outputs'!$B73, 'Graph-outputs'!$J$2)</f>
        <v>0.99999999898739023</v>
      </c>
      <c r="AB73" s="25" t="str">
        <f t="shared" si="62"/>
        <v/>
      </c>
      <c r="AC73" s="4" t="str">
        <f t="shared" si="63"/>
        <v/>
      </c>
      <c r="AD73" s="26" t="str">
        <f t="shared" si="64"/>
        <v/>
      </c>
      <c r="AE73">
        <f>INDEX('Calcs-control1'!$AH$386:$AY$456,  'Graph-outputs'!$B73, 'Graph-outputs'!AE$2)</f>
        <v>94775.285909756567</v>
      </c>
      <c r="AF73">
        <v>69</v>
      </c>
      <c r="AG73">
        <f>INDEX('Calcs-control1'!$AH$170:$AY$240, 'Graph-outputs'!$B73, 'Graph-outputs'!$Q$2)</f>
        <v>0.99999999657056549</v>
      </c>
      <c r="AI73" s="80">
        <v>70</v>
      </c>
      <c r="AJ73" s="80">
        <f t="shared" si="65"/>
        <v>69</v>
      </c>
      <c r="AK73">
        <f>IF(Settings!$M$5=1, 'Graph-outputs'!$AR73, 'Graph-outputs'!$AY73)</f>
        <v>93.54742477390586</v>
      </c>
      <c r="AM73">
        <f>IF(Settings!$M$5=1, 'Graph-outputs'!$BF73, 'Graph-outputs'!$BM73)</f>
        <v>96957.657170613937</v>
      </c>
      <c r="AO73" s="25" t="str">
        <f t="shared" si="66"/>
        <v/>
      </c>
      <c r="AP73" s="4" t="str">
        <f t="shared" si="67"/>
        <v/>
      </c>
      <c r="AQ73" s="26" t="str">
        <f t="shared" si="68"/>
        <v/>
      </c>
      <c r="AR73">
        <f>INDEX('Calcs-control2'!$G$86:$Y$156,  'Graph-outputs'!$B73, 'Graph-outputs'!AR$2)</f>
        <v>99.201850532615012</v>
      </c>
      <c r="AS73">
        <v>69</v>
      </c>
      <c r="AT73">
        <f>INDEX('Calcs-control2'!$G$170:$X$240, 'Graph-outputs'!$B73, 'Graph-outputs'!$AL$1)</f>
        <v>0.99999999962595332</v>
      </c>
      <c r="AV73" s="25" t="str">
        <f t="shared" si="69"/>
        <v/>
      </c>
      <c r="AW73" s="4" t="str">
        <f t="shared" si="70"/>
        <v/>
      </c>
      <c r="AX73" s="26" t="str">
        <f t="shared" si="71"/>
        <v/>
      </c>
      <c r="AY73">
        <f>INDEX('Calcs-control2'!$AH$86:$AZ$156,  'Graph-outputs'!$B73, 'Graph-outputs'!AY$2)</f>
        <v>93.54742477390586</v>
      </c>
      <c r="AZ73">
        <v>69</v>
      </c>
      <c r="BA73">
        <f>INDEX('Calcs-control2'!$AH$170:$AY$240, 'Graph-outputs'!$B73, 'Graph-outputs'!$AL$1)</f>
        <v>0.99999999862680067</v>
      </c>
      <c r="BC73" s="25" t="str">
        <f t="shared" si="72"/>
        <v/>
      </c>
      <c r="BD73" s="4" t="str">
        <f t="shared" si="73"/>
        <v/>
      </c>
      <c r="BE73" s="26" t="str">
        <f t="shared" si="74"/>
        <v/>
      </c>
      <c r="BF73">
        <f>INDEX('Calcs-control2'!$G$386:$X$456,  'Graph-outputs'!$B73, 'Graph-outputs'!BF$2)</f>
        <v>102818.21269882393</v>
      </c>
      <c r="BG73">
        <v>69</v>
      </c>
      <c r="BH73">
        <f>INDEX('Calcs-control2'!$G$170:$X$240, 'Graph-outputs'!$B73, 'Graph-outputs'!$AL$1)</f>
        <v>0.99999999962595332</v>
      </c>
      <c r="BJ73" s="25" t="str">
        <f t="shared" si="75"/>
        <v/>
      </c>
      <c r="BK73" s="4" t="str">
        <f t="shared" si="76"/>
        <v/>
      </c>
      <c r="BL73" s="26" t="str">
        <f t="shared" si="77"/>
        <v/>
      </c>
      <c r="BM73">
        <f>INDEX('Calcs-control2'!$AH$386:$AY$456,  'Graph-outputs'!$B73, 'Graph-outputs'!BM$2)</f>
        <v>96957.657170613937</v>
      </c>
      <c r="BN73">
        <v>69</v>
      </c>
      <c r="BO73">
        <f>INDEX('Calcs-control2'!$AH$170:$AY$240, 'Graph-outputs'!$B73, 'Graph-outputs'!$AL$1)</f>
        <v>0.99999999862680067</v>
      </c>
      <c r="BQ73" s="80">
        <v>70</v>
      </c>
      <c r="BR73" s="80">
        <f t="shared" si="78"/>
        <v>69</v>
      </c>
      <c r="BS73">
        <f>IF(Settings!$M$5=1, 'Graph-outputs'!$BZ73, 'Graph-outputs'!$CG73)</f>
        <v>141.85273801322396</v>
      </c>
      <c r="BU73">
        <f>IF(Settings!$M$5=1, 'Graph-outputs'!$CN73, 'Graph-outputs'!$CU73)</f>
        <v>14894.537491388515</v>
      </c>
      <c r="BW73" s="25" t="str">
        <f t="shared" si="79"/>
        <v/>
      </c>
      <c r="BX73" s="4" t="str">
        <f t="shared" si="80"/>
        <v/>
      </c>
      <c r="BY73" s="26" t="str">
        <f t="shared" si="81"/>
        <v/>
      </c>
      <c r="BZ73">
        <f>INDEX('Calcs-control3'!$G$86:$Y$156,  'Graph-outputs'!$B73, 'Graph-outputs'!BZ$2)</f>
        <v>149.25247014027786</v>
      </c>
      <c r="CA73">
        <v>69</v>
      </c>
      <c r="CB73">
        <f>INDEX('Calcs-control3'!$G$170:$X$240, 'Graph-outputs'!$B73, 'Graph-outputs'!$BT$1)</f>
        <v>0</v>
      </c>
      <c r="CD73" s="25" t="str">
        <f t="shared" si="82"/>
        <v/>
      </c>
      <c r="CE73" s="4" t="str">
        <f t="shared" si="83"/>
        <v/>
      </c>
      <c r="CF73" s="26" t="str">
        <f t="shared" si="84"/>
        <v/>
      </c>
      <c r="CG73">
        <f>INDEX('Calcs-control3'!$AH$86:$AZ$156,  'Graph-outputs'!$B73, 'Graph-outputs'!CG$2)</f>
        <v>141.85273801322396</v>
      </c>
      <c r="CH73">
        <v>69</v>
      </c>
      <c r="CI73" s="86">
        <f>INDEX('Calcs-control3'!$AH$170:$AY$240, 'Graph-outputs'!$B73, 'Graph-outputs'!$BT$1)</f>
        <v>0</v>
      </c>
      <c r="CK73" s="25" t="str">
        <f t="shared" si="85"/>
        <v/>
      </c>
      <c r="CL73" s="4" t="str">
        <f t="shared" si="86"/>
        <v/>
      </c>
      <c r="CM73" s="26" t="str">
        <f t="shared" si="87"/>
        <v/>
      </c>
      <c r="CN73">
        <f>INDEX('Calcs-control3'!$G$386:$X$456,  'Graph-outputs'!$B73, 'Graph-outputs'!CN$2)</f>
        <v>15671.509364729176</v>
      </c>
      <c r="CO73">
        <v>69</v>
      </c>
      <c r="CP73" s="86">
        <f>INDEX('Calcs-control3'!$G$170:$X$240, 'Graph-outputs'!$B73, 'Graph-outputs'!$BT$1)</f>
        <v>0</v>
      </c>
      <c r="CR73" s="25" t="str">
        <f t="shared" si="88"/>
        <v/>
      </c>
      <c r="CS73" s="4" t="str">
        <f t="shared" si="89"/>
        <v/>
      </c>
      <c r="CT73" s="26" t="str">
        <f t="shared" si="90"/>
        <v/>
      </c>
      <c r="CU73">
        <f>INDEX('Calcs-control3'!$AH$386:$AY$456,  'Graph-outputs'!$B73, 'Graph-outputs'!CU$2)</f>
        <v>14894.537491388515</v>
      </c>
      <c r="CV73">
        <v>69</v>
      </c>
      <c r="CW73" s="86">
        <f>INDEX('Calcs-control3'!$AH$170:$AY$240, 'Graph-outputs'!$B73, 'Graph-outputs'!$BT$1)</f>
        <v>0</v>
      </c>
      <c r="CY73" s="80">
        <v>70</v>
      </c>
      <c r="CZ73" s="80">
        <f t="shared" si="91"/>
        <v>69</v>
      </c>
      <c r="DA73">
        <f>IF(Settings!$M$5=1, 'Graph-outputs'!$DH73, 'Graph-outputs'!$DO73)</f>
        <v>64.729702860412971</v>
      </c>
      <c r="DC73">
        <f>IF(Settings!$M$5=1, 'Graph-outputs'!$DV73, 'Graph-outputs'!$EC73)</f>
        <v>71251.583314164949</v>
      </c>
      <c r="DE73" s="25" t="str">
        <f t="shared" si="92"/>
        <v/>
      </c>
      <c r="DF73" s="4" t="str">
        <f t="shared" si="93"/>
        <v/>
      </c>
      <c r="DG73" s="26" t="str">
        <f t="shared" si="94"/>
        <v/>
      </c>
      <c r="DH73">
        <f>INDEX('Calcs-control4'!$G$86:$X$156,  'Graph-outputs'!$B73, 'Graph-outputs'!DH$2)</f>
        <v>65.727883082866114</v>
      </c>
      <c r="DI73">
        <v>69</v>
      </c>
      <c r="DJ73">
        <f>INDEX('Calcs-control4'!$G$170:$X$240, 'Graph-outputs'!$B73, 'Graph-outputs'!$DB$1)</f>
        <v>0.99857031941516627</v>
      </c>
      <c r="DL73" s="25" t="str">
        <f t="shared" si="95"/>
        <v/>
      </c>
      <c r="DM73" s="4" t="str">
        <f t="shared" si="96"/>
        <v/>
      </c>
      <c r="DN73" s="26" t="str">
        <f t="shared" si="97"/>
        <v/>
      </c>
      <c r="DO73">
        <f>INDEX('Calcs-control4'!$AH$86:$AY$156,  'Graph-outputs'!$B73, 'Graph-outputs'!DO$2)</f>
        <v>64.729702860412971</v>
      </c>
      <c r="DP73">
        <v>69</v>
      </c>
      <c r="DQ73">
        <f>INDEX('Calcs-control4'!$AH$170:$AY$240, 'Graph-outputs'!$B73, 'Graph-outputs'!$DB$1)</f>
        <v>0.99846732124713122</v>
      </c>
      <c r="DS73" s="25" t="str">
        <f t="shared" si="98"/>
        <v/>
      </c>
      <c r="DT73" s="4" t="str">
        <f t="shared" si="99"/>
        <v/>
      </c>
      <c r="DU73" s="26" t="str">
        <f t="shared" si="100"/>
        <v/>
      </c>
      <c r="DV73">
        <f>INDEX('Calcs-control4'!$G$386:$X$456,  'Graph-outputs'!$B73, 'Graph-outputs'!DV$2)</f>
        <v>72353.991509908024</v>
      </c>
      <c r="DW73">
        <v>69</v>
      </c>
      <c r="DX73">
        <f>INDEX('Calcs-control4'!$G$170:$X$240, 'Graph-outputs'!$B73, 'Graph-outputs'!$DB$1)</f>
        <v>0.99857031941516627</v>
      </c>
      <c r="DZ73" s="25" t="str">
        <f t="shared" si="101"/>
        <v/>
      </c>
      <c r="EA73" s="4" t="str">
        <f t="shared" si="102"/>
        <v/>
      </c>
      <c r="EB73" s="26" t="str">
        <f t="shared" si="103"/>
        <v/>
      </c>
      <c r="EC73">
        <f>INDEX('Calcs-control4'!$AH$386:$AY$456,  'Graph-outputs'!$B73, 'Graph-outputs'!EC$2)</f>
        <v>71251.583314164949</v>
      </c>
      <c r="ED73">
        <v>69</v>
      </c>
      <c r="EE73">
        <f>INDEX('Calcs-control4'!$AH$170:$AY$240, 'Graph-outputs'!$B73, 'Graph-outputs'!$DB$1)</f>
        <v>0.99846732124713122</v>
      </c>
    </row>
    <row r="74" spans="1:135" x14ac:dyDescent="0.25">
      <c r="A74" s="80">
        <f t="shared" si="52"/>
        <v>70</v>
      </c>
      <c r="B74">
        <v>71</v>
      </c>
      <c r="C74">
        <f>IF(Settings!$M$5=1, 'Graph-outputs'!$J74, 'Graph-outputs'!$Q74)</f>
        <v>85.762310600126156</v>
      </c>
      <c r="E74">
        <f>IF(Settings!$M$5=1, 'Graph-outputs'!$X74, 'Graph-outputs'!$AE74)</f>
        <v>94925.30608710325</v>
      </c>
      <c r="G74" s="76" t="str">
        <f t="shared" si="53"/>
        <v/>
      </c>
      <c r="H74" s="77" t="str">
        <f t="shared" si="54"/>
        <v/>
      </c>
      <c r="I74" s="78" t="str">
        <f t="shared" si="55"/>
        <v/>
      </c>
      <c r="J74">
        <f>INDEX('Calcs-control1'!$G$86:$X$156,  'Graph-outputs'!$B74, 'Graph-outputs'!J$2)</f>
        <v>91.563449107496282</v>
      </c>
      <c r="K74">
        <v>70</v>
      </c>
      <c r="L74">
        <f>INDEX('Calcs-control1'!$G$170:$X$240, 'Graph-outputs'!$B74, 'Graph-outputs'!$D$1)</f>
        <v>0.99999999912457027</v>
      </c>
      <c r="N74" s="76" t="str">
        <f t="shared" si="56"/>
        <v/>
      </c>
      <c r="O74" s="77" t="str">
        <f t="shared" si="57"/>
        <v/>
      </c>
      <c r="P74" s="78" t="str">
        <f t="shared" si="58"/>
        <v/>
      </c>
      <c r="Q74">
        <f>INDEX('Calcs-control1'!$AH$86:$AY$156,  'Graph-outputs'!$B74, 'Graph-outputs'!Q$2)</f>
        <v>85.762310600126156</v>
      </c>
      <c r="R74">
        <v>70</v>
      </c>
      <c r="S74">
        <f>INDEX('Calcs-control1'!$AH$170:$AY$240, 'Graph-outputs'!$B74, 'Graph-outputs'!$Q$2)</f>
        <v>0.9999999966758254</v>
      </c>
      <c r="U74" s="76" t="str">
        <f t="shared" si="59"/>
        <v/>
      </c>
      <c r="V74" s="77" t="str">
        <f t="shared" si="60"/>
        <v/>
      </c>
      <c r="W74" s="78" t="str">
        <f t="shared" si="61"/>
        <v/>
      </c>
      <c r="X74">
        <f>INDEX('Calcs-control1'!$G$386:$X$456,  'Graph-outputs'!$B74, 'Graph-outputs'!X$2)</f>
        <v>101346.24844776766</v>
      </c>
      <c r="Y74">
        <v>70</v>
      </c>
      <c r="Z74">
        <f>INDEX('Calcs-control1'!$G$170:$X$240, 'Graph-outputs'!$B74, 'Graph-outputs'!$J$2)</f>
        <v>0.99999999912457027</v>
      </c>
      <c r="AB74" s="76" t="str">
        <f t="shared" si="62"/>
        <v/>
      </c>
      <c r="AC74" s="77" t="str">
        <f t="shared" si="63"/>
        <v/>
      </c>
      <c r="AD74" s="78" t="str">
        <f t="shared" si="64"/>
        <v/>
      </c>
      <c r="AE74">
        <f>INDEX('Calcs-control1'!$AH$386:$AY$456,  'Graph-outputs'!$B74, 'Graph-outputs'!AE$2)</f>
        <v>94925.30608710325</v>
      </c>
      <c r="AF74">
        <v>70</v>
      </c>
      <c r="AG74">
        <f>INDEX('Calcs-control1'!$AH$170:$AY$240, 'Graph-outputs'!$B74, 'Graph-outputs'!$Q$2)</f>
        <v>0.9999999966758254</v>
      </c>
      <c r="AI74" s="80">
        <v>71</v>
      </c>
      <c r="AJ74" s="80">
        <f t="shared" si="65"/>
        <v>70</v>
      </c>
      <c r="AK74">
        <f>IF(Settings!$M$5=1, 'Graph-outputs'!$AR74, 'Graph-outputs'!$AY74)</f>
        <v>93.698921741987604</v>
      </c>
      <c r="AM74">
        <f>IF(Settings!$M$5=1, 'Graph-outputs'!$BF74, 'Graph-outputs'!$BM74)</f>
        <v>97114.676899071026</v>
      </c>
      <c r="AO74" s="76" t="str">
        <f t="shared" si="66"/>
        <v/>
      </c>
      <c r="AP74" s="77" t="str">
        <f t="shared" si="67"/>
        <v/>
      </c>
      <c r="AQ74" s="78" t="str">
        <f t="shared" si="68"/>
        <v/>
      </c>
      <c r="AR74">
        <f>INDEX('Calcs-control2'!$G$86:$Y$156,  'Graph-outputs'!$B74, 'Graph-outputs'!AR$2)</f>
        <v>99.836621325166661</v>
      </c>
      <c r="AS74">
        <v>70</v>
      </c>
      <c r="AT74">
        <f>INDEX('Calcs-control2'!$G$170:$X$240, 'Graph-outputs'!$B74, 'Graph-outputs'!$AL$1)</f>
        <v>0.99999999967676378</v>
      </c>
      <c r="AV74" s="76" t="str">
        <f t="shared" si="69"/>
        <v/>
      </c>
      <c r="AW74" s="77" t="str">
        <f t="shared" si="70"/>
        <v/>
      </c>
      <c r="AX74" s="78" t="str">
        <f t="shared" si="71"/>
        <v/>
      </c>
      <c r="AY74">
        <f>INDEX('Calcs-control2'!$AH$86:$AZ$156,  'Graph-outputs'!$B74, 'Graph-outputs'!AY$2)</f>
        <v>93.698921741987604</v>
      </c>
      <c r="AZ74">
        <v>70</v>
      </c>
      <c r="BA74">
        <f>INDEX('Calcs-control2'!$AH$170:$AY$240, 'Graph-outputs'!$B74, 'Graph-outputs'!$AL$1)</f>
        <v>0.99999999867382483</v>
      </c>
      <c r="BC74" s="76" t="str">
        <f t="shared" si="72"/>
        <v/>
      </c>
      <c r="BD74" s="77" t="str">
        <f t="shared" si="73"/>
        <v/>
      </c>
      <c r="BE74" s="78" t="str">
        <f t="shared" si="74"/>
        <v/>
      </c>
      <c r="BF74">
        <f>INDEX('Calcs-control2'!$G$386:$X$456,  'Graph-outputs'!$B74, 'Graph-outputs'!BF$2)</f>
        <v>103476.12379813082</v>
      </c>
      <c r="BG74">
        <v>70</v>
      </c>
      <c r="BH74">
        <f>INDEX('Calcs-control2'!$G$170:$X$240, 'Graph-outputs'!$B74, 'Graph-outputs'!$AL$1)</f>
        <v>0.99999999967676378</v>
      </c>
      <c r="BJ74" s="76" t="str">
        <f t="shared" si="75"/>
        <v/>
      </c>
      <c r="BK74" s="77" t="str">
        <f t="shared" si="76"/>
        <v/>
      </c>
      <c r="BL74" s="78" t="str">
        <f t="shared" si="77"/>
        <v/>
      </c>
      <c r="BM74">
        <f>INDEX('Calcs-control2'!$AH$386:$AY$456,  'Graph-outputs'!$B74, 'Graph-outputs'!BM$2)</f>
        <v>97114.676899071026</v>
      </c>
      <c r="BN74">
        <v>70</v>
      </c>
      <c r="BO74">
        <f>INDEX('Calcs-control2'!$AH$170:$AY$240, 'Graph-outputs'!$B74, 'Graph-outputs'!$AL$1)</f>
        <v>0.99999999867382483</v>
      </c>
      <c r="BQ74" s="80">
        <v>71</v>
      </c>
      <c r="BR74" s="80">
        <f t="shared" si="78"/>
        <v>70</v>
      </c>
      <c r="BS74">
        <f>IF(Settings!$M$5=1, 'Graph-outputs'!$BZ74, 'Graph-outputs'!$CG74)</f>
        <v>142.0463335775008</v>
      </c>
      <c r="BU74">
        <f>IF(Settings!$M$5=1, 'Graph-outputs'!$CN74, 'Graph-outputs'!$CU74)</f>
        <v>14914.865025637584</v>
      </c>
      <c r="BW74" s="76" t="str">
        <f t="shared" si="79"/>
        <v/>
      </c>
      <c r="BX74" s="77" t="str">
        <f t="shared" si="80"/>
        <v/>
      </c>
      <c r="BY74" s="78" t="str">
        <f t="shared" si="81"/>
        <v/>
      </c>
      <c r="BZ74">
        <f>INDEX('Calcs-control3'!$G$86:$Y$156,  'Graph-outputs'!$B74, 'Graph-outputs'!BZ$2)</f>
        <v>150.10991994558429</v>
      </c>
      <c r="CA74">
        <v>70</v>
      </c>
      <c r="CB74">
        <f>INDEX('Calcs-control3'!$G$170:$X$240, 'Graph-outputs'!$B74, 'Graph-outputs'!$BT$1)</f>
        <v>0</v>
      </c>
      <c r="CD74" s="76" t="str">
        <f t="shared" si="82"/>
        <v/>
      </c>
      <c r="CE74" s="77" t="str">
        <f t="shared" si="83"/>
        <v/>
      </c>
      <c r="CF74" s="78" t="str">
        <f t="shared" si="84"/>
        <v/>
      </c>
      <c r="CG74">
        <f>INDEX('Calcs-control3'!$AH$86:$AZ$156,  'Graph-outputs'!$B74, 'Graph-outputs'!CG$2)</f>
        <v>142.0463335775008</v>
      </c>
      <c r="CH74">
        <v>70</v>
      </c>
      <c r="CI74" s="86">
        <f>INDEX('Calcs-control3'!$AH$170:$AY$240, 'Graph-outputs'!$B74, 'Graph-outputs'!$BT$1)</f>
        <v>0</v>
      </c>
      <c r="CK74" s="76" t="str">
        <f t="shared" si="85"/>
        <v/>
      </c>
      <c r="CL74" s="77" t="str">
        <f t="shared" si="86"/>
        <v/>
      </c>
      <c r="CM74" s="78" t="str">
        <f t="shared" si="87"/>
        <v/>
      </c>
      <c r="CN74">
        <f>INDEX('Calcs-control3'!$G$386:$X$456,  'Graph-outputs'!$B74, 'Graph-outputs'!CN$2)</f>
        <v>15761.541594286351</v>
      </c>
      <c r="CO74">
        <v>70</v>
      </c>
      <c r="CP74" s="86">
        <f>INDEX('Calcs-control3'!$G$170:$X$240, 'Graph-outputs'!$B74, 'Graph-outputs'!$BT$1)</f>
        <v>0</v>
      </c>
      <c r="CR74" s="76" t="str">
        <f t="shared" si="88"/>
        <v/>
      </c>
      <c r="CS74" s="77" t="str">
        <f t="shared" si="89"/>
        <v/>
      </c>
      <c r="CT74" s="78" t="str">
        <f t="shared" si="90"/>
        <v/>
      </c>
      <c r="CU74">
        <f>INDEX('Calcs-control3'!$AH$386:$AY$456,  'Graph-outputs'!$B74, 'Graph-outputs'!CU$2)</f>
        <v>14914.865025637584</v>
      </c>
      <c r="CV74">
        <v>70</v>
      </c>
      <c r="CW74" s="86">
        <f>INDEX('Calcs-control3'!$AH$170:$AY$240, 'Graph-outputs'!$B74, 'Graph-outputs'!$BT$1)</f>
        <v>0</v>
      </c>
      <c r="CY74" s="80">
        <v>71</v>
      </c>
      <c r="CZ74" s="80">
        <f t="shared" si="91"/>
        <v>70</v>
      </c>
      <c r="DA74">
        <f>IF(Settings!$M$5=1, 'Graph-outputs'!$DH74, 'Graph-outputs'!$DO74)</f>
        <v>64.757479320904991</v>
      </c>
      <c r="DC74">
        <f>IF(Settings!$M$5=1, 'Graph-outputs'!$DV74, 'Graph-outputs'!$EC74)</f>
        <v>71282.272738043597</v>
      </c>
      <c r="DE74" s="76" t="str">
        <f t="shared" si="92"/>
        <v/>
      </c>
      <c r="DF74" s="77" t="str">
        <f t="shared" si="93"/>
        <v/>
      </c>
      <c r="DG74" s="78" t="str">
        <f t="shared" si="94"/>
        <v/>
      </c>
      <c r="DH74">
        <f>INDEX('Calcs-control4'!$G$86:$X$156,  'Graph-outputs'!$B74, 'Graph-outputs'!DH$2)</f>
        <v>65.834924116930296</v>
      </c>
      <c r="DI74">
        <v>70</v>
      </c>
      <c r="DJ74">
        <f>INDEX('Calcs-control4'!$G$170:$X$240, 'Graph-outputs'!$B74, 'Graph-outputs'!$DB$1)</f>
        <v>0.9985796201182533</v>
      </c>
      <c r="DL74" s="76" t="str">
        <f t="shared" si="95"/>
        <v/>
      </c>
      <c r="DM74" s="77" t="str">
        <f t="shared" si="96"/>
        <v/>
      </c>
      <c r="DN74" s="78" t="str">
        <f t="shared" si="97"/>
        <v/>
      </c>
      <c r="DO74">
        <f>INDEX('Calcs-control4'!$AH$86:$AY$156,  'Graph-outputs'!$B74, 'Graph-outputs'!DO$2)</f>
        <v>64.757479320904991</v>
      </c>
      <c r="DP74">
        <v>70</v>
      </c>
      <c r="DQ74">
        <f>INDEX('Calcs-control4'!$AH$170:$AY$240, 'Graph-outputs'!$B74, 'Graph-outputs'!$DB$1)</f>
        <v>0.99847059068987964</v>
      </c>
      <c r="DS74" s="76" t="str">
        <f t="shared" si="98"/>
        <v/>
      </c>
      <c r="DT74" s="77" t="str">
        <f t="shared" si="99"/>
        <v/>
      </c>
      <c r="DU74" s="78" t="str">
        <f t="shared" si="100"/>
        <v/>
      </c>
      <c r="DV74">
        <f>INDEX('Calcs-control4'!$G$386:$X$456,  'Graph-outputs'!$B74, 'Graph-outputs'!DV$2)</f>
        <v>72472.154129753108</v>
      </c>
      <c r="DW74">
        <v>70</v>
      </c>
      <c r="DX74">
        <f>INDEX('Calcs-control4'!$G$170:$X$240, 'Graph-outputs'!$B74, 'Graph-outputs'!$DB$1)</f>
        <v>0.9985796201182533</v>
      </c>
      <c r="DZ74" s="76" t="str">
        <f t="shared" si="101"/>
        <v/>
      </c>
      <c r="EA74" s="77" t="str">
        <f t="shared" si="102"/>
        <v/>
      </c>
      <c r="EB74" s="78" t="str">
        <f t="shared" si="103"/>
        <v/>
      </c>
      <c r="EC74">
        <f>INDEX('Calcs-control4'!$AH$386:$AY$456,  'Graph-outputs'!$B74, 'Graph-outputs'!EC$2)</f>
        <v>71282.272738043597</v>
      </c>
      <c r="ED74">
        <v>70</v>
      </c>
      <c r="EE74">
        <f>INDEX('Calcs-control4'!$AH$170:$AY$240, 'Graph-outputs'!$B74, 'Graph-outputs'!$DB$1)</f>
        <v>0.99847059068987964</v>
      </c>
    </row>
    <row r="75" spans="1:135" x14ac:dyDescent="0.25">
      <c r="G75" s="19" t="s">
        <v>107</v>
      </c>
      <c r="H75" s="19"/>
      <c r="I75" s="19"/>
      <c r="J75" s="19"/>
      <c r="K75" s="19"/>
      <c r="L75" s="19"/>
      <c r="M75" s="19"/>
      <c r="N75" s="19" t="s">
        <v>107</v>
      </c>
      <c r="O75" s="19"/>
      <c r="P75" s="19"/>
      <c r="U75" s="19" t="s">
        <v>107</v>
      </c>
      <c r="V75" s="19"/>
      <c r="W75" s="19"/>
      <c r="AB75" s="19" t="s">
        <v>107</v>
      </c>
      <c r="AC75" s="19"/>
      <c r="AD75" s="19"/>
      <c r="AO75" s="19" t="s">
        <v>107</v>
      </c>
      <c r="AP75" s="19"/>
      <c r="AQ75" s="19"/>
      <c r="AV75" s="19" t="s">
        <v>107</v>
      </c>
      <c r="AW75" s="19"/>
      <c r="AX75" s="19"/>
      <c r="BC75" s="19" t="s">
        <v>107</v>
      </c>
      <c r="BD75" s="19"/>
      <c r="BE75" s="19"/>
      <c r="BJ75" s="19" t="s">
        <v>107</v>
      </c>
      <c r="BK75" s="19"/>
      <c r="BL75" s="19"/>
      <c r="BW75" s="19" t="s">
        <v>107</v>
      </c>
      <c r="BX75" s="19"/>
      <c r="BY75" s="19"/>
      <c r="CD75" s="19" t="s">
        <v>107</v>
      </c>
      <c r="CE75" s="19"/>
      <c r="CF75" s="19"/>
      <c r="CK75" s="19" t="s">
        <v>107</v>
      </c>
      <c r="CL75" s="19"/>
      <c r="CM75" s="19"/>
      <c r="CR75" s="19" t="s">
        <v>107</v>
      </c>
      <c r="CS75" s="19"/>
      <c r="CT75" s="19"/>
      <c r="DE75" s="19" t="s">
        <v>107</v>
      </c>
      <c r="DF75" s="19"/>
      <c r="DG75" s="19"/>
      <c r="DL75" s="19" t="s">
        <v>107</v>
      </c>
      <c r="DM75" s="19"/>
      <c r="DN75" s="19"/>
      <c r="DS75" s="19" t="s">
        <v>107</v>
      </c>
      <c r="DT75" s="19"/>
      <c r="DU75" s="19"/>
      <c r="DZ75" s="19" t="s">
        <v>107</v>
      </c>
      <c r="EA75" s="19"/>
      <c r="EB75" s="19"/>
    </row>
    <row r="76" spans="1:135" x14ac:dyDescent="0.25">
      <c r="A76" s="2" t="s">
        <v>110</v>
      </c>
      <c r="B76" s="67" t="s">
        <v>38</v>
      </c>
      <c r="C76" s="2" t="s">
        <v>62</v>
      </c>
      <c r="G76" s="19" t="s">
        <v>106</v>
      </c>
      <c r="H76" s="19" t="s">
        <v>38</v>
      </c>
      <c r="I76" s="19" t="s">
        <v>62</v>
      </c>
      <c r="J76" s="19"/>
      <c r="K76" s="19"/>
      <c r="L76" s="19"/>
      <c r="M76" s="19"/>
      <c r="N76" s="19" t="s">
        <v>106</v>
      </c>
      <c r="O76" s="19" t="s">
        <v>38</v>
      </c>
      <c r="P76" s="19" t="s">
        <v>62</v>
      </c>
      <c r="U76" s="19" t="s">
        <v>106</v>
      </c>
      <c r="V76" s="19" t="s">
        <v>38</v>
      </c>
      <c r="W76" s="19" t="s">
        <v>62</v>
      </c>
      <c r="AB76" s="19" t="s">
        <v>106</v>
      </c>
      <c r="AC76" s="19" t="s">
        <v>38</v>
      </c>
      <c r="AD76" s="19" t="s">
        <v>62</v>
      </c>
      <c r="AI76" s="2" t="s">
        <v>111</v>
      </c>
      <c r="AJ76" s="67" t="s">
        <v>38</v>
      </c>
      <c r="AK76" s="2" t="s">
        <v>62</v>
      </c>
      <c r="AO76" s="19" t="s">
        <v>106</v>
      </c>
      <c r="AP76" s="19" t="s">
        <v>38</v>
      </c>
      <c r="AQ76" s="19" t="s">
        <v>62</v>
      </c>
      <c r="AV76" s="19" t="s">
        <v>106</v>
      </c>
      <c r="AW76" s="19" t="s">
        <v>38</v>
      </c>
      <c r="AX76" s="19" t="s">
        <v>62</v>
      </c>
      <c r="BC76" s="19" t="s">
        <v>106</v>
      </c>
      <c r="BD76" s="19" t="s">
        <v>90</v>
      </c>
      <c r="BE76" s="19" t="s">
        <v>62</v>
      </c>
      <c r="BJ76" s="19" t="s">
        <v>106</v>
      </c>
      <c r="BK76" s="19" t="s">
        <v>90</v>
      </c>
      <c r="BL76" s="19" t="s">
        <v>62</v>
      </c>
      <c r="BQ76" s="2" t="s">
        <v>112</v>
      </c>
      <c r="BR76" s="67" t="s">
        <v>38</v>
      </c>
      <c r="BS76" s="2" t="s">
        <v>62</v>
      </c>
      <c r="BW76" s="19" t="s">
        <v>106</v>
      </c>
      <c r="BX76" s="19" t="s">
        <v>38</v>
      </c>
      <c r="BY76" s="19" t="s">
        <v>62</v>
      </c>
      <c r="CD76" s="19" t="s">
        <v>106</v>
      </c>
      <c r="CE76" s="19" t="s">
        <v>38</v>
      </c>
      <c r="CF76" s="19" t="s">
        <v>62</v>
      </c>
      <c r="CK76" s="19" t="s">
        <v>106</v>
      </c>
      <c r="CL76" s="19" t="s">
        <v>90</v>
      </c>
      <c r="CM76" s="19" t="s">
        <v>62</v>
      </c>
      <c r="CR76" s="19" t="s">
        <v>106</v>
      </c>
      <c r="CS76" s="19" t="s">
        <v>90</v>
      </c>
      <c r="CT76" s="19" t="s">
        <v>62</v>
      </c>
      <c r="CY76" s="2" t="s">
        <v>113</v>
      </c>
      <c r="CZ76" s="67" t="s">
        <v>38</v>
      </c>
      <c r="DA76" s="2" t="s">
        <v>62</v>
      </c>
      <c r="DE76" s="19" t="s">
        <v>106</v>
      </c>
      <c r="DF76" s="19" t="s">
        <v>38</v>
      </c>
      <c r="DG76" s="19" t="s">
        <v>62</v>
      </c>
      <c r="DL76" s="19" t="s">
        <v>106</v>
      </c>
      <c r="DM76" s="19" t="s">
        <v>38</v>
      </c>
      <c r="DN76" s="19" t="s">
        <v>62</v>
      </c>
      <c r="DS76" s="19" t="s">
        <v>106</v>
      </c>
      <c r="DT76" s="19" t="s">
        <v>90</v>
      </c>
      <c r="DU76" s="19" t="s">
        <v>62</v>
      </c>
      <c r="DZ76" s="19" t="s">
        <v>106</v>
      </c>
      <c r="EA76" s="19" t="s">
        <v>90</v>
      </c>
      <c r="EB76" s="19" t="s">
        <v>62</v>
      </c>
    </row>
    <row r="77" spans="1:135" x14ac:dyDescent="0.25">
      <c r="A77" t="s">
        <v>102</v>
      </c>
      <c r="B77" t="e">
        <f>IF(Settings!$M$5=1, 'Graph-outputs'!H77, 'Graph-outputs'!O77)</f>
        <v>#N/A</v>
      </c>
      <c r="C77" t="e">
        <f>IF(Settings!$M$5=1, 'Graph-outputs'!I77, 'Graph-outputs'!P77)</f>
        <v>#N/A</v>
      </c>
      <c r="G77" t="s">
        <v>102</v>
      </c>
      <c r="H77">
        <f>IF(H81=TRUE, VLOOKUP(10, G$4:J$74, 4), 100)</f>
        <v>1.471554012556259</v>
      </c>
      <c r="I77">
        <f>IF(H81=TRUE, VLOOKUP(H77, J$4:K$74, 2), 100)</f>
        <v>2</v>
      </c>
      <c r="N77" t="s">
        <v>102</v>
      </c>
      <c r="O77" t="e">
        <f>IF(O81=TRUE,VLOOKUP(10, N$4:Q$74, 4), 100)</f>
        <v>#N/A</v>
      </c>
      <c r="P77" t="e">
        <f>IF(O81=TRUE,VLOOKUP(O77, Q$4:R$74, 2),100)</f>
        <v>#N/A</v>
      </c>
      <c r="U77" t="s">
        <v>102</v>
      </c>
      <c r="V77">
        <f>IF(V81=TRUE, VLOOKUP(10, U$4:X$74, 4), 100)</f>
        <v>1320.2571616207924</v>
      </c>
      <c r="W77">
        <f>IF(V81=TRUE, VLOOKUP(V77, X$4:Y$74, 2), 100)</f>
        <v>2</v>
      </c>
      <c r="AB77" t="s">
        <v>102</v>
      </c>
      <c r="AC77" t="e">
        <f>IF(AC81=TRUE,VLOOKUP(10, AB$4:AE$74, 4), 100)</f>
        <v>#N/A</v>
      </c>
      <c r="AD77" t="e">
        <f>IF(AC81=TRUE,VLOOKUP(AC77, AE$4:AF$74, 2),100)</f>
        <v>#N/A</v>
      </c>
      <c r="AI77" t="s">
        <v>102</v>
      </c>
      <c r="AJ77">
        <f>IF(Settings!$M$5=1, 'Graph-outputs'!AP77, 'Graph-outputs'!AW77)</f>
        <v>5.5631352966304464</v>
      </c>
      <c r="AK77">
        <f>IF(Settings!$M$5=1, 'Graph-outputs'!AQ77, 'Graph-outputs'!AX77)</f>
        <v>13</v>
      </c>
      <c r="AO77" t="s">
        <v>102</v>
      </c>
      <c r="AP77">
        <f>IF(AP81=TRUE, VLOOKUP(10, AO$4:AR$74, 4), 100)</f>
        <v>5.2777690683897909</v>
      </c>
      <c r="AQ77">
        <f>IF(AP81=TRUE, VLOOKUP(AP77, AR$4:AS$74, 2), 100)</f>
        <v>10</v>
      </c>
      <c r="AV77" t="s">
        <v>102</v>
      </c>
      <c r="AW77">
        <f>IF(AW81=TRUE,VLOOKUP(10, AV$4:AY$74, 4), 100)</f>
        <v>5.5631352966304464</v>
      </c>
      <c r="AX77">
        <f>IF(AW81=TRUE,VLOOKUP(AW77, AY$4:AZ$74, 2),100)</f>
        <v>13</v>
      </c>
      <c r="BC77" t="s">
        <v>102</v>
      </c>
      <c r="BD77">
        <f>IF(BD81=TRUE, VLOOKUP(10, BC$4:BF$74, 4), 100)</f>
        <v>3829.3565184307681</v>
      </c>
      <c r="BE77">
        <f>IF(BD81=TRUE, VLOOKUP(BD77, BF$4:BG$74, 2), 100)</f>
        <v>10</v>
      </c>
      <c r="BJ77" t="s">
        <v>102</v>
      </c>
      <c r="BK77">
        <f>IF(BK81=TRUE,VLOOKUP(10, BJ$4:BM$74, 4), 100)</f>
        <v>4146.2790616414622</v>
      </c>
      <c r="BL77">
        <f>IF(BK81=TRUE,VLOOKUP(BK77, BM$4:BN$74, 2),100)</f>
        <v>13</v>
      </c>
      <c r="BQ77" t="s">
        <v>102</v>
      </c>
      <c r="BR77" t="e">
        <f>IF(Settings!$M$5=1, 'Graph-outputs'!BX77, 'Graph-outputs'!CE77)</f>
        <v>#N/A</v>
      </c>
      <c r="BS77" t="e">
        <f>IF(Settings!$M$5=1, 'Graph-outputs'!BY77, 'Graph-outputs'!CF77)</f>
        <v>#N/A</v>
      </c>
      <c r="BW77" t="s">
        <v>102</v>
      </c>
      <c r="BX77" t="e">
        <f>IF(BX81=TRUE, VLOOKUP(10, BW$4:BZ$74, 4), 100)</f>
        <v>#N/A</v>
      </c>
      <c r="BY77" t="e">
        <f>IF(BX81=TRUE, VLOOKUP(BX77, BZ$4:CA$74, 2), 100)</f>
        <v>#N/A</v>
      </c>
      <c r="CD77" t="s">
        <v>102</v>
      </c>
      <c r="CE77" t="e">
        <f>IF(CE81=TRUE,VLOOKUP(10, CD$4:CG$74, 4), 100)</f>
        <v>#N/A</v>
      </c>
      <c r="CF77" t="e">
        <f>IF(CE81=TRUE,VLOOKUP(CE77, CG$4:CH$74, 2),100)</f>
        <v>#N/A</v>
      </c>
      <c r="CK77" t="s">
        <v>102</v>
      </c>
      <c r="CL77" t="e">
        <f>IF(CL81=TRUE, VLOOKUP(10, CK$4:CN$74, 4), 100)</f>
        <v>#N/A</v>
      </c>
      <c r="CM77" t="e">
        <f>IF(CL81=TRUE, VLOOKUP(CL77, CN$4:CO$74, 2), 100)</f>
        <v>#N/A</v>
      </c>
      <c r="CR77" t="s">
        <v>102</v>
      </c>
      <c r="CS77" t="e">
        <f>IF(CS81=TRUE,VLOOKUP(10, CR$4:CU$74, 4), 100)</f>
        <v>#N/A</v>
      </c>
      <c r="CT77" t="e">
        <f>IF(CS81=TRUE,VLOOKUP(CS77, CU$4:CV$74, 2),100)</f>
        <v>#N/A</v>
      </c>
      <c r="CY77" t="s">
        <v>102</v>
      </c>
      <c r="CZ77">
        <f>IF(Settings!$M$5=1, 'Graph-outputs'!DF77, 'Graph-outputs'!DM77)</f>
        <v>4.4709769728350039</v>
      </c>
      <c r="DA77">
        <f>IF(Settings!$M$5=1, 'Graph-outputs'!DG77, 'Graph-outputs'!DN77)</f>
        <v>6</v>
      </c>
      <c r="DE77" t="s">
        <v>102</v>
      </c>
      <c r="DF77">
        <f>IF(DF81=TRUE, VLOOKUP(10, DE$4:DH$74, 4), 100)</f>
        <v>3.7576438274223967</v>
      </c>
      <c r="DG77">
        <f>IF(DF81=TRUE, VLOOKUP(DF77, DH$4:DI$74, 2), 100)</f>
        <v>7</v>
      </c>
      <c r="DL77" t="s">
        <v>102</v>
      </c>
      <c r="DM77">
        <f>IF(DM81=TRUE,VLOOKUP(10, DL$4:DO$74, 4), 100)</f>
        <v>4.4709769728350039</v>
      </c>
      <c r="DN77">
        <f>IF(DM81=TRUE,VLOOKUP(DM77, DO$4:DP$74, 2),100)</f>
        <v>6</v>
      </c>
      <c r="DS77" t="s">
        <v>102</v>
      </c>
      <c r="DT77">
        <f>IF(DT81=TRUE, VLOOKUP(10, DS$4:DV$74, 4), 100)</f>
        <v>2262.6967756595859</v>
      </c>
      <c r="DU77">
        <f>IF(DT81=TRUE, VLOOKUP(DT77, DV$4:DW$74, 2), 100)</f>
        <v>7</v>
      </c>
      <c r="DZ77" t="s">
        <v>102</v>
      </c>
      <c r="EA77">
        <f>IF(EA81=TRUE,VLOOKUP(10, DZ$4:EC$74, 4), 100)</f>
        <v>2766.0560146010703</v>
      </c>
      <c r="EB77">
        <f>IF(EA81=TRUE,VLOOKUP(EA77, EC$4:ED$74, 2),100)</f>
        <v>6</v>
      </c>
    </row>
    <row r="78" spans="1:135" x14ac:dyDescent="0.25">
      <c r="A78" t="s">
        <v>105</v>
      </c>
      <c r="B78" t="e">
        <f>IF(Settings!$M$5=1, 'Graph-outputs'!H78, 'Graph-outputs'!O78)</f>
        <v>#N/A</v>
      </c>
      <c r="C78" t="e">
        <f>IF(Settings!$M$5=1, 'Graph-outputs'!I78, 'Graph-outputs'!P78)</f>
        <v>#N/A</v>
      </c>
      <c r="G78" t="s">
        <v>105</v>
      </c>
      <c r="H78">
        <f>IF(H81=TRUE, VLOOKUP(50, H$4:J$74, 3), 100)</f>
        <v>3.9921746823847286</v>
      </c>
      <c r="I78">
        <f>IF(H81=TRUE, VLOOKUP(H78, J$4:K$74, 2),100)</f>
        <v>4</v>
      </c>
      <c r="N78" t="s">
        <v>105</v>
      </c>
      <c r="O78" t="e">
        <f>IF(O81=TRUE,VLOOKUP(50, O$4:Q$74, 3),100)</f>
        <v>#N/A</v>
      </c>
      <c r="P78" t="e">
        <f>IF(O81=TRUE,VLOOKUP(O78, Q$4:R$74, 2),100)</f>
        <v>#N/A</v>
      </c>
      <c r="U78" t="s">
        <v>105</v>
      </c>
      <c r="V78">
        <f>IF(V81=TRUE, VLOOKUP(50, V$4:X$74, 3), 100)</f>
        <v>3949.9592281330515</v>
      </c>
      <c r="W78">
        <f>IF(V81=TRUE, VLOOKUP(V78, X$4:Y$74, 2),100)</f>
        <v>4</v>
      </c>
      <c r="AB78" t="s">
        <v>105</v>
      </c>
      <c r="AC78" t="e">
        <f>IF(AC81=TRUE,VLOOKUP(50, AC$4:AE$74, 3),100)</f>
        <v>#N/A</v>
      </c>
      <c r="AD78" t="e">
        <f>IF(AC81=TRUE,VLOOKUP(AC78, AE$4:AF$74, 2),100)</f>
        <v>#N/A</v>
      </c>
      <c r="AI78" t="s">
        <v>105</v>
      </c>
      <c r="AJ78">
        <f>IF(Settings!$M$5=1, 'Graph-outputs'!AP78, 'Graph-outputs'!AW78)</f>
        <v>7.9058759216205656</v>
      </c>
      <c r="AK78">
        <f>IF(Settings!$M$5=1, 'Graph-outputs'!AQ78, 'Graph-outputs'!AX78)</f>
        <v>16</v>
      </c>
      <c r="AO78" t="s">
        <v>105</v>
      </c>
      <c r="AP78">
        <f>IF(AP81=TRUE, VLOOKUP(50, AP$4:AR$74, 3), 100)</f>
        <v>8.0693055280694939</v>
      </c>
      <c r="AQ78">
        <f>IF(AP81=TRUE, VLOOKUP(AP78, AR$4:AS$74, 2),100)</f>
        <v>12</v>
      </c>
      <c r="AV78" t="s">
        <v>105</v>
      </c>
      <c r="AW78">
        <f>IF(AW81=TRUE,VLOOKUP(50, AW$4:AY$74, 3),100)</f>
        <v>7.9058759216205656</v>
      </c>
      <c r="AX78">
        <f>IF(AW81=TRUE,VLOOKUP(AW78, AY$4:AZ$74, 2),100)</f>
        <v>16</v>
      </c>
      <c r="BC78" t="s">
        <v>105</v>
      </c>
      <c r="BD78">
        <f>IF(BD81=TRUE, VLOOKUP(50, BD$4:BF$74, 3), 100)</f>
        <v>7043.3766858803592</v>
      </c>
      <c r="BE78">
        <f>IF(BD81=TRUE, VLOOKUP(BD78, BF$4:BG$74, 2),100)</f>
        <v>12</v>
      </c>
      <c r="BJ78" t="s">
        <v>105</v>
      </c>
      <c r="BK78">
        <f>IF(BK81=TRUE,VLOOKUP(50, BK$4:BM$74, 3),100)</f>
        <v>6851.1844981558734</v>
      </c>
      <c r="BL78">
        <f>IF(BK81=TRUE,VLOOKUP(BK78, BM$4:BN$74, 2),100)</f>
        <v>16</v>
      </c>
      <c r="BQ78" t="s">
        <v>105</v>
      </c>
      <c r="BR78" t="e">
        <f>IF(Settings!$M$5=1, 'Graph-outputs'!BX78, 'Graph-outputs'!CE78)</f>
        <v>#N/A</v>
      </c>
      <c r="BS78" t="e">
        <f>IF(Settings!$M$5=1, 'Graph-outputs'!BY78, 'Graph-outputs'!CF78)</f>
        <v>#N/A</v>
      </c>
      <c r="BW78" t="s">
        <v>105</v>
      </c>
      <c r="BX78" t="e">
        <f>IF(BX81=TRUE, VLOOKUP(50, BX$4:BZ$74, 3), 100)</f>
        <v>#N/A</v>
      </c>
      <c r="BY78" t="e">
        <f>IF(BX81=TRUE, VLOOKUP(BX78, BZ$4:CA$74, 2),100)</f>
        <v>#N/A</v>
      </c>
      <c r="CD78" t="s">
        <v>105</v>
      </c>
      <c r="CE78" t="e">
        <f>IF(CE81=TRUE,VLOOKUP(50, CE$4:CG$74, 3),100)</f>
        <v>#N/A</v>
      </c>
      <c r="CF78" t="e">
        <f>IF(CE81=TRUE,VLOOKUP(CE78, CG$4:CH$74, 2),100)</f>
        <v>#N/A</v>
      </c>
      <c r="CK78" t="s">
        <v>105</v>
      </c>
      <c r="CL78" t="e">
        <f>IF(CL81=TRUE, VLOOKUP(50, CL$4:CN$74, 3), 100)</f>
        <v>#N/A</v>
      </c>
      <c r="CM78" t="e">
        <f>IF(CL81=TRUE, VLOOKUP(CL78, CN$4:CO$74, 2),100)</f>
        <v>#N/A</v>
      </c>
      <c r="CR78" t="s">
        <v>105</v>
      </c>
      <c r="CS78" t="e">
        <f>IF(CS81=TRUE,VLOOKUP(50, CS$4:CU$74, 3),100)</f>
        <v>#N/A</v>
      </c>
      <c r="CT78" t="e">
        <f>IF(CS81=TRUE,VLOOKUP(CS78, CU$4:CV$74, 2),100)</f>
        <v>#N/A</v>
      </c>
      <c r="CY78" t="s">
        <v>105</v>
      </c>
      <c r="CZ78">
        <f>IF(Settings!$M$5=1, 'Graph-outputs'!DF78, 'Graph-outputs'!DM78)</f>
        <v>14.905027041214229</v>
      </c>
      <c r="DA78">
        <f>IF(Settings!$M$5=1, 'Graph-outputs'!DG78, 'Graph-outputs'!DN78)</f>
        <v>12</v>
      </c>
      <c r="DE78" t="s">
        <v>105</v>
      </c>
      <c r="DF78">
        <f>IF(DF81=TRUE, VLOOKUP(50, DF$4:DH$74, 3), 100)</f>
        <v>16.029194365944019</v>
      </c>
      <c r="DG78">
        <f>IF(DF81=TRUE, VLOOKUP(DF78, DH$4:DI$74, 2),100)</f>
        <v>10</v>
      </c>
      <c r="DL78" t="s">
        <v>105</v>
      </c>
      <c r="DM78">
        <f>IF(DM81=TRUE,VLOOKUP(50, DM$4:DO$74, 3),100)</f>
        <v>14.905027041214229</v>
      </c>
      <c r="DN78">
        <f>IF(DM81=TRUE,VLOOKUP(DM78, DO$4:DP$74, 2),100)</f>
        <v>12</v>
      </c>
      <c r="DS78" t="s">
        <v>105</v>
      </c>
      <c r="DT78">
        <f>IF(DT81=TRUE, VLOOKUP(50, DT$4:DV$74, 3), 100)</f>
        <v>13383.140425098083</v>
      </c>
      <c r="DU78">
        <f>IF(DT81=TRUE, VLOOKUP(DT78, DV$4:DW$74, 2),100)</f>
        <v>10</v>
      </c>
      <c r="DZ78" t="s">
        <v>105</v>
      </c>
      <c r="EA78">
        <f>IF(EA81=TRUE,VLOOKUP(50, EA$4:EC$74, 3),100)</f>
        <v>12180.428265186347</v>
      </c>
      <c r="EB78">
        <f>IF(EA81=TRUE,VLOOKUP(EA78, EC$4:ED$74, 2),100)</f>
        <v>12</v>
      </c>
    </row>
    <row r="79" spans="1:135" x14ac:dyDescent="0.25">
      <c r="A79" t="s">
        <v>103</v>
      </c>
      <c r="B79">
        <f>IF(Settings!$M$5=1, 'Graph-outputs'!H79, 'Graph-outputs'!O79)</f>
        <v>9.6341888498197239</v>
      </c>
      <c r="C79">
        <f>IF(Settings!$M$5=1, 'Graph-outputs'!I79, 'Graph-outputs'!P79)</f>
        <v>7</v>
      </c>
      <c r="G79" t="s">
        <v>103</v>
      </c>
      <c r="H79">
        <f>IF(H81=TRUE, VLOOKUP(90, I$5:J$74, 2), 100)</f>
        <v>10.400369586742961</v>
      </c>
      <c r="I79">
        <f>IF(H81=TRUE, VLOOKUP(H79, J$4:K$74, 2), 100)</f>
        <v>8</v>
      </c>
      <c r="N79" t="s">
        <v>103</v>
      </c>
      <c r="O79">
        <f>IF(O81=TRUE,VLOOKUP(90, P$5:Q$74, 2),100)</f>
        <v>9.6341888498197239</v>
      </c>
      <c r="P79">
        <f>IF(O81=TRUE,VLOOKUP(O79, Q$4:R$74, 2),100)</f>
        <v>7</v>
      </c>
      <c r="U79" t="s">
        <v>103</v>
      </c>
      <c r="V79">
        <f>IF(V81=TRUE, VLOOKUP(90, W$5:X$74, 2), 100)</f>
        <v>11231.87317746157</v>
      </c>
      <c r="W79">
        <f>IF(V81=TRUE, VLOOKUP(V79, X$4:Y$74, 2), 100)</f>
        <v>8</v>
      </c>
      <c r="AB79" t="s">
        <v>103</v>
      </c>
      <c r="AC79">
        <f>IF(AC81=TRUE,VLOOKUP(90, AD$5:AE$74, 2),100)</f>
        <v>10354.510312592551</v>
      </c>
      <c r="AD79">
        <f>IF(AC81=TRUE,VLOOKUP(AC79, AE$4:AF$74, 2),100)</f>
        <v>7</v>
      </c>
      <c r="AI79" t="s">
        <v>103</v>
      </c>
      <c r="AJ79">
        <f>IF(Settings!$M$5=1, 'Graph-outputs'!AP79, 'Graph-outputs'!AW79)</f>
        <v>13.724807979174855</v>
      </c>
      <c r="AK79">
        <f>IF(Settings!$M$5=1, 'Graph-outputs'!AQ79, 'Graph-outputs'!AX79)</f>
        <v>21</v>
      </c>
      <c r="AO79" t="s">
        <v>103</v>
      </c>
      <c r="AP79">
        <f>IF(AP81=TRUE, VLOOKUP(90, AQ$5:AR$74, 2), 100)</f>
        <v>13.164688809962813</v>
      </c>
      <c r="AQ79">
        <f>IF(AP81=TRUE, VLOOKUP(AP79, AR$4:AS$74, 2), 100)</f>
        <v>15</v>
      </c>
      <c r="AV79" t="s">
        <v>103</v>
      </c>
      <c r="AW79">
        <f>IF(AW81=TRUE,VLOOKUP(90, AX$5:AY$74, 2),100)</f>
        <v>13.724807979174855</v>
      </c>
      <c r="AX79">
        <f>IF(AW81=TRUE,VLOOKUP(AW79, AY$4:AZ$74, 2),100)</f>
        <v>21</v>
      </c>
      <c r="BC79" t="s">
        <v>103</v>
      </c>
      <c r="BD79">
        <f>IF(BD81=TRUE, VLOOKUP(90, BE$5:BF$74, 2), 100)</f>
        <v>12977.469145920124</v>
      </c>
      <c r="BE79">
        <f>IF(BD81=TRUE, VLOOKUP(BD79, BF$4:BG$74, 2), 100)</f>
        <v>15</v>
      </c>
      <c r="BJ79" t="s">
        <v>103</v>
      </c>
      <c r="BK79">
        <f>IF(BK81=TRUE,VLOOKUP(90, BL$5:BM$74, 2),100)</f>
        <v>13613.692864793788</v>
      </c>
      <c r="BL79">
        <f>IF(BK81=TRUE,VLOOKUP(BK79, BM$4:BN$74, 2),100)</f>
        <v>21</v>
      </c>
      <c r="BQ79" t="s">
        <v>103</v>
      </c>
      <c r="BR79" t="e">
        <f>IF(Settings!$M$5=1, 'Graph-outputs'!BX79, 'Graph-outputs'!CE79)</f>
        <v>#N/A</v>
      </c>
      <c r="BS79" t="e">
        <f>IF(Settings!$M$5=1, 'Graph-outputs'!BY79, 'Graph-outputs'!CF79)</f>
        <v>#N/A</v>
      </c>
      <c r="BW79" t="s">
        <v>103</v>
      </c>
      <c r="BX79" t="e">
        <f>IF(BX81=TRUE, VLOOKUP(90, BY$5:BZ$74, 2), 100)</f>
        <v>#N/A</v>
      </c>
      <c r="BY79" t="e">
        <f>IF(BX81=TRUE, VLOOKUP(BX79, BZ$4:CA$74, 2), 100)</f>
        <v>#N/A</v>
      </c>
      <c r="CD79" t="s">
        <v>103</v>
      </c>
      <c r="CE79" t="e">
        <f>IF(CE81=TRUE,VLOOKUP(90, CF$5:CG$74, 2),100)</f>
        <v>#N/A</v>
      </c>
      <c r="CF79" t="e">
        <f>IF(CE81=TRUE,VLOOKUP(CE79, CG$4:CH$74, 2),100)</f>
        <v>#N/A</v>
      </c>
      <c r="CK79" t="s">
        <v>103</v>
      </c>
      <c r="CL79" t="e">
        <f>IF(CL81=TRUE, VLOOKUP(90, CM$5:CN$74, 2), 100)</f>
        <v>#N/A</v>
      </c>
      <c r="CM79" t="e">
        <f>IF(CL81=TRUE, VLOOKUP(CL79, CN$4:CO$74, 2), 100)</f>
        <v>#N/A</v>
      </c>
      <c r="CR79" t="s">
        <v>103</v>
      </c>
      <c r="CS79" t="e">
        <f>IF(CS81=TRUE,VLOOKUP(90, CT$5:CU$74, 2),100)</f>
        <v>#N/A</v>
      </c>
      <c r="CT79" t="e">
        <f>IF(CS81=TRUE,VLOOKUP(CS79, CU$4:CV$74, 2),100)</f>
        <v>#N/A</v>
      </c>
      <c r="CY79" t="s">
        <v>103</v>
      </c>
      <c r="CZ79">
        <f>IF(Settings!$M$5=1, 'Graph-outputs'!DF79, 'Graph-outputs'!DM79)</f>
        <v>32.848771330411452</v>
      </c>
      <c r="DA79">
        <f>IF(Settings!$M$5=1, 'Graph-outputs'!DG79, 'Graph-outputs'!DN79)</f>
        <v>21</v>
      </c>
      <c r="DE79" t="s">
        <v>103</v>
      </c>
      <c r="DF79">
        <f>IF(DF81=TRUE, VLOOKUP(90, DG$5:DH$74, 2), 100)</f>
        <v>32.13048701731708</v>
      </c>
      <c r="DG79">
        <f>IF(DF81=TRUE, VLOOKUP(DF79, DH$4:DI$74, 2), 100)</f>
        <v>15</v>
      </c>
      <c r="DL79" t="s">
        <v>103</v>
      </c>
      <c r="DM79">
        <f>IF(DM81=TRUE,VLOOKUP(90, DN$5:DO$74, 2),100)</f>
        <v>32.848771330411452</v>
      </c>
      <c r="DN79">
        <f>IF(DM81=TRUE,VLOOKUP(DM79, DO$4:DP$74, 2),100)</f>
        <v>21</v>
      </c>
      <c r="DS79" t="s">
        <v>103</v>
      </c>
      <c r="DT79">
        <f>IF(DT81=TRUE, VLOOKUP(90, DU$5:DV$74, 2), 100)</f>
        <v>32916.247516784286</v>
      </c>
      <c r="DU79">
        <f>IF(DT81=TRUE, VLOOKUP(DT79, DV$4:DW$74, 2), 100)</f>
        <v>15</v>
      </c>
      <c r="DZ79" t="s">
        <v>103</v>
      </c>
      <c r="EA79">
        <f>IF(EA81=TRUE,VLOOKUP(90, EB$5:EC$74, 2),100)</f>
        <v>33835.82357204763</v>
      </c>
      <c r="EB79">
        <f>IF(EA81=TRUE,VLOOKUP(EA79, EC$4:ED$74, 2),100)</f>
        <v>21</v>
      </c>
    </row>
    <row r="81" spans="1:131" x14ac:dyDescent="0.25">
      <c r="A81" s="2" t="s">
        <v>110</v>
      </c>
      <c r="B81" s="67" t="s">
        <v>90</v>
      </c>
      <c r="C81" s="2" t="s">
        <v>62</v>
      </c>
      <c r="G81" t="s">
        <v>108</v>
      </c>
      <c r="H81" s="68" t="b">
        <v>1</v>
      </c>
      <c r="N81" t="s">
        <v>108</v>
      </c>
      <c r="O81" t="b">
        <f>H81</f>
        <v>1</v>
      </c>
      <c r="U81" t="s">
        <v>108</v>
      </c>
      <c r="V81" t="b">
        <f>H81</f>
        <v>1</v>
      </c>
      <c r="AB81" t="s">
        <v>108</v>
      </c>
      <c r="AC81" t="b">
        <f>H81</f>
        <v>1</v>
      </c>
      <c r="AI81" s="2" t="s">
        <v>111</v>
      </c>
      <c r="AJ81" s="67" t="s">
        <v>90</v>
      </c>
      <c r="AK81" s="2" t="s">
        <v>62</v>
      </c>
      <c r="AO81" t="s">
        <v>108</v>
      </c>
      <c r="AP81" s="68" t="b">
        <v>1</v>
      </c>
      <c r="AV81" t="s">
        <v>108</v>
      </c>
      <c r="AW81" t="b">
        <f>AP81</f>
        <v>1</v>
      </c>
      <c r="BC81" t="s">
        <v>108</v>
      </c>
      <c r="BD81" t="b">
        <f>AP81</f>
        <v>1</v>
      </c>
      <c r="BJ81" t="s">
        <v>108</v>
      </c>
      <c r="BK81" t="b">
        <f>AP81</f>
        <v>1</v>
      </c>
      <c r="BQ81" s="2" t="s">
        <v>112</v>
      </c>
      <c r="BR81" s="67" t="s">
        <v>90</v>
      </c>
      <c r="BS81" s="2" t="s">
        <v>62</v>
      </c>
      <c r="BW81" t="s">
        <v>108</v>
      </c>
      <c r="BX81" s="68" t="b">
        <v>1</v>
      </c>
      <c r="CD81" t="s">
        <v>108</v>
      </c>
      <c r="CE81" t="b">
        <f>BX81</f>
        <v>1</v>
      </c>
      <c r="CK81" t="s">
        <v>108</v>
      </c>
      <c r="CL81" t="b">
        <f>BX81</f>
        <v>1</v>
      </c>
      <c r="CR81" t="s">
        <v>108</v>
      </c>
      <c r="CS81" t="b">
        <f>BX81</f>
        <v>1</v>
      </c>
      <c r="CY81" s="2" t="s">
        <v>113</v>
      </c>
      <c r="CZ81" s="67" t="s">
        <v>90</v>
      </c>
      <c r="DA81" s="2" t="s">
        <v>62</v>
      </c>
      <c r="DE81" t="s">
        <v>108</v>
      </c>
      <c r="DF81" s="68" t="b">
        <v>1</v>
      </c>
      <c r="DL81" t="s">
        <v>108</v>
      </c>
      <c r="DM81" t="b">
        <f>DF81</f>
        <v>1</v>
      </c>
      <c r="DS81" t="s">
        <v>108</v>
      </c>
      <c r="DT81" t="b">
        <f>DF81</f>
        <v>1</v>
      </c>
      <c r="DZ81" t="s">
        <v>108</v>
      </c>
      <c r="EA81" t="b">
        <f>DF81</f>
        <v>1</v>
      </c>
    </row>
    <row r="82" spans="1:131" x14ac:dyDescent="0.25">
      <c r="A82" t="s">
        <v>102</v>
      </c>
      <c r="B82" t="e">
        <f>IF(Settings!$M$5=1, 'Graph-outputs'!V77, 'Graph-outputs'!AC77)</f>
        <v>#N/A</v>
      </c>
      <c r="C82" t="e">
        <f>IF(Settings!$M$5=1, 'Graph-outputs'!W77, 'Graph-outputs'!AD77)</f>
        <v>#N/A</v>
      </c>
      <c r="AI82" t="s">
        <v>102</v>
      </c>
      <c r="AJ82">
        <f>IF(Settings!$M$5=1, 'Graph-outputs'!BD77, 'Graph-outputs'!BK77)</f>
        <v>4146.2790616414622</v>
      </c>
      <c r="AK82">
        <f>IF(Settings!$M$5=1, 'Graph-outputs'!BE77, 'Graph-outputs'!BL77)</f>
        <v>13</v>
      </c>
      <c r="BQ82" t="s">
        <v>102</v>
      </c>
      <c r="BR82" t="e">
        <f>IF(Settings!$M$5=1, 'Graph-outputs'!CL77, 'Graph-outputs'!CS77)</f>
        <v>#N/A</v>
      </c>
      <c r="BS82" t="e">
        <f>IF(Settings!$M$5=1, 'Graph-outputs'!CM77, 'Graph-outputs'!CT77)</f>
        <v>#N/A</v>
      </c>
      <c r="CY82" t="s">
        <v>102</v>
      </c>
      <c r="CZ82">
        <f>IF(Settings!$M$5=1, 'Graph-outputs'!DT77, 'Graph-outputs'!EA77)</f>
        <v>2766.0560146010703</v>
      </c>
      <c r="DA82">
        <f>IF(Settings!$M$5=1, 'Graph-outputs'!DU77, 'Graph-outputs'!EB77)</f>
        <v>6</v>
      </c>
    </row>
    <row r="83" spans="1:131" x14ac:dyDescent="0.25">
      <c r="A83" t="s">
        <v>105</v>
      </c>
      <c r="B83" t="e">
        <f>IF(Settings!$M$5=1, 'Graph-outputs'!V78, 'Graph-outputs'!AC78)</f>
        <v>#N/A</v>
      </c>
      <c r="C83" t="e">
        <f>IF(Settings!$M$5=1, 'Graph-outputs'!W78, 'Graph-outputs'!AD78)</f>
        <v>#N/A</v>
      </c>
      <c r="AI83" t="s">
        <v>105</v>
      </c>
      <c r="AJ83">
        <f>IF(Settings!$M$5=1, 'Graph-outputs'!BD78, 'Graph-outputs'!BK78)</f>
        <v>6851.1844981558734</v>
      </c>
      <c r="AK83">
        <f>IF(Settings!$M$5=1, 'Graph-outputs'!BE78, 'Graph-outputs'!BL78)</f>
        <v>16</v>
      </c>
      <c r="BQ83" t="s">
        <v>105</v>
      </c>
      <c r="BR83" t="e">
        <f>IF(Settings!$M$5=1, 'Graph-outputs'!CL78, 'Graph-outputs'!CS78)</f>
        <v>#N/A</v>
      </c>
      <c r="BS83" t="e">
        <f>IF(Settings!$M$5=1, 'Graph-outputs'!CM78, 'Graph-outputs'!CT78)</f>
        <v>#N/A</v>
      </c>
      <c r="CY83" t="s">
        <v>105</v>
      </c>
      <c r="CZ83">
        <f>IF(Settings!$M$5=1, 'Graph-outputs'!DT78, 'Graph-outputs'!EA78)</f>
        <v>12180.428265186347</v>
      </c>
      <c r="DA83">
        <f>IF(Settings!$M$5=1, 'Graph-outputs'!DU78, 'Graph-outputs'!EB78)</f>
        <v>12</v>
      </c>
    </row>
    <row r="84" spans="1:131" x14ac:dyDescent="0.25">
      <c r="A84" t="s">
        <v>103</v>
      </c>
      <c r="B84">
        <f>IF(Settings!$M$5=1, 'Graph-outputs'!V79, 'Graph-outputs'!AC79)</f>
        <v>10354.510312592551</v>
      </c>
      <c r="C84">
        <f>IF(Settings!$M$5=1, 'Graph-outputs'!W79, 'Graph-outputs'!AD79)</f>
        <v>7</v>
      </c>
      <c r="AI84" t="s">
        <v>103</v>
      </c>
      <c r="AJ84">
        <f>IF(Settings!$M$5=1, 'Graph-outputs'!BD79, 'Graph-outputs'!BK79)</f>
        <v>13613.692864793788</v>
      </c>
      <c r="AK84">
        <f>IF(Settings!$M$5=1, 'Graph-outputs'!BE79, 'Graph-outputs'!BL79)</f>
        <v>21</v>
      </c>
      <c r="BQ84" t="s">
        <v>103</v>
      </c>
      <c r="BR84" t="e">
        <f>IF(Settings!$M$5=1, 'Graph-outputs'!CL79, 'Graph-outputs'!CS79)</f>
        <v>#N/A</v>
      </c>
      <c r="BS84" t="e">
        <f>IF(Settings!$M$5=1, 'Graph-outputs'!CM79, 'Graph-outputs'!CT79)</f>
        <v>#N/A</v>
      </c>
      <c r="CY84" t="s">
        <v>103</v>
      </c>
      <c r="CZ84">
        <f>IF(Settings!$M$5=1, 'Graph-outputs'!DT79, 'Graph-outputs'!EA79)</f>
        <v>33835.82357204763</v>
      </c>
      <c r="DA84">
        <f>IF(Settings!$M$5=1, 'Graph-outputs'!DU79, 'Graph-outputs'!EB79)</f>
        <v>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Q33"/>
  <sheetViews>
    <sheetView workbookViewId="0">
      <selection sqref="A1:P1"/>
    </sheetView>
  </sheetViews>
  <sheetFormatPr defaultRowHeight="15" x14ac:dyDescent="0.25"/>
  <cols>
    <col min="1" max="1" width="9.140625" customWidth="1"/>
    <col min="2" max="2" width="11.7109375" customWidth="1"/>
    <col min="4" max="4" width="18.140625" customWidth="1"/>
  </cols>
  <sheetData>
    <row r="1" spans="1:17" x14ac:dyDescent="0.25">
      <c r="A1" s="142" t="s">
        <v>193</v>
      </c>
      <c r="B1" s="143"/>
      <c r="C1" s="143"/>
      <c r="D1" s="143"/>
      <c r="E1" s="143"/>
      <c r="F1" s="143"/>
      <c r="G1" s="143"/>
      <c r="H1" s="143"/>
      <c r="I1" s="143"/>
      <c r="J1" s="143"/>
      <c r="K1" s="143"/>
      <c r="L1" s="143"/>
      <c r="M1" s="143"/>
      <c r="N1" s="143"/>
      <c r="O1" s="143"/>
      <c r="P1" s="144"/>
    </row>
    <row r="2" spans="1:17" x14ac:dyDescent="0.25">
      <c r="A2" s="145"/>
      <c r="B2" s="145"/>
      <c r="C2" s="145"/>
      <c r="D2" s="145"/>
      <c r="E2" s="145"/>
      <c r="F2" s="145"/>
      <c r="G2" s="145"/>
      <c r="H2" s="145"/>
      <c r="I2" s="145"/>
      <c r="J2" s="145"/>
      <c r="K2" s="145"/>
      <c r="L2" s="145"/>
      <c r="M2" s="145"/>
      <c r="N2" s="145"/>
      <c r="O2" s="145"/>
      <c r="P2" s="145"/>
    </row>
    <row r="3" spans="1:17" x14ac:dyDescent="0.25">
      <c r="A3" s="139" t="s">
        <v>114</v>
      </c>
      <c r="B3" s="139"/>
      <c r="C3" s="139"/>
      <c r="D3" s="139"/>
      <c r="E3" s="139"/>
      <c r="F3" s="139"/>
      <c r="G3" s="139"/>
      <c r="H3" s="139"/>
      <c r="I3" s="139"/>
      <c r="J3" s="139"/>
      <c r="K3" s="139"/>
      <c r="L3" s="139"/>
      <c r="M3" s="139"/>
      <c r="N3" s="139"/>
      <c r="O3" s="139"/>
      <c r="P3" s="139"/>
    </row>
    <row r="4" spans="1:17" ht="15" customHeight="1" x14ac:dyDescent="0.25">
      <c r="A4" s="138" t="s">
        <v>182</v>
      </c>
      <c r="B4" s="138"/>
      <c r="C4" s="138"/>
      <c r="D4" s="138"/>
      <c r="E4" s="138"/>
      <c r="F4" s="138"/>
      <c r="G4" s="138"/>
      <c r="H4" s="138"/>
      <c r="I4" s="138"/>
      <c r="J4" s="138"/>
      <c r="K4" s="138"/>
      <c r="L4" s="138"/>
      <c r="M4" s="138"/>
      <c r="N4" s="138"/>
      <c r="O4" s="138"/>
      <c r="P4" s="138"/>
    </row>
    <row r="5" spans="1:17" x14ac:dyDescent="0.25">
      <c r="A5" s="138"/>
      <c r="B5" s="138"/>
      <c r="C5" s="138"/>
      <c r="D5" s="138"/>
      <c r="E5" s="138"/>
      <c r="F5" s="138"/>
      <c r="G5" s="138"/>
      <c r="H5" s="138"/>
      <c r="I5" s="138"/>
      <c r="J5" s="138"/>
      <c r="K5" s="138"/>
      <c r="L5" s="138"/>
      <c r="M5" s="138"/>
      <c r="N5" s="138"/>
      <c r="O5" s="138"/>
      <c r="P5" s="138"/>
    </row>
    <row r="6" spans="1:17" x14ac:dyDescent="0.25">
      <c r="A6" s="138"/>
      <c r="B6" s="138"/>
      <c r="C6" s="138"/>
      <c r="D6" s="138"/>
      <c r="E6" s="138"/>
      <c r="F6" s="138"/>
      <c r="G6" s="138"/>
      <c r="H6" s="138"/>
      <c r="I6" s="138"/>
      <c r="J6" s="138"/>
      <c r="K6" s="138"/>
      <c r="L6" s="138"/>
      <c r="M6" s="138"/>
      <c r="N6" s="138"/>
      <c r="O6" s="138"/>
      <c r="P6" s="138"/>
    </row>
    <row r="7" spans="1:17" s="84" customFormat="1" ht="43.5" customHeight="1" x14ac:dyDescent="0.25">
      <c r="A7" s="138"/>
      <c r="B7" s="138"/>
      <c r="C7" s="138"/>
      <c r="D7" s="138"/>
      <c r="E7" s="138"/>
      <c r="F7" s="138"/>
      <c r="G7" s="138"/>
      <c r="H7" s="138"/>
      <c r="I7" s="138"/>
      <c r="J7" s="138"/>
      <c r="K7" s="138"/>
      <c r="L7" s="138"/>
      <c r="M7" s="138"/>
      <c r="N7" s="138"/>
      <c r="O7" s="138"/>
      <c r="P7" s="138"/>
    </row>
    <row r="8" spans="1:17" x14ac:dyDescent="0.25">
      <c r="A8" s="139" t="s">
        <v>159</v>
      </c>
      <c r="B8" s="139"/>
      <c r="C8" s="139"/>
      <c r="D8" s="139"/>
      <c r="E8" s="139"/>
      <c r="F8" s="139"/>
      <c r="G8" s="139"/>
      <c r="H8" s="139"/>
      <c r="I8" s="139"/>
      <c r="J8" s="139"/>
      <c r="K8" s="139"/>
      <c r="L8" s="139"/>
      <c r="M8" s="139"/>
      <c r="N8" s="139"/>
      <c r="O8" s="139"/>
      <c r="P8" s="139"/>
    </row>
    <row r="9" spans="1:17" x14ac:dyDescent="0.25">
      <c r="A9" s="140" t="s">
        <v>183</v>
      </c>
      <c r="B9" s="141"/>
      <c r="C9" s="141"/>
      <c r="D9" s="141"/>
      <c r="E9" s="141"/>
      <c r="F9" s="141"/>
      <c r="G9" s="141"/>
      <c r="H9" s="141"/>
      <c r="I9" s="141"/>
      <c r="J9" s="141"/>
      <c r="K9" s="141"/>
      <c r="L9" s="141"/>
      <c r="M9" s="141"/>
      <c r="N9" s="141"/>
      <c r="O9" s="141"/>
      <c r="P9" s="141"/>
      <c r="Q9" s="90"/>
    </row>
    <row r="10" spans="1:17" x14ac:dyDescent="0.25">
      <c r="A10" s="141"/>
      <c r="B10" s="141"/>
      <c r="C10" s="141"/>
      <c r="D10" s="141"/>
      <c r="E10" s="141"/>
      <c r="F10" s="141"/>
      <c r="G10" s="141"/>
      <c r="H10" s="141"/>
      <c r="I10" s="141"/>
      <c r="J10" s="141"/>
      <c r="K10" s="141"/>
      <c r="L10" s="141"/>
      <c r="M10" s="141"/>
      <c r="N10" s="141"/>
      <c r="O10" s="141"/>
      <c r="P10" s="141"/>
      <c r="Q10" s="90"/>
    </row>
    <row r="11" spans="1:17" x14ac:dyDescent="0.25">
      <c r="A11" s="141"/>
      <c r="B11" s="141"/>
      <c r="C11" s="141"/>
      <c r="D11" s="141"/>
      <c r="E11" s="141"/>
      <c r="F11" s="141"/>
      <c r="G11" s="141"/>
      <c r="H11" s="141"/>
      <c r="I11" s="141"/>
      <c r="J11" s="141"/>
      <c r="K11" s="141"/>
      <c r="L11" s="141"/>
      <c r="M11" s="141"/>
      <c r="N11" s="141"/>
      <c r="O11" s="141"/>
      <c r="P11" s="141"/>
      <c r="Q11" s="90"/>
    </row>
    <row r="12" spans="1:17" x14ac:dyDescent="0.25">
      <c r="A12" s="141"/>
      <c r="B12" s="141"/>
      <c r="C12" s="141"/>
      <c r="D12" s="141"/>
      <c r="E12" s="141"/>
      <c r="F12" s="141"/>
      <c r="G12" s="141"/>
      <c r="H12" s="141"/>
      <c r="I12" s="141"/>
      <c r="J12" s="141"/>
      <c r="K12" s="141"/>
      <c r="L12" s="141"/>
      <c r="M12" s="141"/>
      <c r="N12" s="141"/>
      <c r="O12" s="141"/>
      <c r="P12" s="141"/>
      <c r="Q12" s="90"/>
    </row>
    <row r="13" spans="1:17" x14ac:dyDescent="0.25">
      <c r="A13" s="141"/>
      <c r="B13" s="141"/>
      <c r="C13" s="141"/>
      <c r="D13" s="141"/>
      <c r="E13" s="141"/>
      <c r="F13" s="141"/>
      <c r="G13" s="141"/>
      <c r="H13" s="141"/>
      <c r="I13" s="141"/>
      <c r="J13" s="141"/>
      <c r="K13" s="141"/>
      <c r="L13" s="141"/>
      <c r="M13" s="141"/>
      <c r="N13" s="141"/>
      <c r="O13" s="141"/>
      <c r="P13" s="141"/>
      <c r="Q13" s="90"/>
    </row>
    <row r="14" spans="1:17" x14ac:dyDescent="0.25">
      <c r="A14" s="141"/>
      <c r="B14" s="141"/>
      <c r="C14" s="141"/>
      <c r="D14" s="141"/>
      <c r="E14" s="141"/>
      <c r="F14" s="141"/>
      <c r="G14" s="141"/>
      <c r="H14" s="141"/>
      <c r="I14" s="141"/>
      <c r="J14" s="141"/>
      <c r="K14" s="141"/>
      <c r="L14" s="141"/>
      <c r="M14" s="141"/>
      <c r="N14" s="141"/>
      <c r="O14" s="141"/>
      <c r="P14" s="141"/>
      <c r="Q14" s="90"/>
    </row>
    <row r="15" spans="1:17" x14ac:dyDescent="0.25">
      <c r="A15" s="141"/>
      <c r="B15" s="141"/>
      <c r="C15" s="141"/>
      <c r="D15" s="141"/>
      <c r="E15" s="141"/>
      <c r="F15" s="141"/>
      <c r="G15" s="141"/>
      <c r="H15" s="141"/>
      <c r="I15" s="141"/>
      <c r="J15" s="141"/>
      <c r="K15" s="141"/>
      <c r="L15" s="141"/>
      <c r="M15" s="141"/>
      <c r="N15" s="141"/>
      <c r="O15" s="141"/>
      <c r="P15" s="141"/>
      <c r="Q15" s="90"/>
    </row>
    <row r="16" spans="1:17" x14ac:dyDescent="0.25">
      <c r="A16" s="141"/>
      <c r="B16" s="141"/>
      <c r="C16" s="141"/>
      <c r="D16" s="141"/>
      <c r="E16" s="141"/>
      <c r="F16" s="141"/>
      <c r="G16" s="141"/>
      <c r="H16" s="141"/>
      <c r="I16" s="141"/>
      <c r="J16" s="141"/>
      <c r="K16" s="141"/>
      <c r="L16" s="141"/>
      <c r="M16" s="141"/>
      <c r="N16" s="141"/>
      <c r="O16" s="141"/>
      <c r="P16" s="141"/>
      <c r="Q16" s="90"/>
    </row>
    <row r="17" spans="1:17" ht="312.75" customHeight="1" x14ac:dyDescent="0.25">
      <c r="A17" s="141"/>
      <c r="B17" s="141"/>
      <c r="C17" s="141"/>
      <c r="D17" s="141"/>
      <c r="E17" s="141"/>
      <c r="F17" s="141"/>
      <c r="G17" s="141"/>
      <c r="H17" s="141"/>
      <c r="I17" s="141"/>
      <c r="J17" s="141"/>
      <c r="K17" s="141"/>
      <c r="L17" s="141"/>
      <c r="M17" s="141"/>
      <c r="N17" s="141"/>
      <c r="O17" s="141"/>
      <c r="P17" s="141"/>
      <c r="Q17" s="90"/>
    </row>
    <row r="18" spans="1:17" x14ac:dyDescent="0.25">
      <c r="A18" s="139" t="s">
        <v>160</v>
      </c>
      <c r="B18" s="139"/>
      <c r="C18" s="139"/>
      <c r="D18" s="139"/>
      <c r="E18" s="139"/>
      <c r="F18" s="139"/>
      <c r="G18" s="139"/>
      <c r="H18" s="139"/>
      <c r="I18" s="139"/>
      <c r="J18" s="139"/>
      <c r="K18" s="139"/>
      <c r="L18" s="139"/>
      <c r="M18" s="139"/>
      <c r="N18" s="139"/>
      <c r="O18" s="139"/>
      <c r="P18" s="139"/>
    </row>
    <row r="19" spans="1:17" ht="15" customHeight="1" x14ac:dyDescent="0.25">
      <c r="A19" s="138" t="s">
        <v>184</v>
      </c>
      <c r="B19" s="138"/>
      <c r="C19" s="138"/>
      <c r="D19" s="138"/>
      <c r="E19" s="138"/>
      <c r="F19" s="138"/>
      <c r="G19" s="138"/>
      <c r="H19" s="138"/>
      <c r="I19" s="138"/>
      <c r="J19" s="138"/>
      <c r="K19" s="138"/>
      <c r="L19" s="138"/>
      <c r="M19" s="138"/>
      <c r="N19" s="138"/>
      <c r="O19" s="138"/>
      <c r="P19" s="138"/>
    </row>
    <row r="20" spans="1:17" x14ac:dyDescent="0.25">
      <c r="A20" s="138"/>
      <c r="B20" s="138"/>
      <c r="C20" s="138"/>
      <c r="D20" s="138"/>
      <c r="E20" s="138"/>
      <c r="F20" s="138"/>
      <c r="G20" s="138"/>
      <c r="H20" s="138"/>
      <c r="I20" s="138"/>
      <c r="J20" s="138"/>
      <c r="K20" s="138"/>
      <c r="L20" s="138"/>
      <c r="M20" s="138"/>
      <c r="N20" s="138"/>
      <c r="O20" s="138"/>
      <c r="P20" s="138"/>
    </row>
    <row r="21" spans="1:17" x14ac:dyDescent="0.25">
      <c r="A21" s="138"/>
      <c r="B21" s="138"/>
      <c r="C21" s="138"/>
      <c r="D21" s="138"/>
      <c r="E21" s="138"/>
      <c r="F21" s="138"/>
      <c r="G21" s="138"/>
      <c r="H21" s="138"/>
      <c r="I21" s="138"/>
      <c r="J21" s="138"/>
      <c r="K21" s="138"/>
      <c r="L21" s="138"/>
      <c r="M21" s="138"/>
      <c r="N21" s="138"/>
      <c r="O21" s="138"/>
      <c r="P21" s="138"/>
    </row>
    <row r="22" spans="1:17" x14ac:dyDescent="0.25">
      <c r="A22" s="138"/>
      <c r="B22" s="138"/>
      <c r="C22" s="138"/>
      <c r="D22" s="138"/>
      <c r="E22" s="138"/>
      <c r="F22" s="138"/>
      <c r="G22" s="138"/>
      <c r="H22" s="138"/>
      <c r="I22" s="138"/>
      <c r="J22" s="138"/>
      <c r="K22" s="138"/>
      <c r="L22" s="138"/>
      <c r="M22" s="138"/>
      <c r="N22" s="138"/>
      <c r="O22" s="138"/>
      <c r="P22" s="138"/>
    </row>
    <row r="23" spans="1:17" x14ac:dyDescent="0.25">
      <c r="A23" s="138"/>
      <c r="B23" s="138"/>
      <c r="C23" s="138"/>
      <c r="D23" s="138"/>
      <c r="E23" s="138"/>
      <c r="F23" s="138"/>
      <c r="G23" s="138"/>
      <c r="H23" s="138"/>
      <c r="I23" s="138"/>
      <c r="J23" s="138"/>
      <c r="K23" s="138"/>
      <c r="L23" s="138"/>
      <c r="M23" s="138"/>
      <c r="N23" s="138"/>
      <c r="O23" s="138"/>
      <c r="P23" s="138"/>
    </row>
    <row r="24" spans="1:17" x14ac:dyDescent="0.25">
      <c r="A24" s="138"/>
      <c r="B24" s="138"/>
      <c r="C24" s="138"/>
      <c r="D24" s="138"/>
      <c r="E24" s="138"/>
      <c r="F24" s="138"/>
      <c r="G24" s="138"/>
      <c r="H24" s="138"/>
      <c r="I24" s="138"/>
      <c r="J24" s="138"/>
      <c r="K24" s="138"/>
      <c r="L24" s="138"/>
      <c r="M24" s="138"/>
      <c r="N24" s="138"/>
      <c r="O24" s="138"/>
      <c r="P24" s="138"/>
    </row>
    <row r="25" spans="1:17" x14ac:dyDescent="0.25">
      <c r="A25" s="138"/>
      <c r="B25" s="138"/>
      <c r="C25" s="138"/>
      <c r="D25" s="138"/>
      <c r="E25" s="138"/>
      <c r="F25" s="138"/>
      <c r="G25" s="138"/>
      <c r="H25" s="138"/>
      <c r="I25" s="138"/>
      <c r="J25" s="138"/>
      <c r="K25" s="138"/>
      <c r="L25" s="138"/>
      <c r="M25" s="138"/>
      <c r="N25" s="138"/>
      <c r="O25" s="138"/>
      <c r="P25" s="138"/>
    </row>
    <row r="26" spans="1:17" x14ac:dyDescent="0.25">
      <c r="A26" s="138"/>
      <c r="B26" s="138"/>
      <c r="C26" s="138"/>
      <c r="D26" s="138"/>
      <c r="E26" s="138"/>
      <c r="F26" s="138"/>
      <c r="G26" s="138"/>
      <c r="H26" s="138"/>
      <c r="I26" s="138"/>
      <c r="J26" s="138"/>
      <c r="K26" s="138"/>
      <c r="L26" s="138"/>
      <c r="M26" s="138"/>
      <c r="N26" s="138"/>
      <c r="O26" s="138"/>
      <c r="P26" s="138"/>
    </row>
    <row r="27" spans="1:17" ht="18" customHeight="1" x14ac:dyDescent="0.25">
      <c r="A27" s="138"/>
      <c r="B27" s="138"/>
      <c r="C27" s="138"/>
      <c r="D27" s="138"/>
      <c r="E27" s="138"/>
      <c r="F27" s="138"/>
      <c r="G27" s="138"/>
      <c r="H27" s="138"/>
      <c r="I27" s="138"/>
      <c r="J27" s="138"/>
      <c r="K27" s="138"/>
      <c r="L27" s="138"/>
      <c r="M27" s="138"/>
      <c r="N27" s="138"/>
      <c r="O27" s="138"/>
      <c r="P27" s="138"/>
    </row>
    <row r="30" spans="1:17" x14ac:dyDescent="0.25">
      <c r="A30" s="2" t="s">
        <v>65</v>
      </c>
    </row>
    <row r="31" spans="1:17" x14ac:dyDescent="0.25">
      <c r="A31" s="19" t="s">
        <v>116</v>
      </c>
    </row>
    <row r="32" spans="1:17" x14ac:dyDescent="0.25">
      <c r="A32" s="19" t="s">
        <v>152</v>
      </c>
    </row>
    <row r="33" spans="1:1" x14ac:dyDescent="0.25">
      <c r="A33" t="s">
        <v>117</v>
      </c>
    </row>
  </sheetData>
  <sheetProtection password="CA53" sheet="1" objects="1" scenarios="1"/>
  <mergeCells count="8">
    <mergeCell ref="A19:P27"/>
    <mergeCell ref="A18:P18"/>
    <mergeCell ref="A9:P17"/>
    <mergeCell ref="A4:P7"/>
    <mergeCell ref="A1:P1"/>
    <mergeCell ref="A2:P2"/>
    <mergeCell ref="A3:P3"/>
    <mergeCell ref="A8:P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55"/>
  <sheetViews>
    <sheetView workbookViewId="0"/>
  </sheetViews>
  <sheetFormatPr defaultRowHeight="15" x14ac:dyDescent="0.25"/>
  <cols>
    <col min="1" max="1" width="146" customWidth="1"/>
  </cols>
  <sheetData>
    <row r="1" spans="1:2" x14ac:dyDescent="0.25">
      <c r="A1" s="93" t="s">
        <v>187</v>
      </c>
    </row>
    <row r="2" spans="1:2" x14ac:dyDescent="0.25">
      <c r="A2" s="22" t="s">
        <v>191</v>
      </c>
    </row>
    <row r="3" spans="1:2" x14ac:dyDescent="0.25">
      <c r="A3" t="s">
        <v>125</v>
      </c>
    </row>
    <row r="4" spans="1:2" x14ac:dyDescent="0.25">
      <c r="A4" t="s">
        <v>126</v>
      </c>
    </row>
    <row r="5" spans="1:2" x14ac:dyDescent="0.25">
      <c r="A5" t="s">
        <v>46</v>
      </c>
    </row>
    <row r="6" spans="1:2" x14ac:dyDescent="0.25">
      <c r="A6" s="20" t="s">
        <v>127</v>
      </c>
      <c r="B6" s="20"/>
    </row>
    <row r="7" spans="1:2" x14ac:dyDescent="0.25">
      <c r="A7" s="20" t="s">
        <v>189</v>
      </c>
      <c r="B7" s="20"/>
    </row>
    <row r="9" spans="1:2" x14ac:dyDescent="0.25">
      <c r="A9" s="2" t="s">
        <v>47</v>
      </c>
      <c r="B9" s="20"/>
    </row>
    <row r="10" spans="1:2" x14ac:dyDescent="0.25">
      <c r="B10" s="20"/>
    </row>
    <row r="11" spans="1:2" x14ac:dyDescent="0.25">
      <c r="A11" t="s">
        <v>115</v>
      </c>
    </row>
    <row r="12" spans="1:2" s="88" customFormat="1" x14ac:dyDescent="0.25">
      <c r="A12" s="88" t="s">
        <v>190</v>
      </c>
    </row>
    <row r="14" spans="1:2" x14ac:dyDescent="0.25">
      <c r="A14" s="2" t="s">
        <v>75</v>
      </c>
    </row>
    <row r="15" spans="1:2" s="120" customFormat="1" x14ac:dyDescent="0.25">
      <c r="A15" s="120" t="s">
        <v>196</v>
      </c>
    </row>
    <row r="16" spans="1:2" s="109" customFormat="1" x14ac:dyDescent="0.25">
      <c r="A16" s="19" t="s">
        <v>188</v>
      </c>
    </row>
    <row r="17" spans="1:1" x14ac:dyDescent="0.25">
      <c r="A17" s="92" t="s">
        <v>186</v>
      </c>
    </row>
    <row r="18" spans="1:1" x14ac:dyDescent="0.25">
      <c r="A18" t="s">
        <v>124</v>
      </c>
    </row>
    <row r="19" spans="1:1" x14ac:dyDescent="0.25">
      <c r="A19" t="s">
        <v>123</v>
      </c>
    </row>
    <row r="20" spans="1:1" x14ac:dyDescent="0.25">
      <c r="A20" t="s">
        <v>83</v>
      </c>
    </row>
    <row r="21" spans="1:1" x14ac:dyDescent="0.25">
      <c r="A21" t="s">
        <v>79</v>
      </c>
    </row>
    <row r="22" spans="1:1" x14ac:dyDescent="0.25">
      <c r="A22" t="s">
        <v>80</v>
      </c>
    </row>
    <row r="23" spans="1:1" x14ac:dyDescent="0.25">
      <c r="A23" t="s">
        <v>76</v>
      </c>
    </row>
    <row r="24" spans="1:1" x14ac:dyDescent="0.25">
      <c r="A24" t="s">
        <v>81</v>
      </c>
    </row>
    <row r="25" spans="1:1" x14ac:dyDescent="0.25">
      <c r="A25" t="s">
        <v>82</v>
      </c>
    </row>
    <row r="26" spans="1:1" x14ac:dyDescent="0.25">
      <c r="A26" s="19" t="s">
        <v>78</v>
      </c>
    </row>
    <row r="27" spans="1:1" x14ac:dyDescent="0.25">
      <c r="A27" s="19" t="s">
        <v>68</v>
      </c>
    </row>
    <row r="28" spans="1:1" x14ac:dyDescent="0.25">
      <c r="A28" s="19" t="s">
        <v>69</v>
      </c>
    </row>
    <row r="29" spans="1:1" x14ac:dyDescent="0.25">
      <c r="A29" s="19" t="s">
        <v>77</v>
      </c>
    </row>
    <row r="30" spans="1:1" x14ac:dyDescent="0.25">
      <c r="A30" s="19" t="s">
        <v>66</v>
      </c>
    </row>
    <row r="33" spans="1:10" x14ac:dyDescent="0.25">
      <c r="A33" s="2" t="s">
        <v>158</v>
      </c>
    </row>
    <row r="35" spans="1:10" x14ac:dyDescent="0.25">
      <c r="A35" s="140" t="s">
        <v>162</v>
      </c>
      <c r="B35" s="90"/>
    </row>
    <row r="36" spans="1:10" x14ac:dyDescent="0.25">
      <c r="A36" s="141"/>
      <c r="B36" s="91"/>
    </row>
    <row r="37" spans="1:10" x14ac:dyDescent="0.25">
      <c r="A37" s="141"/>
      <c r="B37" s="91"/>
    </row>
    <row r="38" spans="1:10" x14ac:dyDescent="0.25">
      <c r="A38" s="141"/>
      <c r="B38" s="91"/>
    </row>
    <row r="39" spans="1:10" x14ac:dyDescent="0.25">
      <c r="A39" s="141"/>
      <c r="B39" s="91"/>
    </row>
    <row r="40" spans="1:10" x14ac:dyDescent="0.25">
      <c r="A40" s="141"/>
      <c r="B40" s="91"/>
    </row>
    <row r="41" spans="1:10" x14ac:dyDescent="0.25">
      <c r="A41" s="141"/>
      <c r="B41" s="91"/>
    </row>
    <row r="42" spans="1:10" x14ac:dyDescent="0.25">
      <c r="A42" s="141"/>
      <c r="B42" s="91"/>
    </row>
    <row r="43" spans="1:10" x14ac:dyDescent="0.25">
      <c r="A43" s="141"/>
      <c r="B43" s="91"/>
      <c r="J43" s="20"/>
    </row>
    <row r="44" spans="1:10" x14ac:dyDescent="0.25">
      <c r="A44" s="141"/>
      <c r="B44" s="91"/>
    </row>
    <row r="45" spans="1:10" x14ac:dyDescent="0.25">
      <c r="A45" s="141"/>
      <c r="B45" s="91"/>
    </row>
    <row r="46" spans="1:10" x14ac:dyDescent="0.25">
      <c r="A46" s="141"/>
      <c r="B46" s="91"/>
    </row>
    <row r="47" spans="1:10" x14ac:dyDescent="0.25">
      <c r="A47" s="141"/>
      <c r="B47" s="91"/>
      <c r="J47" s="20"/>
    </row>
    <row r="48" spans="1:10" x14ac:dyDescent="0.25">
      <c r="A48" s="141"/>
      <c r="B48" s="91"/>
    </row>
    <row r="49" spans="1:2" x14ac:dyDescent="0.25">
      <c r="A49" s="141"/>
      <c r="B49" s="91"/>
    </row>
    <row r="50" spans="1:2" x14ac:dyDescent="0.25">
      <c r="A50" s="141"/>
      <c r="B50" s="91"/>
    </row>
    <row r="51" spans="1:2" x14ac:dyDescent="0.25">
      <c r="A51" s="141"/>
      <c r="B51" s="91"/>
    </row>
    <row r="52" spans="1:2" s="81" customFormat="1" ht="30" customHeight="1" x14ac:dyDescent="0.25">
      <c r="A52" s="141"/>
      <c r="B52" s="91"/>
    </row>
    <row r="53" spans="1:2" x14ac:dyDescent="0.25">
      <c r="A53" s="141"/>
      <c r="B53" s="91"/>
    </row>
    <row r="54" spans="1:2" x14ac:dyDescent="0.25">
      <c r="A54" s="141"/>
      <c r="B54" s="91"/>
    </row>
    <row r="55" spans="1:2" ht="69" customHeight="1" x14ac:dyDescent="0.25">
      <c r="A55" s="141"/>
      <c r="B55" s="91"/>
    </row>
  </sheetData>
  <sheetProtection password="CA53" sheet="1" objects="1" scenarios="1"/>
  <mergeCells count="1">
    <mergeCell ref="A35:A55"/>
  </mergeCells>
  <hyperlinks>
    <hyperlink ref="A6" r:id="rId1"/>
    <hyperlink ref="A7"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9</vt:i4>
      </vt:variant>
      <vt:variant>
        <vt:lpstr>Charts</vt:lpstr>
      </vt:variant>
      <vt:variant>
        <vt:i4>2</vt:i4>
      </vt:variant>
      <vt:variant>
        <vt:lpstr>Named Ranges</vt:lpstr>
      </vt:variant>
      <vt:variant>
        <vt:i4>4</vt:i4>
      </vt:variant>
    </vt:vector>
  </HeadingPairs>
  <TitlesOfParts>
    <vt:vector size="15" baseType="lpstr">
      <vt:lpstr>FMC Calculator</vt:lpstr>
      <vt:lpstr>Settings</vt:lpstr>
      <vt:lpstr>Calcs-control1</vt:lpstr>
      <vt:lpstr>Calcs-control2</vt:lpstr>
      <vt:lpstr>Calcs-control3</vt:lpstr>
      <vt:lpstr>Calcs-control4</vt:lpstr>
      <vt:lpstr>Graph-outputs</vt:lpstr>
      <vt:lpstr>Notes</vt:lpstr>
      <vt:lpstr>About</vt:lpstr>
      <vt:lpstr>Graph 1 - ROS (FBPS)</vt:lpstr>
      <vt:lpstr>Graph 2 - Intensity (FBPS)</vt:lpstr>
      <vt:lpstr>'Calcs-control1'!ISI</vt:lpstr>
      <vt:lpstr>'Calcs-control2'!ISI</vt:lpstr>
      <vt:lpstr>'Calcs-control3'!ISI</vt:lpstr>
      <vt:lpstr>'Calcs-control4'!ISI</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dperraki</dc:creator>
  <cp:lastModifiedBy>Perrakis, Daniel</cp:lastModifiedBy>
  <cp:lastPrinted>2011-03-01T18:19:51Z</cp:lastPrinted>
  <dcterms:created xsi:type="dcterms:W3CDTF">2010-09-22T17:53:04Z</dcterms:created>
  <dcterms:modified xsi:type="dcterms:W3CDTF">2020-02-19T17:49:40Z</dcterms:modified>
</cp:coreProperties>
</file>